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2.8\"/>
    </mc:Choice>
  </mc:AlternateContent>
  <bookViews>
    <workbookView xWindow="0" yWindow="0" windowWidth="24000" windowHeight="9330" firstSheet="1" activeTab="1"/>
  </bookViews>
  <sheets>
    <sheet name="Sheet1" sheetId="7" state="hidden" r:id="rId1"/>
    <sheet name="IP" sheetId="5" r:id="rId2"/>
    <sheet name="mã đối tượng" sheetId="4" r:id="rId3"/>
    <sheet name="20,08" sheetId="2" state="hidden" r:id="rId4"/>
    <sheet name="Data" sheetId="1" state="hidden" r:id="rId5"/>
    <sheet name="Data (2)" sheetId="6" r:id="rId6"/>
    <sheet name="Sheet1 (2)" sheetId="8" state="hidden" r:id="rId7"/>
    <sheet name="Sheet1 (3)" sheetId="11" r:id="rId8"/>
    <sheet name="Sheet2" sheetId="12" r:id="rId9"/>
    <sheet name="Vat_tu__hang_hoa__dich_vu" sheetId="10" r:id="rId10"/>
    <sheet name="IP (2)" sheetId="9" state="hidden" r:id="rId11"/>
  </sheets>
  <externalReferences>
    <externalReference r:id="rId12"/>
    <externalReference r:id="rId13"/>
  </externalReferences>
  <definedNames>
    <definedName name="_xlnm._FilterDatabase" localSheetId="3" hidden="1">'20,08'!$A$1:$R$326</definedName>
    <definedName name="_xlnm._FilterDatabase" localSheetId="4" hidden="1">Data!$A$1:$AD$205</definedName>
    <definedName name="_xlnm._FilterDatabase" localSheetId="5" hidden="1">'Data (2)'!$A$1:$AJ$173</definedName>
    <definedName name="_xlnm._FilterDatabase" localSheetId="1" hidden="1">IP!$A$1:$HX$320</definedName>
    <definedName name="_xlnm._FilterDatabase" localSheetId="10" hidden="1">'IP (2)'!$A$1:$HX$321</definedName>
    <definedName name="_xlnm._FilterDatabase" localSheetId="2" hidden="1">'mã đối tượng'!$B$1:$G$64</definedName>
    <definedName name="_xlnm._FilterDatabase" localSheetId="0" hidden="1">Sheet1!$A$1:$AB$1</definedName>
    <definedName name="_xlnm._FilterDatabase" localSheetId="6" hidden="1">'Sheet1 (2)'!$A$1:$L$330</definedName>
    <definedName name="_xlnm._FilterDatabase" localSheetId="7" hidden="1">'Sheet1 (3)'!$A$1:$AG$326</definedName>
    <definedName name="SAVoucher" localSheetId="1">IP!#REF!</definedName>
    <definedName name="SAVoucher" localSheetId="10">'IP (2)'!#REF!</definedName>
    <definedName name="SAVoucher" localSheetId="2">#REF!</definedName>
    <definedName name="SAVoucher">#REF!</definedName>
  </definedNames>
  <calcPr calcId="162913"/>
</workbook>
</file>

<file path=xl/calcChain.xml><?xml version="1.0" encoding="utf-8"?>
<calcChain xmlns="http://schemas.openxmlformats.org/spreadsheetml/2006/main">
  <c r="J3" i="5" l="1"/>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2" i="5"/>
  <c r="D2" i="12" l="1"/>
  <c r="E2" i="12"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2" i="12"/>
  <c r="D3" i="12" l="1"/>
  <c r="U3" i="1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109" i="11"/>
  <c r="U110" i="11"/>
  <c r="U111" i="11"/>
  <c r="U112" i="11"/>
  <c r="U113"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8" i="11"/>
  <c r="U149" i="11"/>
  <c r="U150" i="11"/>
  <c r="U151" i="11"/>
  <c r="U152" i="11"/>
  <c r="U153" i="11"/>
  <c r="U154" i="11"/>
  <c r="U155" i="11"/>
  <c r="U156" i="11"/>
  <c r="U157" i="11"/>
  <c r="U158" i="11"/>
  <c r="U159" i="11"/>
  <c r="U160" i="11"/>
  <c r="U161" i="11"/>
  <c r="U162" i="11"/>
  <c r="U163" i="11"/>
  <c r="U164" i="11"/>
  <c r="U165" i="11"/>
  <c r="U166" i="11"/>
  <c r="U167" i="11"/>
  <c r="U168" i="11"/>
  <c r="U169" i="11"/>
  <c r="U170" i="11"/>
  <c r="U171" i="11"/>
  <c r="U172" i="11"/>
  <c r="U173" i="11"/>
  <c r="U174" i="11"/>
  <c r="U175" i="11"/>
  <c r="U176" i="11"/>
  <c r="U177" i="11"/>
  <c r="U178" i="11"/>
  <c r="U179" i="11"/>
  <c r="U180" i="11"/>
  <c r="U181" i="11"/>
  <c r="U182" i="11"/>
  <c r="U183" i="11"/>
  <c r="U184" i="11"/>
  <c r="U185" i="11"/>
  <c r="U186" i="11"/>
  <c r="U187" i="11"/>
  <c r="U188" i="11"/>
  <c r="U189" i="11"/>
  <c r="U190" i="11"/>
  <c r="U191" i="11"/>
  <c r="U192" i="11"/>
  <c r="U193" i="11"/>
  <c r="U194" i="11"/>
  <c r="U195" i="11"/>
  <c r="U196" i="11"/>
  <c r="U197" i="11"/>
  <c r="U198" i="11"/>
  <c r="U199" i="11"/>
  <c r="U200" i="11"/>
  <c r="U201" i="11"/>
  <c r="U202" i="11"/>
  <c r="U203" i="11"/>
  <c r="U204" i="11"/>
  <c r="U205" i="11"/>
  <c r="U206" i="11"/>
  <c r="U207" i="11"/>
  <c r="U208" i="11"/>
  <c r="U209" i="11"/>
  <c r="U210" i="11"/>
  <c r="U211" i="11"/>
  <c r="U212" i="11"/>
  <c r="U213" i="11"/>
  <c r="U214" i="11"/>
  <c r="U215" i="11"/>
  <c r="U216" i="11"/>
  <c r="U217" i="11"/>
  <c r="U218" i="11"/>
  <c r="U219" i="11"/>
  <c r="U220" i="11"/>
  <c r="U221" i="11"/>
  <c r="U222" i="11"/>
  <c r="U223" i="11"/>
  <c r="U224" i="11"/>
  <c r="U225" i="11"/>
  <c r="U226" i="11"/>
  <c r="U227" i="11"/>
  <c r="U228" i="11"/>
  <c r="U229" i="11"/>
  <c r="U230" i="11"/>
  <c r="U231" i="11"/>
  <c r="U232" i="11"/>
  <c r="U233" i="11"/>
  <c r="U234" i="11"/>
  <c r="U235" i="11"/>
  <c r="U236" i="11"/>
  <c r="U237" i="11"/>
  <c r="U238" i="11"/>
  <c r="U239" i="11"/>
  <c r="U240" i="11"/>
  <c r="U241" i="11"/>
  <c r="U242" i="11"/>
  <c r="U243" i="11"/>
  <c r="U244" i="11"/>
  <c r="U245" i="11"/>
  <c r="U246" i="11"/>
  <c r="U247" i="11"/>
  <c r="U248" i="11"/>
  <c r="U249" i="11"/>
  <c r="U250" i="11"/>
  <c r="U251" i="11"/>
  <c r="U252" i="11"/>
  <c r="U253" i="11"/>
  <c r="U254" i="11"/>
  <c r="U255" i="11"/>
  <c r="U256" i="11"/>
  <c r="U257" i="11"/>
  <c r="U258" i="11"/>
  <c r="U259" i="11"/>
  <c r="U260" i="11"/>
  <c r="U261" i="11"/>
  <c r="U262" i="11"/>
  <c r="U263" i="11"/>
  <c r="U264" i="11"/>
  <c r="U265" i="11"/>
  <c r="U266" i="11"/>
  <c r="U267" i="11"/>
  <c r="U268" i="11"/>
  <c r="U269" i="11"/>
  <c r="U270" i="11"/>
  <c r="U271" i="11"/>
  <c r="U272" i="11"/>
  <c r="U273" i="11"/>
  <c r="U274" i="11"/>
  <c r="U275" i="11"/>
  <c r="U276" i="11"/>
  <c r="U277" i="11"/>
  <c r="U278" i="11"/>
  <c r="U279" i="11"/>
  <c r="U280" i="11"/>
  <c r="U281" i="11"/>
  <c r="U282" i="11"/>
  <c r="U283" i="11"/>
  <c r="U284" i="11"/>
  <c r="U285" i="11"/>
  <c r="U286" i="11"/>
  <c r="U287" i="11"/>
  <c r="U288" i="11"/>
  <c r="U289" i="11"/>
  <c r="U290" i="11"/>
  <c r="U291" i="11"/>
  <c r="U292" i="11"/>
  <c r="U293" i="11"/>
  <c r="U294" i="11"/>
  <c r="U295" i="11"/>
  <c r="U296" i="11"/>
  <c r="U297" i="11"/>
  <c r="U298" i="11"/>
  <c r="U299" i="11"/>
  <c r="U300" i="11"/>
  <c r="U301" i="11"/>
  <c r="U302" i="11"/>
  <c r="U303" i="11"/>
  <c r="U304" i="11"/>
  <c r="U305" i="11"/>
  <c r="U306" i="11"/>
  <c r="U307" i="11"/>
  <c r="U308" i="11"/>
  <c r="U309" i="11"/>
  <c r="U310" i="11"/>
  <c r="U311" i="11"/>
  <c r="U312" i="11"/>
  <c r="U313" i="11"/>
  <c r="U314" i="11"/>
  <c r="U315" i="11"/>
  <c r="U316" i="11"/>
  <c r="U317" i="11"/>
  <c r="U318" i="11"/>
  <c r="U319" i="11"/>
  <c r="U320" i="11"/>
  <c r="U321" i="11"/>
  <c r="U322" i="11"/>
  <c r="U323" i="11"/>
  <c r="U324" i="11"/>
  <c r="U325" i="11"/>
  <c r="U326" i="11"/>
  <c r="U2" i="11"/>
  <c r="D4" i="12" l="1"/>
  <c r="E3" i="12"/>
  <c r="AH3" i="5"/>
  <c r="AN3" i="5" s="1"/>
  <c r="AH4" i="5"/>
  <c r="AN4" i="5" s="1"/>
  <c r="AH5" i="5"/>
  <c r="AN5" i="5" s="1"/>
  <c r="AH6" i="5"/>
  <c r="AN6" i="5" s="1"/>
  <c r="AH7" i="5"/>
  <c r="AN7" i="5" s="1"/>
  <c r="AH8" i="5"/>
  <c r="AN8" i="5" s="1"/>
  <c r="AH9" i="5"/>
  <c r="AN9" i="5" s="1"/>
  <c r="AH10" i="5"/>
  <c r="AN10" i="5" s="1"/>
  <c r="AH11" i="5"/>
  <c r="AN11" i="5" s="1"/>
  <c r="AH12" i="5"/>
  <c r="AN12" i="5" s="1"/>
  <c r="AH13" i="5"/>
  <c r="AN13" i="5" s="1"/>
  <c r="AH14" i="5"/>
  <c r="AN14" i="5" s="1"/>
  <c r="AH15" i="5"/>
  <c r="AN15" i="5" s="1"/>
  <c r="AH16" i="5"/>
  <c r="AN16" i="5" s="1"/>
  <c r="AH17" i="5"/>
  <c r="AN17" i="5" s="1"/>
  <c r="AH18" i="5"/>
  <c r="AN18" i="5" s="1"/>
  <c r="AH19" i="5"/>
  <c r="AN19" i="5" s="1"/>
  <c r="AH20" i="5"/>
  <c r="AN20" i="5" s="1"/>
  <c r="AH21" i="5"/>
  <c r="AN21" i="5" s="1"/>
  <c r="AH22" i="5"/>
  <c r="AN22" i="5" s="1"/>
  <c r="AH23" i="5"/>
  <c r="AN23" i="5" s="1"/>
  <c r="AH24" i="5"/>
  <c r="AN24" i="5" s="1"/>
  <c r="AH25" i="5"/>
  <c r="AN25" i="5" s="1"/>
  <c r="AH26" i="5"/>
  <c r="AN26" i="5" s="1"/>
  <c r="AH27" i="5"/>
  <c r="AN27" i="5" s="1"/>
  <c r="AH28" i="5"/>
  <c r="AN28" i="5" s="1"/>
  <c r="AH29" i="5"/>
  <c r="AN29" i="5" s="1"/>
  <c r="AH30" i="5"/>
  <c r="AN30" i="5" s="1"/>
  <c r="AH31" i="5"/>
  <c r="AN31" i="5" s="1"/>
  <c r="AH32" i="5"/>
  <c r="AN32" i="5" s="1"/>
  <c r="AH33" i="5"/>
  <c r="AN33" i="5" s="1"/>
  <c r="AH34" i="5"/>
  <c r="AN34" i="5" s="1"/>
  <c r="AH35" i="5"/>
  <c r="AN35" i="5" s="1"/>
  <c r="AH36" i="5"/>
  <c r="AN36" i="5" s="1"/>
  <c r="AH37" i="5"/>
  <c r="AN37" i="5" s="1"/>
  <c r="AH38" i="5"/>
  <c r="AN38" i="5" s="1"/>
  <c r="AH39" i="5"/>
  <c r="AN39" i="5" s="1"/>
  <c r="AH40" i="5"/>
  <c r="AN40" i="5" s="1"/>
  <c r="AH41" i="5"/>
  <c r="AN41" i="5" s="1"/>
  <c r="AH42" i="5"/>
  <c r="AN42" i="5" s="1"/>
  <c r="AH43" i="5"/>
  <c r="AN43" i="5" s="1"/>
  <c r="AH44" i="5"/>
  <c r="AN44" i="5" s="1"/>
  <c r="AH45" i="5"/>
  <c r="AN45" i="5" s="1"/>
  <c r="AH46" i="5"/>
  <c r="AN46" i="5" s="1"/>
  <c r="AH47" i="5"/>
  <c r="AN47" i="5" s="1"/>
  <c r="AH48" i="5"/>
  <c r="AN48" i="5" s="1"/>
  <c r="AH49" i="5"/>
  <c r="AN49" i="5" s="1"/>
  <c r="AH50" i="5"/>
  <c r="AN50" i="5" s="1"/>
  <c r="AH51" i="5"/>
  <c r="AN51" i="5" s="1"/>
  <c r="AH52" i="5"/>
  <c r="AN52" i="5" s="1"/>
  <c r="AH53" i="5"/>
  <c r="AN53" i="5" s="1"/>
  <c r="AH54" i="5"/>
  <c r="AN54" i="5" s="1"/>
  <c r="AH55" i="5"/>
  <c r="AN55" i="5" s="1"/>
  <c r="AH56" i="5"/>
  <c r="AN56" i="5" s="1"/>
  <c r="AH57" i="5"/>
  <c r="AN57" i="5" s="1"/>
  <c r="AH58" i="5"/>
  <c r="AN58" i="5" s="1"/>
  <c r="AH59" i="5"/>
  <c r="AN59" i="5" s="1"/>
  <c r="AH60" i="5"/>
  <c r="AN60" i="5" s="1"/>
  <c r="AH61" i="5"/>
  <c r="AN61" i="5" s="1"/>
  <c r="AH62" i="5"/>
  <c r="AN62" i="5" s="1"/>
  <c r="AH63" i="5"/>
  <c r="AN63" i="5" s="1"/>
  <c r="AH64" i="5"/>
  <c r="AN64" i="5" s="1"/>
  <c r="AH65" i="5"/>
  <c r="AN65" i="5" s="1"/>
  <c r="AH66" i="5"/>
  <c r="AN66" i="5" s="1"/>
  <c r="AH67" i="5"/>
  <c r="AN67" i="5" s="1"/>
  <c r="AH68" i="5"/>
  <c r="AN68" i="5" s="1"/>
  <c r="AH69" i="5"/>
  <c r="AN69" i="5" s="1"/>
  <c r="AH70" i="5"/>
  <c r="AN70" i="5" s="1"/>
  <c r="AH71" i="5"/>
  <c r="AN71" i="5" s="1"/>
  <c r="AH72" i="5"/>
  <c r="AN72" i="5" s="1"/>
  <c r="AH73" i="5"/>
  <c r="AN73" i="5" s="1"/>
  <c r="AH74" i="5"/>
  <c r="AN74" i="5" s="1"/>
  <c r="AH75" i="5"/>
  <c r="AN75" i="5" s="1"/>
  <c r="AH76" i="5"/>
  <c r="AN76" i="5" s="1"/>
  <c r="AH77" i="5"/>
  <c r="AN77" i="5" s="1"/>
  <c r="AH78" i="5"/>
  <c r="AN78" i="5" s="1"/>
  <c r="AH79" i="5"/>
  <c r="AN79" i="5" s="1"/>
  <c r="AH80" i="5"/>
  <c r="AN80" i="5" s="1"/>
  <c r="AH81" i="5"/>
  <c r="AN81" i="5" s="1"/>
  <c r="AH82" i="5"/>
  <c r="AN82" i="5" s="1"/>
  <c r="AH83" i="5"/>
  <c r="AN83" i="5" s="1"/>
  <c r="AH84" i="5"/>
  <c r="AN84" i="5" s="1"/>
  <c r="AH85" i="5"/>
  <c r="AN85" i="5" s="1"/>
  <c r="AH86" i="5"/>
  <c r="AN86" i="5" s="1"/>
  <c r="AH87" i="5"/>
  <c r="AN87" i="5" s="1"/>
  <c r="AH88" i="5"/>
  <c r="AN88" i="5" s="1"/>
  <c r="AH89" i="5"/>
  <c r="AN89" i="5" s="1"/>
  <c r="AH90" i="5"/>
  <c r="AN90" i="5" s="1"/>
  <c r="AH91" i="5"/>
  <c r="AN91" i="5" s="1"/>
  <c r="AH92" i="5"/>
  <c r="AN92" i="5" s="1"/>
  <c r="AH93" i="5"/>
  <c r="AN93" i="5" s="1"/>
  <c r="AH94" i="5"/>
  <c r="AN94" i="5" s="1"/>
  <c r="AH95" i="5"/>
  <c r="AN95" i="5" s="1"/>
  <c r="AH96" i="5"/>
  <c r="AN96" i="5" s="1"/>
  <c r="AH97" i="5"/>
  <c r="AN97" i="5" s="1"/>
  <c r="AH98" i="5"/>
  <c r="AN98" i="5" s="1"/>
  <c r="AH99" i="5"/>
  <c r="AN99" i="5" s="1"/>
  <c r="AH100" i="5"/>
  <c r="AN100" i="5" s="1"/>
  <c r="AH101" i="5"/>
  <c r="AN101" i="5" s="1"/>
  <c r="AH102" i="5"/>
  <c r="AN102" i="5" s="1"/>
  <c r="AH103" i="5"/>
  <c r="AN103" i="5" s="1"/>
  <c r="AH104" i="5"/>
  <c r="AN104" i="5" s="1"/>
  <c r="AH105" i="5"/>
  <c r="AN105" i="5" s="1"/>
  <c r="AH106" i="5"/>
  <c r="AN106" i="5" s="1"/>
  <c r="AH107" i="5"/>
  <c r="AN107" i="5" s="1"/>
  <c r="AH108" i="5"/>
  <c r="AN108" i="5" s="1"/>
  <c r="AH109" i="5"/>
  <c r="AN109" i="5" s="1"/>
  <c r="AH110" i="5"/>
  <c r="AN110" i="5" s="1"/>
  <c r="AH111" i="5"/>
  <c r="AN111" i="5" s="1"/>
  <c r="AH112" i="5"/>
  <c r="AN112" i="5" s="1"/>
  <c r="AH113" i="5"/>
  <c r="AN113" i="5" s="1"/>
  <c r="AH114" i="5"/>
  <c r="AN114" i="5" s="1"/>
  <c r="AH115" i="5"/>
  <c r="AN115" i="5" s="1"/>
  <c r="AH116" i="5"/>
  <c r="AN116" i="5" s="1"/>
  <c r="AH117" i="5"/>
  <c r="AN117" i="5" s="1"/>
  <c r="AH118" i="5"/>
  <c r="AN118" i="5" s="1"/>
  <c r="AH119" i="5"/>
  <c r="AN119" i="5" s="1"/>
  <c r="AH120" i="5"/>
  <c r="AN120" i="5" s="1"/>
  <c r="AH121" i="5"/>
  <c r="AN121" i="5" s="1"/>
  <c r="AH122" i="5"/>
  <c r="AN122" i="5" s="1"/>
  <c r="AH123" i="5"/>
  <c r="AN123" i="5" s="1"/>
  <c r="AH124" i="5"/>
  <c r="AN124" i="5" s="1"/>
  <c r="AH125" i="5"/>
  <c r="AN125" i="5" s="1"/>
  <c r="AH126" i="5"/>
  <c r="AN126" i="5" s="1"/>
  <c r="AH127" i="5"/>
  <c r="AN127" i="5" s="1"/>
  <c r="AH128" i="5"/>
  <c r="AN128" i="5" s="1"/>
  <c r="AH129" i="5"/>
  <c r="AN129" i="5" s="1"/>
  <c r="AH130" i="5"/>
  <c r="AN130" i="5" s="1"/>
  <c r="AH131" i="5"/>
  <c r="AN131" i="5" s="1"/>
  <c r="AH132" i="5"/>
  <c r="AN132" i="5" s="1"/>
  <c r="AH133" i="5"/>
  <c r="AN133" i="5" s="1"/>
  <c r="AH134" i="5"/>
  <c r="AN134" i="5" s="1"/>
  <c r="AH135" i="5"/>
  <c r="AN135" i="5" s="1"/>
  <c r="AH136" i="5"/>
  <c r="AN136" i="5" s="1"/>
  <c r="AH137" i="5"/>
  <c r="AN137" i="5" s="1"/>
  <c r="AH138" i="5"/>
  <c r="AN138" i="5" s="1"/>
  <c r="AH139" i="5"/>
  <c r="AN139" i="5" s="1"/>
  <c r="AH140" i="5"/>
  <c r="AN140" i="5" s="1"/>
  <c r="AH141" i="5"/>
  <c r="AN141" i="5" s="1"/>
  <c r="AH142" i="5"/>
  <c r="AN142" i="5" s="1"/>
  <c r="AH143" i="5"/>
  <c r="AN143" i="5" s="1"/>
  <c r="AH144" i="5"/>
  <c r="AN144" i="5" s="1"/>
  <c r="AH145" i="5"/>
  <c r="AN145" i="5" s="1"/>
  <c r="AH146" i="5"/>
  <c r="AN146" i="5" s="1"/>
  <c r="AH147" i="5"/>
  <c r="AN147" i="5" s="1"/>
  <c r="AH148" i="5"/>
  <c r="AN148" i="5" s="1"/>
  <c r="AH149" i="5"/>
  <c r="AN149" i="5" s="1"/>
  <c r="AH150" i="5"/>
  <c r="AN150" i="5" s="1"/>
  <c r="AH151" i="5"/>
  <c r="AN151" i="5" s="1"/>
  <c r="AH152" i="5"/>
  <c r="AN152" i="5" s="1"/>
  <c r="AH153" i="5"/>
  <c r="AN153" i="5" s="1"/>
  <c r="AH154" i="5"/>
  <c r="AN154" i="5" s="1"/>
  <c r="AH155" i="5"/>
  <c r="AN155" i="5" s="1"/>
  <c r="AH156" i="5"/>
  <c r="AN156" i="5" s="1"/>
  <c r="AH157" i="5"/>
  <c r="AN157" i="5" s="1"/>
  <c r="AH158" i="5"/>
  <c r="AN158" i="5" s="1"/>
  <c r="AH159" i="5"/>
  <c r="AN159" i="5" s="1"/>
  <c r="AH160" i="5"/>
  <c r="AN160" i="5" s="1"/>
  <c r="AH161" i="5"/>
  <c r="AN161" i="5" s="1"/>
  <c r="AH162" i="5"/>
  <c r="AN162" i="5" s="1"/>
  <c r="AH163" i="5"/>
  <c r="AN163" i="5" s="1"/>
  <c r="AH164" i="5"/>
  <c r="AN164" i="5" s="1"/>
  <c r="AH165" i="5"/>
  <c r="AN165" i="5" s="1"/>
  <c r="AH166" i="5"/>
  <c r="AN166" i="5" s="1"/>
  <c r="AH167" i="5"/>
  <c r="AN167" i="5" s="1"/>
  <c r="AH168" i="5"/>
  <c r="AN168" i="5" s="1"/>
  <c r="AH169" i="5"/>
  <c r="AN169" i="5" s="1"/>
  <c r="AH170" i="5"/>
  <c r="AN170" i="5" s="1"/>
  <c r="AH171" i="5"/>
  <c r="AN171" i="5" s="1"/>
  <c r="AH172" i="5"/>
  <c r="AN172" i="5" s="1"/>
  <c r="AH173" i="5"/>
  <c r="AN173" i="5" s="1"/>
  <c r="AH174" i="5"/>
  <c r="AN174" i="5" s="1"/>
  <c r="AH175" i="5"/>
  <c r="AN175" i="5" s="1"/>
  <c r="AH176" i="5"/>
  <c r="AN176" i="5" s="1"/>
  <c r="AH177" i="5"/>
  <c r="AN177" i="5" s="1"/>
  <c r="AH178" i="5"/>
  <c r="AN178" i="5" s="1"/>
  <c r="AH179" i="5"/>
  <c r="AN179" i="5" s="1"/>
  <c r="AH180" i="5"/>
  <c r="AN180" i="5" s="1"/>
  <c r="AH181" i="5"/>
  <c r="AN181" i="5" s="1"/>
  <c r="AH182" i="5"/>
  <c r="AN182" i="5" s="1"/>
  <c r="AH183" i="5"/>
  <c r="AN183" i="5" s="1"/>
  <c r="AH184" i="5"/>
  <c r="AN184" i="5" s="1"/>
  <c r="AH185" i="5"/>
  <c r="AN185" i="5" s="1"/>
  <c r="AH186" i="5"/>
  <c r="AN186" i="5" s="1"/>
  <c r="AH187" i="5"/>
  <c r="AN187" i="5" s="1"/>
  <c r="AH188" i="5"/>
  <c r="AN188" i="5" s="1"/>
  <c r="AH189" i="5"/>
  <c r="AN189" i="5" s="1"/>
  <c r="AH190" i="5"/>
  <c r="AN190" i="5" s="1"/>
  <c r="AH191" i="5"/>
  <c r="AN191" i="5" s="1"/>
  <c r="AH192" i="5"/>
  <c r="AN192" i="5" s="1"/>
  <c r="AH193" i="5"/>
  <c r="AN193" i="5" s="1"/>
  <c r="AH194" i="5"/>
  <c r="AN194" i="5" s="1"/>
  <c r="AH195" i="5"/>
  <c r="AN195" i="5" s="1"/>
  <c r="AH196" i="5"/>
  <c r="AN196" i="5" s="1"/>
  <c r="AH197" i="5"/>
  <c r="AN197" i="5" s="1"/>
  <c r="AH198" i="5"/>
  <c r="AN198" i="5" s="1"/>
  <c r="AH199" i="5"/>
  <c r="AN199" i="5" s="1"/>
  <c r="AH200" i="5"/>
  <c r="AN200" i="5" s="1"/>
  <c r="AH201" i="5"/>
  <c r="AN201" i="5" s="1"/>
  <c r="AH202" i="5"/>
  <c r="AN202" i="5" s="1"/>
  <c r="AH203" i="5"/>
  <c r="AN203" i="5" s="1"/>
  <c r="AH204" i="5"/>
  <c r="AN204" i="5" s="1"/>
  <c r="AH205" i="5"/>
  <c r="AN205" i="5" s="1"/>
  <c r="AH206" i="5"/>
  <c r="AN206" i="5" s="1"/>
  <c r="AH207" i="5"/>
  <c r="AN207" i="5" s="1"/>
  <c r="AH208" i="5"/>
  <c r="AN208" i="5" s="1"/>
  <c r="AH209" i="5"/>
  <c r="AN209" i="5" s="1"/>
  <c r="AH210" i="5"/>
  <c r="AN210" i="5" s="1"/>
  <c r="AH211" i="5"/>
  <c r="AN211" i="5" s="1"/>
  <c r="AH212" i="5"/>
  <c r="AN212" i="5" s="1"/>
  <c r="AH213" i="5"/>
  <c r="AN213" i="5" s="1"/>
  <c r="AH214" i="5"/>
  <c r="AN214" i="5" s="1"/>
  <c r="AH215" i="5"/>
  <c r="AN215" i="5" s="1"/>
  <c r="AH216" i="5"/>
  <c r="AN216" i="5" s="1"/>
  <c r="AH217" i="5"/>
  <c r="AN217" i="5" s="1"/>
  <c r="AH218" i="5"/>
  <c r="AN218" i="5" s="1"/>
  <c r="AH219" i="5"/>
  <c r="AN219" i="5" s="1"/>
  <c r="AH220" i="5"/>
  <c r="AN220" i="5" s="1"/>
  <c r="AH221" i="5"/>
  <c r="AN221" i="5" s="1"/>
  <c r="AH222" i="5"/>
  <c r="AN222" i="5" s="1"/>
  <c r="AH223" i="5"/>
  <c r="AN223" i="5" s="1"/>
  <c r="AH224" i="5"/>
  <c r="AN224" i="5" s="1"/>
  <c r="AH225" i="5"/>
  <c r="AN225" i="5" s="1"/>
  <c r="AH226" i="5"/>
  <c r="AN226" i="5" s="1"/>
  <c r="AH227" i="5"/>
  <c r="AN227" i="5" s="1"/>
  <c r="AH228" i="5"/>
  <c r="AN228" i="5" s="1"/>
  <c r="AH229" i="5"/>
  <c r="AN229" i="5" s="1"/>
  <c r="AH230" i="5"/>
  <c r="AN230" i="5" s="1"/>
  <c r="AH231" i="5"/>
  <c r="AN231" i="5" s="1"/>
  <c r="AH232" i="5"/>
  <c r="AN232" i="5" s="1"/>
  <c r="AH233" i="5"/>
  <c r="AN233" i="5" s="1"/>
  <c r="AH234" i="5"/>
  <c r="AN234" i="5" s="1"/>
  <c r="AH235" i="5"/>
  <c r="AN235" i="5" s="1"/>
  <c r="AH236" i="5"/>
  <c r="AN236" i="5" s="1"/>
  <c r="AH237" i="5"/>
  <c r="AN237" i="5" s="1"/>
  <c r="AH238" i="5"/>
  <c r="AN238" i="5" s="1"/>
  <c r="AH239" i="5"/>
  <c r="AN239" i="5" s="1"/>
  <c r="AH240" i="5"/>
  <c r="AN240" i="5" s="1"/>
  <c r="AH241" i="5"/>
  <c r="AN241" i="5" s="1"/>
  <c r="AH242" i="5"/>
  <c r="AN242" i="5" s="1"/>
  <c r="AH243" i="5"/>
  <c r="AN243" i="5" s="1"/>
  <c r="AH244" i="5"/>
  <c r="AN244" i="5" s="1"/>
  <c r="AH245" i="5"/>
  <c r="AN245" i="5" s="1"/>
  <c r="AH246" i="5"/>
  <c r="AN246" i="5" s="1"/>
  <c r="AH247" i="5"/>
  <c r="AN247" i="5" s="1"/>
  <c r="AH248" i="5"/>
  <c r="AN248" i="5" s="1"/>
  <c r="AH249" i="5"/>
  <c r="AN249" i="5" s="1"/>
  <c r="AH250" i="5"/>
  <c r="AN250" i="5" s="1"/>
  <c r="AH251" i="5"/>
  <c r="AN251" i="5" s="1"/>
  <c r="AH252" i="5"/>
  <c r="AN252" i="5" s="1"/>
  <c r="AH253" i="5"/>
  <c r="AN253" i="5" s="1"/>
  <c r="AH254" i="5"/>
  <c r="AN254" i="5" s="1"/>
  <c r="AH255" i="5"/>
  <c r="AN255" i="5" s="1"/>
  <c r="AH256" i="5"/>
  <c r="AN256" i="5" s="1"/>
  <c r="AH257" i="5"/>
  <c r="AN257" i="5" s="1"/>
  <c r="AH258" i="5"/>
  <c r="AN258" i="5" s="1"/>
  <c r="AH259" i="5"/>
  <c r="AN259" i="5" s="1"/>
  <c r="AH260" i="5"/>
  <c r="AN260" i="5" s="1"/>
  <c r="AH261" i="5"/>
  <c r="AN261" i="5" s="1"/>
  <c r="AH262" i="5"/>
  <c r="AN262" i="5" s="1"/>
  <c r="AH263" i="5"/>
  <c r="AN263" i="5" s="1"/>
  <c r="AH264" i="5"/>
  <c r="AN264" i="5" s="1"/>
  <c r="AH265" i="5"/>
  <c r="AN265" i="5" s="1"/>
  <c r="AH266" i="5"/>
  <c r="AN266" i="5" s="1"/>
  <c r="AH267" i="5"/>
  <c r="AN267" i="5" s="1"/>
  <c r="AH268" i="5"/>
  <c r="AN268" i="5" s="1"/>
  <c r="AH269" i="5"/>
  <c r="AN269" i="5" s="1"/>
  <c r="AH270" i="5"/>
  <c r="AN270" i="5" s="1"/>
  <c r="AH271" i="5"/>
  <c r="AN271" i="5" s="1"/>
  <c r="AH272" i="5"/>
  <c r="AN272" i="5" s="1"/>
  <c r="AH273" i="5"/>
  <c r="AN273" i="5" s="1"/>
  <c r="AH274" i="5"/>
  <c r="AN274" i="5" s="1"/>
  <c r="AH275" i="5"/>
  <c r="AN275" i="5" s="1"/>
  <c r="AH276" i="5"/>
  <c r="AN276" i="5" s="1"/>
  <c r="AH277" i="5"/>
  <c r="AN277" i="5" s="1"/>
  <c r="AH278" i="5"/>
  <c r="AN278" i="5" s="1"/>
  <c r="AH279" i="5"/>
  <c r="AN279" i="5" s="1"/>
  <c r="AH280" i="5"/>
  <c r="AN280" i="5" s="1"/>
  <c r="AH281" i="5"/>
  <c r="AN281" i="5" s="1"/>
  <c r="AH282" i="5"/>
  <c r="AN282" i="5" s="1"/>
  <c r="AH283" i="5"/>
  <c r="AN283" i="5" s="1"/>
  <c r="AH284" i="5"/>
  <c r="AN284" i="5" s="1"/>
  <c r="AH285" i="5"/>
  <c r="AN285" i="5" s="1"/>
  <c r="AH286" i="5"/>
  <c r="AN286" i="5" s="1"/>
  <c r="AH287" i="5"/>
  <c r="AN287" i="5" s="1"/>
  <c r="AH288" i="5"/>
  <c r="AN288" i="5" s="1"/>
  <c r="AH289" i="5"/>
  <c r="AN289" i="5" s="1"/>
  <c r="AH290" i="5"/>
  <c r="AN290" i="5" s="1"/>
  <c r="AH291" i="5"/>
  <c r="AN291" i="5" s="1"/>
  <c r="AH292" i="5"/>
  <c r="AN292" i="5" s="1"/>
  <c r="AH293" i="5"/>
  <c r="AN293" i="5" s="1"/>
  <c r="AH294" i="5"/>
  <c r="AN294" i="5" s="1"/>
  <c r="AH295" i="5"/>
  <c r="AN295" i="5" s="1"/>
  <c r="AH296" i="5"/>
  <c r="AN296" i="5" s="1"/>
  <c r="AH297" i="5"/>
  <c r="AN297" i="5" s="1"/>
  <c r="AH298" i="5"/>
  <c r="AN298" i="5" s="1"/>
  <c r="AH299" i="5"/>
  <c r="AN299" i="5" s="1"/>
  <c r="AH300" i="5"/>
  <c r="AN300" i="5" s="1"/>
  <c r="AH301" i="5"/>
  <c r="AN301" i="5" s="1"/>
  <c r="AH302" i="5"/>
  <c r="AN302" i="5" s="1"/>
  <c r="AH303" i="5"/>
  <c r="AN303" i="5" s="1"/>
  <c r="AH304" i="5"/>
  <c r="AN304" i="5" s="1"/>
  <c r="AH305" i="5"/>
  <c r="AN305" i="5" s="1"/>
  <c r="AH306" i="5"/>
  <c r="AN306" i="5" s="1"/>
  <c r="AH307" i="5"/>
  <c r="AN307" i="5" s="1"/>
  <c r="AH308" i="5"/>
  <c r="AN308" i="5" s="1"/>
  <c r="AH309" i="5"/>
  <c r="AN309" i="5" s="1"/>
  <c r="AH310" i="5"/>
  <c r="AN310" i="5" s="1"/>
  <c r="AH311" i="5"/>
  <c r="AN311" i="5" s="1"/>
  <c r="AH312" i="5"/>
  <c r="AN312" i="5" s="1"/>
  <c r="AH313" i="5"/>
  <c r="AN313" i="5" s="1"/>
  <c r="AH314" i="5"/>
  <c r="AN314" i="5" s="1"/>
  <c r="AH315" i="5"/>
  <c r="AN315" i="5" s="1"/>
  <c r="AH316" i="5"/>
  <c r="AN316" i="5" s="1"/>
  <c r="AH317" i="5"/>
  <c r="AN317" i="5" s="1"/>
  <c r="AH318" i="5"/>
  <c r="AN318" i="5" s="1"/>
  <c r="AH319" i="5"/>
  <c r="AN319" i="5" s="1"/>
  <c r="AH320" i="5"/>
  <c r="AN320" i="5" s="1"/>
  <c r="AH321" i="5"/>
  <c r="AN321" i="5" s="1"/>
  <c r="AH322" i="5"/>
  <c r="AN322" i="5" s="1"/>
  <c r="AH323" i="5"/>
  <c r="AN323" i="5" s="1"/>
  <c r="AH324" i="5"/>
  <c r="AN324" i="5" s="1"/>
  <c r="AH325" i="5"/>
  <c r="AN325" i="5" s="1"/>
  <c r="AH326" i="5"/>
  <c r="AN326" i="5" s="1"/>
  <c r="AH2" i="5"/>
  <c r="AN2" i="5" s="1"/>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2" i="5"/>
  <c r="O3" i="5"/>
  <c r="C3" i="5" s="1"/>
  <c r="O4" i="5"/>
  <c r="C4" i="5" s="1"/>
  <c r="O5" i="5"/>
  <c r="C5" i="5" s="1"/>
  <c r="O6" i="5"/>
  <c r="C6" i="5" s="1"/>
  <c r="O7" i="5"/>
  <c r="C7" i="5" s="1"/>
  <c r="O8" i="5"/>
  <c r="C8" i="5" s="1"/>
  <c r="O9" i="5"/>
  <c r="C9" i="5" s="1"/>
  <c r="O10" i="5"/>
  <c r="C10" i="5" s="1"/>
  <c r="O11" i="5"/>
  <c r="C11" i="5" s="1"/>
  <c r="O12" i="5"/>
  <c r="C12" i="5" s="1"/>
  <c r="O13" i="5"/>
  <c r="C13" i="5" s="1"/>
  <c r="O14" i="5"/>
  <c r="C14" i="5" s="1"/>
  <c r="O15" i="5"/>
  <c r="C15" i="5" s="1"/>
  <c r="O16" i="5"/>
  <c r="C16" i="5" s="1"/>
  <c r="O17" i="5"/>
  <c r="C17" i="5" s="1"/>
  <c r="O18" i="5"/>
  <c r="C18" i="5" s="1"/>
  <c r="O19" i="5"/>
  <c r="C19" i="5" s="1"/>
  <c r="O20" i="5"/>
  <c r="C20" i="5" s="1"/>
  <c r="O21" i="5"/>
  <c r="C21" i="5" s="1"/>
  <c r="O22" i="5"/>
  <c r="C22" i="5" s="1"/>
  <c r="O23" i="5"/>
  <c r="C23" i="5" s="1"/>
  <c r="O24" i="5"/>
  <c r="C24" i="5" s="1"/>
  <c r="O25" i="5"/>
  <c r="C25" i="5" s="1"/>
  <c r="O26" i="5"/>
  <c r="C26" i="5" s="1"/>
  <c r="O27" i="5"/>
  <c r="C27" i="5" s="1"/>
  <c r="O28" i="5"/>
  <c r="C28" i="5" s="1"/>
  <c r="O29" i="5"/>
  <c r="C29" i="5" s="1"/>
  <c r="O30" i="5"/>
  <c r="C30" i="5" s="1"/>
  <c r="O31" i="5"/>
  <c r="C31" i="5" s="1"/>
  <c r="O32" i="5"/>
  <c r="C32" i="5" s="1"/>
  <c r="O33" i="5"/>
  <c r="C33" i="5" s="1"/>
  <c r="O34" i="5"/>
  <c r="C34" i="5" s="1"/>
  <c r="O35" i="5"/>
  <c r="C35" i="5" s="1"/>
  <c r="O36" i="5"/>
  <c r="C36" i="5" s="1"/>
  <c r="O37" i="5"/>
  <c r="C37" i="5" s="1"/>
  <c r="O38" i="5"/>
  <c r="C38" i="5" s="1"/>
  <c r="O39" i="5"/>
  <c r="C39" i="5" s="1"/>
  <c r="O40" i="5"/>
  <c r="C40" i="5" s="1"/>
  <c r="O41" i="5"/>
  <c r="C41" i="5" s="1"/>
  <c r="O42" i="5"/>
  <c r="C42" i="5" s="1"/>
  <c r="O43" i="5"/>
  <c r="C43" i="5" s="1"/>
  <c r="O44" i="5"/>
  <c r="C44" i="5" s="1"/>
  <c r="O45" i="5"/>
  <c r="C45" i="5" s="1"/>
  <c r="O46" i="5"/>
  <c r="C46" i="5" s="1"/>
  <c r="O47" i="5"/>
  <c r="C47" i="5" s="1"/>
  <c r="O48" i="5"/>
  <c r="C48" i="5" s="1"/>
  <c r="O49" i="5"/>
  <c r="C49" i="5" s="1"/>
  <c r="O50" i="5"/>
  <c r="C50" i="5" s="1"/>
  <c r="O51" i="5"/>
  <c r="C51" i="5" s="1"/>
  <c r="O52" i="5"/>
  <c r="C52" i="5" s="1"/>
  <c r="O53" i="5"/>
  <c r="C53" i="5" s="1"/>
  <c r="O54" i="5"/>
  <c r="C54" i="5" s="1"/>
  <c r="O55" i="5"/>
  <c r="C55" i="5" s="1"/>
  <c r="O56" i="5"/>
  <c r="C56" i="5" s="1"/>
  <c r="O57" i="5"/>
  <c r="C57" i="5" s="1"/>
  <c r="O58" i="5"/>
  <c r="C58" i="5" s="1"/>
  <c r="O59" i="5"/>
  <c r="C59" i="5" s="1"/>
  <c r="O60" i="5"/>
  <c r="C60" i="5" s="1"/>
  <c r="O61" i="5"/>
  <c r="C61" i="5" s="1"/>
  <c r="O62" i="5"/>
  <c r="C62" i="5" s="1"/>
  <c r="O63" i="5"/>
  <c r="C63" i="5" s="1"/>
  <c r="O64" i="5"/>
  <c r="C64" i="5" s="1"/>
  <c r="O65" i="5"/>
  <c r="C65" i="5" s="1"/>
  <c r="O66" i="5"/>
  <c r="C66" i="5" s="1"/>
  <c r="O67" i="5"/>
  <c r="C67" i="5" s="1"/>
  <c r="O68" i="5"/>
  <c r="C68" i="5" s="1"/>
  <c r="O69" i="5"/>
  <c r="C69" i="5" s="1"/>
  <c r="O70" i="5"/>
  <c r="C70" i="5" s="1"/>
  <c r="O71" i="5"/>
  <c r="C71" i="5" s="1"/>
  <c r="O72" i="5"/>
  <c r="C72" i="5" s="1"/>
  <c r="O73" i="5"/>
  <c r="C73" i="5" s="1"/>
  <c r="O74" i="5"/>
  <c r="C74" i="5" s="1"/>
  <c r="O75" i="5"/>
  <c r="C75" i="5" s="1"/>
  <c r="O76" i="5"/>
  <c r="C76" i="5" s="1"/>
  <c r="O77" i="5"/>
  <c r="C77" i="5" s="1"/>
  <c r="O78" i="5"/>
  <c r="C78" i="5" s="1"/>
  <c r="O79" i="5"/>
  <c r="C79" i="5" s="1"/>
  <c r="O80" i="5"/>
  <c r="C80" i="5" s="1"/>
  <c r="O81" i="5"/>
  <c r="C81" i="5" s="1"/>
  <c r="O82" i="5"/>
  <c r="C82" i="5" s="1"/>
  <c r="O83" i="5"/>
  <c r="C83" i="5" s="1"/>
  <c r="O84" i="5"/>
  <c r="C84" i="5" s="1"/>
  <c r="O85" i="5"/>
  <c r="C85" i="5" s="1"/>
  <c r="O86" i="5"/>
  <c r="C86" i="5" s="1"/>
  <c r="O87" i="5"/>
  <c r="C87" i="5" s="1"/>
  <c r="O88" i="5"/>
  <c r="C88" i="5" s="1"/>
  <c r="O89" i="5"/>
  <c r="C89" i="5" s="1"/>
  <c r="O90" i="5"/>
  <c r="C90" i="5" s="1"/>
  <c r="O91" i="5"/>
  <c r="C91" i="5" s="1"/>
  <c r="O92" i="5"/>
  <c r="C92" i="5" s="1"/>
  <c r="O93" i="5"/>
  <c r="C93" i="5" s="1"/>
  <c r="O94" i="5"/>
  <c r="C94" i="5" s="1"/>
  <c r="O95" i="5"/>
  <c r="C95" i="5" s="1"/>
  <c r="O96" i="5"/>
  <c r="C96" i="5" s="1"/>
  <c r="O97" i="5"/>
  <c r="C97" i="5" s="1"/>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C109" i="5" s="1"/>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C121" i="5" s="1"/>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C133" i="5" s="1"/>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C145" i="5" s="1"/>
  <c r="O146" i="5"/>
  <c r="C146" i="5" s="1"/>
  <c r="O147" i="5"/>
  <c r="C147" i="5" s="1"/>
  <c r="O148" i="5"/>
  <c r="C148" i="5" s="1"/>
  <c r="O149" i="5"/>
  <c r="C149" i="5" s="1"/>
  <c r="O150" i="5"/>
  <c r="C150" i="5" s="1"/>
  <c r="O151" i="5"/>
  <c r="C151" i="5" s="1"/>
  <c r="O152" i="5"/>
  <c r="C152" i="5" s="1"/>
  <c r="O153" i="5"/>
  <c r="C153" i="5" s="1"/>
  <c r="O154" i="5"/>
  <c r="C154" i="5" s="1"/>
  <c r="O155" i="5"/>
  <c r="C155" i="5" s="1"/>
  <c r="O156" i="5"/>
  <c r="C156" i="5" s="1"/>
  <c r="O157" i="5"/>
  <c r="C157" i="5" s="1"/>
  <c r="O158" i="5"/>
  <c r="C158" i="5" s="1"/>
  <c r="O159" i="5"/>
  <c r="C159" i="5" s="1"/>
  <c r="O160" i="5"/>
  <c r="C160" i="5" s="1"/>
  <c r="O161" i="5"/>
  <c r="C161" i="5" s="1"/>
  <c r="O162" i="5"/>
  <c r="C162" i="5" s="1"/>
  <c r="O163" i="5"/>
  <c r="C163" i="5" s="1"/>
  <c r="O164" i="5"/>
  <c r="C164" i="5" s="1"/>
  <c r="O165" i="5"/>
  <c r="C165" i="5" s="1"/>
  <c r="O166" i="5"/>
  <c r="C166" i="5" s="1"/>
  <c r="O167" i="5"/>
  <c r="C167" i="5" s="1"/>
  <c r="O168" i="5"/>
  <c r="C168" i="5" s="1"/>
  <c r="O169" i="5"/>
  <c r="C169" i="5" s="1"/>
  <c r="O170" i="5"/>
  <c r="C170" i="5" s="1"/>
  <c r="O171" i="5"/>
  <c r="C171" i="5" s="1"/>
  <c r="O172" i="5"/>
  <c r="C172" i="5" s="1"/>
  <c r="O173" i="5"/>
  <c r="C173" i="5" s="1"/>
  <c r="O174" i="5"/>
  <c r="C174" i="5" s="1"/>
  <c r="O175" i="5"/>
  <c r="C175" i="5" s="1"/>
  <c r="O176" i="5"/>
  <c r="C176" i="5" s="1"/>
  <c r="O177" i="5"/>
  <c r="C177" i="5" s="1"/>
  <c r="O178" i="5"/>
  <c r="C178" i="5" s="1"/>
  <c r="O179" i="5"/>
  <c r="C179" i="5" s="1"/>
  <c r="O180" i="5"/>
  <c r="C180" i="5" s="1"/>
  <c r="O181" i="5"/>
  <c r="C181" i="5" s="1"/>
  <c r="O182" i="5"/>
  <c r="C182" i="5" s="1"/>
  <c r="O183" i="5"/>
  <c r="C183" i="5" s="1"/>
  <c r="O184" i="5"/>
  <c r="C184" i="5" s="1"/>
  <c r="O185" i="5"/>
  <c r="C185" i="5" s="1"/>
  <c r="O186" i="5"/>
  <c r="C186" i="5" s="1"/>
  <c r="O187" i="5"/>
  <c r="C187" i="5" s="1"/>
  <c r="O188" i="5"/>
  <c r="C188" i="5" s="1"/>
  <c r="O189" i="5"/>
  <c r="C189" i="5" s="1"/>
  <c r="O190" i="5"/>
  <c r="C190" i="5" s="1"/>
  <c r="O191" i="5"/>
  <c r="C191" i="5" s="1"/>
  <c r="O192" i="5"/>
  <c r="C192" i="5" s="1"/>
  <c r="O193" i="5"/>
  <c r="C193" i="5" s="1"/>
  <c r="O194" i="5"/>
  <c r="C194" i="5" s="1"/>
  <c r="O195" i="5"/>
  <c r="C195" i="5" s="1"/>
  <c r="O196" i="5"/>
  <c r="C196" i="5" s="1"/>
  <c r="O197" i="5"/>
  <c r="C197" i="5" s="1"/>
  <c r="O198" i="5"/>
  <c r="C198" i="5" s="1"/>
  <c r="O199" i="5"/>
  <c r="C199" i="5" s="1"/>
  <c r="O200" i="5"/>
  <c r="C200" i="5" s="1"/>
  <c r="O201" i="5"/>
  <c r="C201" i="5" s="1"/>
  <c r="O202" i="5"/>
  <c r="C202" i="5" s="1"/>
  <c r="O203" i="5"/>
  <c r="C203" i="5" s="1"/>
  <c r="O204" i="5"/>
  <c r="C204" i="5" s="1"/>
  <c r="O205" i="5"/>
  <c r="C205" i="5" s="1"/>
  <c r="O206" i="5"/>
  <c r="C206" i="5" s="1"/>
  <c r="O207" i="5"/>
  <c r="C207" i="5" s="1"/>
  <c r="O208" i="5"/>
  <c r="C208" i="5" s="1"/>
  <c r="O209" i="5"/>
  <c r="C209" i="5" s="1"/>
  <c r="O210" i="5"/>
  <c r="C210" i="5" s="1"/>
  <c r="O211" i="5"/>
  <c r="C211" i="5" s="1"/>
  <c r="O212" i="5"/>
  <c r="C212" i="5" s="1"/>
  <c r="O213" i="5"/>
  <c r="C213" i="5" s="1"/>
  <c r="O214" i="5"/>
  <c r="C214" i="5" s="1"/>
  <c r="O215" i="5"/>
  <c r="C215" i="5" s="1"/>
  <c r="O216" i="5"/>
  <c r="C216" i="5" s="1"/>
  <c r="O217" i="5"/>
  <c r="C217" i="5" s="1"/>
  <c r="O218" i="5"/>
  <c r="C218" i="5" s="1"/>
  <c r="O219" i="5"/>
  <c r="C219" i="5" s="1"/>
  <c r="O220" i="5"/>
  <c r="C220" i="5" s="1"/>
  <c r="O221" i="5"/>
  <c r="C221" i="5" s="1"/>
  <c r="O222" i="5"/>
  <c r="C222" i="5" s="1"/>
  <c r="O223" i="5"/>
  <c r="C223" i="5" s="1"/>
  <c r="O224" i="5"/>
  <c r="C224" i="5" s="1"/>
  <c r="O225" i="5"/>
  <c r="C225" i="5" s="1"/>
  <c r="O226" i="5"/>
  <c r="C226" i="5" s="1"/>
  <c r="O227" i="5"/>
  <c r="C227" i="5" s="1"/>
  <c r="O228" i="5"/>
  <c r="C228" i="5" s="1"/>
  <c r="O229" i="5"/>
  <c r="C229" i="5" s="1"/>
  <c r="O230" i="5"/>
  <c r="C230" i="5" s="1"/>
  <c r="O231" i="5"/>
  <c r="C231" i="5" s="1"/>
  <c r="O232" i="5"/>
  <c r="C232" i="5" s="1"/>
  <c r="O233" i="5"/>
  <c r="C233" i="5" s="1"/>
  <c r="O234" i="5"/>
  <c r="C234" i="5" s="1"/>
  <c r="O235" i="5"/>
  <c r="C235" i="5" s="1"/>
  <c r="O236" i="5"/>
  <c r="C236" i="5" s="1"/>
  <c r="O237" i="5"/>
  <c r="C237" i="5" s="1"/>
  <c r="O238" i="5"/>
  <c r="C238" i="5" s="1"/>
  <c r="O239" i="5"/>
  <c r="C239" i="5" s="1"/>
  <c r="O240" i="5"/>
  <c r="C240" i="5" s="1"/>
  <c r="O241" i="5"/>
  <c r="C241" i="5" s="1"/>
  <c r="O242" i="5"/>
  <c r="C242" i="5" s="1"/>
  <c r="O243" i="5"/>
  <c r="C243" i="5" s="1"/>
  <c r="O244" i="5"/>
  <c r="C244" i="5" s="1"/>
  <c r="O245" i="5"/>
  <c r="C245" i="5" s="1"/>
  <c r="O246" i="5"/>
  <c r="C246" i="5" s="1"/>
  <c r="O247" i="5"/>
  <c r="C247" i="5" s="1"/>
  <c r="O248" i="5"/>
  <c r="C248" i="5" s="1"/>
  <c r="O249" i="5"/>
  <c r="C249" i="5" s="1"/>
  <c r="O250" i="5"/>
  <c r="C250" i="5" s="1"/>
  <c r="O251" i="5"/>
  <c r="C251" i="5" s="1"/>
  <c r="O252" i="5"/>
  <c r="C252" i="5" s="1"/>
  <c r="O253" i="5"/>
  <c r="C253" i="5" s="1"/>
  <c r="O254" i="5"/>
  <c r="C254" i="5" s="1"/>
  <c r="O255" i="5"/>
  <c r="C255" i="5" s="1"/>
  <c r="O256" i="5"/>
  <c r="C256" i="5" s="1"/>
  <c r="O257" i="5"/>
  <c r="C257" i="5" s="1"/>
  <c r="O258" i="5"/>
  <c r="C258" i="5" s="1"/>
  <c r="O259" i="5"/>
  <c r="C259" i="5" s="1"/>
  <c r="O260" i="5"/>
  <c r="C260" i="5" s="1"/>
  <c r="O261" i="5"/>
  <c r="C261" i="5" s="1"/>
  <c r="O262" i="5"/>
  <c r="C262" i="5" s="1"/>
  <c r="O263" i="5"/>
  <c r="C263" i="5" s="1"/>
  <c r="O264" i="5"/>
  <c r="C264" i="5" s="1"/>
  <c r="O265" i="5"/>
  <c r="C265" i="5" s="1"/>
  <c r="O266" i="5"/>
  <c r="C266" i="5" s="1"/>
  <c r="O267" i="5"/>
  <c r="C267" i="5" s="1"/>
  <c r="O268" i="5"/>
  <c r="C268" i="5" s="1"/>
  <c r="O269" i="5"/>
  <c r="C269" i="5" s="1"/>
  <c r="O270" i="5"/>
  <c r="C270" i="5" s="1"/>
  <c r="O271" i="5"/>
  <c r="C271" i="5" s="1"/>
  <c r="O272" i="5"/>
  <c r="C272" i="5" s="1"/>
  <c r="O273" i="5"/>
  <c r="C273" i="5" s="1"/>
  <c r="O274" i="5"/>
  <c r="C274" i="5" s="1"/>
  <c r="O275" i="5"/>
  <c r="C275" i="5" s="1"/>
  <c r="O276" i="5"/>
  <c r="C276" i="5" s="1"/>
  <c r="O277" i="5"/>
  <c r="C277" i="5" s="1"/>
  <c r="O278" i="5"/>
  <c r="C278" i="5" s="1"/>
  <c r="O279" i="5"/>
  <c r="C279" i="5" s="1"/>
  <c r="O280" i="5"/>
  <c r="C280" i="5" s="1"/>
  <c r="O281" i="5"/>
  <c r="C281" i="5" s="1"/>
  <c r="O282" i="5"/>
  <c r="C282" i="5" s="1"/>
  <c r="O283" i="5"/>
  <c r="C283" i="5" s="1"/>
  <c r="O284" i="5"/>
  <c r="C284" i="5" s="1"/>
  <c r="O285" i="5"/>
  <c r="C285" i="5" s="1"/>
  <c r="O286" i="5"/>
  <c r="C286" i="5" s="1"/>
  <c r="O287" i="5"/>
  <c r="C287" i="5" s="1"/>
  <c r="O288" i="5"/>
  <c r="C288" i="5" s="1"/>
  <c r="O289" i="5"/>
  <c r="C289" i="5" s="1"/>
  <c r="O290" i="5"/>
  <c r="C290" i="5" s="1"/>
  <c r="O291" i="5"/>
  <c r="C291" i="5" s="1"/>
  <c r="O292" i="5"/>
  <c r="C292" i="5" s="1"/>
  <c r="O293" i="5"/>
  <c r="C293" i="5" s="1"/>
  <c r="O294" i="5"/>
  <c r="C294" i="5" s="1"/>
  <c r="O295" i="5"/>
  <c r="C295" i="5" s="1"/>
  <c r="O296" i="5"/>
  <c r="C296" i="5" s="1"/>
  <c r="O297" i="5"/>
  <c r="C297" i="5" s="1"/>
  <c r="O298" i="5"/>
  <c r="C298" i="5" s="1"/>
  <c r="O299" i="5"/>
  <c r="C299" i="5" s="1"/>
  <c r="O300" i="5"/>
  <c r="C300" i="5" s="1"/>
  <c r="O301" i="5"/>
  <c r="C301" i="5" s="1"/>
  <c r="O302" i="5"/>
  <c r="C302" i="5" s="1"/>
  <c r="O303" i="5"/>
  <c r="C303" i="5" s="1"/>
  <c r="O304" i="5"/>
  <c r="C304" i="5" s="1"/>
  <c r="O305" i="5"/>
  <c r="C305" i="5" s="1"/>
  <c r="O306" i="5"/>
  <c r="C306" i="5" s="1"/>
  <c r="O307" i="5"/>
  <c r="C307" i="5" s="1"/>
  <c r="O308" i="5"/>
  <c r="C308" i="5" s="1"/>
  <c r="O309" i="5"/>
  <c r="C309" i="5" s="1"/>
  <c r="O310" i="5"/>
  <c r="C310" i="5" s="1"/>
  <c r="O311" i="5"/>
  <c r="C311" i="5" s="1"/>
  <c r="O312" i="5"/>
  <c r="C312" i="5" s="1"/>
  <c r="O313" i="5"/>
  <c r="C313" i="5" s="1"/>
  <c r="O314" i="5"/>
  <c r="C314" i="5" s="1"/>
  <c r="O315" i="5"/>
  <c r="C315" i="5" s="1"/>
  <c r="O316" i="5"/>
  <c r="C316" i="5" s="1"/>
  <c r="O317" i="5"/>
  <c r="C317" i="5" s="1"/>
  <c r="O318" i="5"/>
  <c r="C318" i="5" s="1"/>
  <c r="O319" i="5"/>
  <c r="C319" i="5" s="1"/>
  <c r="O320" i="5"/>
  <c r="C320" i="5" s="1"/>
  <c r="O321" i="5"/>
  <c r="C321" i="5" s="1"/>
  <c r="O322" i="5"/>
  <c r="C322" i="5" s="1"/>
  <c r="O323" i="5"/>
  <c r="C323" i="5" s="1"/>
  <c r="O324" i="5"/>
  <c r="C324" i="5" s="1"/>
  <c r="O325" i="5"/>
  <c r="C325" i="5" s="1"/>
  <c r="O326" i="5"/>
  <c r="C326" i="5" s="1"/>
  <c r="O2" i="5"/>
  <c r="C2" i="5" s="1"/>
  <c r="C2" i="11"/>
  <c r="D2" i="11" s="1"/>
  <c r="C3" i="11"/>
  <c r="D3" i="11" s="1"/>
  <c r="C4" i="11"/>
  <c r="D4" i="11" s="1"/>
  <c r="C5" i="11"/>
  <c r="D5" i="11" s="1"/>
  <c r="C6" i="11"/>
  <c r="D6" i="11" s="1"/>
  <c r="C7" i="11"/>
  <c r="D7" i="11" s="1"/>
  <c r="C8" i="11"/>
  <c r="D8" i="11" s="1"/>
  <c r="C9" i="11"/>
  <c r="D9"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84" i="11"/>
  <c r="D84" i="11" s="1"/>
  <c r="C85" i="11"/>
  <c r="D85" i="11" s="1"/>
  <c r="C86" i="11"/>
  <c r="D86" i="11" s="1"/>
  <c r="C87" i="11"/>
  <c r="D87" i="11" s="1"/>
  <c r="C88" i="11"/>
  <c r="D88" i="11" s="1"/>
  <c r="C89" i="11"/>
  <c r="D89" i="11" s="1"/>
  <c r="C90" i="11"/>
  <c r="D90" i="11" s="1"/>
  <c r="C91" i="11"/>
  <c r="D91" i="11" s="1"/>
  <c r="C92" i="11"/>
  <c r="D92" i="11" s="1"/>
  <c r="C93" i="11"/>
  <c r="D93" i="11" s="1"/>
  <c r="C94" i="11"/>
  <c r="D94" i="11" s="1"/>
  <c r="C95" i="11"/>
  <c r="D95" i="11" s="1"/>
  <c r="C96" i="11"/>
  <c r="D96" i="11" s="1"/>
  <c r="C97" i="11"/>
  <c r="D97" i="11" s="1"/>
  <c r="C98" i="11"/>
  <c r="D98" i="11" s="1"/>
  <c r="C99" i="11"/>
  <c r="D99" i="11" s="1"/>
  <c r="C100" i="11"/>
  <c r="D100" i="11" s="1"/>
  <c r="C101" i="11"/>
  <c r="D101" i="11" s="1"/>
  <c r="C102" i="11"/>
  <c r="D102" i="11" s="1"/>
  <c r="C103" i="11"/>
  <c r="D103" i="11" s="1"/>
  <c r="C104" i="11"/>
  <c r="D104" i="11" s="1"/>
  <c r="C105" i="11"/>
  <c r="D105" i="11" s="1"/>
  <c r="C106" i="11"/>
  <c r="D106" i="11" s="1"/>
  <c r="C107" i="11"/>
  <c r="D107" i="11" s="1"/>
  <c r="C108" i="11"/>
  <c r="D108" i="11" s="1"/>
  <c r="C109" i="11"/>
  <c r="D109" i="11" s="1"/>
  <c r="C110" i="11"/>
  <c r="D110" i="11" s="1"/>
  <c r="C111" i="11"/>
  <c r="D111" i="11" s="1"/>
  <c r="C112" i="11"/>
  <c r="D112" i="11" s="1"/>
  <c r="C113" i="11"/>
  <c r="D113" i="11" s="1"/>
  <c r="C114" i="11"/>
  <c r="D114" i="11" s="1"/>
  <c r="C115" i="11"/>
  <c r="D115" i="11" s="1"/>
  <c r="C116" i="11"/>
  <c r="D116" i="11" s="1"/>
  <c r="C117" i="11"/>
  <c r="D117" i="11" s="1"/>
  <c r="C118" i="11"/>
  <c r="D118" i="11" s="1"/>
  <c r="C119" i="11"/>
  <c r="D119" i="11" s="1"/>
  <c r="C120" i="11"/>
  <c r="D120" i="11" s="1"/>
  <c r="C121" i="11"/>
  <c r="D121" i="11" s="1"/>
  <c r="C122" i="11"/>
  <c r="D122" i="11" s="1"/>
  <c r="C123" i="11"/>
  <c r="D123" i="11" s="1"/>
  <c r="C124" i="11"/>
  <c r="D124" i="11" s="1"/>
  <c r="C125" i="11"/>
  <c r="D125" i="11" s="1"/>
  <c r="C126" i="11"/>
  <c r="D126" i="11" s="1"/>
  <c r="C127" i="11"/>
  <c r="D127" i="11" s="1"/>
  <c r="C128" i="11"/>
  <c r="D128" i="11" s="1"/>
  <c r="C129" i="11"/>
  <c r="D129" i="11" s="1"/>
  <c r="C130" i="11"/>
  <c r="D130" i="11" s="1"/>
  <c r="C131" i="11"/>
  <c r="D131" i="11" s="1"/>
  <c r="C132" i="11"/>
  <c r="D132" i="11" s="1"/>
  <c r="C133" i="11"/>
  <c r="D133" i="11" s="1"/>
  <c r="C134" i="11"/>
  <c r="D134" i="11" s="1"/>
  <c r="C135" i="11"/>
  <c r="D135" i="11" s="1"/>
  <c r="C136" i="11"/>
  <c r="D136" i="11" s="1"/>
  <c r="C137" i="11"/>
  <c r="D137" i="11" s="1"/>
  <c r="C138" i="11"/>
  <c r="D138" i="11" s="1"/>
  <c r="C139" i="11"/>
  <c r="D139" i="11" s="1"/>
  <c r="C140" i="11"/>
  <c r="D140" i="11" s="1"/>
  <c r="C141" i="11"/>
  <c r="D141" i="11" s="1"/>
  <c r="C142" i="11"/>
  <c r="D142" i="11" s="1"/>
  <c r="C143" i="11"/>
  <c r="D143" i="11" s="1"/>
  <c r="C144" i="11"/>
  <c r="D144" i="11" s="1"/>
  <c r="C145" i="11"/>
  <c r="D145" i="11" s="1"/>
  <c r="C146" i="11"/>
  <c r="D146" i="11" s="1"/>
  <c r="C147" i="11"/>
  <c r="D147" i="11" s="1"/>
  <c r="C148" i="11"/>
  <c r="D148" i="11" s="1"/>
  <c r="C149" i="11"/>
  <c r="D149" i="11" s="1"/>
  <c r="C150" i="11"/>
  <c r="D150" i="11" s="1"/>
  <c r="C151" i="11"/>
  <c r="D151" i="11" s="1"/>
  <c r="C152" i="11"/>
  <c r="D152" i="11" s="1"/>
  <c r="C153" i="11"/>
  <c r="D153" i="11" s="1"/>
  <c r="C154" i="11"/>
  <c r="D154" i="11" s="1"/>
  <c r="C155" i="11"/>
  <c r="D155" i="11" s="1"/>
  <c r="C156" i="11"/>
  <c r="D156" i="11" s="1"/>
  <c r="C157" i="11"/>
  <c r="D157" i="11" s="1"/>
  <c r="C158" i="11"/>
  <c r="D158" i="11" s="1"/>
  <c r="C159" i="11"/>
  <c r="D159" i="11" s="1"/>
  <c r="C160" i="11"/>
  <c r="D160" i="11" s="1"/>
  <c r="C161" i="11"/>
  <c r="D161" i="11" s="1"/>
  <c r="C162" i="11"/>
  <c r="D162" i="11" s="1"/>
  <c r="C163" i="11"/>
  <c r="D163" i="11" s="1"/>
  <c r="C164" i="11"/>
  <c r="D164" i="11" s="1"/>
  <c r="C165" i="11"/>
  <c r="D165" i="11" s="1"/>
  <c r="C166" i="11"/>
  <c r="D166" i="11" s="1"/>
  <c r="C167" i="11"/>
  <c r="D167" i="11" s="1"/>
  <c r="C168" i="11"/>
  <c r="D168" i="11" s="1"/>
  <c r="C169" i="11"/>
  <c r="D169" i="11" s="1"/>
  <c r="C170" i="11"/>
  <c r="D170" i="11" s="1"/>
  <c r="C171" i="11"/>
  <c r="D171" i="11" s="1"/>
  <c r="C172" i="11"/>
  <c r="D172" i="11" s="1"/>
  <c r="C173" i="11"/>
  <c r="D173" i="11" s="1"/>
  <c r="C174" i="11"/>
  <c r="D174" i="11" s="1"/>
  <c r="C175" i="11"/>
  <c r="D175" i="11" s="1"/>
  <c r="C176" i="11"/>
  <c r="D176" i="11" s="1"/>
  <c r="C177" i="11"/>
  <c r="D177" i="11" s="1"/>
  <c r="C178" i="11"/>
  <c r="D178" i="11" s="1"/>
  <c r="C179" i="11"/>
  <c r="D179" i="11" s="1"/>
  <c r="C180" i="11"/>
  <c r="D180" i="11" s="1"/>
  <c r="C181" i="11"/>
  <c r="D181" i="11" s="1"/>
  <c r="C182" i="11"/>
  <c r="D182" i="11" s="1"/>
  <c r="C183" i="11"/>
  <c r="D183" i="11" s="1"/>
  <c r="C184" i="11"/>
  <c r="D184" i="11" s="1"/>
  <c r="C185" i="11"/>
  <c r="D185" i="11" s="1"/>
  <c r="C186" i="11"/>
  <c r="D186" i="11" s="1"/>
  <c r="C187" i="11"/>
  <c r="D187" i="11" s="1"/>
  <c r="C188" i="11"/>
  <c r="D188" i="11" s="1"/>
  <c r="C189" i="11"/>
  <c r="D189" i="11" s="1"/>
  <c r="C190" i="11"/>
  <c r="D190" i="11" s="1"/>
  <c r="C191" i="11"/>
  <c r="D191" i="11" s="1"/>
  <c r="C192" i="11"/>
  <c r="D192" i="11" s="1"/>
  <c r="C193" i="11"/>
  <c r="D193" i="11" s="1"/>
  <c r="C194" i="11"/>
  <c r="D194" i="11" s="1"/>
  <c r="C195" i="11"/>
  <c r="D195" i="11" s="1"/>
  <c r="C196" i="11"/>
  <c r="D196" i="11" s="1"/>
  <c r="C197" i="11"/>
  <c r="D197" i="11" s="1"/>
  <c r="C198" i="11"/>
  <c r="D198" i="11" s="1"/>
  <c r="C199" i="11"/>
  <c r="D199" i="11" s="1"/>
  <c r="C200" i="11"/>
  <c r="D200" i="11" s="1"/>
  <c r="C201" i="11"/>
  <c r="D201" i="11" s="1"/>
  <c r="C202" i="11"/>
  <c r="D202" i="11" s="1"/>
  <c r="C203" i="11"/>
  <c r="D203" i="11" s="1"/>
  <c r="C204" i="11"/>
  <c r="D204" i="11" s="1"/>
  <c r="C205" i="11"/>
  <c r="D205" i="11" s="1"/>
  <c r="C206" i="11"/>
  <c r="D206" i="11" s="1"/>
  <c r="C207" i="11"/>
  <c r="D207" i="11" s="1"/>
  <c r="C208" i="11"/>
  <c r="D208" i="11" s="1"/>
  <c r="C209" i="11"/>
  <c r="D209" i="11" s="1"/>
  <c r="C210" i="11"/>
  <c r="D210" i="11" s="1"/>
  <c r="C211" i="11"/>
  <c r="D211" i="11" s="1"/>
  <c r="C212" i="11"/>
  <c r="D212" i="11" s="1"/>
  <c r="C213" i="11"/>
  <c r="D213" i="11" s="1"/>
  <c r="C214" i="11"/>
  <c r="D214" i="11" s="1"/>
  <c r="C215" i="11"/>
  <c r="D215" i="11" s="1"/>
  <c r="C216" i="11"/>
  <c r="D216" i="11" s="1"/>
  <c r="C217" i="11"/>
  <c r="D217" i="11" s="1"/>
  <c r="C218" i="11"/>
  <c r="D218" i="11" s="1"/>
  <c r="C219" i="11"/>
  <c r="D219" i="11" s="1"/>
  <c r="C220" i="11"/>
  <c r="D220" i="11" s="1"/>
  <c r="C221" i="11"/>
  <c r="D221" i="11" s="1"/>
  <c r="C222" i="11"/>
  <c r="D222" i="11" s="1"/>
  <c r="C223" i="11"/>
  <c r="D223" i="11" s="1"/>
  <c r="C224" i="11"/>
  <c r="D224" i="11" s="1"/>
  <c r="C225" i="11"/>
  <c r="D225" i="11" s="1"/>
  <c r="C221" i="8" s="1"/>
  <c r="D221" i="8" s="1"/>
  <c r="C226" i="11"/>
  <c r="D226" i="11" s="1"/>
  <c r="C227" i="11"/>
  <c r="D227" i="11" s="1"/>
  <c r="C228" i="11"/>
  <c r="D228" i="11" s="1"/>
  <c r="C229" i="11"/>
  <c r="D229" i="11" s="1"/>
  <c r="C230" i="11"/>
  <c r="D230" i="11" s="1"/>
  <c r="C231" i="11"/>
  <c r="D231" i="11" s="1"/>
  <c r="C232" i="11"/>
  <c r="D232" i="11" s="1"/>
  <c r="C233" i="11"/>
  <c r="D233" i="11" s="1"/>
  <c r="C234" i="11"/>
  <c r="D234" i="11" s="1"/>
  <c r="C235" i="11"/>
  <c r="D235" i="11" s="1"/>
  <c r="C236" i="11"/>
  <c r="D236" i="11" s="1"/>
  <c r="C237" i="11"/>
  <c r="D237" i="11" s="1"/>
  <c r="C238" i="11"/>
  <c r="D238" i="11" s="1"/>
  <c r="C239" i="11"/>
  <c r="D239" i="11" s="1"/>
  <c r="C240" i="11"/>
  <c r="D240" i="11" s="1"/>
  <c r="C241" i="11"/>
  <c r="D241" i="11" s="1"/>
  <c r="C242" i="11"/>
  <c r="D242" i="11" s="1"/>
  <c r="C243" i="11"/>
  <c r="D243" i="11" s="1"/>
  <c r="C244" i="11"/>
  <c r="D244" i="11" s="1"/>
  <c r="C245" i="11"/>
  <c r="D245" i="11" s="1"/>
  <c r="C246" i="11"/>
  <c r="D246" i="11" s="1"/>
  <c r="C247" i="11"/>
  <c r="D247" i="11" s="1"/>
  <c r="C248" i="11"/>
  <c r="D248" i="11" s="1"/>
  <c r="C249" i="11"/>
  <c r="D249" i="11" s="1"/>
  <c r="C250" i="11"/>
  <c r="D250" i="11" s="1"/>
  <c r="C251" i="11"/>
  <c r="D251" i="11" s="1"/>
  <c r="C252" i="11"/>
  <c r="D252" i="11" s="1"/>
  <c r="C253" i="11"/>
  <c r="D253" i="11" s="1"/>
  <c r="C254" i="11"/>
  <c r="D254" i="11" s="1"/>
  <c r="C255" i="11"/>
  <c r="D255" i="11" s="1"/>
  <c r="C256" i="11"/>
  <c r="D256" i="11" s="1"/>
  <c r="C257" i="11"/>
  <c r="D257" i="11" s="1"/>
  <c r="C258" i="11"/>
  <c r="D258" i="11" s="1"/>
  <c r="C259" i="11"/>
  <c r="D259" i="11" s="1"/>
  <c r="C260" i="11"/>
  <c r="D260" i="11" s="1"/>
  <c r="C261" i="11"/>
  <c r="D261" i="11" s="1"/>
  <c r="C262" i="11"/>
  <c r="D262" i="11" s="1"/>
  <c r="C263" i="11"/>
  <c r="D263" i="11" s="1"/>
  <c r="C264" i="11"/>
  <c r="D264" i="11" s="1"/>
  <c r="C265" i="11"/>
  <c r="D265" i="11" s="1"/>
  <c r="C266" i="11"/>
  <c r="D266" i="11" s="1"/>
  <c r="C267" i="11"/>
  <c r="D267" i="11" s="1"/>
  <c r="C268" i="11"/>
  <c r="D268" i="11" s="1"/>
  <c r="C269" i="11"/>
  <c r="D269" i="11" s="1"/>
  <c r="C270" i="11"/>
  <c r="D270" i="11" s="1"/>
  <c r="C271" i="11"/>
  <c r="D271" i="11" s="1"/>
  <c r="C272" i="11"/>
  <c r="D272" i="11" s="1"/>
  <c r="C273" i="11"/>
  <c r="D273" i="11" s="1"/>
  <c r="C274" i="11"/>
  <c r="D274" i="11" s="1"/>
  <c r="C275" i="11"/>
  <c r="D275" i="11" s="1"/>
  <c r="C276" i="11"/>
  <c r="D276" i="11" s="1"/>
  <c r="C277" i="11"/>
  <c r="D277" i="11" s="1"/>
  <c r="C278" i="11"/>
  <c r="D278" i="11" s="1"/>
  <c r="C279" i="11"/>
  <c r="D279" i="11" s="1"/>
  <c r="C280" i="11"/>
  <c r="D280" i="11" s="1"/>
  <c r="C281" i="11"/>
  <c r="D281" i="11" s="1"/>
  <c r="C282" i="11"/>
  <c r="D282" i="11" s="1"/>
  <c r="C283" i="11"/>
  <c r="D283" i="11" s="1"/>
  <c r="C284" i="11"/>
  <c r="D284" i="11" s="1"/>
  <c r="C285" i="11"/>
  <c r="D285" i="11" s="1"/>
  <c r="C286" i="11"/>
  <c r="D286" i="11" s="1"/>
  <c r="C287" i="11"/>
  <c r="D287" i="11" s="1"/>
  <c r="C288" i="11"/>
  <c r="D288" i="11" s="1"/>
  <c r="C289" i="11"/>
  <c r="D289" i="11" s="1"/>
  <c r="C290" i="11"/>
  <c r="D290" i="11" s="1"/>
  <c r="C291" i="11"/>
  <c r="D291" i="11" s="1"/>
  <c r="C292" i="11"/>
  <c r="D292" i="11" s="1"/>
  <c r="C293" i="11"/>
  <c r="D293" i="11" s="1"/>
  <c r="C294" i="11"/>
  <c r="D294" i="11" s="1"/>
  <c r="C295" i="11"/>
  <c r="D295" i="11" s="1"/>
  <c r="C296" i="11"/>
  <c r="D296" i="11" s="1"/>
  <c r="C297" i="11"/>
  <c r="D297" i="11" s="1"/>
  <c r="C298" i="11"/>
  <c r="D298" i="11" s="1"/>
  <c r="C299" i="11"/>
  <c r="D299" i="11" s="1"/>
  <c r="C300" i="11"/>
  <c r="D300" i="11" s="1"/>
  <c r="C301" i="11"/>
  <c r="D301" i="11" s="1"/>
  <c r="C302" i="11"/>
  <c r="D302" i="11" s="1"/>
  <c r="C303" i="11"/>
  <c r="D303" i="11" s="1"/>
  <c r="C304" i="11"/>
  <c r="D304" i="11" s="1"/>
  <c r="C305" i="11"/>
  <c r="D305" i="11" s="1"/>
  <c r="C306" i="11"/>
  <c r="D306" i="11" s="1"/>
  <c r="C307" i="11"/>
  <c r="D307" i="11" s="1"/>
  <c r="C308" i="11"/>
  <c r="D308" i="11" s="1"/>
  <c r="C309" i="11"/>
  <c r="D309" i="11" s="1"/>
  <c r="C310" i="11"/>
  <c r="D310" i="11" s="1"/>
  <c r="C311" i="11"/>
  <c r="D311" i="11" s="1"/>
  <c r="C312" i="11"/>
  <c r="D312" i="11" s="1"/>
  <c r="C313" i="11"/>
  <c r="D313" i="11" s="1"/>
  <c r="C314" i="11"/>
  <c r="D314" i="11" s="1"/>
  <c r="C315" i="11"/>
  <c r="D315" i="11" s="1"/>
  <c r="C316" i="11"/>
  <c r="D316" i="11" s="1"/>
  <c r="C317" i="11"/>
  <c r="D317" i="11" s="1"/>
  <c r="C318" i="11"/>
  <c r="D318" i="11" s="1"/>
  <c r="C319" i="11"/>
  <c r="D319" i="11" s="1"/>
  <c r="C320" i="11"/>
  <c r="D320" i="11" s="1"/>
  <c r="C321" i="11"/>
  <c r="D321" i="11" s="1"/>
  <c r="C322" i="11"/>
  <c r="D322" i="11" s="1"/>
  <c r="C323" i="11"/>
  <c r="D323" i="11" s="1"/>
  <c r="C324" i="11"/>
  <c r="D324" i="11" s="1"/>
  <c r="C325" i="11"/>
  <c r="D325" i="11" s="1"/>
  <c r="C326" i="11"/>
  <c r="D326" i="11" s="1"/>
  <c r="D5" i="12" l="1"/>
  <c r="E4" i="12"/>
  <c r="C4" i="8"/>
  <c r="D4" i="8" s="1"/>
  <c r="C29" i="8"/>
  <c r="D29" i="8" s="1"/>
  <c r="C151" i="8"/>
  <c r="D151" i="8" s="1"/>
  <c r="C129" i="8"/>
  <c r="D129" i="8" s="1"/>
  <c r="C105" i="8"/>
  <c r="D105" i="8" s="1"/>
  <c r="C274" i="8"/>
  <c r="D274" i="8" s="1"/>
  <c r="C173" i="8"/>
  <c r="D173" i="8" s="1"/>
  <c r="C35" i="8"/>
  <c r="D35" i="8" s="1"/>
  <c r="C271" i="8"/>
  <c r="D271" i="8" s="1"/>
  <c r="C167" i="8"/>
  <c r="D167" i="8" s="1"/>
  <c r="C16" i="8"/>
  <c r="D16" i="8" s="1"/>
  <c r="C261" i="8"/>
  <c r="D261" i="8" s="1"/>
  <c r="C157" i="8"/>
  <c r="D157" i="8" s="1"/>
  <c r="C7" i="8"/>
  <c r="D7" i="8" s="1"/>
  <c r="C19" i="8"/>
  <c r="D19" i="8" s="1"/>
  <c r="C38" i="8"/>
  <c r="D38" i="8" s="1"/>
  <c r="C52" i="8"/>
  <c r="D52" i="8" s="1"/>
  <c r="C68" i="8"/>
  <c r="D68" i="8" s="1"/>
  <c r="C90" i="8"/>
  <c r="D90" i="8" s="1"/>
  <c r="C102" i="8"/>
  <c r="D102" i="8" s="1"/>
  <c r="C118" i="8"/>
  <c r="D118" i="8" s="1"/>
  <c r="C131" i="8"/>
  <c r="D131" i="8" s="1"/>
  <c r="C143" i="8"/>
  <c r="D143" i="8" s="1"/>
  <c r="C158" i="8"/>
  <c r="D158" i="8" s="1"/>
  <c r="C174" i="8"/>
  <c r="D174" i="8" s="1"/>
  <c r="C193" i="8"/>
  <c r="D193" i="8" s="1"/>
  <c r="C205" i="8"/>
  <c r="D205" i="8" s="1"/>
  <c r="C222" i="8"/>
  <c r="D222" i="8" s="1"/>
  <c r="C247" i="8"/>
  <c r="D247" i="8" s="1"/>
  <c r="C262" i="8"/>
  <c r="D262" i="8" s="1"/>
  <c r="C275" i="8"/>
  <c r="D275" i="8" s="1"/>
  <c r="C294" i="8"/>
  <c r="D294" i="8" s="1"/>
  <c r="C309" i="8"/>
  <c r="D309" i="8" s="1"/>
  <c r="C326" i="8"/>
  <c r="D326" i="8" s="1"/>
  <c r="C8" i="8"/>
  <c r="D8" i="8" s="1"/>
  <c r="C20" i="8"/>
  <c r="D20" i="8" s="1"/>
  <c r="C39" i="8"/>
  <c r="D39" i="8" s="1"/>
  <c r="C53" i="8"/>
  <c r="D53" i="8" s="1"/>
  <c r="C69" i="8"/>
  <c r="D69" i="8" s="1"/>
  <c r="C91" i="8"/>
  <c r="D91" i="8" s="1"/>
  <c r="C103" i="8"/>
  <c r="D103" i="8" s="1"/>
  <c r="C119" i="8"/>
  <c r="D119" i="8" s="1"/>
  <c r="C132" i="8"/>
  <c r="D132" i="8" s="1"/>
  <c r="C144" i="8"/>
  <c r="D144" i="8" s="1"/>
  <c r="C159" i="8"/>
  <c r="D159" i="8" s="1"/>
  <c r="C175" i="8"/>
  <c r="D175" i="8" s="1"/>
  <c r="C194" i="8"/>
  <c r="D194" i="8" s="1"/>
  <c r="C206" i="8"/>
  <c r="D206" i="8" s="1"/>
  <c r="C234" i="8"/>
  <c r="D234" i="8" s="1"/>
  <c r="C248" i="8"/>
  <c r="D248" i="8" s="1"/>
  <c r="C263" i="8"/>
  <c r="D263" i="8" s="1"/>
  <c r="C279" i="8"/>
  <c r="D279" i="8" s="1"/>
  <c r="C295" i="8"/>
  <c r="D295" i="8" s="1"/>
  <c r="C310" i="8"/>
  <c r="D310" i="8" s="1"/>
  <c r="C327" i="8"/>
  <c r="D327" i="8" s="1"/>
  <c r="C9" i="8"/>
  <c r="D9" i="8" s="1"/>
  <c r="C23" i="8"/>
  <c r="D23" i="8" s="1"/>
  <c r="C40" i="8"/>
  <c r="D40" i="8" s="1"/>
  <c r="C54" i="8"/>
  <c r="D54" i="8" s="1"/>
  <c r="C70" i="8"/>
  <c r="D70" i="8" s="1"/>
  <c r="C92" i="8"/>
  <c r="D92" i="8" s="1"/>
  <c r="C104" i="8"/>
  <c r="D104" i="8" s="1"/>
  <c r="C120" i="8"/>
  <c r="D120" i="8" s="1"/>
  <c r="C133" i="8"/>
  <c r="D133" i="8" s="1"/>
  <c r="C145" i="8"/>
  <c r="D145" i="8" s="1"/>
  <c r="C160" i="8"/>
  <c r="D160" i="8" s="1"/>
  <c r="C176" i="8"/>
  <c r="D176" i="8" s="1"/>
  <c r="C195" i="8"/>
  <c r="D195" i="8" s="1"/>
  <c r="C207" i="8"/>
  <c r="D207" i="8" s="1"/>
  <c r="C237" i="8"/>
  <c r="D237" i="8" s="1"/>
  <c r="C249" i="8"/>
  <c r="D249" i="8" s="1"/>
  <c r="C264" i="8"/>
  <c r="D264" i="8" s="1"/>
  <c r="C280" i="8"/>
  <c r="D280" i="8" s="1"/>
  <c r="C297" i="8"/>
  <c r="D297" i="8" s="1"/>
  <c r="C311" i="8"/>
  <c r="D311" i="8" s="1"/>
  <c r="C328" i="8"/>
  <c r="D328" i="8" s="1"/>
  <c r="C10" i="8"/>
  <c r="D10" i="8" s="1"/>
  <c r="C24" i="8"/>
  <c r="D24" i="8" s="1"/>
  <c r="C41" i="8"/>
  <c r="D41" i="8" s="1"/>
  <c r="C55" i="8"/>
  <c r="D55" i="8" s="1"/>
  <c r="C74" i="8"/>
  <c r="D74" i="8" s="1"/>
  <c r="C93" i="8"/>
  <c r="D93" i="8" s="1"/>
  <c r="C106" i="8"/>
  <c r="D106" i="8" s="1"/>
  <c r="C121" i="8"/>
  <c r="D121" i="8" s="1"/>
  <c r="C134" i="8"/>
  <c r="D134" i="8" s="1"/>
  <c r="C146" i="8"/>
  <c r="D146" i="8" s="1"/>
  <c r="C161" i="8"/>
  <c r="D161" i="8" s="1"/>
  <c r="C177" i="8"/>
  <c r="D177" i="8" s="1"/>
  <c r="C196" i="8"/>
  <c r="D196" i="8" s="1"/>
  <c r="C208" i="8"/>
  <c r="D208" i="8" s="1"/>
  <c r="C238" i="8"/>
  <c r="D238" i="8" s="1"/>
  <c r="C250" i="8"/>
  <c r="D250" i="8" s="1"/>
  <c r="C265" i="8"/>
  <c r="D265" i="8" s="1"/>
  <c r="C282" i="8"/>
  <c r="D282" i="8" s="1"/>
  <c r="C298" i="8"/>
  <c r="D298" i="8" s="1"/>
  <c r="C312" i="8"/>
  <c r="D312" i="8" s="1"/>
  <c r="C329" i="8"/>
  <c r="D329" i="8" s="1"/>
  <c r="C11" i="8"/>
  <c r="D11" i="8" s="1"/>
  <c r="C25" i="8"/>
  <c r="D25" i="8" s="1"/>
  <c r="C42" i="8"/>
  <c r="D42" i="8" s="1"/>
  <c r="C56" i="8"/>
  <c r="D56" i="8" s="1"/>
  <c r="C75" i="8"/>
  <c r="D75" i="8" s="1"/>
  <c r="C94" i="8"/>
  <c r="D94" i="8" s="1"/>
  <c r="C109" i="8"/>
  <c r="D109" i="8" s="1"/>
  <c r="C122" i="8"/>
  <c r="D122" i="8" s="1"/>
  <c r="C135" i="8"/>
  <c r="D135" i="8" s="1"/>
  <c r="C147" i="8"/>
  <c r="D147" i="8" s="1"/>
  <c r="C162" i="8"/>
  <c r="D162" i="8" s="1"/>
  <c r="C178" i="8"/>
  <c r="D178" i="8" s="1"/>
  <c r="C197" i="8"/>
  <c r="D197" i="8" s="1"/>
  <c r="C210" i="8"/>
  <c r="D210" i="8" s="1"/>
  <c r="C239" i="8"/>
  <c r="D239" i="8" s="1"/>
  <c r="C251" i="8"/>
  <c r="D251" i="8" s="1"/>
  <c r="C266" i="8"/>
  <c r="D266" i="8" s="1"/>
  <c r="C286" i="8"/>
  <c r="D286" i="8" s="1"/>
  <c r="C299" i="8"/>
  <c r="D299" i="8" s="1"/>
  <c r="C313" i="8"/>
  <c r="D313" i="8" s="1"/>
  <c r="C330" i="8"/>
  <c r="D330" i="8" s="1"/>
  <c r="C12" i="8"/>
  <c r="D12" i="8" s="1"/>
  <c r="C26" i="8"/>
  <c r="D26" i="8" s="1"/>
  <c r="C43" i="8"/>
  <c r="D43" i="8" s="1"/>
  <c r="C57" i="8"/>
  <c r="D57" i="8" s="1"/>
  <c r="C76" i="8"/>
  <c r="D76" i="8" s="1"/>
  <c r="C95" i="8"/>
  <c r="D95" i="8" s="1"/>
  <c r="C110" i="8"/>
  <c r="D110" i="8" s="1"/>
  <c r="C123" i="8"/>
  <c r="D123" i="8" s="1"/>
  <c r="C136" i="8"/>
  <c r="D136" i="8" s="1"/>
  <c r="C148" i="8"/>
  <c r="D148" i="8" s="1"/>
  <c r="C163" i="8"/>
  <c r="D163" i="8" s="1"/>
  <c r="C179" i="8"/>
  <c r="D179" i="8" s="1"/>
  <c r="C198" i="8"/>
  <c r="D198" i="8" s="1"/>
  <c r="C214" i="8"/>
  <c r="D214" i="8" s="1"/>
  <c r="C240" i="8"/>
  <c r="D240" i="8" s="1"/>
  <c r="C252" i="8"/>
  <c r="D252" i="8" s="1"/>
  <c r="C267" i="8"/>
  <c r="D267" i="8" s="1"/>
  <c r="C287" i="8"/>
  <c r="D287" i="8" s="1"/>
  <c r="C300" i="8"/>
  <c r="D300" i="8" s="1"/>
  <c r="C314" i="8"/>
  <c r="D314" i="8" s="1"/>
  <c r="C2" i="8"/>
  <c r="D2" i="8" s="1"/>
  <c r="C13" i="8"/>
  <c r="D13" i="8" s="1"/>
  <c r="C27" i="8"/>
  <c r="D27" i="8" s="1"/>
  <c r="C44" i="8"/>
  <c r="D44" i="8" s="1"/>
  <c r="C62" i="8"/>
  <c r="D62" i="8" s="1"/>
  <c r="C77" i="8"/>
  <c r="D77" i="8" s="1"/>
  <c r="C96" i="8"/>
  <c r="D96" i="8" s="1"/>
  <c r="C111" i="8"/>
  <c r="D111" i="8" s="1"/>
  <c r="C124" i="8"/>
  <c r="D124" i="8" s="1"/>
  <c r="C137" i="8"/>
  <c r="D137" i="8" s="1"/>
  <c r="C149" i="8"/>
  <c r="D149" i="8" s="1"/>
  <c r="C164" i="8"/>
  <c r="D164" i="8" s="1"/>
  <c r="C186" i="8"/>
  <c r="D186" i="8" s="1"/>
  <c r="C199" i="8"/>
  <c r="D199" i="8" s="1"/>
  <c r="C215" i="8"/>
  <c r="D215" i="8" s="1"/>
  <c r="C241" i="8"/>
  <c r="D241" i="8" s="1"/>
  <c r="C253" i="8"/>
  <c r="D253" i="8" s="1"/>
  <c r="C268" i="8"/>
  <c r="D268" i="8" s="1"/>
  <c r="C288" i="8"/>
  <c r="D288" i="8" s="1"/>
  <c r="C301" i="8"/>
  <c r="D301" i="8" s="1"/>
  <c r="C318" i="8"/>
  <c r="D318" i="8" s="1"/>
  <c r="C14" i="8"/>
  <c r="D14" i="8" s="1"/>
  <c r="C28" i="8"/>
  <c r="D28" i="8" s="1"/>
  <c r="C45" i="8"/>
  <c r="D45" i="8" s="1"/>
  <c r="C63" i="8"/>
  <c r="D63" i="8" s="1"/>
  <c r="C78" i="8"/>
  <c r="D78" i="8" s="1"/>
  <c r="C97" i="8"/>
  <c r="D97" i="8" s="1"/>
  <c r="C112" i="8"/>
  <c r="D112" i="8" s="1"/>
  <c r="C125" i="8"/>
  <c r="D125" i="8" s="1"/>
  <c r="C138" i="8"/>
  <c r="D138" i="8" s="1"/>
  <c r="C150" i="8"/>
  <c r="D150" i="8" s="1"/>
  <c r="C165" i="8"/>
  <c r="D165" i="8" s="1"/>
  <c r="C188" i="8"/>
  <c r="D188" i="8" s="1"/>
  <c r="C200" i="8"/>
  <c r="D200" i="8" s="1"/>
  <c r="C216" i="8"/>
  <c r="D216" i="8" s="1"/>
  <c r="C242" i="8"/>
  <c r="D242" i="8" s="1"/>
  <c r="C254" i="8"/>
  <c r="D254" i="8" s="1"/>
  <c r="C269" i="8"/>
  <c r="D269" i="8" s="1"/>
  <c r="C289" i="8"/>
  <c r="D289" i="8" s="1"/>
  <c r="C302" i="8"/>
  <c r="D302" i="8" s="1"/>
  <c r="C321" i="8"/>
  <c r="D321" i="8" s="1"/>
  <c r="C3" i="8"/>
  <c r="D3" i="8" s="1"/>
  <c r="C15" i="8"/>
  <c r="D15" i="8" s="1"/>
  <c r="C30" i="8"/>
  <c r="D30" i="8" s="1"/>
  <c r="C47" i="8"/>
  <c r="D47" i="8" s="1"/>
  <c r="C64" i="8"/>
  <c r="D64" i="8" s="1"/>
  <c r="C79" i="8"/>
  <c r="D79" i="8" s="1"/>
  <c r="C98" i="8"/>
  <c r="D98" i="8" s="1"/>
  <c r="C113" i="8"/>
  <c r="D113" i="8" s="1"/>
  <c r="C126" i="8"/>
  <c r="D126" i="8" s="1"/>
  <c r="C139" i="8"/>
  <c r="D139" i="8" s="1"/>
  <c r="C154" i="8"/>
  <c r="D154" i="8" s="1"/>
  <c r="C166" i="8"/>
  <c r="D166" i="8" s="1"/>
  <c r="C189" i="8"/>
  <c r="D189" i="8" s="1"/>
  <c r="C201" i="8"/>
  <c r="D201" i="8" s="1"/>
  <c r="C217" i="8"/>
  <c r="D217" i="8" s="1"/>
  <c r="C243" i="8"/>
  <c r="D243" i="8" s="1"/>
  <c r="C255" i="8"/>
  <c r="D255" i="8" s="1"/>
  <c r="C270" i="8"/>
  <c r="D270" i="8" s="1"/>
  <c r="C290" i="8"/>
  <c r="D290" i="8" s="1"/>
  <c r="C303" i="8"/>
  <c r="D303" i="8" s="1"/>
  <c r="C322" i="8"/>
  <c r="D322" i="8" s="1"/>
  <c r="C5" i="8"/>
  <c r="D5" i="8" s="1"/>
  <c r="C17" i="8"/>
  <c r="D17" i="8" s="1"/>
  <c r="C36" i="8"/>
  <c r="D36" i="8" s="1"/>
  <c r="C50" i="8"/>
  <c r="D50" i="8" s="1"/>
  <c r="C66" i="8"/>
  <c r="D66" i="8" s="1"/>
  <c r="C88" i="8"/>
  <c r="D88" i="8" s="1"/>
  <c r="C100" i="8"/>
  <c r="D100" i="8" s="1"/>
  <c r="C116" i="8"/>
  <c r="D116" i="8" s="1"/>
  <c r="C128" i="8"/>
  <c r="D128" i="8" s="1"/>
  <c r="C141" i="8"/>
  <c r="D141" i="8" s="1"/>
  <c r="C156" i="8"/>
  <c r="D156" i="8" s="1"/>
  <c r="C168" i="8"/>
  <c r="D168" i="8" s="1"/>
  <c r="C191" i="8"/>
  <c r="D191" i="8" s="1"/>
  <c r="C203" i="8"/>
  <c r="D203" i="8" s="1"/>
  <c r="C219" i="8"/>
  <c r="D219" i="8" s="1"/>
  <c r="C245" i="8"/>
  <c r="D245" i="8" s="1"/>
  <c r="C258" i="8"/>
  <c r="D258" i="8" s="1"/>
  <c r="C273" i="8"/>
  <c r="D273" i="8" s="1"/>
  <c r="C292" i="8"/>
  <c r="D292" i="8" s="1"/>
  <c r="C306" i="8"/>
  <c r="D306" i="8" s="1"/>
  <c r="C324" i="8"/>
  <c r="D324" i="8" s="1"/>
  <c r="C6" i="8"/>
  <c r="D6" i="8" s="1"/>
  <c r="C18" i="8"/>
  <c r="D18" i="8" s="1"/>
  <c r="C37" i="8"/>
  <c r="D37" i="8" s="1"/>
  <c r="C51" i="8"/>
  <c r="D51" i="8" s="1"/>
  <c r="C67" i="8"/>
  <c r="D67" i="8" s="1"/>
  <c r="C89" i="8"/>
  <c r="D89" i="8" s="1"/>
  <c r="C101" i="8"/>
  <c r="D101" i="8" s="1"/>
  <c r="C117" i="8"/>
  <c r="D117" i="8" s="1"/>
  <c r="C130" i="8"/>
  <c r="D130" i="8" s="1"/>
  <c r="C316" i="8"/>
  <c r="D316" i="8" s="1"/>
  <c r="C308" i="8"/>
  <c r="D308" i="8" s="1"/>
  <c r="C296" i="8"/>
  <c r="D296" i="8" s="1"/>
  <c r="C283" i="8"/>
  <c r="D283" i="8" s="1"/>
  <c r="C272" i="8"/>
  <c r="D272" i="8" s="1"/>
  <c r="C259" i="8"/>
  <c r="D259" i="8" s="1"/>
  <c r="C232" i="8"/>
  <c r="D232" i="8" s="1"/>
  <c r="C211" i="8"/>
  <c r="D211" i="8" s="1"/>
  <c r="C172" i="8"/>
  <c r="D172" i="8" s="1"/>
  <c r="C115" i="8"/>
  <c r="D115" i="8" s="1"/>
  <c r="C80" i="8"/>
  <c r="D80" i="8" s="1"/>
  <c r="C71" i="8"/>
  <c r="D71" i="8" s="1"/>
  <c r="C58" i="8"/>
  <c r="D58" i="8" s="1"/>
  <c r="C49" i="8"/>
  <c r="D49" i="8" s="1"/>
  <c r="C256" i="8"/>
  <c r="D256" i="8" s="1"/>
  <c r="C155" i="8"/>
  <c r="D155" i="8" s="1"/>
  <c r="C142" i="8"/>
  <c r="D142" i="8" s="1"/>
  <c r="C244" i="8"/>
  <c r="D244" i="8" s="1"/>
  <c r="C140" i="8"/>
  <c r="D140" i="8" s="1"/>
  <c r="C305" i="8"/>
  <c r="D305" i="8" s="1"/>
  <c r="C281" i="8"/>
  <c r="D281" i="8" s="1"/>
  <c r="C257" i="8"/>
  <c r="D257" i="8" s="1"/>
  <c r="C209" i="8"/>
  <c r="D209" i="8" s="1"/>
  <c r="C46" i="8"/>
  <c r="D46" i="8" s="1"/>
  <c r="C21" i="8"/>
  <c r="D21" i="8" s="1"/>
  <c r="C325" i="8"/>
  <c r="D325" i="8" s="1"/>
  <c r="C220" i="8"/>
  <c r="D220" i="8" s="1"/>
  <c r="C127" i="8"/>
  <c r="D127" i="8" s="1"/>
  <c r="C246" i="8"/>
  <c r="D246" i="8" s="1"/>
  <c r="C323" i="8"/>
  <c r="D323" i="8" s="1"/>
  <c r="C218" i="8"/>
  <c r="D218" i="8" s="1"/>
  <c r="C114" i="8"/>
  <c r="D114" i="8" s="1"/>
  <c r="C307" i="8"/>
  <c r="D307" i="8" s="1"/>
  <c r="C204" i="8"/>
  <c r="D204" i="8" s="1"/>
  <c r="C99" i="8"/>
  <c r="D99" i="8" s="1"/>
  <c r="C304" i="8"/>
  <c r="D304" i="8" s="1"/>
  <c r="C202" i="8"/>
  <c r="D202" i="8" s="1"/>
  <c r="C86" i="8"/>
  <c r="D86" i="8" s="1"/>
  <c r="C293" i="8"/>
  <c r="D293" i="8" s="1"/>
  <c r="C192" i="8"/>
  <c r="D192" i="8" s="1"/>
  <c r="C65" i="8"/>
  <c r="D65" i="8" s="1"/>
  <c r="C291" i="8"/>
  <c r="D291" i="8" s="1"/>
  <c r="C190" i="8"/>
  <c r="D190" i="8" s="1"/>
  <c r="C48" i="8"/>
  <c r="D48" i="8" s="1"/>
  <c r="C87" i="8"/>
  <c r="D87" i="8" s="1"/>
  <c r="C278" i="8"/>
  <c r="D278" i="8" s="1"/>
  <c r="C230" i="8"/>
  <c r="D230" i="8" s="1"/>
  <c r="C182" i="8"/>
  <c r="D182" i="8" s="1"/>
  <c r="C170" i="8"/>
  <c r="D170" i="8" s="1"/>
  <c r="C315" i="8"/>
  <c r="D315" i="8" s="1"/>
  <c r="C183" i="8"/>
  <c r="D183" i="8" s="1"/>
  <c r="C277" i="8"/>
  <c r="D277" i="8" s="1"/>
  <c r="C229" i="8"/>
  <c r="D229" i="8" s="1"/>
  <c r="C181" i="8"/>
  <c r="D181" i="8" s="1"/>
  <c r="C169" i="8"/>
  <c r="D169" i="8" s="1"/>
  <c r="C85" i="8"/>
  <c r="D85" i="8" s="1"/>
  <c r="C73" i="8"/>
  <c r="D73" i="8" s="1"/>
  <c r="C61" i="8"/>
  <c r="D61" i="8" s="1"/>
  <c r="C276" i="8"/>
  <c r="D276" i="8" s="1"/>
  <c r="C228" i="8"/>
  <c r="D228" i="8" s="1"/>
  <c r="C180" i="8"/>
  <c r="D180" i="8" s="1"/>
  <c r="C108" i="8"/>
  <c r="D108" i="8" s="1"/>
  <c r="C84" i="8"/>
  <c r="D84" i="8" s="1"/>
  <c r="C72" i="8"/>
  <c r="D72" i="8" s="1"/>
  <c r="C60" i="8"/>
  <c r="D60" i="8" s="1"/>
  <c r="C227" i="8"/>
  <c r="D227" i="8" s="1"/>
  <c r="C107" i="8"/>
  <c r="D107" i="8" s="1"/>
  <c r="C83" i="8"/>
  <c r="D83" i="8" s="1"/>
  <c r="C59" i="8"/>
  <c r="D59" i="8" s="1"/>
  <c r="C171" i="8"/>
  <c r="D171" i="8" s="1"/>
  <c r="C226" i="8"/>
  <c r="D226" i="8" s="1"/>
  <c r="C82" i="8"/>
  <c r="D82" i="8" s="1"/>
  <c r="C34" i="8"/>
  <c r="D34" i="8" s="1"/>
  <c r="C22" i="8"/>
  <c r="D22" i="8" s="1"/>
  <c r="C285" i="8"/>
  <c r="D285" i="8" s="1"/>
  <c r="C225" i="8"/>
  <c r="D225" i="8" s="1"/>
  <c r="C213" i="8"/>
  <c r="D213" i="8" s="1"/>
  <c r="C153" i="8"/>
  <c r="D153" i="8" s="1"/>
  <c r="C81" i="8"/>
  <c r="D81" i="8" s="1"/>
  <c r="C33" i="8"/>
  <c r="D33" i="8" s="1"/>
  <c r="C320" i="8"/>
  <c r="D320" i="8" s="1"/>
  <c r="C284" i="8"/>
  <c r="D284" i="8" s="1"/>
  <c r="C260" i="8"/>
  <c r="D260" i="8" s="1"/>
  <c r="C236" i="8"/>
  <c r="D236" i="8" s="1"/>
  <c r="C224" i="8"/>
  <c r="D224" i="8" s="1"/>
  <c r="C212" i="8"/>
  <c r="D212" i="8" s="1"/>
  <c r="C152" i="8"/>
  <c r="D152" i="8" s="1"/>
  <c r="C32" i="8"/>
  <c r="D32" i="8" s="1"/>
  <c r="C231" i="8"/>
  <c r="D231" i="8" s="1"/>
  <c r="C319" i="8"/>
  <c r="D319" i="8" s="1"/>
  <c r="C235" i="8"/>
  <c r="D235" i="8" s="1"/>
  <c r="C223" i="8"/>
  <c r="D223" i="8" s="1"/>
  <c r="C187" i="8"/>
  <c r="D187" i="8" s="1"/>
  <c r="C31" i="8"/>
  <c r="D31" i="8" s="1"/>
  <c r="C317" i="8"/>
  <c r="D317" i="8" s="1"/>
  <c r="C233" i="8"/>
  <c r="D233" i="8" s="1"/>
  <c r="C185" i="8"/>
  <c r="D185" i="8" s="1"/>
  <c r="C184" i="8"/>
  <c r="D184" i="8" s="1"/>
  <c r="Q3" i="8"/>
  <c r="Q4" i="8"/>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Q147" i="8"/>
  <c r="Q148" i="8"/>
  <c r="Q149" i="8"/>
  <c r="Q150" i="8"/>
  <c r="Q151" i="8"/>
  <c r="Q152" i="8"/>
  <c r="Q153" i="8"/>
  <c r="Q154" i="8"/>
  <c r="Q155" i="8"/>
  <c r="Q156" i="8"/>
  <c r="Q157" i="8"/>
  <c r="Q158" i="8"/>
  <c r="Q159" i="8"/>
  <c r="Q160" i="8"/>
  <c r="Q161" i="8"/>
  <c r="Q162" i="8"/>
  <c r="Q163" i="8"/>
  <c r="Q164" i="8"/>
  <c r="Q165" i="8"/>
  <c r="Q166" i="8"/>
  <c r="Q167" i="8"/>
  <c r="Q168" i="8"/>
  <c r="Q169" i="8"/>
  <c r="Q170" i="8"/>
  <c r="Q171" i="8"/>
  <c r="Q172" i="8"/>
  <c r="Q173" i="8"/>
  <c r="Q174" i="8"/>
  <c r="Q175" i="8"/>
  <c r="Q176" i="8"/>
  <c r="Q177" i="8"/>
  <c r="Q178" i="8"/>
  <c r="Q179" i="8"/>
  <c r="Q180" i="8"/>
  <c r="Q181" i="8"/>
  <c r="Q182" i="8"/>
  <c r="Q183" i="8"/>
  <c r="Q184" i="8"/>
  <c r="Q185" i="8"/>
  <c r="Q186" i="8"/>
  <c r="Q187" i="8"/>
  <c r="Q188" i="8"/>
  <c r="Q189" i="8"/>
  <c r="Q190" i="8"/>
  <c r="Q191" i="8"/>
  <c r="Q192" i="8"/>
  <c r="Q193" i="8"/>
  <c r="Q194" i="8"/>
  <c r="Q195" i="8"/>
  <c r="Q196" i="8"/>
  <c r="Q197" i="8"/>
  <c r="Q198" i="8"/>
  <c r="Q199" i="8"/>
  <c r="Q200" i="8"/>
  <c r="Q201" i="8"/>
  <c r="Q202" i="8"/>
  <c r="Q203" i="8"/>
  <c r="Q204" i="8"/>
  <c r="Q205" i="8"/>
  <c r="Q206" i="8"/>
  <c r="Q207" i="8"/>
  <c r="Q208" i="8"/>
  <c r="Q209" i="8"/>
  <c r="Q210" i="8"/>
  <c r="Q211" i="8"/>
  <c r="Q212" i="8"/>
  <c r="Q213" i="8"/>
  <c r="Q214" i="8"/>
  <c r="Q215" i="8"/>
  <c r="Q216" i="8"/>
  <c r="Q217" i="8"/>
  <c r="Q218" i="8"/>
  <c r="Q219" i="8"/>
  <c r="Q220" i="8"/>
  <c r="Q221" i="8"/>
  <c r="Q222" i="8"/>
  <c r="Q223" i="8"/>
  <c r="Q224" i="8"/>
  <c r="Q225" i="8"/>
  <c r="Q226" i="8"/>
  <c r="Q227" i="8"/>
  <c r="Q228" i="8"/>
  <c r="Q229" i="8"/>
  <c r="Q230" i="8"/>
  <c r="Q231" i="8"/>
  <c r="Q232" i="8"/>
  <c r="Q233" i="8"/>
  <c r="Q234" i="8"/>
  <c r="Q235" i="8"/>
  <c r="Q236" i="8"/>
  <c r="Q237" i="8"/>
  <c r="Q238" i="8"/>
  <c r="Q239" i="8"/>
  <c r="Q240" i="8"/>
  <c r="Q241" i="8"/>
  <c r="Q242" i="8"/>
  <c r="Q243" i="8"/>
  <c r="Q244" i="8"/>
  <c r="Q245" i="8"/>
  <c r="Q246" i="8"/>
  <c r="Q247" i="8"/>
  <c r="Q248" i="8"/>
  <c r="Q249" i="8"/>
  <c r="Q250" i="8"/>
  <c r="Q251" i="8"/>
  <c r="Q252" i="8"/>
  <c r="Q253" i="8"/>
  <c r="Q254" i="8"/>
  <c r="Q255" i="8"/>
  <c r="Q256" i="8"/>
  <c r="Q257" i="8"/>
  <c r="Q258" i="8"/>
  <c r="Q259" i="8"/>
  <c r="Q260" i="8"/>
  <c r="Q261" i="8"/>
  <c r="Q262" i="8"/>
  <c r="Q263" i="8"/>
  <c r="Q264" i="8"/>
  <c r="Q265" i="8"/>
  <c r="Q266" i="8"/>
  <c r="Q267" i="8"/>
  <c r="Q268" i="8"/>
  <c r="Q269" i="8"/>
  <c r="Q270" i="8"/>
  <c r="Q271" i="8"/>
  <c r="Q272" i="8"/>
  <c r="Q273" i="8"/>
  <c r="Q274" i="8"/>
  <c r="Q275" i="8"/>
  <c r="Q276" i="8"/>
  <c r="Q277" i="8"/>
  <c r="Q278" i="8"/>
  <c r="Q279" i="8"/>
  <c r="Q280" i="8"/>
  <c r="Q281" i="8"/>
  <c r="Q282" i="8"/>
  <c r="Q283" i="8"/>
  <c r="Q284" i="8"/>
  <c r="Q285" i="8"/>
  <c r="Q286" i="8"/>
  <c r="Q287" i="8"/>
  <c r="Q288" i="8"/>
  <c r="Q289" i="8"/>
  <c r="Q290" i="8"/>
  <c r="Q291" i="8"/>
  <c r="Q292" i="8"/>
  <c r="Q293" i="8"/>
  <c r="Q294" i="8"/>
  <c r="Q295" i="8"/>
  <c r="Q296" i="8"/>
  <c r="Q297" i="8"/>
  <c r="Q298" i="8"/>
  <c r="Q299" i="8"/>
  <c r="Q300" i="8"/>
  <c r="Q301" i="8"/>
  <c r="Q302" i="8"/>
  <c r="Q303" i="8"/>
  <c r="Q304" i="8"/>
  <c r="Q305" i="8"/>
  <c r="Q306" i="8"/>
  <c r="Q307" i="8"/>
  <c r="Q308" i="8"/>
  <c r="Q309" i="8"/>
  <c r="Q310" i="8"/>
  <c r="Q311" i="8"/>
  <c r="Q312" i="8"/>
  <c r="Q313" i="8"/>
  <c r="Q314" i="8"/>
  <c r="Q315" i="8"/>
  <c r="Q316" i="8"/>
  <c r="Q317" i="8"/>
  <c r="Q318" i="8"/>
  <c r="Q319" i="8"/>
  <c r="Q320" i="8"/>
  <c r="Q321" i="8"/>
  <c r="Q322" i="8"/>
  <c r="Q323" i="8"/>
  <c r="Q324" i="8"/>
  <c r="Q325" i="8"/>
  <c r="Q326" i="8"/>
  <c r="Q327" i="8"/>
  <c r="Q328" i="8"/>
  <c r="Q329" i="8"/>
  <c r="Q330" i="8"/>
  <c r="Q2"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2" i="8"/>
  <c r="AH330" i="9"/>
  <c r="AN330" i="9" s="1"/>
  <c r="S330" i="9"/>
  <c r="M330" i="9"/>
  <c r="C330" i="9"/>
  <c r="AH329" i="9"/>
  <c r="AN329" i="9" s="1"/>
  <c r="S329" i="9"/>
  <c r="M329" i="9"/>
  <c r="C329" i="9"/>
  <c r="AH328" i="9"/>
  <c r="AN328" i="9" s="1"/>
  <c r="S328" i="9"/>
  <c r="M328" i="9"/>
  <c r="C328" i="9"/>
  <c r="AH327" i="9"/>
  <c r="AN327" i="9" s="1"/>
  <c r="S327" i="9"/>
  <c r="M327" i="9"/>
  <c r="C327" i="9"/>
  <c r="AN326" i="9"/>
  <c r="AH326" i="9"/>
  <c r="S326" i="9"/>
  <c r="M326" i="9"/>
  <c r="C326" i="9"/>
  <c r="AH325" i="9"/>
  <c r="AN325" i="9" s="1"/>
  <c r="S325" i="9"/>
  <c r="M325" i="9"/>
  <c r="C325" i="9"/>
  <c r="AH324" i="9"/>
  <c r="AN324" i="9" s="1"/>
  <c r="S324" i="9"/>
  <c r="M324" i="9"/>
  <c r="C324" i="9"/>
  <c r="AN323" i="9"/>
  <c r="AH323" i="9"/>
  <c r="S323" i="9"/>
  <c r="M323" i="9"/>
  <c r="C323" i="9"/>
  <c r="AH322" i="9"/>
  <c r="AN322" i="9" s="1"/>
  <c r="S322" i="9"/>
  <c r="M322" i="9"/>
  <c r="C322" i="9"/>
  <c r="AH321" i="9"/>
  <c r="AN321" i="9" s="1"/>
  <c r="S321" i="9"/>
  <c r="M321" i="9"/>
  <c r="C321" i="9"/>
  <c r="AH320" i="9"/>
  <c r="AN320" i="9" s="1"/>
  <c r="S320" i="9"/>
  <c r="M320" i="9"/>
  <c r="C320" i="9"/>
  <c r="AH319" i="9"/>
  <c r="AN319" i="9" s="1"/>
  <c r="S319" i="9"/>
  <c r="M319" i="9"/>
  <c r="C319" i="9"/>
  <c r="AN318" i="9"/>
  <c r="AH318" i="9"/>
  <c r="S318" i="9"/>
  <c r="M318" i="9"/>
  <c r="C318" i="9"/>
  <c r="AN317" i="9"/>
  <c r="AH317" i="9"/>
  <c r="S317" i="9"/>
  <c r="M317" i="9"/>
  <c r="C317" i="9"/>
  <c r="AH316" i="9"/>
  <c r="AN316" i="9" s="1"/>
  <c r="S316" i="9"/>
  <c r="M316" i="9"/>
  <c r="C316" i="9"/>
  <c r="AN315" i="9"/>
  <c r="AH315" i="9"/>
  <c r="S315" i="9"/>
  <c r="M315" i="9"/>
  <c r="C315" i="9"/>
  <c r="AN314" i="9"/>
  <c r="AH314" i="9"/>
  <c r="S314" i="9"/>
  <c r="M314" i="9"/>
  <c r="C314" i="9"/>
  <c r="AH313" i="9"/>
  <c r="AN313" i="9" s="1"/>
  <c r="S313" i="9"/>
  <c r="M313" i="9"/>
  <c r="C313" i="9"/>
  <c r="AH312" i="9"/>
  <c r="AN312" i="9" s="1"/>
  <c r="S312" i="9"/>
  <c r="M312" i="9"/>
  <c r="C312" i="9"/>
  <c r="AN311" i="9"/>
  <c r="AH311" i="9"/>
  <c r="S311" i="9"/>
  <c r="M311" i="9"/>
  <c r="C311" i="9"/>
  <c r="AH310" i="9"/>
  <c r="AN310" i="9" s="1"/>
  <c r="S310" i="9"/>
  <c r="M310" i="9"/>
  <c r="C310" i="9"/>
  <c r="AH309" i="9"/>
  <c r="AN309" i="9" s="1"/>
  <c r="S309" i="9"/>
  <c r="M309" i="9"/>
  <c r="C309" i="9"/>
  <c r="AH308" i="9"/>
  <c r="AN308" i="9" s="1"/>
  <c r="S308" i="9"/>
  <c r="M308" i="9"/>
  <c r="C308" i="9"/>
  <c r="AH307" i="9"/>
  <c r="AN307" i="9" s="1"/>
  <c r="S307" i="9"/>
  <c r="M307" i="9"/>
  <c r="C307" i="9"/>
  <c r="AH306" i="9"/>
  <c r="AN306" i="9" s="1"/>
  <c r="S306" i="9"/>
  <c r="M306" i="9"/>
  <c r="C306" i="9"/>
  <c r="AH305" i="9"/>
  <c r="AN305" i="9" s="1"/>
  <c r="S305" i="9"/>
  <c r="M305" i="9"/>
  <c r="C305" i="9"/>
  <c r="AH304" i="9"/>
  <c r="AN304" i="9" s="1"/>
  <c r="S304" i="9"/>
  <c r="M304" i="9"/>
  <c r="C304" i="9"/>
  <c r="AN303" i="9"/>
  <c r="AH303" i="9"/>
  <c r="S303" i="9"/>
  <c r="M303" i="9"/>
  <c r="C303" i="9"/>
  <c r="AN302" i="9"/>
  <c r="AH302" i="9"/>
  <c r="S302" i="9"/>
  <c r="M302" i="9"/>
  <c r="C302" i="9"/>
  <c r="AN301" i="9"/>
  <c r="AH301" i="9"/>
  <c r="S301" i="9"/>
  <c r="M301" i="9"/>
  <c r="C301" i="9"/>
  <c r="AH300" i="9"/>
  <c r="AN300" i="9" s="1"/>
  <c r="S300" i="9"/>
  <c r="M300" i="9"/>
  <c r="C300" i="9"/>
  <c r="AN299" i="9"/>
  <c r="AH299" i="9"/>
  <c r="S299" i="9"/>
  <c r="M299" i="9"/>
  <c r="C299" i="9"/>
  <c r="AN298" i="9"/>
  <c r="AH298" i="9"/>
  <c r="S298" i="9"/>
  <c r="M298" i="9"/>
  <c r="C298" i="9"/>
  <c r="AH297" i="9"/>
  <c r="AN297" i="9" s="1"/>
  <c r="S297" i="9"/>
  <c r="M297" i="9"/>
  <c r="C297" i="9"/>
  <c r="AH296" i="9"/>
  <c r="AN296" i="9" s="1"/>
  <c r="S296" i="9"/>
  <c r="M296" i="9"/>
  <c r="C296" i="9"/>
  <c r="AH295" i="9"/>
  <c r="AN295" i="9" s="1"/>
  <c r="S295" i="9"/>
  <c r="M295" i="9"/>
  <c r="C295" i="9"/>
  <c r="AH294" i="9"/>
  <c r="AN294" i="9" s="1"/>
  <c r="S294" i="9"/>
  <c r="M294" i="9"/>
  <c r="C294" i="9"/>
  <c r="AH293" i="9"/>
  <c r="AN293" i="9" s="1"/>
  <c r="S293" i="9"/>
  <c r="M293" i="9"/>
  <c r="C293" i="9"/>
  <c r="AH292" i="9"/>
  <c r="AN292" i="9" s="1"/>
  <c r="S292" i="9"/>
  <c r="M292" i="9"/>
  <c r="C292" i="9"/>
  <c r="AH291" i="9"/>
  <c r="AN291" i="9" s="1"/>
  <c r="S291" i="9"/>
  <c r="M291" i="9"/>
  <c r="C291" i="9"/>
  <c r="AN290" i="9"/>
  <c r="AH290" i="9"/>
  <c r="S290" i="9"/>
  <c r="M290" i="9"/>
  <c r="C290" i="9"/>
  <c r="AN289" i="9"/>
  <c r="AH289" i="9"/>
  <c r="S289" i="9"/>
  <c r="M289" i="9"/>
  <c r="C289" i="9"/>
  <c r="AH288" i="9"/>
  <c r="AN288" i="9" s="1"/>
  <c r="S288" i="9"/>
  <c r="M288" i="9"/>
  <c r="C288" i="9"/>
  <c r="AN287" i="9"/>
  <c r="AH287" i="9"/>
  <c r="S287" i="9"/>
  <c r="M287" i="9"/>
  <c r="C287" i="9"/>
  <c r="AN286" i="9"/>
  <c r="AH286" i="9"/>
  <c r="S286" i="9"/>
  <c r="M286" i="9"/>
  <c r="C286" i="9"/>
  <c r="AH285" i="9"/>
  <c r="AN285" i="9" s="1"/>
  <c r="S285" i="9"/>
  <c r="M285" i="9"/>
  <c r="C285" i="9"/>
  <c r="AH284" i="9"/>
  <c r="AN284" i="9" s="1"/>
  <c r="S284" i="9"/>
  <c r="M284" i="9"/>
  <c r="C284" i="9"/>
  <c r="AH283" i="9"/>
  <c r="AN283" i="9" s="1"/>
  <c r="S283" i="9"/>
  <c r="M283" i="9"/>
  <c r="C283" i="9"/>
  <c r="AH282" i="9"/>
  <c r="AN282" i="9" s="1"/>
  <c r="S282" i="9"/>
  <c r="M282" i="9"/>
  <c r="C282" i="9"/>
  <c r="AN281" i="9"/>
  <c r="AH281" i="9"/>
  <c r="S281" i="9"/>
  <c r="M281" i="9"/>
  <c r="C281" i="9"/>
  <c r="AH280" i="9"/>
  <c r="AN280" i="9" s="1"/>
  <c r="S280" i="9"/>
  <c r="M280" i="9"/>
  <c r="C280" i="9"/>
  <c r="AN279" i="9"/>
  <c r="AH279" i="9"/>
  <c r="S279" i="9"/>
  <c r="M279" i="9"/>
  <c r="C279" i="9"/>
  <c r="AN278" i="9"/>
  <c r="AH278" i="9"/>
  <c r="S278" i="9"/>
  <c r="M278" i="9"/>
  <c r="C278" i="9"/>
  <c r="AH277" i="9"/>
  <c r="AN277" i="9" s="1"/>
  <c r="S277" i="9"/>
  <c r="M277" i="9"/>
  <c r="C277" i="9"/>
  <c r="AH276" i="9"/>
  <c r="AN276" i="9" s="1"/>
  <c r="S276" i="9"/>
  <c r="M276" i="9"/>
  <c r="C276" i="9"/>
  <c r="AN275" i="9"/>
  <c r="AH275" i="9"/>
  <c r="S275" i="9"/>
  <c r="M275" i="9"/>
  <c r="C275" i="9"/>
  <c r="AN274" i="9"/>
  <c r="AH274" i="9"/>
  <c r="S274" i="9"/>
  <c r="M274" i="9"/>
  <c r="C274" i="9"/>
  <c r="AH273" i="9"/>
  <c r="AN273" i="9" s="1"/>
  <c r="S273" i="9"/>
  <c r="M273" i="9"/>
  <c r="C273" i="9"/>
  <c r="AH272" i="9"/>
  <c r="AN272" i="9" s="1"/>
  <c r="S272" i="9"/>
  <c r="M272" i="9"/>
  <c r="C272" i="9"/>
  <c r="AH271" i="9"/>
  <c r="AN271" i="9" s="1"/>
  <c r="S271" i="9"/>
  <c r="M271" i="9"/>
  <c r="C271" i="9"/>
  <c r="AN270" i="9"/>
  <c r="AH270" i="9"/>
  <c r="S270" i="9"/>
  <c r="M270" i="9"/>
  <c r="C270" i="9"/>
  <c r="AN269" i="9"/>
  <c r="AH269" i="9"/>
  <c r="S269" i="9"/>
  <c r="M269" i="9"/>
  <c r="C269" i="9"/>
  <c r="AH268" i="9"/>
  <c r="AN268" i="9" s="1"/>
  <c r="S268" i="9"/>
  <c r="M268" i="9"/>
  <c r="C268" i="9"/>
  <c r="AN267" i="9"/>
  <c r="AH267" i="9"/>
  <c r="S267" i="9"/>
  <c r="M267" i="9"/>
  <c r="C267" i="9"/>
  <c r="AN266" i="9"/>
  <c r="AH266" i="9"/>
  <c r="S266" i="9"/>
  <c r="M266" i="9"/>
  <c r="C266" i="9"/>
  <c r="AH265" i="9"/>
  <c r="AN265" i="9" s="1"/>
  <c r="S265" i="9"/>
  <c r="M265" i="9"/>
  <c r="C265" i="9"/>
  <c r="AH264" i="9"/>
  <c r="AN264" i="9" s="1"/>
  <c r="S264" i="9"/>
  <c r="M264" i="9"/>
  <c r="C264" i="9"/>
  <c r="AN263" i="9"/>
  <c r="AH263" i="9"/>
  <c r="S263" i="9"/>
  <c r="M263" i="9"/>
  <c r="C263" i="9"/>
  <c r="AN262" i="9"/>
  <c r="AH262" i="9"/>
  <c r="S262" i="9"/>
  <c r="M262" i="9"/>
  <c r="C262" i="9"/>
  <c r="AH261" i="9"/>
  <c r="AN261" i="9" s="1"/>
  <c r="S261" i="9"/>
  <c r="M261" i="9"/>
  <c r="C261" i="9"/>
  <c r="AH260" i="9"/>
  <c r="AN260" i="9" s="1"/>
  <c r="S260" i="9"/>
  <c r="M260" i="9"/>
  <c r="C260" i="9"/>
  <c r="AN259" i="9"/>
  <c r="AH259" i="9"/>
  <c r="S259" i="9"/>
  <c r="M259" i="9"/>
  <c r="C259" i="9"/>
  <c r="AH258" i="9"/>
  <c r="AN258" i="9" s="1"/>
  <c r="S258" i="9"/>
  <c r="M258" i="9"/>
  <c r="C258" i="9"/>
  <c r="AN257" i="9"/>
  <c r="AH257" i="9"/>
  <c r="S257" i="9"/>
  <c r="M257" i="9"/>
  <c r="C257" i="9"/>
  <c r="AH256" i="9"/>
  <c r="AN256" i="9" s="1"/>
  <c r="S256" i="9"/>
  <c r="M256" i="9"/>
  <c r="C256" i="9"/>
  <c r="AN255" i="9"/>
  <c r="AH255" i="9"/>
  <c r="S255" i="9"/>
  <c r="M255" i="9"/>
  <c r="C255" i="9"/>
  <c r="AN254" i="9"/>
  <c r="AH254" i="9"/>
  <c r="S254" i="9"/>
  <c r="M254" i="9"/>
  <c r="C254" i="9"/>
  <c r="AH253" i="9"/>
  <c r="AN253" i="9" s="1"/>
  <c r="S253" i="9"/>
  <c r="M253" i="9"/>
  <c r="C253" i="9"/>
  <c r="AH252" i="9"/>
  <c r="AN252" i="9" s="1"/>
  <c r="S252" i="9"/>
  <c r="M252" i="9"/>
  <c r="C252" i="9"/>
  <c r="AN251" i="9"/>
  <c r="AH251" i="9"/>
  <c r="S251" i="9"/>
  <c r="M251" i="9"/>
  <c r="C251" i="9"/>
  <c r="AN250" i="9"/>
  <c r="AH250" i="9"/>
  <c r="S250" i="9"/>
  <c r="M250" i="9"/>
  <c r="C250" i="9"/>
  <c r="AH249" i="9"/>
  <c r="AN249" i="9" s="1"/>
  <c r="S249" i="9"/>
  <c r="M249" i="9"/>
  <c r="C249" i="9"/>
  <c r="AH248" i="9"/>
  <c r="AN248" i="9" s="1"/>
  <c r="S248" i="9"/>
  <c r="M248" i="9"/>
  <c r="C248" i="9"/>
  <c r="AH247" i="9"/>
  <c r="AN247" i="9" s="1"/>
  <c r="S247" i="9"/>
  <c r="M247" i="9"/>
  <c r="C247" i="9"/>
  <c r="AH246" i="9"/>
  <c r="AN246" i="9" s="1"/>
  <c r="S246" i="9"/>
  <c r="M246" i="9"/>
  <c r="C246" i="9"/>
  <c r="AN245" i="9"/>
  <c r="AH245" i="9"/>
  <c r="S245" i="9"/>
  <c r="M245" i="9"/>
  <c r="C245" i="9"/>
  <c r="AH244" i="9"/>
  <c r="AN244" i="9" s="1"/>
  <c r="S244" i="9"/>
  <c r="M244" i="9"/>
  <c r="C244" i="9"/>
  <c r="AN243" i="9"/>
  <c r="AH243" i="9"/>
  <c r="S243" i="9"/>
  <c r="M243" i="9"/>
  <c r="C243" i="9"/>
  <c r="AN242" i="9"/>
  <c r="AH242" i="9"/>
  <c r="S242" i="9"/>
  <c r="M242" i="9"/>
  <c r="C242" i="9"/>
  <c r="AH241" i="9"/>
  <c r="AN241" i="9" s="1"/>
  <c r="S241" i="9"/>
  <c r="M241" i="9"/>
  <c r="C241" i="9"/>
  <c r="AH240" i="9"/>
  <c r="AN240" i="9" s="1"/>
  <c r="S240" i="9"/>
  <c r="M240" i="9"/>
  <c r="C240" i="9"/>
  <c r="AN239" i="9"/>
  <c r="AH239" i="9"/>
  <c r="S239" i="9"/>
  <c r="M239" i="9"/>
  <c r="C239" i="9"/>
  <c r="AN238" i="9"/>
  <c r="AH238" i="9"/>
  <c r="S238" i="9"/>
  <c r="M238" i="9"/>
  <c r="C238" i="9"/>
  <c r="AH237" i="9"/>
  <c r="AN237" i="9" s="1"/>
  <c r="S237" i="9"/>
  <c r="M237" i="9"/>
  <c r="C237" i="9"/>
  <c r="AH236" i="9"/>
  <c r="AN236" i="9" s="1"/>
  <c r="S236" i="9"/>
  <c r="M236" i="9"/>
  <c r="C236" i="9"/>
  <c r="AH235" i="9"/>
  <c r="AN235" i="9" s="1"/>
  <c r="S235" i="9"/>
  <c r="M235" i="9"/>
  <c r="C235" i="9"/>
  <c r="AH234" i="9"/>
  <c r="AN234" i="9" s="1"/>
  <c r="S234" i="9"/>
  <c r="M234" i="9"/>
  <c r="C234" i="9"/>
  <c r="AN233" i="9"/>
  <c r="AH233" i="9"/>
  <c r="S233" i="9"/>
  <c r="M233" i="9"/>
  <c r="C233" i="9"/>
  <c r="AH232" i="9"/>
  <c r="AN232" i="9" s="1"/>
  <c r="S232" i="9"/>
  <c r="M232" i="9"/>
  <c r="C232" i="9"/>
  <c r="AH231" i="9"/>
  <c r="AN231" i="9" s="1"/>
  <c r="S231" i="9"/>
  <c r="M231" i="9"/>
  <c r="C231" i="9"/>
  <c r="AN230" i="9"/>
  <c r="AH230" i="9"/>
  <c r="S230" i="9"/>
  <c r="M230" i="9"/>
  <c r="C230" i="9"/>
  <c r="AH229" i="9"/>
  <c r="AN229" i="9" s="1"/>
  <c r="S229" i="9"/>
  <c r="M229" i="9"/>
  <c r="C229" i="9"/>
  <c r="AH228" i="9"/>
  <c r="AN228" i="9" s="1"/>
  <c r="S228" i="9"/>
  <c r="M228" i="9"/>
  <c r="C228" i="9"/>
  <c r="AN227" i="9"/>
  <c r="AH227" i="9"/>
  <c r="S227" i="9"/>
  <c r="M227" i="9"/>
  <c r="C227" i="9"/>
  <c r="AN226" i="9"/>
  <c r="AH226" i="9"/>
  <c r="S226" i="9"/>
  <c r="M226" i="9"/>
  <c r="C226" i="9"/>
  <c r="AH225" i="9"/>
  <c r="AN225" i="9" s="1"/>
  <c r="S225" i="9"/>
  <c r="M225" i="9"/>
  <c r="C225" i="9"/>
  <c r="AH224" i="9"/>
  <c r="AN224" i="9" s="1"/>
  <c r="S224" i="9"/>
  <c r="M224" i="9"/>
  <c r="C224" i="9"/>
  <c r="AN223" i="9"/>
  <c r="AH223" i="9"/>
  <c r="S223" i="9"/>
  <c r="M223" i="9"/>
  <c r="C223" i="9"/>
  <c r="AN222" i="9"/>
  <c r="AH222" i="9"/>
  <c r="S222" i="9"/>
  <c r="M222" i="9"/>
  <c r="C222" i="9"/>
  <c r="AN221" i="9"/>
  <c r="AH221" i="9"/>
  <c r="S221" i="9"/>
  <c r="M221" i="9"/>
  <c r="C221" i="9"/>
  <c r="AH220" i="9"/>
  <c r="AN220" i="9" s="1"/>
  <c r="S220" i="9"/>
  <c r="M220" i="9"/>
  <c r="C220" i="9"/>
  <c r="AH219" i="9"/>
  <c r="AN219" i="9" s="1"/>
  <c r="S219" i="9"/>
  <c r="M219" i="9"/>
  <c r="C219" i="9"/>
  <c r="AH218" i="9"/>
  <c r="AN218" i="9" s="1"/>
  <c r="S218" i="9"/>
  <c r="M218" i="9"/>
  <c r="C218" i="9"/>
  <c r="AH217" i="9"/>
  <c r="AN217" i="9" s="1"/>
  <c r="S217" i="9"/>
  <c r="M217" i="9"/>
  <c r="C217" i="9"/>
  <c r="AH216" i="9"/>
  <c r="AN216" i="9" s="1"/>
  <c r="S216" i="9"/>
  <c r="M216" i="9"/>
  <c r="C216" i="9"/>
  <c r="AN215" i="9"/>
  <c r="AH215" i="9"/>
  <c r="S215" i="9"/>
  <c r="M215" i="9"/>
  <c r="C215" i="9"/>
  <c r="AN214" i="9"/>
  <c r="AH214" i="9"/>
  <c r="S214" i="9"/>
  <c r="M214" i="9"/>
  <c r="C214" i="9"/>
  <c r="AH213" i="9"/>
  <c r="AN213" i="9" s="1"/>
  <c r="S213" i="9"/>
  <c r="M213" i="9"/>
  <c r="C213" i="9"/>
  <c r="AH212" i="9"/>
  <c r="AN212" i="9" s="1"/>
  <c r="S212" i="9"/>
  <c r="M212" i="9"/>
  <c r="C212" i="9"/>
  <c r="AN211" i="9"/>
  <c r="AH211" i="9"/>
  <c r="S211" i="9"/>
  <c r="M211" i="9"/>
  <c r="C211" i="9"/>
  <c r="AN210" i="9"/>
  <c r="AH210" i="9"/>
  <c r="S210" i="9"/>
  <c r="M210" i="9"/>
  <c r="C210" i="9"/>
  <c r="AN209" i="9"/>
  <c r="AH209" i="9"/>
  <c r="S209" i="9"/>
  <c r="M209" i="9"/>
  <c r="C209" i="9"/>
  <c r="AH208" i="9"/>
  <c r="AN208" i="9" s="1"/>
  <c r="S208" i="9"/>
  <c r="M208" i="9"/>
  <c r="C208" i="9"/>
  <c r="AH207" i="9"/>
  <c r="AN207" i="9" s="1"/>
  <c r="S207" i="9"/>
  <c r="M207" i="9"/>
  <c r="C207" i="9"/>
  <c r="AN206" i="9"/>
  <c r="AH206" i="9"/>
  <c r="S206" i="9"/>
  <c r="M206" i="9"/>
  <c r="C206" i="9"/>
  <c r="AH205" i="9"/>
  <c r="AN205" i="9" s="1"/>
  <c r="S205" i="9"/>
  <c r="M205" i="9"/>
  <c r="C205" i="9"/>
  <c r="AH204" i="9"/>
  <c r="AN204" i="9" s="1"/>
  <c r="S204" i="9"/>
  <c r="M204" i="9"/>
  <c r="C204" i="9"/>
  <c r="AN203" i="9"/>
  <c r="AH203" i="9"/>
  <c r="S203" i="9"/>
  <c r="M203" i="9"/>
  <c r="C203" i="9"/>
  <c r="AN202" i="9"/>
  <c r="AH202" i="9"/>
  <c r="S202" i="9"/>
  <c r="M202" i="9"/>
  <c r="C202" i="9"/>
  <c r="AH201" i="9"/>
  <c r="AN201" i="9" s="1"/>
  <c r="S201" i="9"/>
  <c r="M201" i="9"/>
  <c r="C201" i="9"/>
  <c r="AH200" i="9"/>
  <c r="AN200" i="9" s="1"/>
  <c r="S200" i="9"/>
  <c r="M200" i="9"/>
  <c r="C200" i="9"/>
  <c r="AN199" i="9"/>
  <c r="AH199" i="9"/>
  <c r="S199" i="9"/>
  <c r="M199" i="9"/>
  <c r="C199" i="9"/>
  <c r="AN198" i="9"/>
  <c r="AH198" i="9"/>
  <c r="S198" i="9"/>
  <c r="M198" i="9"/>
  <c r="C198" i="9"/>
  <c r="AN197" i="9"/>
  <c r="AH197" i="9"/>
  <c r="S197" i="9"/>
  <c r="M197" i="9"/>
  <c r="C197" i="9"/>
  <c r="AH196" i="9"/>
  <c r="AN196" i="9" s="1"/>
  <c r="S196" i="9"/>
  <c r="M196" i="9"/>
  <c r="C196" i="9"/>
  <c r="AN195" i="9"/>
  <c r="AH195" i="9"/>
  <c r="S195" i="9"/>
  <c r="M195" i="9"/>
  <c r="C195" i="9"/>
  <c r="AH194" i="9"/>
  <c r="AN194" i="9" s="1"/>
  <c r="S194" i="9"/>
  <c r="M194" i="9"/>
  <c r="C194" i="9"/>
  <c r="AH193" i="9"/>
  <c r="AN193" i="9" s="1"/>
  <c r="S193" i="9"/>
  <c r="M193" i="9"/>
  <c r="C193" i="9"/>
  <c r="AH192" i="9"/>
  <c r="AN192" i="9" s="1"/>
  <c r="S192" i="9"/>
  <c r="M192" i="9"/>
  <c r="C192" i="9"/>
  <c r="AN191" i="9"/>
  <c r="AH191" i="9"/>
  <c r="S191" i="9"/>
  <c r="M191" i="9"/>
  <c r="C191" i="9"/>
  <c r="AN190" i="9"/>
  <c r="AH190" i="9"/>
  <c r="S190" i="9"/>
  <c r="M190" i="9"/>
  <c r="C190" i="9"/>
  <c r="AH189" i="9"/>
  <c r="AN189" i="9" s="1"/>
  <c r="S189" i="9"/>
  <c r="M189" i="9"/>
  <c r="C189" i="9"/>
  <c r="AH188" i="9"/>
  <c r="AN188" i="9" s="1"/>
  <c r="S188" i="9"/>
  <c r="M188" i="9"/>
  <c r="C188" i="9"/>
  <c r="AN187" i="9"/>
  <c r="AH187" i="9"/>
  <c r="S187" i="9"/>
  <c r="M187" i="9"/>
  <c r="C187" i="9"/>
  <c r="AN186" i="9"/>
  <c r="AH186" i="9"/>
  <c r="S186" i="9"/>
  <c r="M186" i="9"/>
  <c r="C186" i="9"/>
  <c r="AN185" i="9"/>
  <c r="AH185" i="9"/>
  <c r="S185" i="9"/>
  <c r="M185" i="9"/>
  <c r="C185" i="9"/>
  <c r="AH184" i="9"/>
  <c r="AN184" i="9" s="1"/>
  <c r="S184" i="9"/>
  <c r="M184" i="9"/>
  <c r="C184" i="9"/>
  <c r="AN183" i="9"/>
  <c r="AH183" i="9"/>
  <c r="S183" i="9"/>
  <c r="M183" i="9"/>
  <c r="C183" i="9"/>
  <c r="AH182" i="9"/>
  <c r="AN182" i="9" s="1"/>
  <c r="S182" i="9"/>
  <c r="M182" i="9"/>
  <c r="C182" i="9"/>
  <c r="AH181" i="9"/>
  <c r="AN181" i="9" s="1"/>
  <c r="S181" i="9"/>
  <c r="M181" i="9"/>
  <c r="C181" i="9"/>
  <c r="AH180" i="9"/>
  <c r="AN180" i="9" s="1"/>
  <c r="S180" i="9"/>
  <c r="M180" i="9"/>
  <c r="C180" i="9"/>
  <c r="AN179" i="9"/>
  <c r="AH179" i="9"/>
  <c r="S179" i="9"/>
  <c r="M179" i="9"/>
  <c r="C179" i="9"/>
  <c r="AN178" i="9"/>
  <c r="AH178" i="9"/>
  <c r="S178" i="9"/>
  <c r="M178" i="9"/>
  <c r="C178" i="9"/>
  <c r="AH177" i="9"/>
  <c r="AN177" i="9" s="1"/>
  <c r="S177" i="9"/>
  <c r="M177" i="9"/>
  <c r="C177" i="9"/>
  <c r="AH176" i="9"/>
  <c r="AN176" i="9" s="1"/>
  <c r="S176" i="9"/>
  <c r="M176" i="9"/>
  <c r="C176" i="9"/>
  <c r="AN175" i="9"/>
  <c r="AH175" i="9"/>
  <c r="S175" i="9"/>
  <c r="M175" i="9"/>
  <c r="C175" i="9"/>
  <c r="AN174" i="9"/>
  <c r="AH174" i="9"/>
  <c r="S174" i="9"/>
  <c r="M174" i="9"/>
  <c r="C174" i="9"/>
  <c r="AN173" i="9"/>
  <c r="AH173" i="9"/>
  <c r="S173" i="9"/>
  <c r="M173" i="9"/>
  <c r="C173" i="9"/>
  <c r="AH172" i="9"/>
  <c r="AN172" i="9" s="1"/>
  <c r="S172" i="9"/>
  <c r="M172" i="9"/>
  <c r="C172" i="9"/>
  <c r="AN171" i="9"/>
  <c r="AH171" i="9"/>
  <c r="S171" i="9"/>
  <c r="M171" i="9"/>
  <c r="C171" i="9"/>
  <c r="AH170" i="9"/>
  <c r="AN170" i="9" s="1"/>
  <c r="S170" i="9"/>
  <c r="M170" i="9"/>
  <c r="C170" i="9"/>
  <c r="AH169" i="9"/>
  <c r="AN169" i="9" s="1"/>
  <c r="S169" i="9"/>
  <c r="M169" i="9"/>
  <c r="C169" i="9"/>
  <c r="AH168" i="9"/>
  <c r="AN168" i="9" s="1"/>
  <c r="S168" i="9"/>
  <c r="M168" i="9"/>
  <c r="C168" i="9"/>
  <c r="AN167" i="9"/>
  <c r="AH167" i="9"/>
  <c r="S167" i="9"/>
  <c r="M167" i="9"/>
  <c r="C167" i="9"/>
  <c r="AN166" i="9"/>
  <c r="AH166" i="9"/>
  <c r="S166" i="9"/>
  <c r="M166" i="9"/>
  <c r="C166" i="9"/>
  <c r="AH165" i="9"/>
  <c r="AN165" i="9" s="1"/>
  <c r="S165" i="9"/>
  <c r="M165" i="9"/>
  <c r="C165" i="9"/>
  <c r="AH164" i="9"/>
  <c r="AN164" i="9" s="1"/>
  <c r="S164" i="9"/>
  <c r="M164" i="9"/>
  <c r="C164" i="9"/>
  <c r="AN163" i="9"/>
  <c r="AH163" i="9"/>
  <c r="S163" i="9"/>
  <c r="M163" i="9"/>
  <c r="C163" i="9"/>
  <c r="AN162" i="9"/>
  <c r="AH162" i="9"/>
  <c r="S162" i="9"/>
  <c r="M162" i="9"/>
  <c r="C162" i="9"/>
  <c r="AN161" i="9"/>
  <c r="AH161" i="9"/>
  <c r="S161" i="9"/>
  <c r="M161" i="9"/>
  <c r="C161" i="9"/>
  <c r="AH160" i="9"/>
  <c r="AN160" i="9" s="1"/>
  <c r="S160" i="9"/>
  <c r="M160" i="9"/>
  <c r="C160" i="9"/>
  <c r="AH159" i="9"/>
  <c r="AN159" i="9" s="1"/>
  <c r="S159" i="9"/>
  <c r="M159" i="9"/>
  <c r="C159" i="9"/>
  <c r="AH158" i="9"/>
  <c r="AN158" i="9" s="1"/>
  <c r="S158" i="9"/>
  <c r="M158" i="9"/>
  <c r="C158" i="9"/>
  <c r="AH157" i="9"/>
  <c r="AN157" i="9" s="1"/>
  <c r="S157" i="9"/>
  <c r="M157" i="9"/>
  <c r="C157" i="9"/>
  <c r="AH156" i="9"/>
  <c r="AN156" i="9" s="1"/>
  <c r="S156" i="9"/>
  <c r="M156" i="9"/>
  <c r="C156" i="9"/>
  <c r="AN155" i="9"/>
  <c r="AH155" i="9"/>
  <c r="S155" i="9"/>
  <c r="M155" i="9"/>
  <c r="C155" i="9"/>
  <c r="AN154" i="9"/>
  <c r="AH154" i="9"/>
  <c r="S154" i="9"/>
  <c r="M154" i="9"/>
  <c r="C154" i="9"/>
  <c r="AH153" i="9"/>
  <c r="AN153" i="9" s="1"/>
  <c r="S153" i="9"/>
  <c r="M153" i="9"/>
  <c r="C153" i="9"/>
  <c r="AH152" i="9"/>
  <c r="AN152" i="9" s="1"/>
  <c r="S152" i="9"/>
  <c r="M152" i="9"/>
  <c r="C152" i="9"/>
  <c r="AN151" i="9"/>
  <c r="AH151" i="9"/>
  <c r="S151" i="9"/>
  <c r="M151" i="9"/>
  <c r="C151" i="9"/>
  <c r="AN150" i="9"/>
  <c r="AH150" i="9"/>
  <c r="S150" i="9"/>
  <c r="M150" i="9"/>
  <c r="C150" i="9"/>
  <c r="AN149" i="9"/>
  <c r="AH149" i="9"/>
  <c r="S149" i="9"/>
  <c r="M149" i="9"/>
  <c r="C149" i="9"/>
  <c r="AH148" i="9"/>
  <c r="AN148" i="9" s="1"/>
  <c r="S148" i="9"/>
  <c r="M148" i="9"/>
  <c r="C148" i="9"/>
  <c r="AH147" i="9"/>
  <c r="AN147" i="9" s="1"/>
  <c r="S147" i="9"/>
  <c r="M147" i="9"/>
  <c r="C147" i="9"/>
  <c r="AN146" i="9"/>
  <c r="AH146" i="9"/>
  <c r="S146" i="9"/>
  <c r="M146" i="9"/>
  <c r="C146" i="9"/>
  <c r="AH145" i="9"/>
  <c r="AN145" i="9" s="1"/>
  <c r="S145" i="9"/>
  <c r="M145" i="9"/>
  <c r="C145" i="9"/>
  <c r="AH144" i="9"/>
  <c r="AN144" i="9" s="1"/>
  <c r="S144" i="9"/>
  <c r="M144" i="9"/>
  <c r="C144" i="9"/>
  <c r="AN143" i="9"/>
  <c r="AH143" i="9"/>
  <c r="S143" i="9"/>
  <c r="M143" i="9"/>
  <c r="C143" i="9"/>
  <c r="AN142" i="9"/>
  <c r="AH142" i="9"/>
  <c r="S142" i="9"/>
  <c r="M142" i="9"/>
  <c r="C142" i="9"/>
  <c r="AH141" i="9"/>
  <c r="AN141" i="9" s="1"/>
  <c r="S141" i="9"/>
  <c r="M141" i="9"/>
  <c r="C141" i="9"/>
  <c r="AH140" i="9"/>
  <c r="AN140" i="9" s="1"/>
  <c r="S140" i="9"/>
  <c r="M140" i="9"/>
  <c r="C140" i="9"/>
  <c r="AN139" i="9"/>
  <c r="AH139" i="9"/>
  <c r="S139" i="9"/>
  <c r="M139" i="9"/>
  <c r="C139" i="9"/>
  <c r="AN138" i="9"/>
  <c r="AH138" i="9"/>
  <c r="S138" i="9"/>
  <c r="M138" i="9"/>
  <c r="C138" i="9"/>
  <c r="AN137" i="9"/>
  <c r="AH137" i="9"/>
  <c r="S137" i="9"/>
  <c r="M137" i="9"/>
  <c r="C137" i="9"/>
  <c r="AH136" i="9"/>
  <c r="AN136" i="9" s="1"/>
  <c r="S136" i="9"/>
  <c r="M136" i="9"/>
  <c r="C136" i="9"/>
  <c r="AH135" i="9"/>
  <c r="AN135" i="9" s="1"/>
  <c r="S135" i="9"/>
  <c r="M135" i="9"/>
  <c r="C135" i="9"/>
  <c r="AN134" i="9"/>
  <c r="AH134" i="9"/>
  <c r="S134" i="9"/>
  <c r="M134" i="9"/>
  <c r="C134" i="9"/>
  <c r="AH133" i="9"/>
  <c r="AN133" i="9" s="1"/>
  <c r="S133" i="9"/>
  <c r="M133" i="9"/>
  <c r="C133" i="9"/>
  <c r="AH132" i="9"/>
  <c r="AN132" i="9" s="1"/>
  <c r="S132" i="9"/>
  <c r="M132" i="9"/>
  <c r="C132" i="9"/>
  <c r="AN131" i="9"/>
  <c r="AH131" i="9"/>
  <c r="S131" i="9"/>
  <c r="M131" i="9"/>
  <c r="C131" i="9"/>
  <c r="AN130" i="9"/>
  <c r="AH130" i="9"/>
  <c r="S130" i="9"/>
  <c r="M130" i="9"/>
  <c r="C130" i="9"/>
  <c r="AH129" i="9"/>
  <c r="AN129" i="9" s="1"/>
  <c r="S129" i="9"/>
  <c r="M129" i="9"/>
  <c r="C129" i="9"/>
  <c r="AH128" i="9"/>
  <c r="AN128" i="9" s="1"/>
  <c r="S128" i="9"/>
  <c r="M128" i="9"/>
  <c r="C128" i="9"/>
  <c r="AN127" i="9"/>
  <c r="AH127" i="9"/>
  <c r="S127" i="9"/>
  <c r="M127" i="9"/>
  <c r="C127" i="9"/>
  <c r="AN126" i="9"/>
  <c r="AH126" i="9"/>
  <c r="S126" i="9"/>
  <c r="M126" i="9"/>
  <c r="C126" i="9"/>
  <c r="AN125" i="9"/>
  <c r="AH125" i="9"/>
  <c r="S125" i="9"/>
  <c r="M125" i="9"/>
  <c r="C125" i="9"/>
  <c r="AH124" i="9"/>
  <c r="AN124" i="9" s="1"/>
  <c r="S124" i="9"/>
  <c r="M124" i="9"/>
  <c r="C124" i="9"/>
  <c r="AH123" i="9"/>
  <c r="AN123" i="9" s="1"/>
  <c r="S123" i="9"/>
  <c r="M123" i="9"/>
  <c r="C123" i="9"/>
  <c r="AN122" i="9"/>
  <c r="AH122" i="9"/>
  <c r="S122" i="9"/>
  <c r="M122" i="9"/>
  <c r="C122" i="9"/>
  <c r="AH121" i="9"/>
  <c r="AN121" i="9" s="1"/>
  <c r="S121" i="9"/>
  <c r="M121" i="9"/>
  <c r="C121" i="9"/>
  <c r="AH120" i="9"/>
  <c r="AN120" i="9" s="1"/>
  <c r="S120" i="9"/>
  <c r="M120" i="9"/>
  <c r="C120" i="9"/>
  <c r="AN119" i="9"/>
  <c r="AH119" i="9"/>
  <c r="S119" i="9"/>
  <c r="M119" i="9"/>
  <c r="C119" i="9"/>
  <c r="AN118" i="9"/>
  <c r="AH118" i="9"/>
  <c r="S118" i="9"/>
  <c r="M118" i="9"/>
  <c r="C118" i="9"/>
  <c r="AH117" i="9"/>
  <c r="AN117" i="9" s="1"/>
  <c r="S117" i="9"/>
  <c r="M117" i="9"/>
  <c r="C117" i="9"/>
  <c r="AH116" i="9"/>
  <c r="AN116" i="9" s="1"/>
  <c r="S116" i="9"/>
  <c r="M116" i="9"/>
  <c r="C116" i="9"/>
  <c r="AN115" i="9"/>
  <c r="AH115" i="9"/>
  <c r="S115" i="9"/>
  <c r="M115" i="9"/>
  <c r="C115" i="9"/>
  <c r="AN114" i="9"/>
  <c r="AH114" i="9"/>
  <c r="S114" i="9"/>
  <c r="M114" i="9"/>
  <c r="C114" i="9"/>
  <c r="AH113" i="9"/>
  <c r="AN113" i="9" s="1"/>
  <c r="S113" i="9"/>
  <c r="M113" i="9"/>
  <c r="C113" i="9"/>
  <c r="AH112" i="9"/>
  <c r="AN112" i="9" s="1"/>
  <c r="S112" i="9"/>
  <c r="M112" i="9"/>
  <c r="C112" i="9"/>
  <c r="AH111" i="9"/>
  <c r="AN111" i="9" s="1"/>
  <c r="S111" i="9"/>
  <c r="M111" i="9"/>
  <c r="C111" i="9"/>
  <c r="AH110" i="9"/>
  <c r="AN110" i="9" s="1"/>
  <c r="S110" i="9"/>
  <c r="M110" i="9"/>
  <c r="C110" i="9"/>
  <c r="AH109" i="9"/>
  <c r="AN109" i="9" s="1"/>
  <c r="S109" i="9"/>
  <c r="M109" i="9"/>
  <c r="C109" i="9"/>
  <c r="AH108" i="9"/>
  <c r="AN108" i="9" s="1"/>
  <c r="S108" i="9"/>
  <c r="M108" i="9"/>
  <c r="C108" i="9"/>
  <c r="AN107" i="9"/>
  <c r="AH107" i="9"/>
  <c r="S107" i="9"/>
  <c r="M107" i="9"/>
  <c r="C107" i="9"/>
  <c r="AN106" i="9"/>
  <c r="AH106" i="9"/>
  <c r="S106" i="9"/>
  <c r="M106" i="9"/>
  <c r="C106" i="9"/>
  <c r="AH105" i="9"/>
  <c r="AN105" i="9" s="1"/>
  <c r="S105" i="9"/>
  <c r="M105" i="9"/>
  <c r="C105" i="9"/>
  <c r="AH104" i="9"/>
  <c r="AN104" i="9" s="1"/>
  <c r="S104" i="9"/>
  <c r="M104" i="9"/>
  <c r="C104" i="9"/>
  <c r="AN103" i="9"/>
  <c r="AH103" i="9"/>
  <c r="S103" i="9"/>
  <c r="M103" i="9"/>
  <c r="C103" i="9"/>
  <c r="AN102" i="9"/>
  <c r="AH102" i="9"/>
  <c r="S102" i="9"/>
  <c r="M102" i="9"/>
  <c r="C102" i="9"/>
  <c r="AH101" i="9"/>
  <c r="AN101" i="9" s="1"/>
  <c r="S101" i="9"/>
  <c r="M101" i="9"/>
  <c r="C101" i="9"/>
  <c r="AH100" i="9"/>
  <c r="AN100" i="9" s="1"/>
  <c r="S100" i="9"/>
  <c r="M100" i="9"/>
  <c r="C100" i="9"/>
  <c r="AH99" i="9"/>
  <c r="AN99" i="9" s="1"/>
  <c r="S99" i="9"/>
  <c r="M99" i="9"/>
  <c r="C99" i="9"/>
  <c r="AH98" i="9"/>
  <c r="AN98" i="9" s="1"/>
  <c r="S98" i="9"/>
  <c r="M98" i="9"/>
  <c r="C98" i="9"/>
  <c r="AH97" i="9"/>
  <c r="AN97" i="9" s="1"/>
  <c r="S97" i="9"/>
  <c r="M97" i="9"/>
  <c r="C97" i="9"/>
  <c r="AN96" i="9"/>
  <c r="AH96" i="9"/>
  <c r="S96" i="9"/>
  <c r="M96" i="9"/>
  <c r="C96" i="9"/>
  <c r="AN95" i="9"/>
  <c r="AH95" i="9"/>
  <c r="S95" i="9"/>
  <c r="M95" i="9"/>
  <c r="C95" i="9"/>
  <c r="AN94" i="9"/>
  <c r="AH94" i="9"/>
  <c r="S94" i="9"/>
  <c r="M94" i="9"/>
  <c r="C94" i="9"/>
  <c r="AH93" i="9"/>
  <c r="AN93" i="9" s="1"/>
  <c r="S93" i="9"/>
  <c r="M93" i="9"/>
  <c r="C93" i="9"/>
  <c r="AH92" i="9"/>
  <c r="AN92" i="9" s="1"/>
  <c r="S92" i="9"/>
  <c r="M92" i="9"/>
  <c r="C92" i="9"/>
  <c r="AN91" i="9"/>
  <c r="AH91" i="9"/>
  <c r="S91" i="9"/>
  <c r="M91" i="9"/>
  <c r="C91" i="9"/>
  <c r="AN90" i="9"/>
  <c r="AH90" i="9"/>
  <c r="S90" i="9"/>
  <c r="M90" i="9"/>
  <c r="C90" i="9"/>
  <c r="AH89" i="9"/>
  <c r="AN89" i="9" s="1"/>
  <c r="S89" i="9"/>
  <c r="M89" i="9"/>
  <c r="C89" i="9"/>
  <c r="AH88" i="9"/>
  <c r="AN88" i="9" s="1"/>
  <c r="S88" i="9"/>
  <c r="M88" i="9"/>
  <c r="C88" i="9"/>
  <c r="AH87" i="9"/>
  <c r="AN87" i="9" s="1"/>
  <c r="S87" i="9"/>
  <c r="M87" i="9"/>
  <c r="C87" i="9"/>
  <c r="AN86" i="9"/>
  <c r="AH86" i="9"/>
  <c r="S86" i="9"/>
  <c r="M86" i="9"/>
  <c r="C86" i="9"/>
  <c r="AH85" i="9"/>
  <c r="AN85" i="9" s="1"/>
  <c r="S85" i="9"/>
  <c r="M85" i="9"/>
  <c r="C85" i="9"/>
  <c r="AH84" i="9"/>
  <c r="AN84" i="9" s="1"/>
  <c r="S84" i="9"/>
  <c r="M84" i="9"/>
  <c r="C84" i="9"/>
  <c r="AN83" i="9"/>
  <c r="AH83" i="9"/>
  <c r="S83" i="9"/>
  <c r="M83" i="9"/>
  <c r="C83" i="9"/>
  <c r="AN82" i="9"/>
  <c r="AH82" i="9"/>
  <c r="S82" i="9"/>
  <c r="M82" i="9"/>
  <c r="C82" i="9"/>
  <c r="AH81" i="9"/>
  <c r="AN81" i="9" s="1"/>
  <c r="S81" i="9"/>
  <c r="M81" i="9"/>
  <c r="C81" i="9"/>
  <c r="AH80" i="9"/>
  <c r="AN80" i="9" s="1"/>
  <c r="S80" i="9"/>
  <c r="M80" i="9"/>
  <c r="C80" i="9"/>
  <c r="AN79" i="9"/>
  <c r="AH79" i="9"/>
  <c r="S79" i="9"/>
  <c r="M79" i="9"/>
  <c r="C79" i="9"/>
  <c r="AN78" i="9"/>
  <c r="AH78" i="9"/>
  <c r="S78" i="9"/>
  <c r="M78" i="9"/>
  <c r="C78" i="9"/>
  <c r="AH77" i="9"/>
  <c r="AN77" i="9" s="1"/>
  <c r="S77" i="9"/>
  <c r="M77" i="9"/>
  <c r="C77" i="9"/>
  <c r="AH76" i="9"/>
  <c r="AN76" i="9" s="1"/>
  <c r="S76" i="9"/>
  <c r="M76" i="9"/>
  <c r="C76" i="9"/>
  <c r="AH75" i="9"/>
  <c r="AN75" i="9" s="1"/>
  <c r="S75" i="9"/>
  <c r="M75" i="9"/>
  <c r="C75" i="9"/>
  <c r="AH74" i="9"/>
  <c r="AN74" i="9" s="1"/>
  <c r="S74" i="9"/>
  <c r="M74" i="9"/>
  <c r="C74" i="9"/>
  <c r="AH73" i="9"/>
  <c r="AN73" i="9" s="1"/>
  <c r="S73" i="9"/>
  <c r="M73" i="9"/>
  <c r="C73" i="9"/>
  <c r="AH72" i="9"/>
  <c r="AN72" i="9" s="1"/>
  <c r="S72" i="9"/>
  <c r="M72" i="9"/>
  <c r="C72" i="9"/>
  <c r="AN71" i="9"/>
  <c r="AH71" i="9"/>
  <c r="S71" i="9"/>
  <c r="M71" i="9"/>
  <c r="C71" i="9"/>
  <c r="AN70" i="9"/>
  <c r="AH70" i="9"/>
  <c r="S70" i="9"/>
  <c r="M70" i="9"/>
  <c r="C70" i="9"/>
  <c r="AH69" i="9"/>
  <c r="AN69" i="9" s="1"/>
  <c r="S69" i="9"/>
  <c r="M69" i="9"/>
  <c r="C69" i="9"/>
  <c r="AH68" i="9"/>
  <c r="AN68" i="9" s="1"/>
  <c r="S68" i="9"/>
  <c r="M68" i="9"/>
  <c r="C68" i="9"/>
  <c r="AN67" i="9"/>
  <c r="AH67" i="9"/>
  <c r="S67" i="9"/>
  <c r="M67" i="9"/>
  <c r="C67" i="9"/>
  <c r="AN66" i="9"/>
  <c r="AH66" i="9"/>
  <c r="S66" i="9"/>
  <c r="M66" i="9"/>
  <c r="C66" i="9"/>
  <c r="AH65" i="9"/>
  <c r="AN65" i="9" s="1"/>
  <c r="S65" i="9"/>
  <c r="M65" i="9"/>
  <c r="C65" i="9"/>
  <c r="AH64" i="9"/>
  <c r="AN64" i="9" s="1"/>
  <c r="S64" i="9"/>
  <c r="M64" i="9"/>
  <c r="C64" i="9"/>
  <c r="AH63" i="9"/>
  <c r="AN63" i="9" s="1"/>
  <c r="S63" i="9"/>
  <c r="M63" i="9"/>
  <c r="C63" i="9"/>
  <c r="AH62" i="9"/>
  <c r="AN62" i="9" s="1"/>
  <c r="S62" i="9"/>
  <c r="M62" i="9"/>
  <c r="C62" i="9"/>
  <c r="AH61" i="9"/>
  <c r="AN61" i="9" s="1"/>
  <c r="S61" i="9"/>
  <c r="M61" i="9"/>
  <c r="C61" i="9"/>
  <c r="AH60" i="9"/>
  <c r="AN60" i="9" s="1"/>
  <c r="S60" i="9"/>
  <c r="M60" i="9"/>
  <c r="C60" i="9"/>
  <c r="AN59" i="9"/>
  <c r="AH59" i="9"/>
  <c r="S59" i="9"/>
  <c r="M59" i="9"/>
  <c r="C59" i="9"/>
  <c r="AN58" i="9"/>
  <c r="AH58" i="9"/>
  <c r="S58" i="9"/>
  <c r="M58" i="9"/>
  <c r="C58" i="9"/>
  <c r="AH57" i="9"/>
  <c r="AN57" i="9" s="1"/>
  <c r="S57" i="9"/>
  <c r="M57" i="9"/>
  <c r="C57" i="9"/>
  <c r="AH56" i="9"/>
  <c r="AN56" i="9" s="1"/>
  <c r="S56" i="9"/>
  <c r="M56" i="9"/>
  <c r="C56" i="9"/>
  <c r="AN55" i="9"/>
  <c r="AH55" i="9"/>
  <c r="S55" i="9"/>
  <c r="M55" i="9"/>
  <c r="C55" i="9"/>
  <c r="AN54" i="9"/>
  <c r="AH54" i="9"/>
  <c r="S54" i="9"/>
  <c r="M54" i="9"/>
  <c r="C54" i="9"/>
  <c r="AH53" i="9"/>
  <c r="AN53" i="9" s="1"/>
  <c r="S53" i="9"/>
  <c r="M53" i="9"/>
  <c r="C53" i="9"/>
  <c r="AH52" i="9"/>
  <c r="AN52" i="9" s="1"/>
  <c r="S52" i="9"/>
  <c r="M52" i="9"/>
  <c r="C52" i="9"/>
  <c r="AH51" i="9"/>
  <c r="AN51" i="9" s="1"/>
  <c r="S51" i="9"/>
  <c r="M51" i="9"/>
  <c r="C51" i="9"/>
  <c r="AH50" i="9"/>
  <c r="AN50" i="9" s="1"/>
  <c r="S50" i="9"/>
  <c r="M50" i="9"/>
  <c r="C50" i="9"/>
  <c r="AH49" i="9"/>
  <c r="AN49" i="9" s="1"/>
  <c r="S49" i="9"/>
  <c r="M49" i="9"/>
  <c r="C49" i="9"/>
  <c r="AH48" i="9"/>
  <c r="AN48" i="9" s="1"/>
  <c r="S48" i="9"/>
  <c r="M48" i="9"/>
  <c r="C48" i="9"/>
  <c r="AN47" i="9"/>
  <c r="AH47" i="9"/>
  <c r="S47" i="9"/>
  <c r="M47" i="9"/>
  <c r="C47" i="9"/>
  <c r="AN46" i="9"/>
  <c r="AH46" i="9"/>
  <c r="S46" i="9"/>
  <c r="M46" i="9"/>
  <c r="C46" i="9"/>
  <c r="AH45" i="9"/>
  <c r="AN45" i="9" s="1"/>
  <c r="S45" i="9"/>
  <c r="M45" i="9"/>
  <c r="C45" i="9"/>
  <c r="AH44" i="9"/>
  <c r="AN44" i="9" s="1"/>
  <c r="S44" i="9"/>
  <c r="M44" i="9"/>
  <c r="C44" i="9"/>
  <c r="AN43" i="9"/>
  <c r="AH43" i="9"/>
  <c r="S43" i="9"/>
  <c r="M43" i="9"/>
  <c r="C43" i="9"/>
  <c r="AN42" i="9"/>
  <c r="AH42" i="9"/>
  <c r="S42" i="9"/>
  <c r="M42" i="9"/>
  <c r="C42" i="9"/>
  <c r="AH41" i="9"/>
  <c r="AN41" i="9" s="1"/>
  <c r="S41" i="9"/>
  <c r="M41" i="9"/>
  <c r="C41" i="9"/>
  <c r="AH40" i="9"/>
  <c r="AN40" i="9" s="1"/>
  <c r="S40" i="9"/>
  <c r="M40" i="9"/>
  <c r="C40" i="9"/>
  <c r="AH39" i="9"/>
  <c r="AN39" i="9" s="1"/>
  <c r="S39" i="9"/>
  <c r="M39" i="9"/>
  <c r="C39" i="9"/>
  <c r="AH38" i="9"/>
  <c r="AN38" i="9" s="1"/>
  <c r="S38" i="9"/>
  <c r="M38" i="9"/>
  <c r="C38" i="9"/>
  <c r="AH37" i="9"/>
  <c r="AN37" i="9" s="1"/>
  <c r="S37" i="9"/>
  <c r="M37" i="9"/>
  <c r="C37" i="9"/>
  <c r="AH36" i="9"/>
  <c r="AN36" i="9" s="1"/>
  <c r="S36" i="9"/>
  <c r="M36" i="9"/>
  <c r="C36" i="9"/>
  <c r="AN35" i="9"/>
  <c r="AH35" i="9"/>
  <c r="S35" i="9"/>
  <c r="M35" i="9"/>
  <c r="C35" i="9"/>
  <c r="AN34" i="9"/>
  <c r="AH34" i="9"/>
  <c r="S34" i="9"/>
  <c r="M34" i="9"/>
  <c r="C34" i="9"/>
  <c r="AH33" i="9"/>
  <c r="AN33" i="9" s="1"/>
  <c r="S33" i="9"/>
  <c r="M33" i="9"/>
  <c r="C33" i="9"/>
  <c r="AH32" i="9"/>
  <c r="AN32" i="9" s="1"/>
  <c r="S32" i="9"/>
  <c r="M32" i="9"/>
  <c r="C32" i="9"/>
  <c r="AN31" i="9"/>
  <c r="AH31" i="9"/>
  <c r="S31" i="9"/>
  <c r="M31" i="9"/>
  <c r="C31" i="9"/>
  <c r="AN30" i="9"/>
  <c r="AH30" i="9"/>
  <c r="S30" i="9"/>
  <c r="M30" i="9"/>
  <c r="C30" i="9"/>
  <c r="AH29" i="9"/>
  <c r="AN29" i="9" s="1"/>
  <c r="S29" i="9"/>
  <c r="M29" i="9"/>
  <c r="C29" i="9"/>
  <c r="AH28" i="9"/>
  <c r="AN28" i="9" s="1"/>
  <c r="S28" i="9"/>
  <c r="M28" i="9"/>
  <c r="C28" i="9"/>
  <c r="AH27" i="9"/>
  <c r="AN27" i="9" s="1"/>
  <c r="S27" i="9"/>
  <c r="M27" i="9"/>
  <c r="C27" i="9"/>
  <c r="AH26" i="9"/>
  <c r="AN26" i="9" s="1"/>
  <c r="S26" i="9"/>
  <c r="M26" i="9"/>
  <c r="C26" i="9"/>
  <c r="AH25" i="9"/>
  <c r="AN25" i="9" s="1"/>
  <c r="S25" i="9"/>
  <c r="M25" i="9"/>
  <c r="C25" i="9"/>
  <c r="AH24" i="9"/>
  <c r="AN24" i="9" s="1"/>
  <c r="S24" i="9"/>
  <c r="M24" i="9"/>
  <c r="C24" i="9"/>
  <c r="AN23" i="9"/>
  <c r="AH23" i="9"/>
  <c r="S23" i="9"/>
  <c r="M23" i="9"/>
  <c r="C23" i="9"/>
  <c r="AN22" i="9"/>
  <c r="AH22" i="9"/>
  <c r="S22" i="9"/>
  <c r="M22" i="9"/>
  <c r="C22" i="9"/>
  <c r="AH21" i="9"/>
  <c r="AN21" i="9" s="1"/>
  <c r="S21" i="9"/>
  <c r="M21" i="9"/>
  <c r="C21" i="9"/>
  <c r="AH20" i="9"/>
  <c r="AN20" i="9" s="1"/>
  <c r="S20" i="9"/>
  <c r="M20" i="9"/>
  <c r="C20" i="9"/>
  <c r="AN19" i="9"/>
  <c r="AH19" i="9"/>
  <c r="S19" i="9"/>
  <c r="M19" i="9"/>
  <c r="C19" i="9"/>
  <c r="AN18" i="9"/>
  <c r="AH18" i="9"/>
  <c r="S18" i="9"/>
  <c r="M18" i="9"/>
  <c r="C18" i="9"/>
  <c r="AH17" i="9"/>
  <c r="AN17" i="9" s="1"/>
  <c r="S17" i="9"/>
  <c r="M17" i="9"/>
  <c r="C17" i="9"/>
  <c r="AH16" i="9"/>
  <c r="AN16" i="9" s="1"/>
  <c r="S16" i="9"/>
  <c r="M16" i="9"/>
  <c r="C16" i="9"/>
  <c r="AH15" i="9"/>
  <c r="AN15" i="9" s="1"/>
  <c r="S15" i="9"/>
  <c r="M15" i="9"/>
  <c r="C15" i="9"/>
  <c r="AH14" i="9"/>
  <c r="AN14" i="9" s="1"/>
  <c r="S14" i="9"/>
  <c r="M14" i="9"/>
  <c r="C14" i="9"/>
  <c r="AH13" i="9"/>
  <c r="AN13" i="9" s="1"/>
  <c r="S13" i="9"/>
  <c r="M13" i="9"/>
  <c r="C13" i="9"/>
  <c r="AH12" i="9"/>
  <c r="AN12" i="9" s="1"/>
  <c r="S12" i="9"/>
  <c r="M12" i="9"/>
  <c r="C12" i="9"/>
  <c r="AN11" i="9"/>
  <c r="AH11" i="9"/>
  <c r="S11" i="9"/>
  <c r="M11" i="9"/>
  <c r="C11" i="9"/>
  <c r="AN10" i="9"/>
  <c r="AH10" i="9"/>
  <c r="S10" i="9"/>
  <c r="M10" i="9"/>
  <c r="C10" i="9"/>
  <c r="AH9" i="9"/>
  <c r="AN9" i="9" s="1"/>
  <c r="S9" i="9"/>
  <c r="M9" i="9"/>
  <c r="C9" i="9"/>
  <c r="AH8" i="9"/>
  <c r="AN8" i="9" s="1"/>
  <c r="S8" i="9"/>
  <c r="M8" i="9"/>
  <c r="C8" i="9"/>
  <c r="AN7" i="9"/>
  <c r="AH7" i="9"/>
  <c r="S7" i="9"/>
  <c r="M7" i="9"/>
  <c r="C7" i="9"/>
  <c r="AN6" i="9"/>
  <c r="AH6" i="9"/>
  <c r="S6" i="9"/>
  <c r="M6" i="9"/>
  <c r="C6" i="9"/>
  <c r="AH5" i="9"/>
  <c r="AN5" i="9" s="1"/>
  <c r="S5" i="9"/>
  <c r="M5" i="9"/>
  <c r="C5" i="9"/>
  <c r="AH4" i="9"/>
  <c r="AN4" i="9" s="1"/>
  <c r="S4" i="9"/>
  <c r="M4" i="9"/>
  <c r="C4" i="9"/>
  <c r="AN3" i="9"/>
  <c r="AH3" i="9"/>
  <c r="S3" i="9"/>
  <c r="M3" i="9"/>
  <c r="C3" i="9"/>
  <c r="AH2" i="9"/>
  <c r="AN2" i="9" s="1"/>
  <c r="S2" i="9"/>
  <c r="M2" i="9"/>
  <c r="C2" i="9"/>
  <c r="D6" i="12" l="1"/>
  <c r="E5" i="12"/>
  <c r="E210" i="8"/>
  <c r="B3" i="6"/>
  <c r="A3" i="6" s="1"/>
  <c r="B4" i="6"/>
  <c r="A4" i="6" s="1"/>
  <c r="B5" i="6"/>
  <c r="A5" i="6" s="1"/>
  <c r="B6" i="6"/>
  <c r="A6" i="6" s="1"/>
  <c r="B7" i="6"/>
  <c r="A7" i="6" s="1"/>
  <c r="B8" i="6"/>
  <c r="A8" i="6" s="1"/>
  <c r="B9" i="6"/>
  <c r="A9" i="6" s="1"/>
  <c r="B10" i="6"/>
  <c r="A10" i="6" s="1"/>
  <c r="B11" i="6"/>
  <c r="A11" i="6" s="1"/>
  <c r="B12" i="6"/>
  <c r="A12" i="6" s="1"/>
  <c r="B13" i="6"/>
  <c r="A13" i="6" s="1"/>
  <c r="B14" i="6"/>
  <c r="A14" i="6" s="1"/>
  <c r="B15" i="6"/>
  <c r="A15" i="6" s="1"/>
  <c r="B16" i="6"/>
  <c r="A16" i="6" s="1"/>
  <c r="B17" i="6"/>
  <c r="A17" i="6" s="1"/>
  <c r="B18" i="6"/>
  <c r="A18" i="6" s="1"/>
  <c r="B19" i="6"/>
  <c r="A19" i="6" s="1"/>
  <c r="B20" i="6"/>
  <c r="A20" i="6" s="1"/>
  <c r="B21" i="6"/>
  <c r="A21" i="6" s="1"/>
  <c r="B22" i="6"/>
  <c r="A22" i="6" s="1"/>
  <c r="B23" i="6"/>
  <c r="A23" i="6" s="1"/>
  <c r="B24" i="6"/>
  <c r="A24" i="6" s="1"/>
  <c r="B25" i="6"/>
  <c r="A25" i="6" s="1"/>
  <c r="B26" i="6"/>
  <c r="A26" i="6" s="1"/>
  <c r="B27" i="6"/>
  <c r="A27" i="6" s="1"/>
  <c r="B28" i="6"/>
  <c r="A28" i="6" s="1"/>
  <c r="B29" i="6"/>
  <c r="A29" i="6" s="1"/>
  <c r="B30" i="6"/>
  <c r="A30" i="6" s="1"/>
  <c r="B31" i="6"/>
  <c r="A31" i="6" s="1"/>
  <c r="B32" i="6"/>
  <c r="A32" i="6" s="1"/>
  <c r="B33" i="6"/>
  <c r="A33" i="6" s="1"/>
  <c r="B34" i="6"/>
  <c r="A34" i="6" s="1"/>
  <c r="B35" i="6"/>
  <c r="A35" i="6" s="1"/>
  <c r="B36" i="6"/>
  <c r="A36" i="6" s="1"/>
  <c r="B37" i="6"/>
  <c r="A37" i="6" s="1"/>
  <c r="B38" i="6"/>
  <c r="A38" i="6" s="1"/>
  <c r="B39" i="6"/>
  <c r="A39" i="6" s="1"/>
  <c r="B40" i="6"/>
  <c r="A40" i="6" s="1"/>
  <c r="B41" i="6"/>
  <c r="A41" i="6" s="1"/>
  <c r="B42" i="6"/>
  <c r="A42" i="6" s="1"/>
  <c r="B43" i="6"/>
  <c r="A43" i="6" s="1"/>
  <c r="B44" i="6"/>
  <c r="A44" i="6" s="1"/>
  <c r="B45" i="6"/>
  <c r="A45" i="6" s="1"/>
  <c r="B46" i="6"/>
  <c r="A46" i="6" s="1"/>
  <c r="B47" i="6"/>
  <c r="A47" i="6" s="1"/>
  <c r="B48" i="6"/>
  <c r="A48" i="6" s="1"/>
  <c r="B49" i="6"/>
  <c r="A49" i="6" s="1"/>
  <c r="B50" i="6"/>
  <c r="A50" i="6" s="1"/>
  <c r="B51" i="6"/>
  <c r="A51" i="6" s="1"/>
  <c r="B52" i="6"/>
  <c r="A52" i="6" s="1"/>
  <c r="B53" i="6"/>
  <c r="A53" i="6" s="1"/>
  <c r="B54" i="6"/>
  <c r="A54" i="6" s="1"/>
  <c r="B55" i="6"/>
  <c r="A55" i="6" s="1"/>
  <c r="B56" i="6"/>
  <c r="A56" i="6" s="1"/>
  <c r="B57" i="6"/>
  <c r="A57" i="6" s="1"/>
  <c r="B58" i="6"/>
  <c r="A58" i="6" s="1"/>
  <c r="B59" i="6"/>
  <c r="A59" i="6" s="1"/>
  <c r="B60" i="6"/>
  <c r="A60" i="6" s="1"/>
  <c r="B61" i="6"/>
  <c r="A61" i="6" s="1"/>
  <c r="B62" i="6"/>
  <c r="A62" i="6" s="1"/>
  <c r="B63" i="6"/>
  <c r="A63" i="6" s="1"/>
  <c r="B64" i="6"/>
  <c r="A64" i="6" s="1"/>
  <c r="B65" i="6"/>
  <c r="A65" i="6" s="1"/>
  <c r="B66" i="6"/>
  <c r="A66" i="6" s="1"/>
  <c r="B67" i="6"/>
  <c r="A67" i="6" s="1"/>
  <c r="B68" i="6"/>
  <c r="A68" i="6" s="1"/>
  <c r="B69" i="6"/>
  <c r="A69" i="6" s="1"/>
  <c r="B70" i="6"/>
  <c r="A70" i="6" s="1"/>
  <c r="B71" i="6"/>
  <c r="A71" i="6" s="1"/>
  <c r="B72" i="6"/>
  <c r="A72" i="6" s="1"/>
  <c r="B73" i="6"/>
  <c r="A73" i="6" s="1"/>
  <c r="B74" i="6"/>
  <c r="A74" i="6" s="1"/>
  <c r="B75" i="6"/>
  <c r="A75" i="6" s="1"/>
  <c r="B76" i="6"/>
  <c r="A76" i="6" s="1"/>
  <c r="B77" i="6"/>
  <c r="A77" i="6" s="1"/>
  <c r="B78" i="6"/>
  <c r="A78" i="6" s="1"/>
  <c r="B79" i="6"/>
  <c r="A79" i="6" s="1"/>
  <c r="B80" i="6"/>
  <c r="A80" i="6" s="1"/>
  <c r="B81" i="6"/>
  <c r="A81" i="6" s="1"/>
  <c r="B82" i="6"/>
  <c r="A82" i="6" s="1"/>
  <c r="B83" i="6"/>
  <c r="A83" i="6" s="1"/>
  <c r="B84" i="6"/>
  <c r="A84" i="6" s="1"/>
  <c r="B85" i="6"/>
  <c r="A85" i="6" s="1"/>
  <c r="B86" i="6"/>
  <c r="A86" i="6" s="1"/>
  <c r="B87" i="6"/>
  <c r="A87" i="6" s="1"/>
  <c r="B88" i="6"/>
  <c r="A88" i="6" s="1"/>
  <c r="B89" i="6"/>
  <c r="A89" i="6" s="1"/>
  <c r="B90" i="6"/>
  <c r="A90" i="6" s="1"/>
  <c r="B91" i="6"/>
  <c r="A91" i="6" s="1"/>
  <c r="B92" i="6"/>
  <c r="A92" i="6" s="1"/>
  <c r="B93" i="6"/>
  <c r="A93" i="6" s="1"/>
  <c r="B94" i="6"/>
  <c r="A94" i="6" s="1"/>
  <c r="B95" i="6"/>
  <c r="A95" i="6" s="1"/>
  <c r="B96" i="6"/>
  <c r="A96" i="6" s="1"/>
  <c r="B97" i="6"/>
  <c r="A97" i="6" s="1"/>
  <c r="B98" i="6"/>
  <c r="A98" i="6" s="1"/>
  <c r="B99" i="6"/>
  <c r="A99" i="6" s="1"/>
  <c r="B100" i="6"/>
  <c r="A100" i="6" s="1"/>
  <c r="B101" i="6"/>
  <c r="A101" i="6" s="1"/>
  <c r="B102" i="6"/>
  <c r="A102" i="6" s="1"/>
  <c r="B103" i="6"/>
  <c r="A103" i="6" s="1"/>
  <c r="B104" i="6"/>
  <c r="A104" i="6" s="1"/>
  <c r="B105" i="6"/>
  <c r="A105" i="6" s="1"/>
  <c r="B106" i="6"/>
  <c r="A106" i="6" s="1"/>
  <c r="B107" i="6"/>
  <c r="A107" i="6" s="1"/>
  <c r="B108" i="6"/>
  <c r="A108" i="6" s="1"/>
  <c r="B109" i="6"/>
  <c r="A109" i="6" s="1"/>
  <c r="B110" i="6"/>
  <c r="A110" i="6" s="1"/>
  <c r="B111" i="6"/>
  <c r="A111" i="6" s="1"/>
  <c r="B112" i="6"/>
  <c r="A112" i="6" s="1"/>
  <c r="B113" i="6"/>
  <c r="A113" i="6" s="1"/>
  <c r="B114" i="6"/>
  <c r="A114" i="6" s="1"/>
  <c r="B115" i="6"/>
  <c r="A115" i="6" s="1"/>
  <c r="B116" i="6"/>
  <c r="A116" i="6" s="1"/>
  <c r="B117" i="6"/>
  <c r="A117" i="6" s="1"/>
  <c r="B118" i="6"/>
  <c r="A118" i="6" s="1"/>
  <c r="B119" i="6"/>
  <c r="A119" i="6" s="1"/>
  <c r="B120" i="6"/>
  <c r="A120" i="6" s="1"/>
  <c r="B121" i="6"/>
  <c r="A121" i="6" s="1"/>
  <c r="B122" i="6"/>
  <c r="A122" i="6" s="1"/>
  <c r="B123" i="6"/>
  <c r="A123" i="6" s="1"/>
  <c r="B124" i="6"/>
  <c r="A124" i="6" s="1"/>
  <c r="B125" i="6"/>
  <c r="A125" i="6" s="1"/>
  <c r="B126" i="6"/>
  <c r="A126" i="6" s="1"/>
  <c r="B127" i="6"/>
  <c r="A127" i="6" s="1"/>
  <c r="B128" i="6"/>
  <c r="A128" i="6" s="1"/>
  <c r="B129" i="6"/>
  <c r="A129" i="6" s="1"/>
  <c r="B130" i="6"/>
  <c r="A130" i="6" s="1"/>
  <c r="B131" i="6"/>
  <c r="A131" i="6" s="1"/>
  <c r="B132" i="6"/>
  <c r="A132" i="6" s="1"/>
  <c r="B133" i="6"/>
  <c r="A133" i="6" s="1"/>
  <c r="B134" i="6"/>
  <c r="A134" i="6" s="1"/>
  <c r="B135" i="6"/>
  <c r="A135" i="6" s="1"/>
  <c r="B136" i="6"/>
  <c r="A136" i="6" s="1"/>
  <c r="B137" i="6"/>
  <c r="A137" i="6" s="1"/>
  <c r="B138" i="6"/>
  <c r="A138" i="6" s="1"/>
  <c r="B139" i="6"/>
  <c r="A139" i="6" s="1"/>
  <c r="B140" i="6"/>
  <c r="A140" i="6" s="1"/>
  <c r="B141" i="6"/>
  <c r="A141" i="6" s="1"/>
  <c r="B142" i="6"/>
  <c r="A142" i="6" s="1"/>
  <c r="B143" i="6"/>
  <c r="A143" i="6" s="1"/>
  <c r="B144" i="6"/>
  <c r="A144" i="6" s="1"/>
  <c r="B145" i="6"/>
  <c r="A145" i="6" s="1"/>
  <c r="B146" i="6"/>
  <c r="A146" i="6" s="1"/>
  <c r="B147" i="6"/>
  <c r="A147" i="6" s="1"/>
  <c r="B148" i="6"/>
  <c r="A148" i="6" s="1"/>
  <c r="B149" i="6"/>
  <c r="A149" i="6" s="1"/>
  <c r="B150" i="6"/>
  <c r="A150" i="6" s="1"/>
  <c r="B151" i="6"/>
  <c r="A151" i="6" s="1"/>
  <c r="B152" i="6"/>
  <c r="A152" i="6" s="1"/>
  <c r="B153" i="6"/>
  <c r="A153" i="6" s="1"/>
  <c r="B154" i="6"/>
  <c r="A154" i="6" s="1"/>
  <c r="B155" i="6"/>
  <c r="A155" i="6" s="1"/>
  <c r="B156" i="6"/>
  <c r="A156" i="6" s="1"/>
  <c r="B157" i="6"/>
  <c r="A157" i="6" s="1"/>
  <c r="B158" i="6"/>
  <c r="A158" i="6" s="1"/>
  <c r="B159" i="6"/>
  <c r="A159" i="6" s="1"/>
  <c r="B160" i="6"/>
  <c r="A160" i="6" s="1"/>
  <c r="B161" i="6"/>
  <c r="A161" i="6" s="1"/>
  <c r="B162" i="6"/>
  <c r="A162" i="6" s="1"/>
  <c r="B163" i="6"/>
  <c r="A163" i="6" s="1"/>
  <c r="B164" i="6"/>
  <c r="A164" i="6" s="1"/>
  <c r="B165" i="6"/>
  <c r="A165" i="6" s="1"/>
  <c r="B166" i="6"/>
  <c r="A166" i="6" s="1"/>
  <c r="B167" i="6"/>
  <c r="A167" i="6" s="1"/>
  <c r="B168" i="6"/>
  <c r="A168" i="6" s="1"/>
  <c r="B169" i="6"/>
  <c r="A169" i="6" s="1"/>
  <c r="B170" i="6"/>
  <c r="A170" i="6" s="1"/>
  <c r="B171" i="6"/>
  <c r="A171" i="6" s="1"/>
  <c r="B172" i="6"/>
  <c r="A172" i="6" s="1"/>
  <c r="B173" i="6"/>
  <c r="A173" i="6" s="1"/>
  <c r="B2" i="6"/>
  <c r="E12" i="8" s="1"/>
  <c r="C2" i="7"/>
  <c r="P173" i="6"/>
  <c r="P172" i="6"/>
  <c r="P171" i="6"/>
  <c r="P170" i="6"/>
  <c r="P169" i="6"/>
  <c r="P168" i="6"/>
  <c r="P167" i="6"/>
  <c r="P166" i="6"/>
  <c r="P165" i="6"/>
  <c r="P164" i="6"/>
  <c r="P163" i="6"/>
  <c r="P162" i="6"/>
  <c r="P161" i="6"/>
  <c r="P160" i="6"/>
  <c r="P159" i="6"/>
  <c r="P157" i="6"/>
  <c r="P156" i="6"/>
  <c r="P155" i="6"/>
  <c r="P154" i="6"/>
  <c r="P153" i="6"/>
  <c r="P151" i="6"/>
  <c r="P150" i="6"/>
  <c r="P149" i="6"/>
  <c r="P148" i="6"/>
  <c r="P147" i="6"/>
  <c r="P146" i="6"/>
  <c r="P145" i="6"/>
  <c r="P144" i="6"/>
  <c r="P143" i="6"/>
  <c r="P142" i="6"/>
  <c r="P141" i="6"/>
  <c r="P140" i="6"/>
  <c r="P139" i="6"/>
  <c r="P138" i="6"/>
  <c r="P137" i="6"/>
  <c r="P136" i="6"/>
  <c r="P135" i="6"/>
  <c r="P134" i="6"/>
  <c r="P132" i="6"/>
  <c r="P130" i="6"/>
  <c r="P129" i="6"/>
  <c r="P128" i="6"/>
  <c r="P127" i="6"/>
  <c r="P126" i="6"/>
  <c r="P125" i="6"/>
  <c r="P124" i="6"/>
  <c r="P123" i="6"/>
  <c r="P122" i="6"/>
  <c r="P121" i="6"/>
  <c r="P120" i="6"/>
  <c r="P119" i="6"/>
  <c r="P118" i="6"/>
  <c r="P117" i="6"/>
  <c r="P116" i="6"/>
  <c r="P115" i="6"/>
  <c r="P114" i="6"/>
  <c r="P113" i="6"/>
  <c r="P111" i="6"/>
  <c r="P110" i="6"/>
  <c r="P109" i="6"/>
  <c r="P108" i="6"/>
  <c r="P107" i="6"/>
  <c r="P106" i="6"/>
  <c r="P104" i="6"/>
  <c r="P103" i="6"/>
  <c r="P102" i="6"/>
  <c r="P101" i="6"/>
  <c r="P100" i="6"/>
  <c r="P99" i="6"/>
  <c r="P98" i="6"/>
  <c r="P97" i="6"/>
  <c r="P95" i="6"/>
  <c r="P94" i="6"/>
  <c r="P93" i="6"/>
  <c r="P92" i="6"/>
  <c r="P91" i="6"/>
  <c r="P90" i="6"/>
  <c r="P89" i="6"/>
  <c r="P88" i="6"/>
  <c r="P87" i="6"/>
  <c r="P86" i="6"/>
  <c r="P85" i="6"/>
  <c r="P84" i="6"/>
  <c r="P83" i="6"/>
  <c r="P80" i="6"/>
  <c r="P79" i="6"/>
  <c r="P77" i="6"/>
  <c r="P76" i="6"/>
  <c r="P75" i="6"/>
  <c r="P73" i="6"/>
  <c r="E330" i="8" s="1"/>
  <c r="P72" i="6"/>
  <c r="P71" i="6"/>
  <c r="P70" i="6"/>
  <c r="P69" i="6"/>
  <c r="P68" i="6"/>
  <c r="P67" i="6"/>
  <c r="P66" i="6"/>
  <c r="P65" i="6"/>
  <c r="P64" i="6"/>
  <c r="P63" i="6"/>
  <c r="P62" i="6"/>
  <c r="P61" i="6"/>
  <c r="P60" i="6"/>
  <c r="P58" i="6"/>
  <c r="P57" i="6"/>
  <c r="P56" i="6"/>
  <c r="P55" i="6"/>
  <c r="P54" i="6"/>
  <c r="P53" i="6"/>
  <c r="P52" i="6"/>
  <c r="P51" i="6"/>
  <c r="P50" i="6"/>
  <c r="P49" i="6"/>
  <c r="P47" i="6"/>
  <c r="P46" i="6"/>
  <c r="P45" i="6"/>
  <c r="P44" i="6"/>
  <c r="P43" i="6"/>
  <c r="P42" i="6"/>
  <c r="P41" i="6"/>
  <c r="P40" i="6"/>
  <c r="P38" i="6"/>
  <c r="P37" i="6"/>
  <c r="P35" i="6"/>
  <c r="P34" i="6"/>
  <c r="P33" i="6"/>
  <c r="P32" i="6"/>
  <c r="P31" i="6"/>
  <c r="P30" i="6"/>
  <c r="P29" i="6"/>
  <c r="P27" i="6"/>
  <c r="P26" i="6"/>
  <c r="P24" i="6"/>
  <c r="P23" i="6"/>
  <c r="P22" i="6"/>
  <c r="P21" i="6"/>
  <c r="P20" i="6"/>
  <c r="P19" i="6"/>
  <c r="P16" i="6"/>
  <c r="P15" i="6"/>
  <c r="P14" i="6"/>
  <c r="P13" i="6"/>
  <c r="P12" i="6"/>
  <c r="P11" i="6"/>
  <c r="P10" i="6"/>
  <c r="P9" i="6"/>
  <c r="P7" i="6"/>
  <c r="P6" i="6"/>
  <c r="P5" i="6"/>
  <c r="P4" i="6"/>
  <c r="P3" i="6"/>
  <c r="P2" i="6"/>
  <c r="D7" i="12" l="1"/>
  <c r="E6" i="12"/>
  <c r="E306" i="8"/>
  <c r="E222" i="8"/>
  <c r="E126" i="8"/>
  <c r="E18" i="8"/>
  <c r="E317" i="8"/>
  <c r="E221" i="8"/>
  <c r="E125" i="8"/>
  <c r="E29" i="8"/>
  <c r="E328" i="8"/>
  <c r="E316" i="8"/>
  <c r="E304" i="8"/>
  <c r="E292" i="8"/>
  <c r="E280" i="8"/>
  <c r="E268" i="8"/>
  <c r="E256" i="8"/>
  <c r="E244" i="8"/>
  <c r="E232" i="8"/>
  <c r="E220" i="8"/>
  <c r="E208" i="8"/>
  <c r="E196" i="8"/>
  <c r="E184" i="8"/>
  <c r="E172" i="8"/>
  <c r="E160" i="8"/>
  <c r="E148" i="8"/>
  <c r="E136" i="8"/>
  <c r="E124" i="8"/>
  <c r="E112" i="8"/>
  <c r="E100" i="8"/>
  <c r="E88" i="8"/>
  <c r="E76" i="8"/>
  <c r="E64" i="8"/>
  <c r="E52" i="8"/>
  <c r="E40" i="8"/>
  <c r="E28" i="8"/>
  <c r="E16" i="8"/>
  <c r="E4" i="8"/>
  <c r="E246" i="8"/>
  <c r="E162" i="8"/>
  <c r="E78" i="8"/>
  <c r="E6" i="8"/>
  <c r="E257" i="8"/>
  <c r="E161" i="8"/>
  <c r="E65" i="8"/>
  <c r="E327" i="8"/>
  <c r="E315" i="8"/>
  <c r="E303" i="8"/>
  <c r="E291" i="8"/>
  <c r="E279" i="8"/>
  <c r="E267" i="8"/>
  <c r="E255" i="8"/>
  <c r="E243" i="8"/>
  <c r="E231" i="8"/>
  <c r="E219" i="8"/>
  <c r="E207" i="8"/>
  <c r="E195" i="8"/>
  <c r="E183" i="8"/>
  <c r="E171" i="8"/>
  <c r="E159" i="8"/>
  <c r="E147" i="8"/>
  <c r="E135" i="8"/>
  <c r="E123" i="8"/>
  <c r="E111" i="8"/>
  <c r="E99" i="8"/>
  <c r="E87" i="8"/>
  <c r="E75" i="8"/>
  <c r="E63" i="8"/>
  <c r="E51" i="8"/>
  <c r="E39" i="8"/>
  <c r="E27" i="8"/>
  <c r="E15" i="8"/>
  <c r="E3" i="8"/>
  <c r="E234" i="8"/>
  <c r="E138" i="8"/>
  <c r="E54" i="8"/>
  <c r="E329" i="8"/>
  <c r="E209" i="8"/>
  <c r="E77" i="8"/>
  <c r="E326" i="8"/>
  <c r="E314" i="8"/>
  <c r="E302" i="8"/>
  <c r="E290" i="8"/>
  <c r="E278" i="8"/>
  <c r="E266" i="8"/>
  <c r="E254" i="8"/>
  <c r="E242" i="8"/>
  <c r="E230" i="8"/>
  <c r="E218" i="8"/>
  <c r="E206" i="8"/>
  <c r="E194" i="8"/>
  <c r="E182" i="8"/>
  <c r="E170" i="8"/>
  <c r="E158" i="8"/>
  <c r="E146" i="8"/>
  <c r="E134" i="8"/>
  <c r="E122" i="8"/>
  <c r="E110" i="8"/>
  <c r="E98" i="8"/>
  <c r="E86" i="8"/>
  <c r="E74" i="8"/>
  <c r="E62" i="8"/>
  <c r="E50" i="8"/>
  <c r="E38" i="8"/>
  <c r="E26" i="8"/>
  <c r="E14" i="8"/>
  <c r="E114" i="8"/>
  <c r="E42" i="8"/>
  <c r="E269" i="8"/>
  <c r="E149" i="8"/>
  <c r="E53" i="8"/>
  <c r="E325" i="8"/>
  <c r="E313" i="8"/>
  <c r="E301" i="8"/>
  <c r="E289" i="8"/>
  <c r="E277" i="8"/>
  <c r="E265" i="8"/>
  <c r="E253" i="8"/>
  <c r="E241" i="8"/>
  <c r="E229" i="8"/>
  <c r="E217" i="8"/>
  <c r="E205" i="8"/>
  <c r="E193" i="8"/>
  <c r="E181" i="8"/>
  <c r="E169" i="8"/>
  <c r="E157" i="8"/>
  <c r="E145" i="8"/>
  <c r="E133" i="8"/>
  <c r="E121" i="8"/>
  <c r="E109" i="8"/>
  <c r="E97" i="8"/>
  <c r="E85" i="8"/>
  <c r="E73" i="8"/>
  <c r="E61" i="8"/>
  <c r="E49" i="8"/>
  <c r="E37" i="8"/>
  <c r="E25" i="8"/>
  <c r="E13" i="8"/>
  <c r="E324" i="8"/>
  <c r="E312" i="8"/>
  <c r="E300" i="8"/>
  <c r="E288" i="8"/>
  <c r="E276" i="8"/>
  <c r="E264" i="8"/>
  <c r="E252" i="8"/>
  <c r="E240" i="8"/>
  <c r="E228" i="8"/>
  <c r="E216" i="8"/>
  <c r="E204" i="8"/>
  <c r="E192" i="8"/>
  <c r="E180" i="8"/>
  <c r="E168" i="8"/>
  <c r="E156" i="8"/>
  <c r="E144" i="8"/>
  <c r="E132" i="8"/>
  <c r="E120" i="8"/>
  <c r="E108" i="8"/>
  <c r="E96" i="8"/>
  <c r="E84" i="8"/>
  <c r="E72" i="8"/>
  <c r="E60" i="8"/>
  <c r="E48" i="8"/>
  <c r="E36" i="8"/>
  <c r="E24" i="8"/>
  <c r="E282" i="8"/>
  <c r="E186" i="8"/>
  <c r="E102" i="8"/>
  <c r="E30" i="8"/>
  <c r="E281" i="8"/>
  <c r="E197" i="8"/>
  <c r="E101" i="8"/>
  <c r="A144" i="8"/>
  <c r="E323" i="8"/>
  <c r="E311" i="8"/>
  <c r="E299" i="8"/>
  <c r="E287" i="8"/>
  <c r="E275" i="8"/>
  <c r="E263" i="8"/>
  <c r="E251" i="8"/>
  <c r="E239" i="8"/>
  <c r="E227" i="8"/>
  <c r="E215" i="8"/>
  <c r="E203" i="8"/>
  <c r="E191" i="8"/>
  <c r="E179" i="8"/>
  <c r="E167" i="8"/>
  <c r="E155" i="8"/>
  <c r="E143" i="8"/>
  <c r="E131" i="8"/>
  <c r="E119" i="8"/>
  <c r="E107" i="8"/>
  <c r="E95" i="8"/>
  <c r="E83" i="8"/>
  <c r="E71" i="8"/>
  <c r="E59" i="8"/>
  <c r="E47" i="8"/>
  <c r="E35" i="8"/>
  <c r="E23" i="8"/>
  <c r="E11" i="8"/>
  <c r="E270" i="8"/>
  <c r="E233" i="8"/>
  <c r="E113" i="8"/>
  <c r="E5" i="8"/>
  <c r="E322" i="8"/>
  <c r="E310" i="8"/>
  <c r="E298" i="8"/>
  <c r="E286" i="8"/>
  <c r="E274" i="8"/>
  <c r="E262" i="8"/>
  <c r="E250" i="8"/>
  <c r="E238" i="8"/>
  <c r="E226" i="8"/>
  <c r="E214" i="8"/>
  <c r="E202" i="8"/>
  <c r="E190" i="8"/>
  <c r="E178" i="8"/>
  <c r="E166" i="8"/>
  <c r="E154" i="8"/>
  <c r="E142" i="8"/>
  <c r="E130" i="8"/>
  <c r="E118" i="8"/>
  <c r="E106" i="8"/>
  <c r="E94" i="8"/>
  <c r="E82" i="8"/>
  <c r="E70" i="8"/>
  <c r="E58" i="8"/>
  <c r="E46" i="8"/>
  <c r="E34" i="8"/>
  <c r="E22" i="8"/>
  <c r="E10" i="8"/>
  <c r="E258" i="8"/>
  <c r="E150" i="8"/>
  <c r="E66" i="8"/>
  <c r="E245" i="8"/>
  <c r="E137" i="8"/>
  <c r="E321" i="8"/>
  <c r="E309" i="8"/>
  <c r="E297" i="8"/>
  <c r="E285" i="8"/>
  <c r="E273" i="8"/>
  <c r="E261" i="8"/>
  <c r="E249" i="8"/>
  <c r="E237" i="8"/>
  <c r="E225" i="8"/>
  <c r="E213" i="8"/>
  <c r="E201" i="8"/>
  <c r="E189" i="8"/>
  <c r="E177" i="8"/>
  <c r="E165" i="8"/>
  <c r="E153" i="8"/>
  <c r="E141" i="8"/>
  <c r="E129" i="8"/>
  <c r="E117" i="8"/>
  <c r="E105" i="8"/>
  <c r="E93" i="8"/>
  <c r="E81" i="8"/>
  <c r="E69" i="8"/>
  <c r="E57" i="8"/>
  <c r="E45" i="8"/>
  <c r="E33" i="8"/>
  <c r="E21" i="8"/>
  <c r="E9" i="8"/>
  <c r="E294" i="8"/>
  <c r="E198" i="8"/>
  <c r="E90" i="8"/>
  <c r="E305" i="8"/>
  <c r="E185" i="8"/>
  <c r="E41" i="8"/>
  <c r="E320" i="8"/>
  <c r="E308" i="8"/>
  <c r="E296" i="8"/>
  <c r="E284" i="8"/>
  <c r="E272" i="8"/>
  <c r="E260" i="8"/>
  <c r="E248" i="8"/>
  <c r="E236" i="8"/>
  <c r="E224" i="8"/>
  <c r="E212" i="8"/>
  <c r="E200" i="8"/>
  <c r="E188" i="8"/>
  <c r="E176" i="8"/>
  <c r="E164" i="8"/>
  <c r="E152" i="8"/>
  <c r="E140" i="8"/>
  <c r="E128" i="8"/>
  <c r="E116" i="8"/>
  <c r="E104" i="8"/>
  <c r="E92" i="8"/>
  <c r="E80" i="8"/>
  <c r="E68" i="8"/>
  <c r="E56" i="8"/>
  <c r="E44" i="8"/>
  <c r="E32" i="8"/>
  <c r="E20" i="8"/>
  <c r="E8" i="8"/>
  <c r="E318" i="8"/>
  <c r="E174" i="8"/>
  <c r="E293" i="8"/>
  <c r="E173" i="8"/>
  <c r="E89" i="8"/>
  <c r="E17" i="8"/>
  <c r="E2" i="8"/>
  <c r="E319" i="8"/>
  <c r="E307" i="8"/>
  <c r="E295" i="8"/>
  <c r="E283" i="8"/>
  <c r="E271" i="8"/>
  <c r="E259" i="8"/>
  <c r="E247" i="8"/>
  <c r="E235" i="8"/>
  <c r="E223" i="8"/>
  <c r="E211" i="8"/>
  <c r="E199" i="8"/>
  <c r="E187" i="8"/>
  <c r="E175" i="8"/>
  <c r="E163" i="8"/>
  <c r="E151" i="8"/>
  <c r="E139" i="8"/>
  <c r="E127" i="8"/>
  <c r="E115" i="8"/>
  <c r="E103" i="8"/>
  <c r="E91" i="8"/>
  <c r="E79" i="8"/>
  <c r="E67" i="8"/>
  <c r="E55" i="8"/>
  <c r="E43" i="8"/>
  <c r="E31" i="8"/>
  <c r="E19" i="8"/>
  <c r="E7" i="8"/>
  <c r="A325" i="8"/>
  <c r="A304" i="8"/>
  <c r="A282" i="8"/>
  <c r="A261" i="8"/>
  <c r="A240" i="8"/>
  <c r="A218" i="8"/>
  <c r="A197" i="8"/>
  <c r="A176" i="8"/>
  <c r="A154" i="8"/>
  <c r="A320" i="8"/>
  <c r="A298" i="8"/>
  <c r="A277" i="8"/>
  <c r="A256" i="8"/>
  <c r="A234" i="8"/>
  <c r="A213" i="8"/>
  <c r="A192" i="8"/>
  <c r="A170" i="8"/>
  <c r="A149" i="8"/>
  <c r="A314" i="8"/>
  <c r="A293" i="8"/>
  <c r="A272" i="8"/>
  <c r="A250" i="8"/>
  <c r="A229" i="8"/>
  <c r="A208" i="8"/>
  <c r="A186" i="8"/>
  <c r="A165" i="8"/>
  <c r="A2" i="6"/>
  <c r="A3" i="8"/>
  <c r="A7" i="8"/>
  <c r="A11" i="8"/>
  <c r="A15" i="8"/>
  <c r="A19" i="8"/>
  <c r="A23" i="8"/>
  <c r="A27" i="8"/>
  <c r="A31" i="8"/>
  <c r="A35" i="8"/>
  <c r="A39" i="8"/>
  <c r="A43" i="8"/>
  <c r="A47" i="8"/>
  <c r="A51" i="8"/>
  <c r="A55" i="8"/>
  <c r="A59" i="8"/>
  <c r="A63" i="8"/>
  <c r="A67" i="8"/>
  <c r="A71" i="8"/>
  <c r="A75" i="8"/>
  <c r="A79" i="8"/>
  <c r="A83" i="8"/>
  <c r="A87" i="8"/>
  <c r="A91" i="8"/>
  <c r="A95" i="8"/>
  <c r="A99" i="8"/>
  <c r="A103" i="8"/>
  <c r="A107" i="8"/>
  <c r="A111" i="8"/>
  <c r="A115" i="8"/>
  <c r="A119" i="8"/>
  <c r="A123" i="8"/>
  <c r="A127" i="8"/>
  <c r="A131" i="8"/>
  <c r="A135" i="8"/>
  <c r="A139" i="8"/>
  <c r="A143" i="8"/>
  <c r="A147" i="8"/>
  <c r="A151" i="8"/>
  <c r="A155" i="8"/>
  <c r="A159" i="8"/>
  <c r="A163" i="8"/>
  <c r="A167" i="8"/>
  <c r="A171" i="8"/>
  <c r="A175" i="8"/>
  <c r="A179" i="8"/>
  <c r="A183" i="8"/>
  <c r="A187" i="8"/>
  <c r="A191" i="8"/>
  <c r="A195" i="8"/>
  <c r="A199" i="8"/>
  <c r="A203" i="8"/>
  <c r="A207" i="8"/>
  <c r="A211" i="8"/>
  <c r="A215" i="8"/>
  <c r="A219" i="8"/>
  <c r="A223" i="8"/>
  <c r="A227" i="8"/>
  <c r="A231" i="8"/>
  <c r="A235" i="8"/>
  <c r="A239" i="8"/>
  <c r="A243" i="8"/>
  <c r="A247" i="8"/>
  <c r="A251" i="8"/>
  <c r="A255" i="8"/>
  <c r="A259" i="8"/>
  <c r="A263" i="8"/>
  <c r="A267" i="8"/>
  <c r="A271" i="8"/>
  <c r="A275" i="8"/>
  <c r="A279" i="8"/>
  <c r="A283" i="8"/>
  <c r="A287" i="8"/>
  <c r="A291" i="8"/>
  <c r="A295" i="8"/>
  <c r="A299" i="8"/>
  <c r="A303" i="8"/>
  <c r="A307" i="8"/>
  <c r="A311" i="8"/>
  <c r="A315" i="8"/>
  <c r="A319" i="8"/>
  <c r="A323" i="8"/>
  <c r="A327" i="8"/>
  <c r="A4" i="8"/>
  <c r="A8" i="8"/>
  <c r="A12" i="8"/>
  <c r="A2" i="8"/>
  <c r="A10" i="8"/>
  <c r="A17" i="8"/>
  <c r="A22" i="8"/>
  <c r="A28" i="8"/>
  <c r="A33" i="8"/>
  <c r="A38" i="8"/>
  <c r="A44" i="8"/>
  <c r="A49" i="8"/>
  <c r="A54" i="8"/>
  <c r="A60" i="8"/>
  <c r="A65" i="8"/>
  <c r="A70" i="8"/>
  <c r="A76" i="8"/>
  <c r="A81" i="8"/>
  <c r="A86" i="8"/>
  <c r="A92" i="8"/>
  <c r="A97" i="8"/>
  <c r="A102" i="8"/>
  <c r="A108" i="8"/>
  <c r="A113" i="8"/>
  <c r="A118" i="8"/>
  <c r="A124" i="8"/>
  <c r="A129" i="8"/>
  <c r="A134" i="8"/>
  <c r="A140" i="8"/>
  <c r="A145" i="8"/>
  <c r="A150" i="8"/>
  <c r="A156" i="8"/>
  <c r="A161" i="8"/>
  <c r="A166" i="8"/>
  <c r="A172" i="8"/>
  <c r="A177" i="8"/>
  <c r="A182" i="8"/>
  <c r="A188" i="8"/>
  <c r="A193" i="8"/>
  <c r="A198" i="8"/>
  <c r="A204" i="8"/>
  <c r="A209" i="8"/>
  <c r="A214" i="8"/>
  <c r="A220" i="8"/>
  <c r="A225" i="8"/>
  <c r="A230" i="8"/>
  <c r="A236" i="8"/>
  <c r="A241" i="8"/>
  <c r="A246" i="8"/>
  <c r="A252" i="8"/>
  <c r="A257" i="8"/>
  <c r="A262" i="8"/>
  <c r="A268" i="8"/>
  <c r="A273" i="8"/>
  <c r="A278" i="8"/>
  <c r="A284" i="8"/>
  <c r="A289" i="8"/>
  <c r="A294" i="8"/>
  <c r="A300" i="8"/>
  <c r="A305" i="8"/>
  <c r="A310" i="8"/>
  <c r="A316" i="8"/>
  <c r="A321" i="8"/>
  <c r="A326" i="8"/>
  <c r="A174" i="8"/>
  <c r="A201" i="8"/>
  <c r="A212" i="8"/>
  <c r="A222" i="8"/>
  <c r="A233" i="8"/>
  <c r="A244" i="8"/>
  <c r="A254" i="8"/>
  <c r="A265" i="8"/>
  <c r="A281" i="8"/>
  <c r="A292" i="8"/>
  <c r="A308" i="8"/>
  <c r="A318" i="8"/>
  <c r="A329" i="8"/>
  <c r="A9" i="8"/>
  <c r="A26" i="8"/>
  <c r="A37" i="8"/>
  <c r="A48" i="8"/>
  <c r="A58" i="8"/>
  <c r="A69" i="8"/>
  <c r="A85" i="8"/>
  <c r="A96" i="8"/>
  <c r="A106" i="8"/>
  <c r="A117" i="8"/>
  <c r="A128" i="8"/>
  <c r="A5" i="8"/>
  <c r="A13" i="8"/>
  <c r="A18" i="8"/>
  <c r="A24" i="8"/>
  <c r="A29" i="8"/>
  <c r="A34" i="8"/>
  <c r="A40" i="8"/>
  <c r="A45" i="8"/>
  <c r="A50" i="8"/>
  <c r="A56" i="8"/>
  <c r="A61" i="8"/>
  <c r="A66" i="8"/>
  <c r="A72" i="8"/>
  <c r="A77" i="8"/>
  <c r="A82" i="8"/>
  <c r="A88" i="8"/>
  <c r="A93" i="8"/>
  <c r="A98" i="8"/>
  <c r="A104" i="8"/>
  <c r="A109" i="8"/>
  <c r="A114" i="8"/>
  <c r="A120" i="8"/>
  <c r="A125" i="8"/>
  <c r="A130" i="8"/>
  <c r="A136" i="8"/>
  <c r="A141" i="8"/>
  <c r="A146" i="8"/>
  <c r="A152" i="8"/>
  <c r="A157" i="8"/>
  <c r="A162" i="8"/>
  <c r="A168" i="8"/>
  <c r="A173" i="8"/>
  <c r="A178" i="8"/>
  <c r="A184" i="8"/>
  <c r="A189" i="8"/>
  <c r="A194" i="8"/>
  <c r="A200" i="8"/>
  <c r="A205" i="8"/>
  <c r="A210" i="8"/>
  <c r="A216" i="8"/>
  <c r="A221" i="8"/>
  <c r="A226" i="8"/>
  <c r="A232" i="8"/>
  <c r="A237" i="8"/>
  <c r="A242" i="8"/>
  <c r="A248" i="8"/>
  <c r="A253" i="8"/>
  <c r="A258" i="8"/>
  <c r="A264" i="8"/>
  <c r="A269" i="8"/>
  <c r="A274" i="8"/>
  <c r="A280" i="8"/>
  <c r="A285" i="8"/>
  <c r="A290" i="8"/>
  <c r="A296" i="8"/>
  <c r="A301" i="8"/>
  <c r="A306" i="8"/>
  <c r="A312" i="8"/>
  <c r="A317" i="8"/>
  <c r="A322" i="8"/>
  <c r="A328" i="8"/>
  <c r="A6" i="8"/>
  <c r="A14" i="8"/>
  <c r="A20" i="8"/>
  <c r="A25" i="8"/>
  <c r="A30" i="8"/>
  <c r="A36" i="8"/>
  <c r="A41" i="8"/>
  <c r="A46" i="8"/>
  <c r="A52" i="8"/>
  <c r="A57" i="8"/>
  <c r="A62" i="8"/>
  <c r="A68" i="8"/>
  <c r="A73" i="8"/>
  <c r="A78" i="8"/>
  <c r="A84" i="8"/>
  <c r="A89" i="8"/>
  <c r="A94" i="8"/>
  <c r="A100" i="8"/>
  <c r="A105" i="8"/>
  <c r="A110" i="8"/>
  <c r="A116" i="8"/>
  <c r="A121" i="8"/>
  <c r="A126" i="8"/>
  <c r="A132" i="8"/>
  <c r="A137" i="8"/>
  <c r="A142" i="8"/>
  <c r="A148" i="8"/>
  <c r="A153" i="8"/>
  <c r="A158" i="8"/>
  <c r="A164" i="8"/>
  <c r="A169" i="8"/>
  <c r="A180" i="8"/>
  <c r="A185" i="8"/>
  <c r="A190" i="8"/>
  <c r="A196" i="8"/>
  <c r="A206" i="8"/>
  <c r="A217" i="8"/>
  <c r="A228" i="8"/>
  <c r="A238" i="8"/>
  <c r="A249" i="8"/>
  <c r="A260" i="8"/>
  <c r="A270" i="8"/>
  <c r="A276" i="8"/>
  <c r="A286" i="8"/>
  <c r="A297" i="8"/>
  <c r="A302" i="8"/>
  <c r="A313" i="8"/>
  <c r="A324" i="8"/>
  <c r="A16" i="8"/>
  <c r="A21" i="8"/>
  <c r="A32" i="8"/>
  <c r="A42" i="8"/>
  <c r="A53" i="8"/>
  <c r="A64" i="8"/>
  <c r="A74" i="8"/>
  <c r="A80" i="8"/>
  <c r="A90" i="8"/>
  <c r="A101" i="8"/>
  <c r="A112" i="8"/>
  <c r="A122" i="8"/>
  <c r="A133" i="8"/>
  <c r="A330" i="8"/>
  <c r="A309" i="8"/>
  <c r="A288" i="8"/>
  <c r="A266" i="8"/>
  <c r="A245" i="8"/>
  <c r="A224" i="8"/>
  <c r="A202" i="8"/>
  <c r="A181" i="8"/>
  <c r="A160" i="8"/>
  <c r="A138" i="8"/>
  <c r="D8" i="12" l="1"/>
  <c r="E7" i="1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2" i="2"/>
  <c r="D9" i="12" l="1"/>
  <c r="E8" i="12"/>
  <c r="O3" i="2"/>
  <c r="O4" i="2"/>
  <c r="O5" i="2"/>
  <c r="O6" i="2"/>
  <c r="O7" i="2"/>
  <c r="O8" i="2"/>
  <c r="O9" i="2"/>
  <c r="P9" i="2" s="1"/>
  <c r="Q9" i="2" s="1"/>
  <c r="O10" i="2"/>
  <c r="O11" i="2"/>
  <c r="O12" i="2"/>
  <c r="P12" i="2" s="1"/>
  <c r="O13" i="2"/>
  <c r="P13" i="2" s="1"/>
  <c r="O14" i="2"/>
  <c r="O15" i="2"/>
  <c r="O16" i="2"/>
  <c r="O17" i="2"/>
  <c r="O18" i="2"/>
  <c r="O19" i="2"/>
  <c r="O20" i="2"/>
  <c r="O21" i="2"/>
  <c r="P21" i="2" s="1"/>
  <c r="Q21" i="2" s="1"/>
  <c r="O22" i="2"/>
  <c r="O23" i="2"/>
  <c r="O24" i="2"/>
  <c r="P24" i="2" s="1"/>
  <c r="O25" i="2"/>
  <c r="P25" i="2" s="1"/>
  <c r="O26" i="2"/>
  <c r="O27" i="2"/>
  <c r="O28" i="2"/>
  <c r="O29" i="2"/>
  <c r="O30" i="2"/>
  <c r="O31" i="2"/>
  <c r="O32" i="2"/>
  <c r="O33" i="2"/>
  <c r="P33" i="2" s="1"/>
  <c r="O34" i="2"/>
  <c r="O35" i="2"/>
  <c r="O36" i="2"/>
  <c r="P36" i="2" s="1"/>
  <c r="Q36" i="2" s="1"/>
  <c r="O37" i="2"/>
  <c r="P37" i="2" s="1"/>
  <c r="Q37" i="2" s="1"/>
  <c r="O38" i="2"/>
  <c r="O39" i="2"/>
  <c r="O40" i="2"/>
  <c r="P40" i="2" s="1"/>
  <c r="O41" i="2"/>
  <c r="O42" i="2"/>
  <c r="O43" i="2"/>
  <c r="O44" i="2"/>
  <c r="O45" i="2"/>
  <c r="P45" i="2" s="1"/>
  <c r="O46" i="2"/>
  <c r="O47" i="2"/>
  <c r="P47" i="2" s="1"/>
  <c r="O48" i="2"/>
  <c r="P48" i="2" s="1"/>
  <c r="O49" i="2"/>
  <c r="P49" i="2" s="1"/>
  <c r="O50" i="2"/>
  <c r="O51" i="2"/>
  <c r="P51" i="2" s="1"/>
  <c r="O52" i="2"/>
  <c r="P52" i="2" s="1"/>
  <c r="O53" i="2"/>
  <c r="O54" i="2"/>
  <c r="O55" i="2"/>
  <c r="O56" i="2"/>
  <c r="O57" i="2"/>
  <c r="P57" i="2" s="1"/>
  <c r="O58" i="2"/>
  <c r="O59" i="2"/>
  <c r="O60" i="2"/>
  <c r="P60" i="2" s="1"/>
  <c r="Q60" i="2" s="1"/>
  <c r="O61" i="2"/>
  <c r="P61" i="2" s="1"/>
  <c r="O62" i="2"/>
  <c r="O63" i="2"/>
  <c r="O64" i="2"/>
  <c r="O65" i="2"/>
  <c r="O66" i="2"/>
  <c r="O67" i="2"/>
  <c r="O68" i="2"/>
  <c r="O69" i="2"/>
  <c r="P69" i="2" s="1"/>
  <c r="O70" i="2"/>
  <c r="O71" i="2"/>
  <c r="O72" i="2"/>
  <c r="P72" i="2" s="1"/>
  <c r="Q72" i="2" s="1"/>
  <c r="O73" i="2"/>
  <c r="P73" i="2" s="1"/>
  <c r="O74" i="2"/>
  <c r="O75" i="2"/>
  <c r="O76" i="2"/>
  <c r="O77" i="2"/>
  <c r="O78" i="2"/>
  <c r="O79" i="2"/>
  <c r="O80" i="2"/>
  <c r="O81" i="2"/>
  <c r="P81" i="2" s="1"/>
  <c r="O82" i="2"/>
  <c r="O83" i="2"/>
  <c r="O84" i="2"/>
  <c r="P84" i="2" s="1"/>
  <c r="Q84" i="2" s="1"/>
  <c r="O85" i="2"/>
  <c r="P85" i="2" s="1"/>
  <c r="Q85" i="2" s="1"/>
  <c r="O86" i="2"/>
  <c r="O87" i="2"/>
  <c r="O88" i="2"/>
  <c r="O89" i="2"/>
  <c r="O90" i="2"/>
  <c r="O91" i="2"/>
  <c r="O92" i="2"/>
  <c r="O93" i="2"/>
  <c r="P93" i="2" s="1"/>
  <c r="Q93" i="2" s="1"/>
  <c r="O94" i="2"/>
  <c r="O95" i="2"/>
  <c r="O96" i="2"/>
  <c r="P96" i="2" s="1"/>
  <c r="Q96" i="2" s="1"/>
  <c r="O97" i="2"/>
  <c r="P97" i="2" s="1"/>
  <c r="Q97" i="2" s="1"/>
  <c r="O98" i="2"/>
  <c r="O99" i="2"/>
  <c r="O100" i="2"/>
  <c r="P100" i="2" s="1"/>
  <c r="O101" i="2"/>
  <c r="O102" i="2"/>
  <c r="P102" i="2" s="1"/>
  <c r="O103" i="2"/>
  <c r="O104" i="2"/>
  <c r="O105" i="2"/>
  <c r="P105" i="2" s="1"/>
  <c r="Q105" i="2" s="1"/>
  <c r="O106" i="2"/>
  <c r="O107" i="2"/>
  <c r="O108" i="2"/>
  <c r="P108" i="2" s="1"/>
  <c r="Q108" i="2" s="1"/>
  <c r="O109" i="2"/>
  <c r="P109" i="2" s="1"/>
  <c r="O110" i="2"/>
  <c r="O111" i="2"/>
  <c r="O112" i="2"/>
  <c r="O113" i="2"/>
  <c r="O114" i="2"/>
  <c r="O115" i="2"/>
  <c r="O116" i="2"/>
  <c r="O117" i="2"/>
  <c r="P117" i="2" s="1"/>
  <c r="Q117" i="2" s="1"/>
  <c r="O118" i="2"/>
  <c r="O119" i="2"/>
  <c r="O120" i="2"/>
  <c r="P120" i="2" s="1"/>
  <c r="O121" i="2"/>
  <c r="P121" i="2" s="1"/>
  <c r="O122" i="2"/>
  <c r="O123" i="2"/>
  <c r="O124" i="2"/>
  <c r="O125" i="2"/>
  <c r="O126" i="2"/>
  <c r="O127" i="2"/>
  <c r="O128" i="2"/>
  <c r="O129" i="2"/>
  <c r="P129" i="2" s="1"/>
  <c r="O130" i="2"/>
  <c r="O131" i="2"/>
  <c r="O132" i="2"/>
  <c r="P132" i="2" s="1"/>
  <c r="O133" i="2"/>
  <c r="P133" i="2" s="1"/>
  <c r="O134" i="2"/>
  <c r="O135" i="2"/>
  <c r="O136" i="2"/>
  <c r="O137" i="2"/>
  <c r="O138" i="2"/>
  <c r="O139" i="2"/>
  <c r="P139" i="2" s="1"/>
  <c r="O140" i="2"/>
  <c r="O141" i="2"/>
  <c r="P141" i="2" s="1"/>
  <c r="Q141" i="2" s="1"/>
  <c r="O142" i="2"/>
  <c r="O143" i="2"/>
  <c r="O144" i="2"/>
  <c r="P144" i="2" s="1"/>
  <c r="Q144" i="2" s="1"/>
  <c r="O145" i="2"/>
  <c r="P145" i="2" s="1"/>
  <c r="Q145" i="2" s="1"/>
  <c r="O146" i="2"/>
  <c r="O147" i="2"/>
  <c r="O148" i="2"/>
  <c r="P148" i="2" s="1"/>
  <c r="O149" i="2"/>
  <c r="O150" i="2"/>
  <c r="O151" i="2"/>
  <c r="O152" i="2"/>
  <c r="O153" i="2"/>
  <c r="P153" i="2" s="1"/>
  <c r="O154" i="2"/>
  <c r="O155" i="2"/>
  <c r="O156" i="2"/>
  <c r="P156" i="2" s="1"/>
  <c r="Q156" i="2" s="1"/>
  <c r="O157" i="2"/>
  <c r="P157" i="2" s="1"/>
  <c r="O158" i="2"/>
  <c r="O159" i="2"/>
  <c r="O160" i="2"/>
  <c r="O161" i="2"/>
  <c r="O162" i="2"/>
  <c r="O163" i="2"/>
  <c r="O164" i="2"/>
  <c r="O165" i="2"/>
  <c r="P165" i="2" s="1"/>
  <c r="O166" i="2"/>
  <c r="O167" i="2"/>
  <c r="O168" i="2"/>
  <c r="P168" i="2" s="1"/>
  <c r="O169" i="2"/>
  <c r="P169" i="2" s="1"/>
  <c r="Q169" i="2" s="1"/>
  <c r="O170" i="2"/>
  <c r="O171" i="2"/>
  <c r="O172" i="2"/>
  <c r="O173" i="2"/>
  <c r="O174" i="2"/>
  <c r="O175" i="2"/>
  <c r="O176" i="2"/>
  <c r="O177" i="2"/>
  <c r="P177" i="2" s="1"/>
  <c r="O178" i="2"/>
  <c r="O179" i="2"/>
  <c r="O180" i="2"/>
  <c r="P180" i="2" s="1"/>
  <c r="Q180" i="2" s="1"/>
  <c r="O181" i="2"/>
  <c r="P181" i="2" s="1"/>
  <c r="O182" i="2"/>
  <c r="P182" i="2" s="1"/>
  <c r="O183" i="2"/>
  <c r="O184" i="2"/>
  <c r="O185" i="2"/>
  <c r="O186" i="2"/>
  <c r="O187" i="2"/>
  <c r="O188" i="2"/>
  <c r="O189" i="2"/>
  <c r="P189" i="2" s="1"/>
  <c r="O190" i="2"/>
  <c r="O191" i="2"/>
  <c r="O192" i="2"/>
  <c r="P192" i="2" s="1"/>
  <c r="O193" i="2"/>
  <c r="P193" i="2" s="1"/>
  <c r="O194" i="2"/>
  <c r="O195" i="2"/>
  <c r="O196" i="2"/>
  <c r="P196" i="2" s="1"/>
  <c r="O197" i="2"/>
  <c r="O198" i="2"/>
  <c r="O199" i="2"/>
  <c r="O200" i="2"/>
  <c r="O201" i="2"/>
  <c r="P201" i="2" s="1"/>
  <c r="O202" i="2"/>
  <c r="O203" i="2"/>
  <c r="O204" i="2"/>
  <c r="P204" i="2" s="1"/>
  <c r="O205" i="2"/>
  <c r="P205" i="2" s="1"/>
  <c r="O206" i="2"/>
  <c r="O207" i="2"/>
  <c r="O208" i="2"/>
  <c r="O209" i="2"/>
  <c r="O210" i="2"/>
  <c r="O211" i="2"/>
  <c r="O212" i="2"/>
  <c r="O213" i="2"/>
  <c r="P213" i="2" s="1"/>
  <c r="O214" i="2"/>
  <c r="O215" i="2"/>
  <c r="O216" i="2"/>
  <c r="P216" i="2" s="1"/>
  <c r="O217" i="2"/>
  <c r="P217" i="2" s="1"/>
  <c r="Q217" i="2" s="1"/>
  <c r="O218" i="2"/>
  <c r="O219" i="2"/>
  <c r="O220" i="2"/>
  <c r="O221" i="2"/>
  <c r="O222" i="2"/>
  <c r="O223" i="2"/>
  <c r="O224" i="2"/>
  <c r="O225" i="2"/>
  <c r="P225" i="2" s="1"/>
  <c r="O226" i="2"/>
  <c r="O227" i="2"/>
  <c r="O228" i="2"/>
  <c r="P228" i="2" s="1"/>
  <c r="O229" i="2"/>
  <c r="P229" i="2" s="1"/>
  <c r="O230" i="2"/>
  <c r="O231" i="2"/>
  <c r="O232" i="2"/>
  <c r="O233" i="2"/>
  <c r="O234" i="2"/>
  <c r="O235" i="2"/>
  <c r="O236" i="2"/>
  <c r="O237" i="2"/>
  <c r="P237" i="2" s="1"/>
  <c r="O238" i="2"/>
  <c r="O239" i="2"/>
  <c r="O240" i="2"/>
  <c r="P240" i="2" s="1"/>
  <c r="Q240" i="2" s="1"/>
  <c r="O241" i="2"/>
  <c r="P241" i="2" s="1"/>
  <c r="Q241" i="2" s="1"/>
  <c r="O242" i="2"/>
  <c r="O243" i="2"/>
  <c r="O244" i="2"/>
  <c r="P244" i="2" s="1"/>
  <c r="O245" i="2"/>
  <c r="O246" i="2"/>
  <c r="O247" i="2"/>
  <c r="O248" i="2"/>
  <c r="O249" i="2"/>
  <c r="P249" i="2" s="1"/>
  <c r="O250" i="2"/>
  <c r="O251" i="2"/>
  <c r="O252" i="2"/>
  <c r="P252" i="2" s="1"/>
  <c r="Q252" i="2" s="1"/>
  <c r="O253" i="2"/>
  <c r="P253" i="2" s="1"/>
  <c r="Q253" i="2" s="1"/>
  <c r="O254" i="2"/>
  <c r="O255" i="2"/>
  <c r="O256" i="2"/>
  <c r="O257" i="2"/>
  <c r="O258" i="2"/>
  <c r="O259" i="2"/>
  <c r="O260" i="2"/>
  <c r="O261" i="2"/>
  <c r="P261" i="2" s="1"/>
  <c r="Q261" i="2" s="1"/>
  <c r="O262" i="2"/>
  <c r="O263" i="2"/>
  <c r="O264" i="2"/>
  <c r="P264" i="2" s="1"/>
  <c r="O265" i="2"/>
  <c r="O266" i="2"/>
  <c r="O267" i="2"/>
  <c r="P267" i="2" s="1"/>
  <c r="O268" i="2"/>
  <c r="O269" i="2"/>
  <c r="O270" i="2"/>
  <c r="O271" i="2"/>
  <c r="O272" i="2"/>
  <c r="P272" i="2" s="1"/>
  <c r="O273" i="2"/>
  <c r="P273" i="2" s="1"/>
  <c r="Q273" i="2" s="1"/>
  <c r="O274" i="2"/>
  <c r="O275" i="2"/>
  <c r="O276" i="2"/>
  <c r="P276" i="2" s="1"/>
  <c r="O277" i="2"/>
  <c r="P277" i="2" s="1"/>
  <c r="O278" i="2"/>
  <c r="O279" i="2"/>
  <c r="O280" i="2"/>
  <c r="O281" i="2"/>
  <c r="O282" i="2"/>
  <c r="O283" i="2"/>
  <c r="O284" i="2"/>
  <c r="O285" i="2"/>
  <c r="P285" i="2" s="1"/>
  <c r="Q285" i="2" s="1"/>
  <c r="O286" i="2"/>
  <c r="O287" i="2"/>
  <c r="O288" i="2"/>
  <c r="P288" i="2" s="1"/>
  <c r="O289" i="2"/>
  <c r="P289" i="2" s="1"/>
  <c r="Q289" i="2" s="1"/>
  <c r="O290" i="2"/>
  <c r="O291" i="2"/>
  <c r="O292" i="2"/>
  <c r="P292" i="2" s="1"/>
  <c r="O293" i="2"/>
  <c r="O294" i="2"/>
  <c r="O295" i="2"/>
  <c r="O296" i="2"/>
  <c r="O297" i="2"/>
  <c r="P297" i="2" s="1"/>
  <c r="O298" i="2"/>
  <c r="O299" i="2"/>
  <c r="O300" i="2"/>
  <c r="P300" i="2" s="1"/>
  <c r="Q300" i="2" s="1"/>
  <c r="O301" i="2"/>
  <c r="P301" i="2" s="1"/>
  <c r="O302" i="2"/>
  <c r="O303" i="2"/>
  <c r="O304" i="2"/>
  <c r="O305" i="2"/>
  <c r="O306" i="2"/>
  <c r="O307" i="2"/>
  <c r="O308" i="2"/>
  <c r="O309" i="2"/>
  <c r="P309" i="2" s="1"/>
  <c r="O310" i="2"/>
  <c r="O311" i="2"/>
  <c r="O312" i="2"/>
  <c r="P312" i="2" s="1"/>
  <c r="O313" i="2"/>
  <c r="P313" i="2" s="1"/>
  <c r="O314" i="2"/>
  <c r="O315" i="2"/>
  <c r="O316" i="2"/>
  <c r="O317" i="2"/>
  <c r="O318" i="2"/>
  <c r="O319" i="2"/>
  <c r="O320" i="2"/>
  <c r="O321" i="2"/>
  <c r="P321" i="2" s="1"/>
  <c r="Q321" i="2" s="1"/>
  <c r="O322" i="2"/>
  <c r="O323" i="2"/>
  <c r="O324" i="2"/>
  <c r="P324" i="2" s="1"/>
  <c r="O325" i="2"/>
  <c r="P325" i="2" s="1"/>
  <c r="O326" i="2"/>
  <c r="O2" i="2"/>
  <c r="B3" i="1"/>
  <c r="A3" i="1" s="1"/>
  <c r="B4" i="1"/>
  <c r="A4" i="1" s="1"/>
  <c r="B5" i="1"/>
  <c r="A5" i="1" s="1"/>
  <c r="B6" i="1"/>
  <c r="A6" i="1" s="1"/>
  <c r="B7" i="1"/>
  <c r="A7" i="1" s="1"/>
  <c r="B8" i="1"/>
  <c r="A8" i="1" s="1"/>
  <c r="B9" i="1"/>
  <c r="A9" i="1" s="1"/>
  <c r="B10" i="1"/>
  <c r="A10" i="1" s="1"/>
  <c r="B11" i="1"/>
  <c r="A11" i="1" s="1"/>
  <c r="B12" i="1"/>
  <c r="A12" i="1" s="1"/>
  <c r="B13" i="1"/>
  <c r="A13" i="1" s="1"/>
  <c r="B14" i="1"/>
  <c r="A14" i="1" s="1"/>
  <c r="B15" i="1"/>
  <c r="A15" i="1" s="1"/>
  <c r="B16" i="1"/>
  <c r="A16" i="1" s="1"/>
  <c r="B17" i="1"/>
  <c r="A17" i="1" s="1"/>
  <c r="B18" i="1"/>
  <c r="A18" i="1" s="1"/>
  <c r="B19" i="1"/>
  <c r="A19" i="1" s="1"/>
  <c r="B20" i="1"/>
  <c r="A20" i="1" s="1"/>
  <c r="B21" i="1"/>
  <c r="A21" i="1" s="1"/>
  <c r="B22" i="1"/>
  <c r="A22" i="1" s="1"/>
  <c r="B23" i="1"/>
  <c r="A23" i="1" s="1"/>
  <c r="B24" i="1"/>
  <c r="A24" i="1" s="1"/>
  <c r="B25" i="1"/>
  <c r="A25" i="1" s="1"/>
  <c r="B26" i="1"/>
  <c r="A26" i="1" s="1"/>
  <c r="B27" i="1"/>
  <c r="A27" i="1" s="1"/>
  <c r="B28" i="1"/>
  <c r="A28" i="1" s="1"/>
  <c r="B29" i="1"/>
  <c r="A29" i="1" s="1"/>
  <c r="B30" i="1"/>
  <c r="A30" i="1" s="1"/>
  <c r="B31" i="1"/>
  <c r="A31" i="1" s="1"/>
  <c r="B32" i="1"/>
  <c r="A32" i="1" s="1"/>
  <c r="B33" i="1"/>
  <c r="A33" i="1" s="1"/>
  <c r="B34" i="1"/>
  <c r="A34" i="1" s="1"/>
  <c r="B35" i="1"/>
  <c r="A35" i="1" s="1"/>
  <c r="B36" i="1"/>
  <c r="A36" i="1" s="1"/>
  <c r="B37" i="1"/>
  <c r="A37" i="1" s="1"/>
  <c r="B38" i="1"/>
  <c r="A38" i="1" s="1"/>
  <c r="B39" i="1"/>
  <c r="A39" i="1" s="1"/>
  <c r="B40" i="1"/>
  <c r="A40" i="1" s="1"/>
  <c r="B41" i="1"/>
  <c r="A41" i="1" s="1"/>
  <c r="B42" i="1"/>
  <c r="A42" i="1" s="1"/>
  <c r="B43" i="1"/>
  <c r="A43" i="1" s="1"/>
  <c r="B44" i="1"/>
  <c r="A44" i="1" s="1"/>
  <c r="B45" i="1"/>
  <c r="A45" i="1" s="1"/>
  <c r="B46" i="1"/>
  <c r="A46" i="1" s="1"/>
  <c r="B47" i="1"/>
  <c r="A47" i="1" s="1"/>
  <c r="B48" i="1"/>
  <c r="A48" i="1" s="1"/>
  <c r="B49" i="1"/>
  <c r="A49" i="1" s="1"/>
  <c r="B50" i="1"/>
  <c r="A50" i="1" s="1"/>
  <c r="B51" i="1"/>
  <c r="A51" i="1" s="1"/>
  <c r="B52" i="1"/>
  <c r="A52" i="1" s="1"/>
  <c r="B53" i="1"/>
  <c r="A53" i="1" s="1"/>
  <c r="B54" i="1"/>
  <c r="A54" i="1" s="1"/>
  <c r="B55" i="1"/>
  <c r="A55" i="1" s="1"/>
  <c r="B56" i="1"/>
  <c r="A56" i="1" s="1"/>
  <c r="B57" i="1"/>
  <c r="A57" i="1" s="1"/>
  <c r="B58" i="1"/>
  <c r="A58" i="1" s="1"/>
  <c r="B59" i="1"/>
  <c r="A59" i="1" s="1"/>
  <c r="B60" i="1"/>
  <c r="A60" i="1" s="1"/>
  <c r="B61" i="1"/>
  <c r="A61" i="1" s="1"/>
  <c r="B62" i="1"/>
  <c r="A62" i="1" s="1"/>
  <c r="B63" i="1"/>
  <c r="A63" i="1" s="1"/>
  <c r="B64" i="1"/>
  <c r="A64" i="1" s="1"/>
  <c r="B65" i="1"/>
  <c r="A65" i="1" s="1"/>
  <c r="B66" i="1"/>
  <c r="A66" i="1" s="1"/>
  <c r="B67" i="1"/>
  <c r="A67" i="1" s="1"/>
  <c r="B68" i="1"/>
  <c r="A68" i="1" s="1"/>
  <c r="B69" i="1"/>
  <c r="A69" i="1" s="1"/>
  <c r="B70" i="1"/>
  <c r="A70" i="1" s="1"/>
  <c r="B71" i="1"/>
  <c r="A71" i="1" s="1"/>
  <c r="B72" i="1"/>
  <c r="A72" i="1" s="1"/>
  <c r="B73" i="1"/>
  <c r="A73" i="1" s="1"/>
  <c r="B74" i="1"/>
  <c r="A74" i="1" s="1"/>
  <c r="B75" i="1"/>
  <c r="A75" i="1" s="1"/>
  <c r="B76" i="1"/>
  <c r="A76" i="1" s="1"/>
  <c r="B77" i="1"/>
  <c r="A77" i="1" s="1"/>
  <c r="B78" i="1"/>
  <c r="A78" i="1" s="1"/>
  <c r="B79" i="1"/>
  <c r="A79" i="1" s="1"/>
  <c r="B80" i="1"/>
  <c r="A80" i="1" s="1"/>
  <c r="B81" i="1"/>
  <c r="A81" i="1" s="1"/>
  <c r="B82" i="1"/>
  <c r="A82" i="1" s="1"/>
  <c r="B83" i="1"/>
  <c r="A83" i="1" s="1"/>
  <c r="B84" i="1"/>
  <c r="A84" i="1" s="1"/>
  <c r="B85" i="1"/>
  <c r="A85" i="1" s="1"/>
  <c r="B86" i="1"/>
  <c r="A86" i="1" s="1"/>
  <c r="B87" i="1"/>
  <c r="A87" i="1" s="1"/>
  <c r="B88" i="1"/>
  <c r="A88" i="1" s="1"/>
  <c r="B89" i="1"/>
  <c r="A89" i="1" s="1"/>
  <c r="B90" i="1"/>
  <c r="A90" i="1" s="1"/>
  <c r="B91" i="1"/>
  <c r="A91" i="1" s="1"/>
  <c r="B92" i="1"/>
  <c r="A92" i="1" s="1"/>
  <c r="B93" i="1"/>
  <c r="A93" i="1" s="1"/>
  <c r="B94" i="1"/>
  <c r="A94" i="1" s="1"/>
  <c r="B95" i="1"/>
  <c r="A95" i="1" s="1"/>
  <c r="B96" i="1"/>
  <c r="A96" i="1" s="1"/>
  <c r="B97" i="1"/>
  <c r="A97" i="1" s="1"/>
  <c r="B98" i="1"/>
  <c r="A98" i="1" s="1"/>
  <c r="B99" i="1"/>
  <c r="A99" i="1" s="1"/>
  <c r="B100" i="1"/>
  <c r="A100" i="1" s="1"/>
  <c r="B101" i="1"/>
  <c r="A101" i="1" s="1"/>
  <c r="B102" i="1"/>
  <c r="A102" i="1" s="1"/>
  <c r="B103" i="1"/>
  <c r="A103" i="1" s="1"/>
  <c r="B104" i="1"/>
  <c r="A104" i="1" s="1"/>
  <c r="B105" i="1"/>
  <c r="A105" i="1" s="1"/>
  <c r="B106" i="1"/>
  <c r="A106" i="1" s="1"/>
  <c r="B107" i="1"/>
  <c r="A107" i="1" s="1"/>
  <c r="B108" i="1"/>
  <c r="A108" i="1" s="1"/>
  <c r="B109" i="1"/>
  <c r="A109" i="1" s="1"/>
  <c r="B110" i="1"/>
  <c r="A110" i="1" s="1"/>
  <c r="B111" i="1"/>
  <c r="A111" i="1" s="1"/>
  <c r="B112" i="1"/>
  <c r="A112" i="1" s="1"/>
  <c r="B113" i="1"/>
  <c r="A113" i="1" s="1"/>
  <c r="B114" i="1"/>
  <c r="A114" i="1" s="1"/>
  <c r="B115" i="1"/>
  <c r="A115" i="1" s="1"/>
  <c r="B116" i="1"/>
  <c r="A116" i="1" s="1"/>
  <c r="B117" i="1"/>
  <c r="A117" i="1" s="1"/>
  <c r="B118" i="1"/>
  <c r="A118" i="1" s="1"/>
  <c r="B119" i="1"/>
  <c r="A119" i="1" s="1"/>
  <c r="B120" i="1"/>
  <c r="A120" i="1" s="1"/>
  <c r="B121" i="1"/>
  <c r="A121" i="1" s="1"/>
  <c r="B122" i="1"/>
  <c r="A122" i="1" s="1"/>
  <c r="B123" i="1"/>
  <c r="A123" i="1" s="1"/>
  <c r="B124" i="1"/>
  <c r="A124" i="1" s="1"/>
  <c r="B125" i="1"/>
  <c r="A125" i="1" s="1"/>
  <c r="B126" i="1"/>
  <c r="A126" i="1" s="1"/>
  <c r="B127" i="1"/>
  <c r="A127" i="1" s="1"/>
  <c r="B128" i="1"/>
  <c r="A128" i="1" s="1"/>
  <c r="B129" i="1"/>
  <c r="A129" i="1" s="1"/>
  <c r="B130" i="1"/>
  <c r="A130" i="1" s="1"/>
  <c r="B131" i="1"/>
  <c r="A131" i="1" s="1"/>
  <c r="B132" i="1"/>
  <c r="A132" i="1" s="1"/>
  <c r="B133" i="1"/>
  <c r="A133" i="1" s="1"/>
  <c r="B134" i="1"/>
  <c r="A134" i="1" s="1"/>
  <c r="B135" i="1"/>
  <c r="A135" i="1" s="1"/>
  <c r="B136" i="1"/>
  <c r="A136" i="1" s="1"/>
  <c r="B137" i="1"/>
  <c r="A137" i="1" s="1"/>
  <c r="B138" i="1"/>
  <c r="A138" i="1" s="1"/>
  <c r="B139" i="1"/>
  <c r="A139" i="1" s="1"/>
  <c r="B140" i="1"/>
  <c r="A140" i="1" s="1"/>
  <c r="B141" i="1"/>
  <c r="A141" i="1" s="1"/>
  <c r="B142" i="1"/>
  <c r="A142" i="1" s="1"/>
  <c r="B143" i="1"/>
  <c r="A143" i="1" s="1"/>
  <c r="B144" i="1"/>
  <c r="A144" i="1" s="1"/>
  <c r="B145" i="1"/>
  <c r="A145" i="1" s="1"/>
  <c r="B146" i="1"/>
  <c r="A146" i="1" s="1"/>
  <c r="B147" i="1"/>
  <c r="A147" i="1" s="1"/>
  <c r="B148" i="1"/>
  <c r="A148" i="1" s="1"/>
  <c r="B149" i="1"/>
  <c r="A149" i="1" s="1"/>
  <c r="B150" i="1"/>
  <c r="A150" i="1" s="1"/>
  <c r="B151" i="1"/>
  <c r="A151" i="1" s="1"/>
  <c r="B152" i="1"/>
  <c r="A152" i="1" s="1"/>
  <c r="B153" i="1"/>
  <c r="A153" i="1" s="1"/>
  <c r="B154" i="1"/>
  <c r="A154" i="1" s="1"/>
  <c r="B155" i="1"/>
  <c r="A155" i="1" s="1"/>
  <c r="B156" i="1"/>
  <c r="A156" i="1" s="1"/>
  <c r="B157" i="1"/>
  <c r="A157" i="1" s="1"/>
  <c r="B158" i="1"/>
  <c r="A158" i="1" s="1"/>
  <c r="B159" i="1"/>
  <c r="A159" i="1" s="1"/>
  <c r="B160" i="1"/>
  <c r="A160" i="1" s="1"/>
  <c r="B161" i="1"/>
  <c r="A161" i="1" s="1"/>
  <c r="B162" i="1"/>
  <c r="A162" i="1" s="1"/>
  <c r="B163" i="1"/>
  <c r="A163" i="1" s="1"/>
  <c r="B164" i="1"/>
  <c r="A164" i="1" s="1"/>
  <c r="B165" i="1"/>
  <c r="A165" i="1" s="1"/>
  <c r="B166" i="1"/>
  <c r="A166" i="1" s="1"/>
  <c r="B167" i="1"/>
  <c r="A167" i="1" s="1"/>
  <c r="B168" i="1"/>
  <c r="A168" i="1" s="1"/>
  <c r="B169" i="1"/>
  <c r="A169" i="1" s="1"/>
  <c r="B170" i="1"/>
  <c r="A170" i="1" s="1"/>
  <c r="B171" i="1"/>
  <c r="A171" i="1" s="1"/>
  <c r="B172" i="1"/>
  <c r="A172" i="1" s="1"/>
  <c r="B173" i="1"/>
  <c r="A173" i="1" s="1"/>
  <c r="B174" i="1"/>
  <c r="A174" i="1" s="1"/>
  <c r="B175" i="1"/>
  <c r="A175" i="1" s="1"/>
  <c r="B176" i="1"/>
  <c r="A176" i="1" s="1"/>
  <c r="B177" i="1"/>
  <c r="A177" i="1" s="1"/>
  <c r="B178" i="1"/>
  <c r="A178" i="1" s="1"/>
  <c r="B179" i="1"/>
  <c r="A179" i="1" s="1"/>
  <c r="B180" i="1"/>
  <c r="A180" i="1" s="1"/>
  <c r="B181" i="1"/>
  <c r="A181" i="1" s="1"/>
  <c r="B182" i="1"/>
  <c r="A182" i="1" s="1"/>
  <c r="B183" i="1"/>
  <c r="A183" i="1" s="1"/>
  <c r="B184" i="1"/>
  <c r="A184" i="1" s="1"/>
  <c r="B185" i="1"/>
  <c r="A185" i="1" s="1"/>
  <c r="B186" i="1"/>
  <c r="A186" i="1" s="1"/>
  <c r="B187" i="1"/>
  <c r="A187" i="1" s="1"/>
  <c r="B188" i="1"/>
  <c r="A188" i="1" s="1"/>
  <c r="B189" i="1"/>
  <c r="A189" i="1" s="1"/>
  <c r="B190" i="1"/>
  <c r="A190" i="1" s="1"/>
  <c r="B191" i="1"/>
  <c r="A191" i="1" s="1"/>
  <c r="B192" i="1"/>
  <c r="A192" i="1" s="1"/>
  <c r="B193" i="1"/>
  <c r="A193" i="1" s="1"/>
  <c r="B194" i="1"/>
  <c r="A194" i="1" s="1"/>
  <c r="B195" i="1"/>
  <c r="A195" i="1" s="1"/>
  <c r="B196" i="1"/>
  <c r="A196" i="1" s="1"/>
  <c r="B197" i="1"/>
  <c r="A197" i="1" s="1"/>
  <c r="B198" i="1"/>
  <c r="A198" i="1" s="1"/>
  <c r="B199" i="1"/>
  <c r="A199" i="1" s="1"/>
  <c r="B200" i="1"/>
  <c r="A200" i="1" s="1"/>
  <c r="B201" i="1"/>
  <c r="A201" i="1" s="1"/>
  <c r="B202" i="1"/>
  <c r="A202" i="1" s="1"/>
  <c r="B203" i="1"/>
  <c r="A203" i="1" s="1"/>
  <c r="B204" i="1"/>
  <c r="A204" i="1" s="1"/>
  <c r="B205" i="1"/>
  <c r="A205" i="1" s="1"/>
  <c r="B2" i="1"/>
  <c r="D10" i="12" l="1"/>
  <c r="E9" i="12"/>
  <c r="A251" i="2"/>
  <c r="E14" i="2"/>
  <c r="E26" i="2"/>
  <c r="E38" i="2"/>
  <c r="E50" i="2"/>
  <c r="E62" i="2"/>
  <c r="E74" i="2"/>
  <c r="E86" i="2"/>
  <c r="E98" i="2"/>
  <c r="E110" i="2"/>
  <c r="E122" i="2"/>
  <c r="E134" i="2"/>
  <c r="E146" i="2"/>
  <c r="E158" i="2"/>
  <c r="E170" i="2"/>
  <c r="E182" i="2"/>
  <c r="E194" i="2"/>
  <c r="E206" i="2"/>
  <c r="E218" i="2"/>
  <c r="E230" i="2"/>
  <c r="E242" i="2"/>
  <c r="E254" i="2"/>
  <c r="E266" i="2"/>
  <c r="E278" i="2"/>
  <c r="E290" i="2"/>
  <c r="E302" i="2"/>
  <c r="E314" i="2"/>
  <c r="E326" i="2"/>
  <c r="E2" i="2"/>
  <c r="E268" i="2"/>
  <c r="E304" i="2"/>
  <c r="E36" i="2"/>
  <c r="E156" i="2"/>
  <c r="E276" i="2"/>
  <c r="E205" i="2"/>
  <c r="E3" i="2"/>
  <c r="E15" i="2"/>
  <c r="E27" i="2"/>
  <c r="E39" i="2"/>
  <c r="E51" i="2"/>
  <c r="E63" i="2"/>
  <c r="E75" i="2"/>
  <c r="E87" i="2"/>
  <c r="E99" i="2"/>
  <c r="E111" i="2"/>
  <c r="E123" i="2"/>
  <c r="E135" i="2"/>
  <c r="E147" i="2"/>
  <c r="E159" i="2"/>
  <c r="E171" i="2"/>
  <c r="E183" i="2"/>
  <c r="E195" i="2"/>
  <c r="E207" i="2"/>
  <c r="E219" i="2"/>
  <c r="E231" i="2"/>
  <c r="E243" i="2"/>
  <c r="E255" i="2"/>
  <c r="E267" i="2"/>
  <c r="E279" i="2"/>
  <c r="E291" i="2"/>
  <c r="E303" i="2"/>
  <c r="E315" i="2"/>
  <c r="E292" i="2"/>
  <c r="E120" i="2"/>
  <c r="E288" i="2"/>
  <c r="E121" i="2"/>
  <c r="E289" i="2"/>
  <c r="E4" i="2"/>
  <c r="E16" i="2"/>
  <c r="E28" i="2"/>
  <c r="E40" i="2"/>
  <c r="E52" i="2"/>
  <c r="E64" i="2"/>
  <c r="E76" i="2"/>
  <c r="E88" i="2"/>
  <c r="E100" i="2"/>
  <c r="E112" i="2"/>
  <c r="E124" i="2"/>
  <c r="E136" i="2"/>
  <c r="E148" i="2"/>
  <c r="E160" i="2"/>
  <c r="E172" i="2"/>
  <c r="E184" i="2"/>
  <c r="E196" i="2"/>
  <c r="E208" i="2"/>
  <c r="E220" i="2"/>
  <c r="E232" i="2"/>
  <c r="E244" i="2"/>
  <c r="E256" i="2"/>
  <c r="E280" i="2"/>
  <c r="E316" i="2"/>
  <c r="E72" i="2"/>
  <c r="E180" i="2"/>
  <c r="E264" i="2"/>
  <c r="E13" i="2"/>
  <c r="E109" i="2"/>
  <c r="E193" i="2"/>
  <c r="E265" i="2"/>
  <c r="E5" i="2"/>
  <c r="E17" i="2"/>
  <c r="E29" i="2"/>
  <c r="E41" i="2"/>
  <c r="E53" i="2"/>
  <c r="E65" i="2"/>
  <c r="E77" i="2"/>
  <c r="E89" i="2"/>
  <c r="E101" i="2"/>
  <c r="E113" i="2"/>
  <c r="E125" i="2"/>
  <c r="E137" i="2"/>
  <c r="E149" i="2"/>
  <c r="E161" i="2"/>
  <c r="E173" i="2"/>
  <c r="E185" i="2"/>
  <c r="E197" i="2"/>
  <c r="E209" i="2"/>
  <c r="E221" i="2"/>
  <c r="E233" i="2"/>
  <c r="E245" i="2"/>
  <c r="E257" i="2"/>
  <c r="E269" i="2"/>
  <c r="E281" i="2"/>
  <c r="E293" i="2"/>
  <c r="E305" i="2"/>
  <c r="E317" i="2"/>
  <c r="E263" i="2"/>
  <c r="E312" i="2"/>
  <c r="E37" i="2"/>
  <c r="E181" i="2"/>
  <c r="E301" i="2"/>
  <c r="E6" i="2"/>
  <c r="E18" i="2"/>
  <c r="E30" i="2"/>
  <c r="E42" i="2"/>
  <c r="E54" i="2"/>
  <c r="E66" i="2"/>
  <c r="E78" i="2"/>
  <c r="E90" i="2"/>
  <c r="E102" i="2"/>
  <c r="E114" i="2"/>
  <c r="E126" i="2"/>
  <c r="E138" i="2"/>
  <c r="E150" i="2"/>
  <c r="E162" i="2"/>
  <c r="E174" i="2"/>
  <c r="E186" i="2"/>
  <c r="E198" i="2"/>
  <c r="E210" i="2"/>
  <c r="E222" i="2"/>
  <c r="E234" i="2"/>
  <c r="E246" i="2"/>
  <c r="E258" i="2"/>
  <c r="E270" i="2"/>
  <c r="E282" i="2"/>
  <c r="E294" i="2"/>
  <c r="E306" i="2"/>
  <c r="E318" i="2"/>
  <c r="E296" i="2"/>
  <c r="E309" i="2"/>
  <c r="E287" i="2"/>
  <c r="E252" i="2"/>
  <c r="E25" i="2"/>
  <c r="E97" i="2"/>
  <c r="E133" i="2"/>
  <c r="E229" i="2"/>
  <c r="E325" i="2"/>
  <c r="E7" i="2"/>
  <c r="E19" i="2"/>
  <c r="E31" i="2"/>
  <c r="E43" i="2"/>
  <c r="E55" i="2"/>
  <c r="E67" i="2"/>
  <c r="E79" i="2"/>
  <c r="E91" i="2"/>
  <c r="E103" i="2"/>
  <c r="E115" i="2"/>
  <c r="E127" i="2"/>
  <c r="E139" i="2"/>
  <c r="E151" i="2"/>
  <c r="E163" i="2"/>
  <c r="E175" i="2"/>
  <c r="E187" i="2"/>
  <c r="E199" i="2"/>
  <c r="E211" i="2"/>
  <c r="E223" i="2"/>
  <c r="E235" i="2"/>
  <c r="E247" i="2"/>
  <c r="E259" i="2"/>
  <c r="E271" i="2"/>
  <c r="E283" i="2"/>
  <c r="E295" i="2"/>
  <c r="E307" i="2"/>
  <c r="E319" i="2"/>
  <c r="E284" i="2"/>
  <c r="E321" i="2"/>
  <c r="E299" i="2"/>
  <c r="E12" i="2"/>
  <c r="E96" i="2"/>
  <c r="E192" i="2"/>
  <c r="E300" i="2"/>
  <c r="E49" i="2"/>
  <c r="E145" i="2"/>
  <c r="E241" i="2"/>
  <c r="E8" i="2"/>
  <c r="E20" i="2"/>
  <c r="E32" i="2"/>
  <c r="E44" i="2"/>
  <c r="E56" i="2"/>
  <c r="E68" i="2"/>
  <c r="E80" i="2"/>
  <c r="E92" i="2"/>
  <c r="E104" i="2"/>
  <c r="E116" i="2"/>
  <c r="E128" i="2"/>
  <c r="E140" i="2"/>
  <c r="E152" i="2"/>
  <c r="E164" i="2"/>
  <c r="E176" i="2"/>
  <c r="E188" i="2"/>
  <c r="E200" i="2"/>
  <c r="E212" i="2"/>
  <c r="E224" i="2"/>
  <c r="E236" i="2"/>
  <c r="E248" i="2"/>
  <c r="E260" i="2"/>
  <c r="E272" i="2"/>
  <c r="E308" i="2"/>
  <c r="E320" i="2"/>
  <c r="E311" i="2"/>
  <c r="E108" i="2"/>
  <c r="E216" i="2"/>
  <c r="E9" i="2"/>
  <c r="E21" i="2"/>
  <c r="E33" i="2"/>
  <c r="E45" i="2"/>
  <c r="E57" i="2"/>
  <c r="E69" i="2"/>
  <c r="E81" i="2"/>
  <c r="E93" i="2"/>
  <c r="E105" i="2"/>
  <c r="E117" i="2"/>
  <c r="E129" i="2"/>
  <c r="E141" i="2"/>
  <c r="E153" i="2"/>
  <c r="E165" i="2"/>
  <c r="E177" i="2"/>
  <c r="E189" i="2"/>
  <c r="E201" i="2"/>
  <c r="E213" i="2"/>
  <c r="E225" i="2"/>
  <c r="E237" i="2"/>
  <c r="E249" i="2"/>
  <c r="E261" i="2"/>
  <c r="E273" i="2"/>
  <c r="E285" i="2"/>
  <c r="E297" i="2"/>
  <c r="E275" i="2"/>
  <c r="E48" i="2"/>
  <c r="E132" i="2"/>
  <c r="E204" i="2"/>
  <c r="E324" i="2"/>
  <c r="E61" i="2"/>
  <c r="E169" i="2"/>
  <c r="E277" i="2"/>
  <c r="E10" i="2"/>
  <c r="E22" i="2"/>
  <c r="E34" i="2"/>
  <c r="E46" i="2"/>
  <c r="E58" i="2"/>
  <c r="E70" i="2"/>
  <c r="E82" i="2"/>
  <c r="E94" i="2"/>
  <c r="E106" i="2"/>
  <c r="E118" i="2"/>
  <c r="E130" i="2"/>
  <c r="E142" i="2"/>
  <c r="E154" i="2"/>
  <c r="E166" i="2"/>
  <c r="E178" i="2"/>
  <c r="E190" i="2"/>
  <c r="E202" i="2"/>
  <c r="E214" i="2"/>
  <c r="E226" i="2"/>
  <c r="E238" i="2"/>
  <c r="E250" i="2"/>
  <c r="E262" i="2"/>
  <c r="E274" i="2"/>
  <c r="E286" i="2"/>
  <c r="E298" i="2"/>
  <c r="E310" i="2"/>
  <c r="E322" i="2"/>
  <c r="E323" i="2"/>
  <c r="E24" i="2"/>
  <c r="E84" i="2"/>
  <c r="E168" i="2"/>
  <c r="E240" i="2"/>
  <c r="E85" i="2"/>
  <c r="E217" i="2"/>
  <c r="E313" i="2"/>
  <c r="E11" i="2"/>
  <c r="E23" i="2"/>
  <c r="E35" i="2"/>
  <c r="E47" i="2"/>
  <c r="E59" i="2"/>
  <c r="E71" i="2"/>
  <c r="E83" i="2"/>
  <c r="E95" i="2"/>
  <c r="E107" i="2"/>
  <c r="E119" i="2"/>
  <c r="E131" i="2"/>
  <c r="E143" i="2"/>
  <c r="E155" i="2"/>
  <c r="E167" i="2"/>
  <c r="E179" i="2"/>
  <c r="E191" i="2"/>
  <c r="E203" i="2"/>
  <c r="E215" i="2"/>
  <c r="E227" i="2"/>
  <c r="E239" i="2"/>
  <c r="E251" i="2"/>
  <c r="E60" i="2"/>
  <c r="E144" i="2"/>
  <c r="E228" i="2"/>
  <c r="E73" i="2"/>
  <c r="E157" i="2"/>
  <c r="E253" i="2"/>
  <c r="F3" i="2"/>
  <c r="F15" i="2"/>
  <c r="F27" i="2"/>
  <c r="F39" i="2"/>
  <c r="F51" i="2"/>
  <c r="F63" i="2"/>
  <c r="F75" i="2"/>
  <c r="F87" i="2"/>
  <c r="F99" i="2"/>
  <c r="F111" i="2"/>
  <c r="F123" i="2"/>
  <c r="F135" i="2"/>
  <c r="F147" i="2"/>
  <c r="F159" i="2"/>
  <c r="F171" i="2"/>
  <c r="F183" i="2"/>
  <c r="F195" i="2"/>
  <c r="F207" i="2"/>
  <c r="F219" i="2"/>
  <c r="F231" i="2"/>
  <c r="F243" i="2"/>
  <c r="F255" i="2"/>
  <c r="F267" i="2"/>
  <c r="F279" i="2"/>
  <c r="F291" i="2"/>
  <c r="F303" i="2"/>
  <c r="F315" i="2"/>
  <c r="F2" i="2"/>
  <c r="F4" i="2"/>
  <c r="F16" i="2"/>
  <c r="F28" i="2"/>
  <c r="F40" i="2"/>
  <c r="F52" i="2"/>
  <c r="F64" i="2"/>
  <c r="F76" i="2"/>
  <c r="F88" i="2"/>
  <c r="F100" i="2"/>
  <c r="F112" i="2"/>
  <c r="F124" i="2"/>
  <c r="F136" i="2"/>
  <c r="F148" i="2"/>
  <c r="F160" i="2"/>
  <c r="F172" i="2"/>
  <c r="F184" i="2"/>
  <c r="F196" i="2"/>
  <c r="F208" i="2"/>
  <c r="F220" i="2"/>
  <c r="F232" i="2"/>
  <c r="F244" i="2"/>
  <c r="F256" i="2"/>
  <c r="F268" i="2"/>
  <c r="F280" i="2"/>
  <c r="F292" i="2"/>
  <c r="F304" i="2"/>
  <c r="F316" i="2"/>
  <c r="F5" i="2"/>
  <c r="F17" i="2"/>
  <c r="F29" i="2"/>
  <c r="F41" i="2"/>
  <c r="F53" i="2"/>
  <c r="F65" i="2"/>
  <c r="F77" i="2"/>
  <c r="F89" i="2"/>
  <c r="F101" i="2"/>
  <c r="F113" i="2"/>
  <c r="F125" i="2"/>
  <c r="F137" i="2"/>
  <c r="F149" i="2"/>
  <c r="F161" i="2"/>
  <c r="F173" i="2"/>
  <c r="F185" i="2"/>
  <c r="F197" i="2"/>
  <c r="F209" i="2"/>
  <c r="F221" i="2"/>
  <c r="F233" i="2"/>
  <c r="F245" i="2"/>
  <c r="F257" i="2"/>
  <c r="F269" i="2"/>
  <c r="F281" i="2"/>
  <c r="F293" i="2"/>
  <c r="F305" i="2"/>
  <c r="F317" i="2"/>
  <c r="F6" i="2"/>
  <c r="F18" i="2"/>
  <c r="F30" i="2"/>
  <c r="F42" i="2"/>
  <c r="F54" i="2"/>
  <c r="F66" i="2"/>
  <c r="F78" i="2"/>
  <c r="F90" i="2"/>
  <c r="F102" i="2"/>
  <c r="F114" i="2"/>
  <c r="F126" i="2"/>
  <c r="F138" i="2"/>
  <c r="F150" i="2"/>
  <c r="F162" i="2"/>
  <c r="F174" i="2"/>
  <c r="F186" i="2"/>
  <c r="F198" i="2"/>
  <c r="F210" i="2"/>
  <c r="F222" i="2"/>
  <c r="F234" i="2"/>
  <c r="F246" i="2"/>
  <c r="F258" i="2"/>
  <c r="F270" i="2"/>
  <c r="F282" i="2"/>
  <c r="F294" i="2"/>
  <c r="F306" i="2"/>
  <c r="F318" i="2"/>
  <c r="F7" i="2"/>
  <c r="F19" i="2"/>
  <c r="F31" i="2"/>
  <c r="F43" i="2"/>
  <c r="F55" i="2"/>
  <c r="F67" i="2"/>
  <c r="F79" i="2"/>
  <c r="F91" i="2"/>
  <c r="F103" i="2"/>
  <c r="F115" i="2"/>
  <c r="F127" i="2"/>
  <c r="F139" i="2"/>
  <c r="F151" i="2"/>
  <c r="F163" i="2"/>
  <c r="F175" i="2"/>
  <c r="F187" i="2"/>
  <c r="F199" i="2"/>
  <c r="F211" i="2"/>
  <c r="F223" i="2"/>
  <c r="F235" i="2"/>
  <c r="F247" i="2"/>
  <c r="F259" i="2"/>
  <c r="F271" i="2"/>
  <c r="F283" i="2"/>
  <c r="F295" i="2"/>
  <c r="F307" i="2"/>
  <c r="F319" i="2"/>
  <c r="F8" i="2"/>
  <c r="F20" i="2"/>
  <c r="F32" i="2"/>
  <c r="F44" i="2"/>
  <c r="F56" i="2"/>
  <c r="F68" i="2"/>
  <c r="F80" i="2"/>
  <c r="F92" i="2"/>
  <c r="F104" i="2"/>
  <c r="F116" i="2"/>
  <c r="F128" i="2"/>
  <c r="F140" i="2"/>
  <c r="F152" i="2"/>
  <c r="F164" i="2"/>
  <c r="F176" i="2"/>
  <c r="F188" i="2"/>
  <c r="F200" i="2"/>
  <c r="F212" i="2"/>
  <c r="F224" i="2"/>
  <c r="F236" i="2"/>
  <c r="F248" i="2"/>
  <c r="F260" i="2"/>
  <c r="F272" i="2"/>
  <c r="F284" i="2"/>
  <c r="F296" i="2"/>
  <c r="F308" i="2"/>
  <c r="F320" i="2"/>
  <c r="F9" i="2"/>
  <c r="F21" i="2"/>
  <c r="F33" i="2"/>
  <c r="F45" i="2"/>
  <c r="F57" i="2"/>
  <c r="F69" i="2"/>
  <c r="F81" i="2"/>
  <c r="F93" i="2"/>
  <c r="F105" i="2"/>
  <c r="F117" i="2"/>
  <c r="F129" i="2"/>
  <c r="F141" i="2"/>
  <c r="F153" i="2"/>
  <c r="F165" i="2"/>
  <c r="F177" i="2"/>
  <c r="F189" i="2"/>
  <c r="F201" i="2"/>
  <c r="F213" i="2"/>
  <c r="F225" i="2"/>
  <c r="F237" i="2"/>
  <c r="F249" i="2"/>
  <c r="F261" i="2"/>
  <c r="F273" i="2"/>
  <c r="F285" i="2"/>
  <c r="F297" i="2"/>
  <c r="F309" i="2"/>
  <c r="F321" i="2"/>
  <c r="F10" i="2"/>
  <c r="F22" i="2"/>
  <c r="F34" i="2"/>
  <c r="F46" i="2"/>
  <c r="F58" i="2"/>
  <c r="F70" i="2"/>
  <c r="F82" i="2"/>
  <c r="F94" i="2"/>
  <c r="F106" i="2"/>
  <c r="F118" i="2"/>
  <c r="F130" i="2"/>
  <c r="F142" i="2"/>
  <c r="F154" i="2"/>
  <c r="F166" i="2"/>
  <c r="F178" i="2"/>
  <c r="F190" i="2"/>
  <c r="F202" i="2"/>
  <c r="F214" i="2"/>
  <c r="F226" i="2"/>
  <c r="F238" i="2"/>
  <c r="F250" i="2"/>
  <c r="F262" i="2"/>
  <c r="F274" i="2"/>
  <c r="F286" i="2"/>
  <c r="F298" i="2"/>
  <c r="F310" i="2"/>
  <c r="F322" i="2"/>
  <c r="F11" i="2"/>
  <c r="F23" i="2"/>
  <c r="F35" i="2"/>
  <c r="F47" i="2"/>
  <c r="F59" i="2"/>
  <c r="F71" i="2"/>
  <c r="F83" i="2"/>
  <c r="F95" i="2"/>
  <c r="F107" i="2"/>
  <c r="F119" i="2"/>
  <c r="F131" i="2"/>
  <c r="F143" i="2"/>
  <c r="F155" i="2"/>
  <c r="F167" i="2"/>
  <c r="F179" i="2"/>
  <c r="F191" i="2"/>
  <c r="F203" i="2"/>
  <c r="F215" i="2"/>
  <c r="F227" i="2"/>
  <c r="F239" i="2"/>
  <c r="F251" i="2"/>
  <c r="F263" i="2"/>
  <c r="F275" i="2"/>
  <c r="F287" i="2"/>
  <c r="F299" i="2"/>
  <c r="F311" i="2"/>
  <c r="F323" i="2"/>
  <c r="F12" i="2"/>
  <c r="F24" i="2"/>
  <c r="F36" i="2"/>
  <c r="F48" i="2"/>
  <c r="F60" i="2"/>
  <c r="F72" i="2"/>
  <c r="F84" i="2"/>
  <c r="F96" i="2"/>
  <c r="F108" i="2"/>
  <c r="F120" i="2"/>
  <c r="F132" i="2"/>
  <c r="F144" i="2"/>
  <c r="F156" i="2"/>
  <c r="F168" i="2"/>
  <c r="F180" i="2"/>
  <c r="F192" i="2"/>
  <c r="F204" i="2"/>
  <c r="F216" i="2"/>
  <c r="F228" i="2"/>
  <c r="F240" i="2"/>
  <c r="F252" i="2"/>
  <c r="F264" i="2"/>
  <c r="F276" i="2"/>
  <c r="F288" i="2"/>
  <c r="F300" i="2"/>
  <c r="F312" i="2"/>
  <c r="F324" i="2"/>
  <c r="F13" i="2"/>
  <c r="F25" i="2"/>
  <c r="F37" i="2"/>
  <c r="F49" i="2"/>
  <c r="F61" i="2"/>
  <c r="F73" i="2"/>
  <c r="F85" i="2"/>
  <c r="F97" i="2"/>
  <c r="F109" i="2"/>
  <c r="F121" i="2"/>
  <c r="F133" i="2"/>
  <c r="F145" i="2"/>
  <c r="F157" i="2"/>
  <c r="F169" i="2"/>
  <c r="F181" i="2"/>
  <c r="F193" i="2"/>
  <c r="F205" i="2"/>
  <c r="F217" i="2"/>
  <c r="F229" i="2"/>
  <c r="F241" i="2"/>
  <c r="F253" i="2"/>
  <c r="F265" i="2"/>
  <c r="F277" i="2"/>
  <c r="F289" i="2"/>
  <c r="F301" i="2"/>
  <c r="F313" i="2"/>
  <c r="F325" i="2"/>
  <c r="F14" i="2"/>
  <c r="F26" i="2"/>
  <c r="F38" i="2"/>
  <c r="F50" i="2"/>
  <c r="F62" i="2"/>
  <c r="F74" i="2"/>
  <c r="F86" i="2"/>
  <c r="F98" i="2"/>
  <c r="F110" i="2"/>
  <c r="F122" i="2"/>
  <c r="F134" i="2"/>
  <c r="F146" i="2"/>
  <c r="F158" i="2"/>
  <c r="F170" i="2"/>
  <c r="F182" i="2"/>
  <c r="F194" i="2"/>
  <c r="F206" i="2"/>
  <c r="F218" i="2"/>
  <c r="F230" i="2"/>
  <c r="F242" i="2"/>
  <c r="F254" i="2"/>
  <c r="F266" i="2"/>
  <c r="F278" i="2"/>
  <c r="F290" i="2"/>
  <c r="F302" i="2"/>
  <c r="F314" i="2"/>
  <c r="F326" i="2"/>
  <c r="Q292" i="2"/>
  <c r="Q244" i="2"/>
  <c r="Q196" i="2"/>
  <c r="Q148" i="2"/>
  <c r="Q100" i="2"/>
  <c r="Q52" i="2"/>
  <c r="Q40" i="2"/>
  <c r="P280" i="2"/>
  <c r="Q280" i="2" s="1"/>
  <c r="P232" i="2"/>
  <c r="Q232" i="2" s="1"/>
  <c r="P184" i="2"/>
  <c r="Q184" i="2" s="1"/>
  <c r="P136" i="2"/>
  <c r="P88" i="2"/>
  <c r="Q88" i="2" s="1"/>
  <c r="P28" i="2"/>
  <c r="P268" i="2"/>
  <c r="Q268" i="2" s="1"/>
  <c r="P220" i="2"/>
  <c r="P172" i="2"/>
  <c r="P124" i="2"/>
  <c r="Q124" i="2" s="1"/>
  <c r="P76" i="2"/>
  <c r="Q76" i="2" s="1"/>
  <c r="P316" i="2"/>
  <c r="Q316" i="2" s="1"/>
  <c r="P16" i="2"/>
  <c r="P265" i="2"/>
  <c r="Q265" i="2" s="1"/>
  <c r="Q121" i="2"/>
  <c r="P256" i="2"/>
  <c r="Q256" i="2" s="1"/>
  <c r="P208" i="2"/>
  <c r="Q208" i="2" s="1"/>
  <c r="P160" i="2"/>
  <c r="Q160" i="2" s="1"/>
  <c r="P112" i="2"/>
  <c r="P64" i="2"/>
  <c r="P304" i="2"/>
  <c r="Q304" i="2" s="1"/>
  <c r="P4" i="2"/>
  <c r="Q4" i="2" s="1"/>
  <c r="Q301" i="2"/>
  <c r="Q157" i="2"/>
  <c r="Q182" i="2"/>
  <c r="Q324" i="2"/>
  <c r="Q276" i="2"/>
  <c r="Q228" i="2"/>
  <c r="Q132" i="2"/>
  <c r="P323" i="2"/>
  <c r="P311" i="2"/>
  <c r="P299" i="2"/>
  <c r="P287" i="2"/>
  <c r="P275" i="2"/>
  <c r="P263" i="2"/>
  <c r="Q263" i="2" s="1"/>
  <c r="P251" i="2"/>
  <c r="Q251" i="2" s="1"/>
  <c r="P239" i="2"/>
  <c r="P227" i="2"/>
  <c r="Q227" i="2" s="1"/>
  <c r="P215" i="2"/>
  <c r="P203" i="2"/>
  <c r="P191" i="2"/>
  <c r="P179" i="2"/>
  <c r="Q179" i="2" s="1"/>
  <c r="P167" i="2"/>
  <c r="P155" i="2"/>
  <c r="Q155" i="2" s="1"/>
  <c r="P143" i="2"/>
  <c r="P131" i="2"/>
  <c r="P119" i="2"/>
  <c r="Q119" i="2" s="1"/>
  <c r="P107" i="2"/>
  <c r="Q107" i="2" s="1"/>
  <c r="P95" i="2"/>
  <c r="Q95" i="2" s="1"/>
  <c r="P83" i="2"/>
  <c r="Q83" i="2" s="1"/>
  <c r="P71" i="2"/>
  <c r="P59" i="2"/>
  <c r="Q59" i="2" s="1"/>
  <c r="Q47" i="2"/>
  <c r="P35" i="2"/>
  <c r="Q35" i="2" s="1"/>
  <c r="P23" i="2"/>
  <c r="P11" i="2"/>
  <c r="Q312" i="2"/>
  <c r="Q264" i="2"/>
  <c r="Q216" i="2"/>
  <c r="Q168" i="2"/>
  <c r="Q120" i="2"/>
  <c r="Q24" i="2"/>
  <c r="Q109" i="2"/>
  <c r="Q13" i="2"/>
  <c r="Q277" i="2"/>
  <c r="Q229" i="2"/>
  <c r="Q204" i="2"/>
  <c r="Q12" i="2"/>
  <c r="Q73" i="2"/>
  <c r="Q205" i="2"/>
  <c r="Q61" i="2"/>
  <c r="Q193" i="2"/>
  <c r="Q49" i="2"/>
  <c r="Q102" i="2"/>
  <c r="Q288" i="2"/>
  <c r="Q192" i="2"/>
  <c r="Q48" i="2"/>
  <c r="Q325" i="2"/>
  <c r="Q181" i="2"/>
  <c r="Q133" i="2"/>
  <c r="Q313" i="2"/>
  <c r="Q25" i="2"/>
  <c r="P322" i="2"/>
  <c r="P310" i="2"/>
  <c r="Q310" i="2" s="1"/>
  <c r="P298" i="2"/>
  <c r="Q298" i="2" s="1"/>
  <c r="P286" i="2"/>
  <c r="Q286" i="2" s="1"/>
  <c r="P274" i="2"/>
  <c r="Q274" i="2" s="1"/>
  <c r="P262" i="2"/>
  <c r="Q262" i="2" s="1"/>
  <c r="P250" i="2"/>
  <c r="Q250" i="2" s="1"/>
  <c r="P238" i="2"/>
  <c r="P226" i="2"/>
  <c r="P214" i="2"/>
  <c r="P202" i="2"/>
  <c r="P190" i="2"/>
  <c r="P178" i="2"/>
  <c r="Q178" i="2" s="1"/>
  <c r="P166" i="2"/>
  <c r="P154" i="2"/>
  <c r="Q154" i="2" s="1"/>
  <c r="P142" i="2"/>
  <c r="Q142" i="2" s="1"/>
  <c r="P130" i="2"/>
  <c r="P118" i="2"/>
  <c r="P106" i="2"/>
  <c r="Q106" i="2" s="1"/>
  <c r="P94" i="2"/>
  <c r="Q94" i="2" s="1"/>
  <c r="P82" i="2"/>
  <c r="Q82" i="2" s="1"/>
  <c r="P70" i="2"/>
  <c r="Q70" i="2" s="1"/>
  <c r="P58" i="2"/>
  <c r="Q58" i="2" s="1"/>
  <c r="P46" i="2"/>
  <c r="Q46" i="2" s="1"/>
  <c r="P34" i="2"/>
  <c r="Q34" i="2" s="1"/>
  <c r="P22" i="2"/>
  <c r="P10" i="2"/>
  <c r="Q10" i="2" s="1"/>
  <c r="P320" i="2"/>
  <c r="Q320" i="2" s="1"/>
  <c r="P308" i="2"/>
  <c r="P296" i="2"/>
  <c r="P284" i="2"/>
  <c r="Q272" i="2"/>
  <c r="P260" i="2"/>
  <c r="Q260" i="2" s="1"/>
  <c r="P248" i="2"/>
  <c r="P236" i="2"/>
  <c r="P224" i="2"/>
  <c r="P212" i="2"/>
  <c r="Q212" i="2" s="1"/>
  <c r="P200" i="2"/>
  <c r="Q200" i="2" s="1"/>
  <c r="P188" i="2"/>
  <c r="P176" i="2"/>
  <c r="Q176" i="2" s="1"/>
  <c r="P164" i="2"/>
  <c r="P152" i="2"/>
  <c r="Q152" i="2" s="1"/>
  <c r="P140" i="2"/>
  <c r="Q140" i="2" s="1"/>
  <c r="P128" i="2"/>
  <c r="P116" i="2"/>
  <c r="Q116" i="2" s="1"/>
  <c r="P104" i="2"/>
  <c r="Q104" i="2" s="1"/>
  <c r="P92" i="2"/>
  <c r="Q92" i="2" s="1"/>
  <c r="P80" i="2"/>
  <c r="Q80" i="2" s="1"/>
  <c r="P68" i="2"/>
  <c r="Q68" i="2" s="1"/>
  <c r="P56" i="2"/>
  <c r="Q56" i="2" s="1"/>
  <c r="P44" i="2"/>
  <c r="Q44" i="2" s="1"/>
  <c r="P32" i="2"/>
  <c r="P20" i="2"/>
  <c r="P8" i="2"/>
  <c r="Q309" i="2"/>
  <c r="Q297" i="2"/>
  <c r="Q249" i="2"/>
  <c r="Q237" i="2"/>
  <c r="Q225" i="2"/>
  <c r="Q213" i="2"/>
  <c r="Q201" i="2"/>
  <c r="Q189" i="2"/>
  <c r="Q177" i="2"/>
  <c r="Q165" i="2"/>
  <c r="Q153" i="2"/>
  <c r="Q129" i="2"/>
  <c r="Q81" i="2"/>
  <c r="Q69" i="2"/>
  <c r="Q57" i="2"/>
  <c r="Q45" i="2"/>
  <c r="Q33" i="2"/>
  <c r="P319" i="2"/>
  <c r="Q319" i="2" s="1"/>
  <c r="P307" i="2"/>
  <c r="P295" i="2"/>
  <c r="Q295" i="2" s="1"/>
  <c r="P283" i="2"/>
  <c r="P271" i="2"/>
  <c r="Q271" i="2" s="1"/>
  <c r="P259" i="2"/>
  <c r="Q259" i="2" s="1"/>
  <c r="P247" i="2"/>
  <c r="P235" i="2"/>
  <c r="P223" i="2"/>
  <c r="P211" i="2"/>
  <c r="P199" i="2"/>
  <c r="Q199" i="2" s="1"/>
  <c r="P187" i="2"/>
  <c r="Q187" i="2" s="1"/>
  <c r="P175" i="2"/>
  <c r="P163" i="2"/>
  <c r="P151" i="2"/>
  <c r="Q151" i="2" s="1"/>
  <c r="Q139" i="2"/>
  <c r="P127" i="2"/>
  <c r="P115" i="2"/>
  <c r="Q115" i="2" s="1"/>
  <c r="P103" i="2"/>
  <c r="Q103" i="2" s="1"/>
  <c r="P91" i="2"/>
  <c r="Q91" i="2" s="1"/>
  <c r="P79" i="2"/>
  <c r="Q79" i="2" s="1"/>
  <c r="P67" i="2"/>
  <c r="P55" i="2"/>
  <c r="Q55" i="2" s="1"/>
  <c r="P43" i="2"/>
  <c r="P31" i="2"/>
  <c r="P19" i="2"/>
  <c r="Q19" i="2" s="1"/>
  <c r="P7" i="2"/>
  <c r="P318" i="2"/>
  <c r="Q318" i="2" s="1"/>
  <c r="P306" i="2"/>
  <c r="P294" i="2"/>
  <c r="Q294" i="2" s="1"/>
  <c r="P282" i="2"/>
  <c r="P270" i="2"/>
  <c r="P258" i="2"/>
  <c r="Q258" i="2" s="1"/>
  <c r="P246" i="2"/>
  <c r="P234" i="2"/>
  <c r="P222" i="2"/>
  <c r="P210" i="2"/>
  <c r="Q210" i="2" s="1"/>
  <c r="P198" i="2"/>
  <c r="P186" i="2"/>
  <c r="Q186" i="2" s="1"/>
  <c r="P174" i="2"/>
  <c r="P162" i="2"/>
  <c r="Q162" i="2" s="1"/>
  <c r="P150" i="2"/>
  <c r="P138" i="2"/>
  <c r="P126" i="2"/>
  <c r="Q126" i="2" s="1"/>
  <c r="P114" i="2"/>
  <c r="Q114" i="2" s="1"/>
  <c r="P90" i="2"/>
  <c r="Q90" i="2" s="1"/>
  <c r="P78" i="2"/>
  <c r="Q78" i="2" s="1"/>
  <c r="P66" i="2"/>
  <c r="P54" i="2"/>
  <c r="P42" i="2"/>
  <c r="P30" i="2"/>
  <c r="P18" i="2"/>
  <c r="Q18" i="2" s="1"/>
  <c r="P6" i="2"/>
  <c r="P317" i="2"/>
  <c r="Q317" i="2" s="1"/>
  <c r="P305" i="2"/>
  <c r="P293" i="2"/>
  <c r="Q293" i="2" s="1"/>
  <c r="P281" i="2"/>
  <c r="P269" i="2"/>
  <c r="P257" i="2"/>
  <c r="Q257" i="2" s="1"/>
  <c r="P245" i="2"/>
  <c r="P233" i="2"/>
  <c r="P221" i="2"/>
  <c r="P209" i="2"/>
  <c r="Q209" i="2" s="1"/>
  <c r="P197" i="2"/>
  <c r="P185" i="2"/>
  <c r="Q185" i="2" s="1"/>
  <c r="P173" i="2"/>
  <c r="P161" i="2"/>
  <c r="Q161" i="2" s="1"/>
  <c r="P149" i="2"/>
  <c r="P137" i="2"/>
  <c r="P125" i="2"/>
  <c r="P113" i="2"/>
  <c r="P101" i="2"/>
  <c r="P89" i="2"/>
  <c r="Q89" i="2" s="1"/>
  <c r="P77" i="2"/>
  <c r="P65" i="2"/>
  <c r="P53" i="2"/>
  <c r="P41" i="2"/>
  <c r="Q41" i="2" s="1"/>
  <c r="P29" i="2"/>
  <c r="P17" i="2"/>
  <c r="Q17" i="2" s="1"/>
  <c r="P5" i="2"/>
  <c r="P2" i="2"/>
  <c r="P315" i="2"/>
  <c r="Q315" i="2" s="1"/>
  <c r="P303" i="2"/>
  <c r="Q303" i="2" s="1"/>
  <c r="P291" i="2"/>
  <c r="P279" i="2"/>
  <c r="Q267" i="2"/>
  <c r="P255" i="2"/>
  <c r="P243" i="2"/>
  <c r="Q243" i="2" s="1"/>
  <c r="P231" i="2"/>
  <c r="Q231" i="2" s="1"/>
  <c r="P219" i="2"/>
  <c r="P207" i="2"/>
  <c r="Q207" i="2" s="1"/>
  <c r="P195" i="2"/>
  <c r="Q195" i="2" s="1"/>
  <c r="P183" i="2"/>
  <c r="Q183" i="2" s="1"/>
  <c r="P171" i="2"/>
  <c r="P159" i="2"/>
  <c r="Q159" i="2" s="1"/>
  <c r="P147" i="2"/>
  <c r="Q147" i="2" s="1"/>
  <c r="P135" i="2"/>
  <c r="P123" i="2"/>
  <c r="Q123" i="2" s="1"/>
  <c r="P111" i="2"/>
  <c r="P99" i="2"/>
  <c r="P87" i="2"/>
  <c r="Q87" i="2" s="1"/>
  <c r="P75" i="2"/>
  <c r="P63" i="2"/>
  <c r="Q63" i="2" s="1"/>
  <c r="P39" i="2"/>
  <c r="P27" i="2"/>
  <c r="Q27" i="2" s="1"/>
  <c r="P15" i="2"/>
  <c r="Q15" i="2" s="1"/>
  <c r="P3" i="2"/>
  <c r="Q3" i="2" s="1"/>
  <c r="P326" i="2"/>
  <c r="P314" i="2"/>
  <c r="P302" i="2"/>
  <c r="P290" i="2"/>
  <c r="P278" i="2"/>
  <c r="P266" i="2"/>
  <c r="Q266" i="2" s="1"/>
  <c r="P254" i="2"/>
  <c r="P242" i="2"/>
  <c r="Q242" i="2" s="1"/>
  <c r="P230" i="2"/>
  <c r="P218" i="2"/>
  <c r="P206" i="2"/>
  <c r="P194" i="2"/>
  <c r="Q194" i="2" s="1"/>
  <c r="P170" i="2"/>
  <c r="Q170" i="2" s="1"/>
  <c r="P158" i="2"/>
  <c r="P146" i="2"/>
  <c r="Q146" i="2" s="1"/>
  <c r="P134" i="2"/>
  <c r="P122" i="2"/>
  <c r="Q122" i="2" s="1"/>
  <c r="P110" i="2"/>
  <c r="P98" i="2"/>
  <c r="P86" i="2"/>
  <c r="Q86" i="2" s="1"/>
  <c r="P74" i="2"/>
  <c r="P62" i="2"/>
  <c r="Q62" i="2" s="1"/>
  <c r="P50" i="2"/>
  <c r="P38" i="2"/>
  <c r="P26" i="2"/>
  <c r="Q26" i="2" s="1"/>
  <c r="P14" i="2"/>
  <c r="A253" i="2"/>
  <c r="A252" i="2"/>
  <c r="A250" i="2"/>
  <c r="A140" i="2"/>
  <c r="A226" i="2"/>
  <c r="A11" i="2"/>
  <c r="A147" i="2"/>
  <c r="A3" i="2"/>
  <c r="A314" i="2"/>
  <c r="A305" i="2"/>
  <c r="A179" i="2"/>
  <c r="A289" i="2"/>
  <c r="A248" i="2"/>
  <c r="A298" i="2"/>
  <c r="A19" i="2"/>
  <c r="A186" i="2"/>
  <c r="A237" i="2"/>
  <c r="A44" i="2"/>
  <c r="A189" i="2"/>
  <c r="A188" i="2"/>
  <c r="A32" i="2"/>
  <c r="A102" i="2"/>
  <c r="A198" i="2"/>
  <c r="A255" i="2"/>
  <c r="A139" i="2"/>
  <c r="A225" i="2"/>
  <c r="A6" i="2"/>
  <c r="A146" i="2"/>
  <c r="A282" i="2"/>
  <c r="A311" i="2"/>
  <c r="A52" i="2"/>
  <c r="A178" i="2"/>
  <c r="A288" i="2"/>
  <c r="A111" i="2"/>
  <c r="A297" i="2"/>
  <c r="A18" i="2"/>
  <c r="A185" i="2"/>
  <c r="A326" i="2"/>
  <c r="A43" i="2"/>
  <c r="A55" i="2"/>
  <c r="A2" i="2"/>
  <c r="A15" i="2"/>
  <c r="A101" i="2"/>
  <c r="A132" i="2"/>
  <c r="A27" i="2"/>
  <c r="A134" i="2"/>
  <c r="A271" i="2"/>
  <c r="A10" i="2"/>
  <c r="A145" i="2"/>
  <c r="A173" i="2"/>
  <c r="A295" i="2"/>
  <c r="A51" i="2"/>
  <c r="A177" i="2"/>
  <c r="A123" i="2"/>
  <c r="A117" i="2"/>
  <c r="A304" i="2"/>
  <c r="A17" i="2"/>
  <c r="A184" i="2"/>
  <c r="A325" i="2"/>
  <c r="A246" i="2"/>
  <c r="A307" i="2"/>
  <c r="A72" i="2"/>
  <c r="A14" i="2"/>
  <c r="A136" i="2"/>
  <c r="A37" i="2"/>
  <c r="A25" i="2"/>
  <c r="A39" i="2"/>
  <c r="A133" i="2"/>
  <c r="A323" i="2"/>
  <c r="A9" i="2"/>
  <c r="A144" i="2"/>
  <c r="A138" i="2"/>
  <c r="A294" i="2"/>
  <c r="A233" i="2"/>
  <c r="A196" i="2"/>
  <c r="A122" i="2"/>
  <c r="A116" i="2"/>
  <c r="A303" i="2"/>
  <c r="A119" i="2"/>
  <c r="A183" i="2"/>
  <c r="A219" i="2"/>
  <c r="A61" i="2"/>
  <c r="A247" i="2"/>
  <c r="A71" i="2"/>
  <c r="A164" i="2"/>
  <c r="A301" i="2"/>
  <c r="A128" i="2"/>
  <c r="A75" i="2"/>
  <c r="A16" i="2"/>
  <c r="A115" i="2"/>
  <c r="A249" i="2"/>
  <c r="A8" i="2"/>
  <c r="A143" i="2"/>
  <c r="A236" i="2"/>
  <c r="A293" i="2"/>
  <c r="A234" i="2"/>
  <c r="A162" i="2"/>
  <c r="A121" i="2"/>
  <c r="A174" i="2"/>
  <c r="A302" i="2"/>
  <c r="A223" i="2"/>
  <c r="A182" i="2"/>
  <c r="A88" i="2"/>
  <c r="A312" i="2"/>
  <c r="A54" i="2"/>
  <c r="A218" i="2"/>
  <c r="A48" i="2"/>
  <c r="A50" i="2"/>
  <c r="A57" i="2"/>
  <c r="A175" i="2"/>
  <c r="A114" i="2"/>
  <c r="A110" i="2"/>
  <c r="A13" i="2"/>
  <c r="A100" i="2"/>
  <c r="A67" i="2"/>
  <c r="A28" i="2"/>
  <c r="A232" i="2"/>
  <c r="A161" i="2"/>
  <c r="A120" i="2"/>
  <c r="A171" i="2"/>
  <c r="A201" i="2"/>
  <c r="A21" i="2"/>
  <c r="A306" i="2"/>
  <c r="A87" i="2"/>
  <c r="A212" i="2"/>
  <c r="A166" i="2"/>
  <c r="A217" i="2"/>
  <c r="A112" i="2"/>
  <c r="A131" i="2"/>
  <c r="A300" i="2"/>
  <c r="A46" i="2"/>
  <c r="A113" i="2"/>
  <c r="A281" i="2"/>
  <c r="A277" i="2"/>
  <c r="A99" i="2"/>
  <c r="A63" i="2"/>
  <c r="A286" i="2"/>
  <c r="A231" i="2"/>
  <c r="A160" i="2"/>
  <c r="A296" i="2"/>
  <c r="A29" i="2"/>
  <c r="A309" i="2"/>
  <c r="A20" i="2"/>
  <c r="A270" i="2"/>
  <c r="A86" i="2"/>
  <c r="A211" i="2"/>
  <c r="A267" i="2"/>
  <c r="A216" i="2"/>
  <c r="A108" i="2"/>
  <c r="A222" i="2"/>
  <c r="A42" i="2"/>
  <c r="A98" i="2"/>
  <c r="A148" i="2"/>
  <c r="A280" i="2"/>
  <c r="A317" i="2"/>
  <c r="A126" i="2"/>
  <c r="A62" i="2"/>
  <c r="A285" i="2"/>
  <c r="A291" i="2"/>
  <c r="A159" i="2"/>
  <c r="A192" i="2"/>
  <c r="A30" i="2"/>
  <c r="A73" i="2"/>
  <c r="A310" i="2"/>
  <c r="A80" i="2"/>
  <c r="A85" i="2"/>
  <c r="A204" i="2"/>
  <c r="A266" i="2"/>
  <c r="A69" i="2"/>
  <c r="A107" i="2"/>
  <c r="A40" i="2"/>
  <c r="A200" i="2"/>
  <c r="A239" i="2"/>
  <c r="A156" i="2"/>
  <c r="A150" i="2"/>
  <c r="A64" i="2"/>
  <c r="A316" i="2"/>
  <c r="A125" i="2"/>
  <c r="A65" i="2"/>
  <c r="A284" i="2"/>
  <c r="A220" i="2"/>
  <c r="A158" i="2"/>
  <c r="A203" i="2"/>
  <c r="A149" i="2"/>
  <c r="A221" i="2"/>
  <c r="A202" i="2"/>
  <c r="A79" i="2"/>
  <c r="A84" i="2"/>
  <c r="A68" i="2"/>
  <c r="A265" i="2"/>
  <c r="A153" i="2"/>
  <c r="A106" i="2"/>
  <c r="A319" i="2"/>
  <c r="A130" i="2"/>
  <c r="A97" i="2"/>
  <c r="A81" i="2"/>
  <c r="A190" i="2"/>
  <c r="A273" i="2"/>
  <c r="A315" i="2"/>
  <c r="A124" i="2"/>
  <c r="A90" i="2"/>
  <c r="A208" i="2"/>
  <c r="A56" i="2"/>
  <c r="A193" i="2"/>
  <c r="A258" i="2"/>
  <c r="A279" i="2"/>
  <c r="A213" i="2"/>
  <c r="A167" i="2"/>
  <c r="A78" i="2"/>
  <c r="A83" i="2"/>
  <c r="A290" i="2"/>
  <c r="A245" i="2"/>
  <c r="A243" i="2"/>
  <c r="A105" i="2"/>
  <c r="A38" i="2"/>
  <c r="A254" i="2"/>
  <c r="A95" i="2"/>
  <c r="A96" i="2"/>
  <c r="A47" i="2"/>
  <c r="A127" i="2"/>
  <c r="A53" i="2"/>
  <c r="A157" i="2"/>
  <c r="A313" i="2"/>
  <c r="A318" i="2"/>
  <c r="A269" i="2"/>
  <c r="A154" i="2"/>
  <c r="A109" i="2"/>
  <c r="A238" i="2"/>
  <c r="A176" i="2"/>
  <c r="A135" i="2"/>
  <c r="A151" i="2"/>
  <c r="A12" i="2"/>
  <c r="A320" i="2"/>
  <c r="A155" i="2"/>
  <c r="A129" i="2"/>
  <c r="A5" i="2"/>
  <c r="A235" i="2"/>
  <c r="A199" i="2"/>
  <c r="A152" i="2"/>
  <c r="A168" i="2"/>
  <c r="A321" i="2"/>
  <c r="A2" i="1"/>
  <c r="A22" i="2"/>
  <c r="A292" i="2"/>
  <c r="A240" i="2"/>
  <c r="A260" i="2"/>
  <c r="A210" i="2"/>
  <c r="A224" i="2"/>
  <c r="A33" i="2"/>
  <c r="A170" i="2"/>
  <c r="A41" i="2"/>
  <c r="A24" i="2"/>
  <c r="A241" i="2"/>
  <c r="A261" i="2"/>
  <c r="A259" i="2"/>
  <c r="A58" i="2"/>
  <c r="A34" i="2"/>
  <c r="A205" i="2"/>
  <c r="A165" i="2"/>
  <c r="A31" i="2"/>
  <c r="A91" i="2"/>
  <c r="A70" i="2"/>
  <c r="A262" i="2"/>
  <c r="A278" i="2"/>
  <c r="A59" i="2"/>
  <c r="A35" i="2"/>
  <c r="A206" i="2"/>
  <c r="A66" i="2"/>
  <c r="A92" i="2"/>
  <c r="A49" i="2"/>
  <c r="A263" i="2"/>
  <c r="A276" i="2"/>
  <c r="A60" i="2"/>
  <c r="A36" i="2"/>
  <c r="A207" i="2"/>
  <c r="A244" i="2"/>
  <c r="A324" i="2"/>
  <c r="A94" i="2"/>
  <c r="A45" i="2"/>
  <c r="A26" i="2"/>
  <c r="A299" i="2"/>
  <c r="A275" i="2"/>
  <c r="A287" i="2"/>
  <c r="A137" i="2"/>
  <c r="A142" i="2"/>
  <c r="A228" i="2"/>
  <c r="A272" i="2"/>
  <c r="A274" i="2"/>
  <c r="A268" i="2"/>
  <c r="A89" i="2"/>
  <c r="A264" i="2"/>
  <c r="A215" i="2"/>
  <c r="A195" i="2"/>
  <c r="A257" i="2"/>
  <c r="A172" i="2"/>
  <c r="A23" i="2"/>
  <c r="A308" i="2"/>
  <c r="A77" i="2"/>
  <c r="A82" i="2"/>
  <c r="A214" i="2"/>
  <c r="A197" i="2"/>
  <c r="A242" i="2"/>
  <c r="A104" i="2"/>
  <c r="A181" i="2"/>
  <c r="A93" i="2"/>
  <c r="A141" i="2"/>
  <c r="A227" i="2"/>
  <c r="A163" i="2"/>
  <c r="A283" i="2"/>
  <c r="A4" i="2"/>
  <c r="A118" i="2"/>
  <c r="A7" i="2"/>
  <c r="A180" i="2"/>
  <c r="A194" i="2"/>
  <c r="A256" i="2"/>
  <c r="A230" i="2"/>
  <c r="A187" i="2"/>
  <c r="A76" i="2"/>
  <c r="A74" i="2"/>
  <c r="A191" i="2"/>
  <c r="A322" i="2"/>
  <c r="A229" i="2"/>
  <c r="A103" i="2"/>
  <c r="A169" i="2"/>
  <c r="A209" i="2"/>
  <c r="D11" i="12" l="1"/>
  <c r="E10" i="12"/>
  <c r="Q38" i="2"/>
  <c r="Q64" i="2"/>
  <c r="Q220" i="2"/>
  <c r="Q137" i="2"/>
  <c r="Q191" i="2"/>
  <c r="Q326" i="2"/>
  <c r="Q127" i="2"/>
  <c r="Q281" i="2"/>
  <c r="Q112" i="2"/>
  <c r="Q202" i="2"/>
  <c r="Q305" i="2"/>
  <c r="Q223" i="2"/>
  <c r="Q214" i="2"/>
  <c r="Q136" i="2"/>
  <c r="Q235" i="2"/>
  <c r="Q226" i="2"/>
  <c r="Q247" i="2"/>
  <c r="Q238" i="2"/>
  <c r="Q246" i="2"/>
  <c r="Q32" i="2"/>
  <c r="Q16" i="2"/>
  <c r="Q28" i="2"/>
  <c r="Q172" i="2"/>
  <c r="Q5" i="2"/>
  <c r="Q149" i="2"/>
  <c r="Q188" i="2"/>
  <c r="Q50" i="2"/>
  <c r="Q99" i="2"/>
  <c r="Q131" i="2"/>
  <c r="Q203" i="2"/>
  <c r="Q275" i="2"/>
  <c r="Q206" i="2"/>
  <c r="Q111" i="2"/>
  <c r="Q255" i="2"/>
  <c r="Q270" i="2"/>
  <c r="Q29" i="2"/>
  <c r="Q173" i="2"/>
  <c r="Q138" i="2"/>
  <c r="Q282" i="2"/>
  <c r="Q74" i="2"/>
  <c r="Q218" i="2"/>
  <c r="Q283" i="2"/>
  <c r="Q6" i="2"/>
  <c r="Q150" i="2"/>
  <c r="Q224" i="2"/>
  <c r="Q71" i="2"/>
  <c r="Q143" i="2"/>
  <c r="Q215" i="2"/>
  <c r="Q287" i="2"/>
  <c r="Q230" i="2"/>
  <c r="Q135" i="2"/>
  <c r="Q279" i="2"/>
  <c r="Q7" i="2"/>
  <c r="Q118" i="2"/>
  <c r="Q53" i="2"/>
  <c r="Q197" i="2"/>
  <c r="Q306" i="2"/>
  <c r="Q236" i="2"/>
  <c r="Q98" i="2"/>
  <c r="Q291" i="2"/>
  <c r="Q163" i="2"/>
  <c r="Q307" i="2"/>
  <c r="Q130" i="2"/>
  <c r="Q65" i="2"/>
  <c r="Q30" i="2"/>
  <c r="Q174" i="2"/>
  <c r="Q248" i="2"/>
  <c r="Q11" i="2"/>
  <c r="Q299" i="2"/>
  <c r="Q110" i="2"/>
  <c r="Q254" i="2"/>
  <c r="Q31" i="2"/>
  <c r="Q175" i="2"/>
  <c r="Q77" i="2"/>
  <c r="Q221" i="2"/>
  <c r="Q42" i="2"/>
  <c r="Q171" i="2"/>
  <c r="Q43" i="2"/>
  <c r="Q233" i="2"/>
  <c r="Q54" i="2"/>
  <c r="Q198" i="2"/>
  <c r="Q128" i="2"/>
  <c r="Q23" i="2"/>
  <c r="Q167" i="2"/>
  <c r="Q239" i="2"/>
  <c r="Q311" i="2"/>
  <c r="Q134" i="2"/>
  <c r="Q278" i="2"/>
  <c r="Q39" i="2"/>
  <c r="Q2" i="2"/>
  <c r="Q101" i="2"/>
  <c r="Q245" i="2"/>
  <c r="Q66" i="2"/>
  <c r="Q284" i="2"/>
  <c r="Q290" i="2"/>
  <c r="Q51" i="2"/>
  <c r="Q22" i="2"/>
  <c r="Q166" i="2"/>
  <c r="Q67" i="2"/>
  <c r="Q211" i="2"/>
  <c r="Q322" i="2"/>
  <c r="Q113" i="2"/>
  <c r="Q222" i="2"/>
  <c r="Q8" i="2"/>
  <c r="Q296" i="2"/>
  <c r="Q323" i="2"/>
  <c r="Q14" i="2"/>
  <c r="Q158" i="2"/>
  <c r="Q302" i="2"/>
  <c r="Q190" i="2"/>
  <c r="Q125" i="2"/>
  <c r="Q269" i="2"/>
  <c r="Q234" i="2"/>
  <c r="Q20" i="2"/>
  <c r="Q164" i="2"/>
  <c r="Q308" i="2"/>
  <c r="Q314" i="2"/>
  <c r="Q75" i="2"/>
  <c r="Q219" i="2"/>
  <c r="D12" i="12" l="1"/>
  <c r="E11" i="12"/>
  <c r="D13" i="12" l="1"/>
  <c r="E12" i="12"/>
  <c r="D14" i="12" l="1"/>
  <c r="E13" i="12"/>
  <c r="D15" i="12" l="1"/>
  <c r="E14" i="12"/>
  <c r="D16" i="12" l="1"/>
  <c r="E15" i="12"/>
  <c r="D17" i="12" l="1"/>
  <c r="E16" i="12"/>
  <c r="D18" i="12" l="1"/>
  <c r="E17" i="12"/>
  <c r="D19" i="12" l="1"/>
  <c r="E18" i="12"/>
  <c r="D20" i="12" l="1"/>
  <c r="E19" i="12"/>
  <c r="D21" i="12" l="1"/>
  <c r="E20" i="12"/>
  <c r="D22" i="12" l="1"/>
  <c r="E21" i="12"/>
  <c r="D23" i="12" l="1"/>
  <c r="E22" i="12"/>
  <c r="D24" i="12" l="1"/>
  <c r="E23" i="12"/>
  <c r="D25" i="12" l="1"/>
  <c r="E24" i="12"/>
  <c r="D26" i="12" l="1"/>
  <c r="E25" i="12"/>
  <c r="D27" i="12" l="1"/>
  <c r="E26" i="12"/>
  <c r="D28" i="12" l="1"/>
  <c r="E27" i="12"/>
  <c r="D29" i="12" l="1"/>
  <c r="E28" i="12"/>
  <c r="D30" i="12" l="1"/>
  <c r="E29" i="12"/>
  <c r="D31" i="12" l="1"/>
  <c r="E30" i="12"/>
  <c r="D32" i="12" l="1"/>
  <c r="E31" i="12"/>
  <c r="D33" i="12" l="1"/>
  <c r="E32" i="12"/>
  <c r="D34" i="12" l="1"/>
  <c r="E33" i="12"/>
  <c r="D35" i="12" l="1"/>
  <c r="E34" i="12"/>
  <c r="D36" i="12" l="1"/>
  <c r="E35" i="12"/>
  <c r="D37" i="12" l="1"/>
  <c r="E36" i="12"/>
  <c r="D38" i="12" l="1"/>
  <c r="E37" i="12"/>
  <c r="D39" i="12" l="1"/>
  <c r="E38" i="12"/>
  <c r="D40" i="12" l="1"/>
  <c r="E39" i="12"/>
  <c r="D41" i="12" l="1"/>
  <c r="E40" i="12"/>
  <c r="D42" i="12" l="1"/>
  <c r="E41" i="12"/>
  <c r="D43" i="12" l="1"/>
  <c r="E42" i="12"/>
  <c r="D44" i="12" l="1"/>
  <c r="E43" i="12"/>
  <c r="D45" i="12" l="1"/>
  <c r="E44" i="12"/>
  <c r="D46" i="12" l="1"/>
  <c r="E45" i="12"/>
  <c r="D47" i="12" l="1"/>
  <c r="E46" i="12"/>
  <c r="D48" i="12" l="1"/>
  <c r="E47" i="12"/>
  <c r="D49" i="12" l="1"/>
  <c r="E48" i="12"/>
  <c r="D50" i="12" l="1"/>
  <c r="E49" i="12"/>
  <c r="D51" i="12" l="1"/>
  <c r="E50" i="12"/>
  <c r="D52" i="12" l="1"/>
  <c r="E51" i="12"/>
  <c r="D53" i="12" l="1"/>
  <c r="E52" i="12"/>
  <c r="D54" i="12" l="1"/>
  <c r="E53" i="12"/>
  <c r="D55" i="12" l="1"/>
  <c r="E54" i="12"/>
  <c r="D56" i="12" l="1"/>
  <c r="E55" i="12"/>
  <c r="D57" i="12" l="1"/>
  <c r="E56" i="12"/>
  <c r="D58" i="12" l="1"/>
  <c r="E57" i="12"/>
  <c r="D59" i="12" l="1"/>
  <c r="E58" i="12"/>
  <c r="D60" i="12" l="1"/>
  <c r="E59" i="12"/>
  <c r="D61" i="12" l="1"/>
  <c r="E60" i="12"/>
  <c r="D62" i="12" l="1"/>
  <c r="E61" i="12"/>
  <c r="D63" i="12" l="1"/>
  <c r="E62" i="12"/>
  <c r="D64" i="12" l="1"/>
  <c r="E63" i="12"/>
  <c r="D65" i="12" l="1"/>
  <c r="E64" i="12"/>
  <c r="D66" i="12" l="1"/>
  <c r="E65" i="12"/>
  <c r="D67" i="12" l="1"/>
  <c r="E66" i="12"/>
  <c r="D68" i="12" l="1"/>
  <c r="E67" i="12"/>
  <c r="D69" i="12" l="1"/>
  <c r="E68" i="12"/>
  <c r="D70" i="12" l="1"/>
  <c r="E69" i="12"/>
  <c r="D71" i="12" l="1"/>
  <c r="E70" i="12"/>
  <c r="D72" i="12" l="1"/>
  <c r="E71" i="12"/>
  <c r="D73" i="12" l="1"/>
  <c r="E72" i="12"/>
  <c r="D74" i="12" l="1"/>
  <c r="E73" i="12"/>
  <c r="D75" i="12" l="1"/>
  <c r="E74" i="12"/>
  <c r="D76" i="12" l="1"/>
  <c r="E75" i="12"/>
  <c r="D77" i="12" l="1"/>
  <c r="E76" i="12"/>
  <c r="D78" i="12" l="1"/>
  <c r="E77" i="12"/>
  <c r="D79" i="12" l="1"/>
  <c r="E78" i="12"/>
  <c r="D80" i="12" l="1"/>
  <c r="E79" i="12"/>
  <c r="D81" i="12" l="1"/>
  <c r="E80" i="12"/>
  <c r="D82" i="12" l="1"/>
  <c r="E81" i="12"/>
  <c r="D83" i="12" l="1"/>
  <c r="E82" i="12"/>
  <c r="D84" i="12" l="1"/>
  <c r="E83" i="12"/>
  <c r="D85" i="12" l="1"/>
  <c r="E84" i="12"/>
  <c r="D86" i="12" l="1"/>
  <c r="E85" i="12"/>
  <c r="D87" i="12" l="1"/>
  <c r="E86" i="12"/>
  <c r="D88" i="12" l="1"/>
  <c r="E87" i="12"/>
  <c r="D89" i="12" l="1"/>
  <c r="E88" i="12"/>
  <c r="D90" i="12" l="1"/>
  <c r="E89" i="12"/>
  <c r="D91" i="12" l="1"/>
  <c r="E90" i="12"/>
  <c r="D92" i="12" l="1"/>
  <c r="E91" i="12"/>
  <c r="D93" i="12" l="1"/>
  <c r="E92" i="12"/>
  <c r="D94" i="12" l="1"/>
  <c r="E93" i="12"/>
  <c r="D95" i="12" l="1"/>
  <c r="E94" i="12"/>
  <c r="D96" i="12" l="1"/>
  <c r="E95" i="12"/>
  <c r="D97" i="12" l="1"/>
  <c r="E96" i="12"/>
  <c r="D98" i="12" l="1"/>
  <c r="E97" i="12"/>
  <c r="D99" i="12" l="1"/>
  <c r="E98" i="12"/>
  <c r="D100" i="12" l="1"/>
  <c r="E99" i="12"/>
  <c r="D101" i="12" l="1"/>
  <c r="E100" i="12"/>
  <c r="D102" i="12" l="1"/>
  <c r="E101" i="12"/>
  <c r="D103" i="12" l="1"/>
  <c r="E102" i="12"/>
  <c r="D104" i="12" l="1"/>
  <c r="E103" i="12"/>
  <c r="D105" i="12" l="1"/>
  <c r="E104" i="12"/>
  <c r="D106" i="12" l="1"/>
  <c r="E105" i="12"/>
  <c r="D107" i="12" l="1"/>
  <c r="E106" i="12"/>
  <c r="D108" i="12" l="1"/>
  <c r="E107" i="12"/>
  <c r="D109" i="12" l="1"/>
  <c r="E108" i="12"/>
  <c r="D110" i="12" l="1"/>
  <c r="E109" i="12"/>
  <c r="D111" i="12" l="1"/>
  <c r="E110" i="12"/>
  <c r="D112" i="12" l="1"/>
  <c r="E111" i="12"/>
  <c r="D113" i="12" l="1"/>
  <c r="E112" i="12"/>
  <c r="D114" i="12" l="1"/>
  <c r="E113" i="12"/>
  <c r="D115" i="12" l="1"/>
  <c r="E114" i="12"/>
  <c r="D116" i="12" l="1"/>
  <c r="E115" i="12"/>
  <c r="D117" i="12" l="1"/>
  <c r="E116" i="12"/>
  <c r="D118" i="12" l="1"/>
  <c r="E117" i="12"/>
  <c r="D119" i="12" l="1"/>
  <c r="E118" i="12"/>
  <c r="D120" i="12" l="1"/>
  <c r="E119" i="12"/>
  <c r="D121" i="12" l="1"/>
  <c r="E120" i="12"/>
  <c r="D122" i="12" l="1"/>
  <c r="E121" i="12"/>
  <c r="D123" i="12" l="1"/>
  <c r="E122" i="12"/>
  <c r="D124" i="12" l="1"/>
  <c r="E123" i="12"/>
  <c r="D125" i="12" l="1"/>
  <c r="E124" i="12"/>
  <c r="D126" i="12" l="1"/>
  <c r="E125" i="12"/>
  <c r="D127" i="12" l="1"/>
  <c r="E126" i="12"/>
  <c r="D128" i="12" l="1"/>
  <c r="E127" i="12"/>
  <c r="D129" i="12" l="1"/>
  <c r="E128" i="12"/>
  <c r="D130" i="12" l="1"/>
  <c r="E129" i="12"/>
  <c r="D131" i="12" l="1"/>
  <c r="E130" i="12"/>
  <c r="D132" i="12" l="1"/>
  <c r="E131" i="12"/>
  <c r="D133" i="12" l="1"/>
  <c r="E132" i="12"/>
  <c r="D134" i="12" l="1"/>
  <c r="E133" i="12"/>
  <c r="D135" i="12" l="1"/>
  <c r="E134" i="12"/>
  <c r="D136" i="12" l="1"/>
  <c r="E135" i="12"/>
  <c r="D137" i="12" l="1"/>
  <c r="E136" i="12"/>
  <c r="D138" i="12" l="1"/>
  <c r="E137" i="12"/>
  <c r="D139" i="12" l="1"/>
  <c r="E138" i="12"/>
  <c r="D140" i="12" l="1"/>
  <c r="E139" i="12"/>
  <c r="D141" i="12" l="1"/>
  <c r="E140" i="12"/>
  <c r="D142" i="12" l="1"/>
  <c r="E141" i="12"/>
  <c r="D143" i="12" l="1"/>
  <c r="E142" i="12"/>
  <c r="D144" i="12" l="1"/>
  <c r="E143" i="12"/>
  <c r="D145" i="12" l="1"/>
  <c r="E144" i="12"/>
  <c r="D146" i="12" l="1"/>
  <c r="E145" i="12"/>
  <c r="D147" i="12" l="1"/>
  <c r="E146" i="12"/>
  <c r="D148" i="12" l="1"/>
  <c r="E147" i="12"/>
  <c r="D149" i="12" l="1"/>
  <c r="E148" i="12"/>
  <c r="D150" i="12" l="1"/>
  <c r="E149" i="12"/>
  <c r="D151" i="12" l="1"/>
  <c r="E150" i="12"/>
  <c r="D152" i="12" l="1"/>
  <c r="E151" i="12"/>
  <c r="D153" i="12" l="1"/>
  <c r="E152" i="12"/>
  <c r="D154" i="12" l="1"/>
  <c r="E153" i="12"/>
  <c r="D155" i="12" l="1"/>
  <c r="E154" i="12"/>
  <c r="D156" i="12" l="1"/>
  <c r="E155" i="12"/>
  <c r="D157" i="12" l="1"/>
  <c r="E156" i="12"/>
  <c r="D158" i="12" l="1"/>
  <c r="E157" i="12"/>
  <c r="D159" i="12" l="1"/>
  <c r="E158" i="12"/>
  <c r="D160" i="12" l="1"/>
  <c r="E159" i="12"/>
  <c r="D161" i="12" l="1"/>
  <c r="E160" i="12"/>
  <c r="D162" i="12" l="1"/>
  <c r="E161" i="12"/>
  <c r="D163" i="12" l="1"/>
  <c r="E162" i="12"/>
  <c r="D164" i="12" l="1"/>
  <c r="E163" i="12"/>
  <c r="D165" i="12" l="1"/>
  <c r="E164" i="12"/>
  <c r="D166" i="12" l="1"/>
  <c r="E165" i="12"/>
  <c r="D167" i="12" l="1"/>
  <c r="E166" i="12"/>
  <c r="D168" i="12" l="1"/>
  <c r="E167" i="12"/>
  <c r="D169" i="12" l="1"/>
  <c r="E168" i="12"/>
  <c r="D170" i="12" l="1"/>
  <c r="E169" i="12"/>
  <c r="D171" i="12" l="1"/>
  <c r="E171" i="12" s="1"/>
  <c r="E170" i="12"/>
  <c r="C1682" i="7"/>
  <c r="C509" i="7"/>
  <c r="C1650" i="7"/>
  <c r="C481" i="7"/>
  <c r="C626" i="7"/>
  <c r="C1088" i="7"/>
  <c r="C1937" i="7"/>
  <c r="C1754" i="7"/>
  <c r="C44" i="7"/>
  <c r="C275" i="7"/>
  <c r="C1365" i="7"/>
  <c r="C22" i="7"/>
  <c r="C4" i="7"/>
  <c r="C852" i="7"/>
  <c r="C1023" i="7"/>
  <c r="C680" i="7"/>
  <c r="C114" i="7"/>
  <c r="C1638" i="7"/>
  <c r="C1966" i="7"/>
  <c r="C722" i="7"/>
  <c r="C880" i="7"/>
  <c r="C251" i="7"/>
  <c r="C986" i="7"/>
  <c r="C236" i="7"/>
  <c r="C1598" i="7"/>
  <c r="C2006" i="7"/>
  <c r="C929" i="7"/>
  <c r="C153" i="7"/>
  <c r="C157" i="7"/>
  <c r="C535" i="7"/>
  <c r="C1339" i="7"/>
  <c r="C1827" i="7"/>
  <c r="C1136" i="7"/>
  <c r="C1294" i="7"/>
  <c r="C1517" i="7"/>
  <c r="C226" i="7"/>
  <c r="C386" i="7"/>
  <c r="C1971" i="7"/>
  <c r="C1363" i="7"/>
  <c r="C1383" i="7"/>
  <c r="C1717" i="7"/>
  <c r="C449" i="7"/>
  <c r="C442" i="7"/>
  <c r="C1240" i="7"/>
  <c r="C242" i="7"/>
  <c r="C1496" i="7"/>
  <c r="C717" i="7"/>
  <c r="C31" i="7"/>
  <c r="C524" i="7"/>
  <c r="C105" i="7"/>
  <c r="C1304" i="7"/>
  <c r="C1268" i="7"/>
  <c r="C583" i="7"/>
  <c r="C2016" i="7"/>
  <c r="C1376" i="7"/>
  <c r="C1886" i="7"/>
  <c r="C608" i="7"/>
  <c r="C298" i="7"/>
  <c r="C315" i="7"/>
  <c r="C50" i="7"/>
  <c r="C700" i="7"/>
  <c r="C174" i="7"/>
  <c r="C1915" i="7"/>
  <c r="C1272" i="7"/>
  <c r="C491" i="7"/>
  <c r="C118" i="7"/>
  <c r="C1701" i="7"/>
  <c r="C537" i="7"/>
  <c r="C1519" i="7"/>
  <c r="C1765" i="7"/>
  <c r="C1800" i="7"/>
  <c r="C1964" i="7"/>
  <c r="C1560" i="7"/>
  <c r="C1787" i="7"/>
  <c r="C1449" i="7"/>
  <c r="C1562" i="7"/>
  <c r="C55" i="7"/>
  <c r="C1385" i="7"/>
  <c r="C1001" i="7"/>
  <c r="C1973" i="7"/>
  <c r="C719" i="7"/>
  <c r="C332" i="7"/>
  <c r="C1275" i="7"/>
  <c r="C299" i="7"/>
  <c r="C28" i="7"/>
  <c r="C405" i="7"/>
  <c r="C95" i="7"/>
  <c r="C1957" i="7"/>
  <c r="C653" i="7"/>
  <c r="C1784" i="7"/>
  <c r="C231" i="7"/>
  <c r="C1879" i="7"/>
  <c r="C734" i="7"/>
  <c r="C277" i="7"/>
  <c r="C387" i="7"/>
  <c r="C1331" i="7"/>
  <c r="C888" i="7"/>
  <c r="C418" i="7"/>
  <c r="C437" i="7"/>
  <c r="C1305" i="7"/>
  <c r="C936" i="7"/>
  <c r="C902" i="7"/>
  <c r="C527" i="7"/>
  <c r="C1060" i="7"/>
  <c r="C1280" i="7"/>
  <c r="C663" i="7"/>
  <c r="C853" i="7"/>
  <c r="C1529" i="7"/>
  <c r="C1256" i="7"/>
  <c r="C122" i="7"/>
  <c r="C313" i="7"/>
  <c r="C881" i="7"/>
  <c r="C1531" i="7"/>
  <c r="C948" i="7"/>
  <c r="C1857" i="7"/>
  <c r="C1004" i="7"/>
  <c r="C1058" i="7"/>
  <c r="C1967" i="7"/>
  <c r="C2012" i="7"/>
  <c r="C1641" i="7"/>
  <c r="C1340" i="7"/>
  <c r="C1471" i="7"/>
  <c r="C1635" i="7"/>
  <c r="C1541" i="7"/>
  <c r="C1342" i="7"/>
  <c r="C875" i="7"/>
  <c r="C176" i="7"/>
  <c r="C845" i="7"/>
  <c r="C1665" i="7"/>
  <c r="C645" i="7"/>
  <c r="C349" i="7"/>
  <c r="C1956" i="7"/>
  <c r="C1547" i="7"/>
  <c r="C979" i="7"/>
  <c r="C85" i="7"/>
  <c r="C2011" i="7"/>
  <c r="C372" i="7"/>
  <c r="C1426" i="7"/>
  <c r="C658" i="7"/>
  <c r="C1312" i="7"/>
  <c r="C1718" i="7"/>
  <c r="C238" i="7"/>
  <c r="C1048" i="7"/>
  <c r="C1082" i="7"/>
  <c r="C871" i="7"/>
  <c r="C1629" i="7"/>
  <c r="C974" i="7"/>
  <c r="C1887" i="7"/>
  <c r="C441" i="7"/>
  <c r="C1156" i="7"/>
  <c r="C1849" i="7"/>
  <c r="C749" i="7"/>
  <c r="C1295" i="7"/>
  <c r="C927" i="7"/>
  <c r="C402" i="7"/>
  <c r="C52" i="7"/>
  <c r="C1165" i="7"/>
  <c r="C268" i="7"/>
  <c r="C1908" i="7"/>
  <c r="C54" i="7"/>
  <c r="C1940" i="7"/>
  <c r="C799" i="7"/>
  <c r="C497" i="7"/>
  <c r="C438" i="7"/>
  <c r="C1527" i="7"/>
  <c r="C502" i="7"/>
  <c r="C644" i="7"/>
  <c r="C1720" i="7"/>
  <c r="C1159" i="7"/>
  <c r="C16" i="7"/>
  <c r="C1944" i="7"/>
  <c r="C592" i="7"/>
  <c r="C1694" i="7"/>
  <c r="C1164" i="7"/>
  <c r="C158" i="7"/>
  <c r="C988" i="7"/>
  <c r="C1840" i="7"/>
  <c r="C337" i="7"/>
  <c r="C132" i="7"/>
  <c r="C865" i="7"/>
  <c r="C1341" i="7"/>
  <c r="C809" i="7"/>
  <c r="C13" i="7"/>
  <c r="C676" i="7"/>
  <c r="C1648" i="7"/>
  <c r="C1805" i="7"/>
  <c r="C125" i="7"/>
  <c r="C987" i="7"/>
  <c r="C564" i="7"/>
  <c r="C409" i="7"/>
  <c r="C19" i="7"/>
  <c r="C38" i="7"/>
  <c r="C1230" i="7"/>
  <c r="C1516" i="7"/>
  <c r="C133" i="7"/>
  <c r="C1384" i="7"/>
  <c r="C1463" i="7"/>
  <c r="C1911" i="7"/>
  <c r="C823" i="7"/>
  <c r="C1921" i="7"/>
  <c r="C1802" i="7"/>
  <c r="C48" i="7"/>
  <c r="C1664" i="7"/>
  <c r="C610" i="7"/>
  <c r="C978" i="7"/>
  <c r="C1405" i="7"/>
  <c r="C1719" i="7"/>
  <c r="C1475" i="7"/>
  <c r="C2025" i="7"/>
  <c r="C446" i="7"/>
  <c r="C1508" i="7"/>
  <c r="C177" i="7"/>
  <c r="C1196" i="7"/>
  <c r="C814" i="7"/>
  <c r="C1544" i="7"/>
  <c r="C500" i="7"/>
  <c r="C62" i="7"/>
  <c r="C164" i="7"/>
  <c r="C1146" i="7"/>
  <c r="C1546" i="7"/>
  <c r="C999" i="7"/>
  <c r="C1515" i="7"/>
  <c r="C915" i="7"/>
  <c r="C1809" i="7"/>
  <c r="C463" i="7"/>
  <c r="C1668" i="7"/>
  <c r="C351" i="7"/>
  <c r="C1175" i="7"/>
  <c r="C1762" i="7"/>
  <c r="C1190" i="7"/>
  <c r="C544" i="7"/>
  <c r="C1005" i="7"/>
  <c r="C319" i="7"/>
  <c r="C1386" i="7"/>
  <c r="C1402" i="7"/>
  <c r="C377" i="7"/>
  <c r="C1704" i="7"/>
  <c r="C1780" i="7"/>
  <c r="C944" i="7"/>
  <c r="C1534" i="7"/>
  <c r="C864" i="7"/>
  <c r="C1778" i="7"/>
  <c r="C483" i="7"/>
  <c r="C1434" i="7"/>
  <c r="C1068" i="7"/>
  <c r="C1442" i="7"/>
  <c r="C1753" i="7"/>
  <c r="C314" i="7"/>
  <c r="C801" i="7"/>
  <c r="C344" i="7"/>
  <c r="C1332" i="7"/>
  <c r="C612" i="7"/>
  <c r="C1429" i="7"/>
  <c r="C930" i="7"/>
  <c r="C1733" i="7"/>
  <c r="C142" i="7"/>
  <c r="C1591" i="7"/>
  <c r="C1626" i="7"/>
  <c r="C873" i="7"/>
  <c r="C1104" i="7"/>
  <c r="C1441" i="7"/>
  <c r="C1675" i="7"/>
  <c r="C1010" i="7"/>
  <c r="C1969" i="7"/>
  <c r="C400" i="7"/>
  <c r="C933" i="7"/>
  <c r="C334" i="7"/>
  <c r="C520" i="7"/>
  <c r="C100" i="7"/>
  <c r="C1808" i="7"/>
  <c r="C1980" i="7"/>
  <c r="C308" i="7"/>
  <c r="C1813" i="7"/>
  <c r="C1162" i="7"/>
  <c r="C1962" i="7"/>
  <c r="C657" i="7"/>
  <c r="C1350" i="7"/>
  <c r="C1539" i="7"/>
  <c r="C834" i="7"/>
  <c r="C410" i="7"/>
  <c r="C715" i="7"/>
  <c r="C1989" i="7"/>
  <c r="C615" i="7"/>
  <c r="C1075" i="7"/>
  <c r="C1026" i="7"/>
  <c r="C1051" i="7"/>
  <c r="C389" i="7"/>
  <c r="C1487" i="7"/>
  <c r="C455" i="7"/>
  <c r="C1459" i="7"/>
  <c r="C1835" i="7"/>
  <c r="C1793" i="7"/>
  <c r="C628" i="7"/>
  <c r="C689" i="7"/>
  <c r="C339" i="7"/>
  <c r="C67" i="7"/>
  <c r="C1917" i="7"/>
  <c r="C561" i="7"/>
  <c r="C1960" i="7"/>
  <c r="C530" i="7"/>
  <c r="C382" i="7"/>
  <c r="C928" i="7"/>
  <c r="C788" i="7"/>
  <c r="C1031" i="7"/>
  <c r="C985" i="7"/>
  <c r="C1504" i="7"/>
  <c r="C472" i="7"/>
  <c r="C113" i="7"/>
  <c r="C1464" i="7"/>
  <c r="C1739" i="7"/>
  <c r="C1986" i="7"/>
  <c r="C1250" i="7"/>
  <c r="C403" i="7"/>
  <c r="C1532" i="7"/>
  <c r="C912" i="7"/>
  <c r="C1239" i="7"/>
  <c r="C981" i="7"/>
  <c r="C1298" i="7"/>
  <c r="C886" i="7"/>
  <c r="C793" i="7"/>
  <c r="C727" i="7"/>
  <c r="C627" i="7"/>
  <c r="C1892" i="7"/>
  <c r="C1417" i="7"/>
  <c r="C1918" i="7"/>
  <c r="C1779" i="7"/>
  <c r="C224" i="7"/>
  <c r="C1053" i="7"/>
  <c r="C102" i="7"/>
  <c r="C328" i="7"/>
  <c r="C1457" i="7"/>
  <c r="C558" i="7"/>
  <c r="C1195" i="7"/>
  <c r="C846" i="7"/>
  <c r="C1585" i="7"/>
  <c r="C1738" i="7"/>
  <c r="C26" i="7"/>
  <c r="C1199" i="7"/>
  <c r="C1302" i="7"/>
  <c r="C1945" i="7"/>
  <c r="C1540" i="7"/>
  <c r="C1456" i="7"/>
  <c r="C1683" i="7"/>
  <c r="C1105" i="7"/>
  <c r="C1961" i="7"/>
  <c r="C369" i="7"/>
  <c r="C957" i="7"/>
  <c r="C1605" i="7"/>
  <c r="C779" i="7"/>
  <c r="C1752" i="7"/>
  <c r="C517" i="7"/>
  <c r="C43" i="7"/>
  <c r="C682" i="7"/>
  <c r="C1843" i="7"/>
  <c r="C1748" i="7"/>
  <c r="C729" i="7"/>
  <c r="C1644" i="7"/>
  <c r="C708" i="7"/>
  <c r="C215" i="7"/>
  <c r="C1452" i="7"/>
  <c r="C488" i="7"/>
  <c r="C1489" i="7"/>
  <c r="C492" i="7"/>
  <c r="C439" i="7"/>
  <c r="C1782" i="7"/>
  <c r="C1316" i="7"/>
  <c r="C1241" i="7"/>
  <c r="C1161" i="7"/>
  <c r="C1135" i="7"/>
  <c r="C604" i="7"/>
  <c r="C1284" i="7"/>
  <c r="C352" i="7"/>
  <c r="C106" i="7"/>
  <c r="C1211" i="7"/>
  <c r="C1236" i="7"/>
  <c r="C745" i="7"/>
  <c r="C1619" i="7"/>
  <c r="C1589" i="7"/>
  <c r="C272" i="7"/>
  <c r="C781" i="7"/>
  <c r="C542" i="7"/>
  <c r="C126" i="7"/>
  <c r="C1070" i="7"/>
  <c r="C1303" i="7"/>
  <c r="C1409" i="7"/>
  <c r="C1510" i="7"/>
  <c r="C546" i="7"/>
  <c r="C460" i="7"/>
  <c r="C937" i="7"/>
  <c r="C1414" i="7"/>
  <c r="C1410" i="7"/>
  <c r="C1628" i="7"/>
  <c r="C1676" i="7"/>
  <c r="C219" i="7"/>
  <c r="C756" i="7"/>
  <c r="C1407" i="7"/>
  <c r="C1432" i="7"/>
  <c r="C1699" i="7"/>
  <c r="C1685" i="7"/>
  <c r="C79" i="7"/>
  <c r="C586" i="7"/>
  <c r="C735" i="7"/>
  <c r="C201" i="7"/>
  <c r="C1079" i="7"/>
  <c r="C1231" i="7"/>
  <c r="C1154" i="7"/>
  <c r="C1578" i="7"/>
  <c r="C1273" i="7"/>
  <c r="C124" i="7"/>
  <c r="C1637" i="7"/>
  <c r="C704" i="7"/>
  <c r="C7" i="7"/>
  <c r="C358" i="7"/>
  <c r="C3" i="7"/>
  <c r="C417" i="7"/>
  <c r="C724" i="7"/>
  <c r="C232" i="7"/>
  <c r="C82" i="7"/>
  <c r="C1408" i="7"/>
  <c r="C1686" i="7"/>
  <c r="C1894" i="7"/>
  <c r="C1037" i="7"/>
  <c r="C1552" i="7"/>
  <c r="C1865" i="7"/>
  <c r="C189" i="7"/>
  <c r="C932" i="7"/>
  <c r="C84" i="7"/>
  <c r="C1750" i="7"/>
  <c r="C1571" i="7"/>
  <c r="C965" i="7"/>
  <c r="C35" i="7"/>
  <c r="C1673" i="7"/>
  <c r="C1291" i="7"/>
  <c r="C6" i="7"/>
  <c r="C1462" i="7"/>
  <c r="C144" i="7"/>
  <c r="C723" i="7"/>
  <c r="C1735" i="7"/>
  <c r="C1453" i="7"/>
  <c r="C424" i="7"/>
  <c r="C1076" i="7"/>
  <c r="C1207" i="7"/>
  <c r="C1729" i="7"/>
  <c r="C636" i="7"/>
  <c r="C1152" i="7"/>
  <c r="C1866" i="7"/>
  <c r="C964" i="7"/>
  <c r="C821" i="7"/>
  <c r="C733" i="7"/>
  <c r="C1191" i="7"/>
  <c r="C567" i="7"/>
  <c r="C633" i="7"/>
  <c r="C665" i="7"/>
  <c r="C1994" i="7"/>
  <c r="C420" i="7"/>
  <c r="C366" i="7"/>
  <c r="C317" i="7"/>
  <c r="C1424" i="7"/>
  <c r="C501" i="7"/>
  <c r="C1576" i="7"/>
  <c r="C554" i="7"/>
  <c r="C1829" i="7"/>
  <c r="C1806" i="7"/>
  <c r="C751" i="7"/>
  <c r="C757" i="7"/>
  <c r="C575" i="7"/>
  <c r="C205" i="7"/>
  <c r="C662" i="7"/>
  <c r="C1861" i="7"/>
  <c r="C1786" i="7"/>
  <c r="C1277" i="7"/>
  <c r="C1257" i="7"/>
  <c r="C953" i="7"/>
  <c r="C1570" i="7"/>
  <c r="C1667" i="7"/>
  <c r="C173" i="7"/>
  <c r="C892" i="7"/>
  <c r="C2026" i="7"/>
  <c r="C634" i="7"/>
  <c r="C1677" i="7"/>
  <c r="C1710" i="7"/>
  <c r="C623" i="7"/>
  <c r="C1193" i="7"/>
  <c r="C613" i="7"/>
  <c r="C70" i="7"/>
  <c r="C511" i="7"/>
  <c r="C1817" i="7"/>
  <c r="C478" i="7"/>
  <c r="C1725" i="7"/>
  <c r="C1724" i="7"/>
  <c r="C148" i="7"/>
  <c r="C800" i="7"/>
  <c r="C1837" i="7"/>
  <c r="C720" i="7"/>
  <c r="C1913" i="7"/>
  <c r="C1233" i="7"/>
  <c r="C1551" i="7"/>
  <c r="C212" i="7"/>
  <c r="C970" i="7"/>
  <c r="C522" i="7"/>
  <c r="C685" i="7"/>
  <c r="C374" i="7"/>
  <c r="C1672" i="7"/>
  <c r="C1982" i="7"/>
  <c r="C1734" i="7"/>
  <c r="C791" i="7"/>
  <c r="C1346" i="7"/>
  <c r="C858" i="7"/>
  <c r="C1698" i="7"/>
  <c r="C1141" i="7"/>
  <c r="C1283" i="7"/>
  <c r="C1372" i="7"/>
  <c r="C152" i="7"/>
  <c r="C440" i="7"/>
  <c r="C1855" i="7"/>
  <c r="C1258" i="7"/>
  <c r="C1663" i="7"/>
  <c r="C1514" i="7"/>
  <c r="C1763" i="7"/>
  <c r="C643" i="7"/>
  <c r="C917" i="7"/>
  <c r="C1359" i="7"/>
  <c r="C99" i="7"/>
  <c r="C1436" i="7"/>
  <c r="C820" i="7"/>
  <c r="C1596" i="7"/>
  <c r="C2017" i="7"/>
  <c r="C1777" i="7"/>
  <c r="C362" i="7"/>
  <c r="C49" i="7"/>
  <c r="C859" i="7"/>
  <c r="C805" i="7"/>
  <c r="C739" i="7"/>
  <c r="C762" i="7"/>
  <c r="C453" i="7"/>
  <c r="C1905" i="7"/>
  <c r="C1319" i="7"/>
  <c r="C1774" i="7"/>
  <c r="C1337" i="7"/>
  <c r="C96" i="7"/>
  <c r="C1400" i="7"/>
  <c r="C329" i="7"/>
  <c r="C1391" i="7"/>
  <c r="C1970" i="7"/>
  <c r="C1343" i="7"/>
  <c r="C2005" i="7"/>
  <c r="C1538" i="7"/>
  <c r="C41" i="7"/>
  <c r="C1347" i="7"/>
  <c r="C262" i="7"/>
  <c r="C677" i="7"/>
  <c r="C1033" i="7"/>
  <c r="C222" i="7"/>
  <c r="C244" i="7"/>
  <c r="C1615" i="7"/>
  <c r="C703" i="7"/>
  <c r="C1990" i="7"/>
  <c r="C573" i="7"/>
  <c r="C1067" i="7"/>
  <c r="C419" i="7"/>
  <c r="C877" i="7"/>
  <c r="C112" i="7"/>
  <c r="C740" i="7"/>
  <c r="C1370" i="7"/>
  <c r="C836" i="7"/>
  <c r="C1620" i="7"/>
  <c r="C794" i="7"/>
  <c r="C1043" i="7"/>
  <c r="C1261" i="7"/>
  <c r="C752" i="7"/>
  <c r="C603" i="7"/>
  <c r="C103" i="7"/>
  <c r="C1213" i="7"/>
  <c r="C1366" i="7"/>
  <c r="C119" i="7"/>
  <c r="C1899" i="7"/>
  <c r="C812" i="7"/>
  <c r="C1247" i="7"/>
  <c r="C736" i="7"/>
  <c r="C1222" i="7"/>
  <c r="C499" i="7"/>
  <c r="C456" i="7"/>
  <c r="C1044" i="7"/>
  <c r="C1821" i="7"/>
  <c r="C359" i="7"/>
  <c r="C990" i="7"/>
  <c r="C1839" i="7"/>
  <c r="C1197" i="7"/>
  <c r="C1325" i="7"/>
  <c r="C1356" i="7"/>
  <c r="C1144" i="7"/>
  <c r="C1421" i="7"/>
  <c r="C190" i="7"/>
  <c r="C572" i="7"/>
  <c r="C1506" i="7"/>
  <c r="C1811" i="7"/>
  <c r="C77" i="7"/>
  <c r="C764" i="7"/>
  <c r="C193" i="7"/>
  <c r="C475" i="7"/>
  <c r="C780" i="7"/>
  <c r="C1289" i="7"/>
  <c r="C1859" i="7"/>
  <c r="C922" i="7"/>
  <c r="C1398" i="7"/>
  <c r="C310" i="7"/>
  <c r="C154" i="7"/>
  <c r="C1999" i="7"/>
  <c r="C484" i="7"/>
  <c r="C87" i="7"/>
  <c r="C1252" i="7"/>
  <c r="C693" i="7"/>
  <c r="C1871" i="7"/>
  <c r="C1783" i="7"/>
  <c r="C169" i="7"/>
  <c r="C1353" i="7"/>
  <c r="C743" i="7"/>
  <c r="C1797" i="7"/>
  <c r="C989" i="7"/>
  <c r="C1770" i="7"/>
  <c r="C1034" i="7"/>
  <c r="C1603" i="7"/>
  <c r="C706" i="7"/>
  <c r="C1431" i="7"/>
  <c r="C316" i="7"/>
  <c r="C431" i="7"/>
  <c r="C1003" i="7"/>
  <c r="C1330" i="7"/>
  <c r="C123" i="7"/>
  <c r="C191" i="7"/>
  <c r="C1661" i="7"/>
  <c r="C360" i="7"/>
  <c r="C1189" i="7"/>
  <c r="C622" i="7"/>
  <c r="C639" i="7"/>
  <c r="C713" i="7"/>
  <c r="C392" i="7"/>
  <c r="C1700" i="7"/>
  <c r="C155" i="7"/>
  <c r="C1157" i="7"/>
  <c r="C1946" i="7"/>
  <c r="C476" i="7"/>
  <c r="C1288" i="7"/>
  <c r="C1955" i="7"/>
  <c r="C21" i="7"/>
  <c r="C570" i="7"/>
  <c r="C531" i="7"/>
  <c r="C611" i="7"/>
  <c r="C1238" i="7"/>
  <c r="C1847" i="7"/>
  <c r="C1795" i="7"/>
  <c r="C1428" i="7"/>
  <c r="C1731" i="7"/>
  <c r="C1758" i="7"/>
  <c r="C1131" i="7"/>
  <c r="C1262" i="7"/>
  <c r="C1505" i="7"/>
  <c r="C187" i="7"/>
  <c r="C1249" i="7"/>
  <c r="C47" i="7"/>
  <c r="C855" i="7"/>
  <c r="C198" i="7"/>
  <c r="C829" i="7"/>
  <c r="C309" i="7"/>
  <c r="C1563" i="7"/>
  <c r="C243" i="7"/>
  <c r="C1454" i="7"/>
  <c r="C1669" i="7"/>
  <c r="C1998" i="7"/>
  <c r="C767" i="7"/>
  <c r="C666" i="7"/>
  <c r="C1112" i="7"/>
  <c r="C459" i="7"/>
  <c r="C1902" i="7"/>
  <c r="C580" i="7"/>
  <c r="C322" i="7"/>
  <c r="C25" i="7"/>
  <c r="C61" i="7"/>
  <c r="C1285" i="7"/>
  <c r="C1480" i="7"/>
  <c r="C1816" i="7"/>
  <c r="C24" i="7"/>
  <c r="C1498" i="7"/>
  <c r="C843" i="7"/>
  <c r="C851" i="7"/>
  <c r="C1906" i="7"/>
  <c r="C1674" i="7"/>
  <c r="C1317" i="7"/>
  <c r="C131" i="7"/>
  <c r="C1884" i="7"/>
  <c r="C1888" i="7"/>
  <c r="C1503" i="7"/>
  <c r="C1909" i="7"/>
  <c r="C934" i="7"/>
  <c r="C1868" i="7"/>
  <c r="C899" i="7"/>
  <c r="C1880" i="7"/>
  <c r="C876" i="7"/>
  <c r="C1751" i="7"/>
  <c r="C1757" i="7"/>
  <c r="C1907" i="7"/>
  <c r="C163" i="7"/>
  <c r="C1287" i="7"/>
  <c r="C1324" i="7"/>
  <c r="C436" i="7"/>
  <c r="C51" i="7"/>
  <c r="C1349" i="7"/>
  <c r="C1032" i="7"/>
  <c r="C29" i="7"/>
  <c r="C1223" i="7"/>
  <c r="C1948" i="7"/>
  <c r="C239" i="7"/>
  <c r="C1975" i="7"/>
  <c r="C1878" i="7"/>
  <c r="C1812" i="7"/>
  <c r="C1173" i="7"/>
  <c r="C1318" i="7"/>
  <c r="C338" i="7"/>
  <c r="C263" i="7"/>
  <c r="C1736" i="7"/>
  <c r="C1440" i="7"/>
  <c r="C430" i="7"/>
  <c r="C1860" i="7"/>
  <c r="C617" i="7"/>
  <c r="C1931" i="7"/>
  <c r="C1904" i="7"/>
  <c r="C712" i="7"/>
  <c r="C1237" i="7"/>
  <c r="C1579" i="7"/>
  <c r="C1910" i="7"/>
  <c r="C252" i="7"/>
  <c r="C969" i="7"/>
  <c r="C186" i="7"/>
  <c r="C320" i="7"/>
  <c r="C894" i="7"/>
  <c r="C1478" i="7"/>
  <c r="C175" i="7"/>
  <c r="C1401" i="7"/>
  <c r="C1307" i="7"/>
  <c r="C997" i="7"/>
  <c r="C1815" i="7"/>
  <c r="C311" i="7"/>
  <c r="C1025" i="7"/>
  <c r="C968" i="7"/>
  <c r="C60" i="7"/>
  <c r="C1987" i="7"/>
  <c r="C830" i="7"/>
  <c r="C1041" i="7"/>
  <c r="C443" i="7"/>
  <c r="C512" i="7"/>
  <c r="C744" i="7"/>
  <c r="C489" i="7"/>
  <c r="C1334" i="7"/>
  <c r="C2002" i="7"/>
  <c r="C65" i="7"/>
  <c r="C183" i="7"/>
  <c r="C388" i="7"/>
  <c r="C1139" i="7"/>
  <c r="C168" i="7"/>
  <c r="C777" i="7"/>
  <c r="C292" i="7"/>
  <c r="C1616" i="7"/>
  <c r="C228" i="7"/>
  <c r="C1011" i="7"/>
  <c r="C480" i="7"/>
  <c r="C421" i="7"/>
  <c r="C1020" i="7"/>
  <c r="C1074" i="7"/>
  <c r="C808" i="7"/>
  <c r="C1270" i="7"/>
  <c r="C1389" i="7"/>
  <c r="C1422" i="7"/>
  <c r="C1224" i="7"/>
  <c r="C92" i="7"/>
  <c r="C1390" i="7"/>
  <c r="C1653" i="7"/>
  <c r="C1187" i="7"/>
  <c r="C1122" i="7"/>
  <c r="C1493" i="7"/>
  <c r="C1499" i="7"/>
  <c r="C905" i="7"/>
  <c r="C911" i="7"/>
  <c r="C585" i="7"/>
  <c r="C1024" i="7"/>
  <c r="C850" i="7"/>
  <c r="C1095" i="7"/>
  <c r="C406" i="7"/>
  <c r="C458" i="7"/>
  <c r="C1929" i="7"/>
  <c r="C1769" i="7"/>
  <c r="C952" i="7"/>
  <c r="C854" i="7"/>
  <c r="C1018" i="7"/>
  <c r="C1393" i="7"/>
  <c r="C1974" i="7"/>
  <c r="C281" i="7"/>
  <c r="C486" i="7"/>
  <c r="C1091" i="7"/>
  <c r="C884" i="7"/>
  <c r="C1314" i="7"/>
  <c r="C1388" i="7"/>
  <c r="C696" i="7"/>
  <c r="C1897" i="7"/>
  <c r="C354" i="7"/>
  <c r="C1771" i="7"/>
  <c r="C1115" i="7"/>
  <c r="C1114" i="7"/>
  <c r="C817" i="7"/>
  <c r="C110" i="7"/>
  <c r="C1474" i="7"/>
  <c r="C283" i="7"/>
  <c r="C1354" i="7"/>
  <c r="C1640" i="7"/>
  <c r="C1833" i="7"/>
  <c r="C1716" i="7"/>
  <c r="C1418" i="7"/>
  <c r="C1313" i="7"/>
  <c r="C1715" i="7"/>
  <c r="C1014" i="7"/>
  <c r="C363" i="7"/>
  <c r="C1790" i="7"/>
  <c r="C786" i="7"/>
  <c r="C450" i="7"/>
  <c r="C258" i="7"/>
  <c r="C412" i="7"/>
  <c r="C1883" i="7"/>
  <c r="C1208" i="7"/>
  <c r="C1580" i="7"/>
  <c r="C401" i="7"/>
  <c r="C1276" i="7"/>
  <c r="C248" i="7"/>
  <c r="C1132" i="7"/>
  <c r="C1220" i="7"/>
  <c r="C1362" i="7"/>
  <c r="C900" i="7"/>
  <c r="C1134" i="7"/>
  <c r="C766" i="7"/>
  <c r="C101" i="7"/>
  <c r="C1228" i="7"/>
  <c r="C1687" i="7"/>
  <c r="C1781" i="7"/>
  <c r="C90" i="7"/>
  <c r="C1776" i="7"/>
  <c r="C1064" i="7"/>
  <c r="C2030" i="7"/>
  <c r="C211" i="7"/>
  <c r="C192" i="7"/>
  <c r="C227" i="7"/>
  <c r="C1796" i="7"/>
  <c r="C373" i="7"/>
  <c r="C1301" i="7"/>
  <c r="C1831" i="7"/>
  <c r="C1622" i="7"/>
  <c r="C195" i="7"/>
  <c r="C1279" i="7"/>
  <c r="C108" i="7"/>
  <c r="C533" i="7"/>
  <c r="C1976" i="7"/>
  <c r="C1702" i="7"/>
  <c r="C1085" i="7"/>
  <c r="C1922" i="7"/>
  <c r="C1290" i="7"/>
  <c r="C960" i="7"/>
  <c r="C784" i="7"/>
  <c r="C977" i="7"/>
  <c r="C972" i="7"/>
  <c r="C1864" i="7"/>
  <c r="C901" i="7"/>
  <c r="C23" i="7"/>
  <c r="C321" i="7"/>
  <c r="C1355" i="7"/>
  <c r="C831" i="7"/>
  <c r="C312" i="7"/>
  <c r="C58" i="7"/>
  <c r="C1610" i="7"/>
  <c r="C291" i="7"/>
  <c r="C367" i="7"/>
  <c r="C2029" i="7"/>
  <c r="C1798" i="7"/>
  <c r="C754" i="7"/>
  <c r="C1863" i="7"/>
  <c r="C1103" i="7"/>
  <c r="C1746" i="7"/>
  <c r="C595" i="7"/>
  <c r="C940" i="7"/>
  <c r="C139" i="7"/>
  <c r="C495" i="7"/>
  <c r="C1377" i="7"/>
  <c r="C1995" i="7"/>
  <c r="C906" i="7"/>
  <c r="C1125" i="7"/>
  <c r="C1882" i="7"/>
  <c r="C97" i="7"/>
  <c r="C1433" i="7"/>
  <c r="C1722" i="7"/>
  <c r="C547" i="7"/>
  <c r="C1232" i="7"/>
  <c r="C943" i="7"/>
  <c r="C1242" i="7"/>
  <c r="C257" i="7"/>
  <c r="C649" i="7"/>
  <c r="C1245" i="7"/>
  <c r="C955" i="7"/>
  <c r="C552" i="7"/>
  <c r="C1768" i="7"/>
  <c r="C923" i="7"/>
  <c r="C1080" i="7"/>
  <c r="C356" i="7"/>
  <c r="C844" i="7"/>
  <c r="C1027" i="7"/>
  <c r="C1101" i="7"/>
  <c r="C1140" i="7"/>
  <c r="C1263" i="7"/>
  <c r="C1181" i="7"/>
  <c r="C140" i="7"/>
  <c r="C890" i="7"/>
  <c r="C1853" i="7"/>
  <c r="C1360" i="7"/>
  <c r="C1013" i="7"/>
  <c r="C473" i="7"/>
  <c r="C1858" i="7"/>
  <c r="C591" i="7"/>
  <c r="C379" i="7"/>
  <c r="C9" i="7"/>
  <c r="C918" i="7"/>
  <c r="C1556" i="7"/>
  <c r="C1981" i="7"/>
  <c r="C1063" i="7"/>
  <c r="C383" i="7"/>
  <c r="C647" i="7"/>
  <c r="C1972" i="7"/>
  <c r="C66" i="7"/>
  <c r="C220" i="7"/>
  <c r="C1761" i="7"/>
  <c r="C1741" i="7"/>
  <c r="C963" i="7"/>
  <c r="C1071" i="7"/>
  <c r="C828" i="7"/>
  <c r="C1896" i="7"/>
  <c r="C1820" i="7"/>
  <c r="C536" i="7"/>
  <c r="C1479" i="7"/>
  <c r="C274" i="7"/>
  <c r="C1286" i="7"/>
  <c r="C270" i="7"/>
  <c r="C1042" i="7"/>
  <c r="C571" i="7"/>
  <c r="C165" i="7"/>
  <c r="C807" i="7"/>
  <c r="C1392" i="7"/>
  <c r="C514" i="7"/>
  <c r="C444" i="7"/>
  <c r="C286" i="7"/>
  <c r="C494" i="7"/>
  <c r="C891" i="7"/>
  <c r="C654" i="7"/>
  <c r="C1523" i="7"/>
  <c r="C1838" i="7"/>
  <c r="C1684" i="7"/>
  <c r="C792" i="7"/>
  <c r="C813" i="7"/>
  <c r="C166" i="7"/>
  <c r="C1607" i="7"/>
  <c r="C1371" i="7"/>
  <c r="C921" i="7"/>
  <c r="C1335" i="7"/>
  <c r="C1564" i="7"/>
  <c r="C565" i="7"/>
  <c r="C1814" i="7"/>
  <c r="C1084" i="7"/>
  <c r="C1968" i="7"/>
  <c r="C671" i="7"/>
  <c r="C1749" i="7"/>
  <c r="C1536" i="7"/>
  <c r="C1145" i="7"/>
  <c r="C37" i="7"/>
  <c r="C435" i="7"/>
  <c r="C1900" i="7"/>
  <c r="C796" i="7"/>
  <c r="C206" i="7"/>
  <c r="C748" i="7"/>
  <c r="C1764" i="7"/>
  <c r="C1308" i="7"/>
  <c r="C726" i="7"/>
  <c r="C225" i="7"/>
  <c r="C1709" i="7"/>
  <c r="C171" i="7"/>
  <c r="C702" i="7"/>
  <c r="C1447" i="7"/>
  <c r="C1119" i="7"/>
  <c r="C1611" i="7"/>
  <c r="C1659" i="7"/>
  <c r="C718" i="7"/>
  <c r="C127" i="7"/>
  <c r="C1451" i="7"/>
  <c r="C1326" i="7"/>
  <c r="C935" i="7"/>
  <c r="C1443" i="7"/>
  <c r="C407" i="7"/>
  <c r="C1235" i="7"/>
  <c r="C975" i="7"/>
  <c r="C962" i="7"/>
  <c r="C1039" i="7"/>
  <c r="C1799" i="7"/>
  <c r="C878" i="7"/>
  <c r="C543" i="7"/>
  <c r="C1378" i="7"/>
  <c r="C217" i="7"/>
  <c r="C519" i="7"/>
  <c r="C1528" i="7"/>
  <c r="C778" i="7"/>
  <c r="C1066" i="7"/>
  <c r="C1395" i="7"/>
  <c r="C832" i="7"/>
  <c r="C1775" i="7"/>
  <c r="C1264" i="7"/>
  <c r="C1358" i="7"/>
  <c r="C396" i="7"/>
  <c r="C1488" i="7"/>
  <c r="C1890" i="7"/>
  <c r="C1696" i="7"/>
  <c r="C548" i="7"/>
  <c r="C629" i="7"/>
  <c r="C279" i="7"/>
  <c r="C1602" i="7"/>
  <c r="C540" i="7"/>
  <c r="C1721" i="7"/>
  <c r="C490" i="7"/>
  <c r="C1545" i="7"/>
  <c r="C827" i="7"/>
  <c r="C694" i="7"/>
  <c r="C811" i="7"/>
  <c r="C318" i="7"/>
  <c r="C942" i="7"/>
  <c r="C1561" i="7"/>
  <c r="C1680" i="7"/>
  <c r="C950" i="7"/>
  <c r="C109" i="7"/>
  <c r="C331" i="7"/>
  <c r="C1061" i="7"/>
  <c r="C632" i="7"/>
  <c r="C432" i="7"/>
  <c r="C1491" i="7"/>
  <c r="C562" i="7"/>
  <c r="C584" i="7"/>
  <c r="C496" i="7"/>
  <c r="C129" i="7"/>
  <c r="C819" i="7"/>
  <c r="C355" i="7"/>
  <c r="C1278" i="7"/>
  <c r="C40" i="7"/>
  <c r="C1116" i="7"/>
  <c r="C1168" i="7"/>
  <c r="C1550" i="7"/>
  <c r="C1952" i="7"/>
  <c r="C538" i="7"/>
  <c r="C327" i="7"/>
  <c r="C1804" i="7"/>
  <c r="C1723" i="7"/>
  <c r="C870" i="7"/>
  <c r="C1873" i="7"/>
  <c r="C983" i="7"/>
  <c r="C621" i="7"/>
  <c r="C1726" i="7"/>
  <c r="C1583" i="7"/>
  <c r="C1891" i="7"/>
  <c r="C1953" i="7"/>
  <c r="C1281" i="7"/>
  <c r="C204" i="7"/>
  <c r="C221" i="7"/>
  <c r="C856" i="7"/>
  <c r="C1123" i="7"/>
  <c r="C395" i="7"/>
  <c r="C1255" i="7"/>
  <c r="C774" i="7"/>
  <c r="C53" i="7"/>
  <c r="C32" i="7"/>
  <c r="C1681" i="7"/>
  <c r="C1756" i="7"/>
  <c r="C885" i="7"/>
  <c r="C378" i="7"/>
  <c r="C862" i="7"/>
  <c r="C1979" i="7"/>
  <c r="C1788" i="7"/>
  <c r="C775" i="7"/>
  <c r="C149" i="7"/>
  <c r="C452" i="7"/>
  <c r="C714" i="7"/>
  <c r="C304" i="7"/>
  <c r="C1394" i="7"/>
  <c r="C528" i="7"/>
  <c r="C675" i="7"/>
  <c r="C1403" i="7"/>
  <c r="C1065" i="7"/>
  <c r="C1226" i="7"/>
  <c r="C581" i="7"/>
  <c r="C2013" i="7"/>
  <c r="C742" i="7"/>
  <c r="C683" i="7"/>
  <c r="C1938" i="7"/>
  <c r="C1854" i="7"/>
  <c r="C398" i="7"/>
  <c r="C725" i="7"/>
  <c r="C1657" i="7"/>
  <c r="C771" i="7"/>
  <c r="C768" i="7"/>
  <c r="C1662" i="7"/>
  <c r="C137" i="7"/>
  <c r="C609" i="7"/>
  <c r="C1050" i="7"/>
  <c r="C606" i="7"/>
  <c r="C1639" i="7"/>
  <c r="C848" i="7"/>
  <c r="C182" i="7"/>
  <c r="C433" i="7"/>
  <c r="C765" i="7"/>
  <c r="C1089" i="7"/>
  <c r="C115" i="7"/>
  <c r="C1617" i="7"/>
  <c r="C197" i="7"/>
  <c r="C74" i="7"/>
  <c r="C515" i="7"/>
  <c r="C872" i="7"/>
  <c r="C94" i="7"/>
  <c r="C404" i="7"/>
  <c r="C1554" i="7"/>
  <c r="C1658" i="7"/>
  <c r="C1572" i="7"/>
  <c r="C1138" i="7"/>
  <c r="C1708" i="7"/>
  <c r="C73" i="7"/>
  <c r="C30" i="7"/>
  <c r="C1169" i="7"/>
  <c r="C1959" i="7"/>
  <c r="C264" i="7"/>
  <c r="C428" i="7"/>
  <c r="C1054" i="7"/>
  <c r="C1851" i="7"/>
  <c r="C1697" i="7"/>
  <c r="C1321" i="7"/>
  <c r="C254" i="7"/>
  <c r="C36" i="7"/>
  <c r="C738" i="7"/>
  <c r="C569" i="7"/>
  <c r="C589" i="7"/>
  <c r="C1950" i="7"/>
  <c r="C1057" i="7"/>
  <c r="C1254" i="7"/>
  <c r="C56" i="7"/>
  <c r="C1078" i="7"/>
  <c r="C1656" i="7"/>
  <c r="C1928" i="7"/>
  <c r="C160" i="7"/>
  <c r="C1713" i="7"/>
  <c r="C1693" i="7"/>
  <c r="C384" i="7"/>
  <c r="C218" i="7"/>
  <c r="C996" i="7"/>
  <c r="C840" i="7"/>
  <c r="C758" i="7"/>
  <c r="C1792" i="7"/>
  <c r="C20" i="7"/>
  <c r="C746" i="7"/>
  <c r="C1438" i="7"/>
  <c r="C80" i="7"/>
  <c r="C249" i="7"/>
  <c r="C518" i="7"/>
  <c r="C1266" i="7"/>
  <c r="C753" i="7"/>
  <c r="C1509" i="7"/>
  <c r="C600" i="7"/>
  <c r="C161" i="7"/>
  <c r="C117" i="7"/>
  <c r="C237" i="7"/>
  <c r="C397" i="7"/>
  <c r="C1954" i="7"/>
  <c r="C678" i="7"/>
  <c r="C2024" i="7"/>
  <c r="C1581" i="7"/>
  <c r="C1107" i="7"/>
  <c r="C1035" i="7"/>
  <c r="C1543" i="7"/>
  <c r="C529" i="7"/>
  <c r="C1977" i="7"/>
  <c r="C353" i="7"/>
  <c r="C966" i="7"/>
  <c r="C1885" i="7"/>
  <c r="C1500" i="7"/>
  <c r="C559" i="7"/>
  <c r="C1022" i="7"/>
  <c r="C1128" i="7"/>
  <c r="C1914" i="7"/>
  <c r="C825" i="7"/>
  <c r="C451" i="7"/>
  <c r="C503" i="7"/>
  <c r="C1093" i="7"/>
  <c r="C690" i="7"/>
  <c r="C1126" i="7"/>
  <c r="C425" i="7"/>
  <c r="C1651" i="7"/>
  <c r="C1476" i="7"/>
  <c r="C1206" i="7"/>
  <c r="C120" i="7"/>
  <c r="C411" i="7"/>
  <c r="C1274" i="7"/>
  <c r="C1678" i="7"/>
  <c r="C939" i="7"/>
  <c r="C128" i="7"/>
  <c r="C954" i="7"/>
  <c r="C1993" i="7"/>
  <c r="C707" i="7"/>
  <c r="C178" i="7"/>
  <c r="C1522" i="7"/>
  <c r="C1323" i="7"/>
  <c r="C797" i="7"/>
  <c r="C659" i="7"/>
  <c r="C427" i="7"/>
  <c r="C1439" i="7"/>
  <c r="C1727" i="7"/>
  <c r="C1143" i="7"/>
  <c r="C991" i="7"/>
  <c r="C741" i="7"/>
  <c r="C289" i="7"/>
  <c r="C1322" i="7"/>
  <c r="C1842" i="7"/>
  <c r="C1627" i="7"/>
  <c r="C980" i="7"/>
  <c r="C141" i="7"/>
  <c r="C330" i="7"/>
  <c r="C1912" i="7"/>
  <c r="C1747" i="7"/>
  <c r="C88" i="7"/>
  <c r="C1867" i="7"/>
  <c r="C1069" i="7"/>
  <c r="C1306" i="7"/>
  <c r="C1373" i="7"/>
  <c r="C381" i="7"/>
  <c r="C1594" i="7"/>
  <c r="C946" i="7"/>
  <c r="C1742" i="7"/>
  <c r="C860" i="7"/>
  <c r="C914" i="7"/>
  <c r="C83" i="7"/>
  <c r="C1850" i="7"/>
  <c r="C1182" i="7"/>
  <c r="C534" i="7"/>
  <c r="C8" i="7"/>
  <c r="C1923" i="7"/>
  <c r="C1072" i="7"/>
  <c r="C333" i="7"/>
  <c r="C271" i="7"/>
  <c r="C755" i="7"/>
  <c r="C607" i="7"/>
  <c r="C1108" i="7"/>
  <c r="C1177" i="7"/>
  <c r="C1081" i="7"/>
  <c r="C1604" i="7"/>
  <c r="C1705" i="7"/>
  <c r="C889" i="7"/>
  <c r="C1446" i="7"/>
  <c r="C674" i="7"/>
  <c r="C1524" i="7"/>
  <c r="C1590" i="7"/>
  <c r="C1021" i="7"/>
  <c r="C1671" i="7"/>
  <c r="C293" i="7"/>
  <c r="C1625" i="7"/>
  <c r="C345" i="7"/>
  <c r="C642" i="7"/>
  <c r="C1166" i="7"/>
  <c r="C1415" i="7"/>
  <c r="C1338" i="7"/>
  <c r="C1198" i="7"/>
  <c r="C1086" i="7"/>
  <c r="C1965" i="7"/>
  <c r="C1618" i="7"/>
  <c r="C1925" i="7"/>
  <c r="C795" i="7"/>
  <c r="C1898" i="7"/>
  <c r="C1533" i="7"/>
  <c r="C1595" i="7"/>
  <c r="C259" i="7"/>
  <c r="C468" i="7"/>
  <c r="C1344" i="7"/>
  <c r="C576" i="7"/>
  <c r="C1991" i="7"/>
  <c r="C413" i="7"/>
  <c r="C1163" i="7"/>
  <c r="C1102" i="7"/>
  <c r="C340" i="7"/>
  <c r="C357" i="7"/>
  <c r="C1469" i="7"/>
  <c r="C1818" i="7"/>
  <c r="C1830" i="7"/>
  <c r="C1209" i="7"/>
  <c r="C802" i="7"/>
  <c r="C1732" i="7"/>
  <c r="C1766" i="7"/>
  <c r="C462" i="7"/>
  <c r="C1465" i="7"/>
  <c r="C557" i="7"/>
  <c r="C1229" i="7"/>
  <c r="C1399" i="7"/>
  <c r="C550" i="7"/>
  <c r="C1269" i="7"/>
  <c r="C385" i="7"/>
  <c r="C605" i="7"/>
  <c r="C1045" i="7"/>
  <c r="C1889" i="7"/>
  <c r="C75" i="7"/>
  <c r="C1992" i="7"/>
  <c r="C705" i="7"/>
  <c r="C790" i="7"/>
  <c r="C616" i="7"/>
  <c r="C1158" i="7"/>
  <c r="C1823" i="7"/>
  <c r="C1525" i="7"/>
  <c r="C993" i="7"/>
  <c r="C835" i="7"/>
  <c r="C1772" i="7"/>
  <c r="C909" i="7"/>
  <c r="C46" i="7"/>
  <c r="C280" i="7"/>
  <c r="C1430" i="7"/>
  <c r="C874" i="7"/>
  <c r="C1176" i="7"/>
  <c r="C1549" i="7"/>
  <c r="C590" i="7"/>
  <c r="C1819" i="7"/>
  <c r="C1219" i="7"/>
  <c r="C838" i="7"/>
  <c r="C883" i="7"/>
  <c r="C57" i="7"/>
  <c r="C1679" i="7"/>
  <c r="C1012" i="7"/>
  <c r="C457" i="7"/>
  <c r="C824" i="7"/>
  <c r="C234" i="7"/>
  <c r="C920" i="7"/>
  <c r="C505" i="7"/>
  <c r="C973" i="7"/>
  <c r="C1413" i="7"/>
  <c r="C669" i="7"/>
  <c r="C1218" i="7"/>
  <c r="C1670" i="7"/>
  <c r="C368" i="7"/>
  <c r="C1133" i="7"/>
  <c r="C867" i="7"/>
  <c r="C229" i="7"/>
  <c r="C235" i="7"/>
  <c r="C194" i="7"/>
  <c r="C1404" i="7"/>
  <c r="C1049" i="7"/>
  <c r="C691" i="7"/>
  <c r="C1130" i="7"/>
  <c r="C1903" i="7"/>
  <c r="C866" i="7"/>
  <c r="C469" i="7"/>
  <c r="C1567" i="7"/>
  <c r="C1200" i="7"/>
  <c r="C464" i="7"/>
  <c r="C523" i="7"/>
  <c r="C2001" i="7"/>
  <c r="C1822" i="7"/>
  <c r="C1737" i="7"/>
  <c r="C301" i="7"/>
  <c r="C1406" i="7"/>
  <c r="C526" i="7"/>
  <c r="C325" i="7"/>
  <c r="C1444" i="7"/>
  <c r="C341" i="7"/>
  <c r="C588" i="7"/>
  <c r="C167" i="7"/>
  <c r="C296" i="7"/>
  <c r="C76" i="7"/>
  <c r="C1411" i="7"/>
  <c r="C1535" i="7"/>
  <c r="C887" i="7"/>
  <c r="C467" i="7"/>
  <c r="C1932" i="7"/>
  <c r="C423" i="7"/>
  <c r="C91" i="7"/>
  <c r="C1943" i="7"/>
  <c r="C1600" i="7"/>
  <c r="C216" i="7"/>
  <c r="C370" i="7"/>
  <c r="C1586" i="7"/>
  <c r="C350" i="7"/>
  <c r="C1259" i="7"/>
  <c r="C1472" i="7"/>
  <c r="C364" i="7"/>
  <c r="C731" i="7"/>
  <c r="C656" i="7"/>
  <c r="C910" i="7"/>
  <c r="C188" i="7"/>
  <c r="C1801" i="7"/>
  <c r="C1895" i="7"/>
  <c r="C898" i="7"/>
  <c r="C1351" i="7"/>
  <c r="C1521" i="7"/>
  <c r="C1117" i="7"/>
  <c r="C12" i="7"/>
  <c r="C1203" i="7"/>
  <c r="C1848" i="7"/>
  <c r="C104" i="7"/>
  <c r="C625" i="7"/>
  <c r="C1214" i="7"/>
  <c r="C868" i="7"/>
  <c r="C761" i="7"/>
  <c r="C181" i="7"/>
  <c r="C897" i="7"/>
  <c r="C150" i="7"/>
  <c r="C556" i="7"/>
  <c r="C285" i="7"/>
  <c r="C1096" i="7"/>
  <c r="C513" i="7"/>
  <c r="C1423" i="7"/>
  <c r="C949" i="7"/>
  <c r="C710" i="7"/>
  <c r="C93" i="7"/>
  <c r="C1881" i="7"/>
  <c r="C638" i="7"/>
  <c r="C18" i="7"/>
  <c r="C448" i="7"/>
  <c r="C660" i="7"/>
  <c r="C1467" i="7"/>
  <c r="C995" i="7"/>
  <c r="C1942" i="7"/>
  <c r="C208" i="7"/>
  <c r="C326" i="7"/>
  <c r="C1558" i="7"/>
  <c r="C1083" i="7"/>
  <c r="C697" i="7"/>
  <c r="C466" i="7"/>
  <c r="C842" i="7"/>
  <c r="C394" i="7"/>
  <c r="C470" i="7"/>
  <c r="C998" i="7"/>
  <c r="C1690" i="7"/>
  <c r="C1147" i="7"/>
  <c r="C1773" i="7"/>
  <c r="C1933" i="7"/>
  <c r="C5" i="7"/>
  <c r="C1194" i="7"/>
  <c r="C2000" i="7"/>
  <c r="C1794" i="7"/>
  <c r="C1461" i="7"/>
  <c r="C68" i="7"/>
  <c r="C461" i="7"/>
  <c r="C1129" i="7"/>
  <c r="C1293" i="7"/>
  <c r="C1490" i="7"/>
  <c r="C2009" i="7"/>
  <c r="C1877" i="7"/>
  <c r="C266" i="7"/>
  <c r="C1577" i="7"/>
  <c r="C1118" i="7"/>
  <c r="C256" i="7"/>
  <c r="C1573" i="7"/>
  <c r="C1148" i="7"/>
  <c r="C1047" i="7"/>
  <c r="C919" i="7"/>
  <c r="C670" i="7"/>
  <c r="C1511" i="7"/>
  <c r="C1985" i="7"/>
  <c r="C931" i="7"/>
  <c r="C994" i="7"/>
  <c r="C806" i="7"/>
  <c r="C63" i="7"/>
  <c r="C287" i="7"/>
  <c r="C1924" i="7"/>
  <c r="C1936" i="7"/>
  <c r="C39" i="7"/>
  <c r="C346" i="7"/>
  <c r="C701" i="7"/>
  <c r="C1612" i="7"/>
  <c r="C1846" i="7"/>
  <c r="C1183" i="7"/>
  <c r="C1153" i="7"/>
  <c r="C1870" i="7"/>
  <c r="C1983" i="7"/>
  <c r="C1221" i="7"/>
  <c r="C582" i="7"/>
  <c r="C804" i="7"/>
  <c r="C1179" i="7"/>
  <c r="C1460" i="7"/>
  <c r="C1110" i="7"/>
  <c r="C1512" i="7"/>
  <c r="C721" i="7"/>
  <c r="C1320" i="7"/>
  <c r="C635" i="7"/>
  <c r="C1482" i="7"/>
  <c r="C71" i="7"/>
  <c r="C434" i="7"/>
  <c r="C1845" i="7"/>
  <c r="C474" i="7"/>
  <c r="C1437" i="7"/>
  <c r="C210" i="7"/>
  <c r="C1055" i="7"/>
  <c r="C1714" i="7"/>
  <c r="C772" i="7"/>
  <c r="C1017" i="7"/>
  <c r="C69" i="7"/>
  <c r="C785" i="7"/>
  <c r="C541" i="7"/>
  <c r="C1492" i="7"/>
  <c r="C1448" i="7"/>
  <c r="C1227" i="7"/>
  <c r="C297" i="7"/>
  <c r="C882" i="7"/>
  <c r="C651" i="7"/>
  <c r="C1419" i="7"/>
  <c r="C698" i="7"/>
  <c r="C1192" i="7"/>
  <c r="C81" i="7"/>
  <c r="C1348" i="7"/>
  <c r="C485" i="7"/>
  <c r="C1634" i="7"/>
  <c r="C290" i="7"/>
  <c r="C1098" i="7"/>
  <c r="C1248" i="7"/>
  <c r="C760" i="7"/>
  <c r="C1647" i="7"/>
  <c r="C1368" i="7"/>
  <c r="C684" i="7"/>
  <c r="C17" i="7"/>
  <c r="C1807" i="7"/>
  <c r="C841" i="7"/>
  <c r="C1244" i="7"/>
  <c r="C1934" i="7"/>
  <c r="C121" i="7"/>
  <c r="C958" i="7"/>
  <c r="C560" i="7"/>
  <c r="C1486" i="7"/>
  <c r="C668" i="7"/>
  <c r="C869" i="7"/>
  <c r="C1606" i="7"/>
  <c r="C646" i="7"/>
  <c r="C269" i="7"/>
  <c r="C98" i="7"/>
  <c r="C273" i="7"/>
  <c r="C1029" i="7"/>
  <c r="C493" i="7"/>
  <c r="C136" i="7"/>
  <c r="C984" i="7"/>
  <c r="C1260" i="7"/>
  <c r="C1381" i="7"/>
  <c r="C107" i="7"/>
  <c r="C1919" i="7"/>
  <c r="C1588" i="7"/>
  <c r="C1470" i="7"/>
  <c r="C1121" i="7"/>
  <c r="C2015" i="7"/>
  <c r="C1569" i="7"/>
  <c r="C681" i="7"/>
  <c r="C14" i="7"/>
  <c r="C1309" i="7"/>
  <c r="C769" i="7"/>
  <c r="C324" i="7"/>
  <c r="C1174" i="7"/>
  <c r="C1271" i="7"/>
  <c r="C1645" i="7"/>
  <c r="C787" i="7"/>
  <c r="C1513" i="7"/>
  <c r="C179" i="7"/>
  <c r="C1120" i="7"/>
  <c r="C1251" i="7"/>
  <c r="C89" i="7"/>
  <c r="C1759" i="7"/>
  <c r="C240" i="7"/>
  <c r="C857" i="7"/>
  <c r="C151" i="7"/>
  <c r="C307" i="7"/>
  <c r="C947" i="7"/>
  <c r="C323" i="7"/>
  <c r="C375" i="7"/>
  <c r="C1636" i="7"/>
  <c r="C839" i="7"/>
  <c r="C815" i="7"/>
  <c r="C1188" i="7"/>
  <c r="C2019" i="7"/>
  <c r="C1711" i="7"/>
  <c r="C1707" i="7"/>
  <c r="C1728" i="7"/>
  <c r="C1000" i="7"/>
  <c r="C1311" i="7"/>
  <c r="C2018" i="7"/>
  <c r="C295" i="7"/>
  <c r="C1137" i="7"/>
  <c r="C1810" i="7"/>
  <c r="C516" i="7"/>
  <c r="C245" i="7"/>
  <c r="C196" i="7"/>
  <c r="C664" i="7"/>
  <c r="C209" i="7"/>
  <c r="C1949" i="7"/>
  <c r="C597" i="7"/>
  <c r="C1666" i="7"/>
  <c r="C1841" i="7"/>
  <c r="C507" i="7"/>
  <c r="C574" i="7"/>
  <c r="C247" i="7"/>
  <c r="C925" i="7"/>
  <c r="C1574" i="7"/>
  <c r="C1056" i="7"/>
  <c r="C1485" i="7"/>
  <c r="C147" i="7"/>
  <c r="C1530" i="7"/>
  <c r="C661" i="7"/>
  <c r="C1172" i="7"/>
  <c r="C967" i="7"/>
  <c r="C230" i="7"/>
  <c r="C1497" i="7"/>
  <c r="C667" i="7"/>
  <c r="C826" i="7"/>
  <c r="C479" i="7"/>
  <c r="C213" i="7"/>
  <c r="C288" i="7"/>
  <c r="C347" i="7"/>
  <c r="C732" i="7"/>
  <c r="C376" i="7"/>
  <c r="C1703" i="7"/>
  <c r="C1630" i="7"/>
  <c r="C134" i="7"/>
  <c r="C1624" i="7"/>
  <c r="C342" i="7"/>
  <c r="C380" i="7"/>
  <c r="C1397" i="7"/>
  <c r="C692" i="7"/>
  <c r="C284" i="7"/>
  <c r="C1984" i="7"/>
  <c r="C1109" i="7"/>
  <c r="C1028" i="7"/>
  <c r="C1655" i="7"/>
  <c r="C2022" i="7"/>
  <c r="C1597" i="7"/>
  <c r="C602" i="7"/>
  <c r="C429" i="7"/>
  <c r="C1660" i="7"/>
  <c r="C482" i="7"/>
  <c r="C253" i="7"/>
  <c r="C2021" i="7"/>
  <c r="C159" i="7"/>
  <c r="C650" i="7"/>
  <c r="C1149" i="7"/>
  <c r="C59" i="7"/>
  <c r="C1310" i="7"/>
  <c r="C1825" i="7"/>
  <c r="C2008" i="7"/>
  <c r="C847" i="7"/>
  <c r="C1745" i="7"/>
  <c r="C904" i="7"/>
  <c r="C1872" i="7"/>
  <c r="C1836" i="7"/>
  <c r="C146" i="7"/>
  <c r="C1008" i="7"/>
  <c r="C1862" i="7"/>
  <c r="C648" i="7"/>
  <c r="C1901" i="7"/>
  <c r="C1040" i="7"/>
  <c r="C1844" i="7"/>
  <c r="C1876" i="7"/>
  <c r="C982" i="7"/>
  <c r="C42" i="7"/>
  <c r="C539" i="7"/>
  <c r="C577" i="7"/>
  <c r="C1455" i="7"/>
  <c r="C1265" i="7"/>
  <c r="C1941" i="7"/>
  <c r="C1059" i="7"/>
  <c r="C630" i="7"/>
  <c r="C687" i="7"/>
  <c r="C532" i="7"/>
  <c r="C1688" i="7"/>
  <c r="C1106" i="7"/>
  <c r="C1832" i="7"/>
  <c r="C1893" i="7"/>
  <c r="C1740" i="7"/>
  <c r="C343" i="7"/>
  <c r="C506" i="7"/>
  <c r="C1785" i="7"/>
  <c r="C563" i="7"/>
  <c r="C594" i="7"/>
  <c r="C116" i="7"/>
  <c r="C233" i="7"/>
  <c r="C976" i="7"/>
  <c r="C1930" i="7"/>
  <c r="C1315" i="7"/>
  <c r="C1834" i="7"/>
  <c r="C10" i="7"/>
  <c r="C1212" i="7"/>
  <c r="C1234" i="7"/>
  <c r="C849" i="7"/>
  <c r="C1997" i="7"/>
  <c r="C305" i="7"/>
  <c r="C1215" i="7"/>
  <c r="C551" i="7"/>
  <c r="C1246" i="7"/>
  <c r="C599" i="7"/>
  <c r="C1170" i="7"/>
  <c r="C908" i="7"/>
  <c r="C508" i="7"/>
  <c r="C549" i="7"/>
  <c r="C391" i="7"/>
  <c r="C261" i="7"/>
  <c r="C1483" i="7"/>
  <c r="C1435" i="7"/>
  <c r="C1015" i="7"/>
  <c r="C1009" i="7"/>
  <c r="C1920" i="7"/>
  <c r="C913" i="7"/>
  <c r="C1951" i="7"/>
  <c r="C1978" i="7"/>
  <c r="C487" i="7"/>
  <c r="C426" i="7"/>
  <c r="C1184" i="7"/>
  <c r="C1939" i="7"/>
  <c r="C555" i="7"/>
  <c r="C454" i="7"/>
  <c r="C170" i="7"/>
  <c r="C776" i="7"/>
  <c r="C1073" i="7"/>
  <c r="C1382" i="7"/>
  <c r="C553" i="7"/>
  <c r="C596" i="7"/>
  <c r="C619" i="7"/>
  <c r="C1374" i="7"/>
  <c r="C1652" i="7"/>
  <c r="C961" i="7"/>
  <c r="C1160" i="7"/>
  <c r="C1336" i="7"/>
  <c r="C1613" i="7"/>
  <c r="C1142" i="7"/>
  <c r="C1520" i="7"/>
  <c r="C578" i="7"/>
  <c r="C1466" i="7"/>
  <c r="C837" i="7"/>
  <c r="C521" i="7"/>
  <c r="C207" i="7"/>
  <c r="C907" i="7"/>
  <c r="C652" i="7"/>
  <c r="C1587" i="7"/>
  <c r="C1445" i="7"/>
  <c r="C1427" i="7"/>
  <c r="C818" i="7"/>
  <c r="C1180" i="7"/>
  <c r="C1632" i="7"/>
  <c r="C393" i="7"/>
  <c r="C798" i="7"/>
  <c r="C1002" i="7"/>
  <c r="C951" i="7"/>
  <c r="C414" i="7"/>
  <c r="C365" i="7"/>
  <c r="C1396" i="7"/>
  <c r="C64" i="7"/>
  <c r="C1328" i="7"/>
  <c r="C86" i="7"/>
  <c r="C1593" i="7"/>
  <c r="C1364" i="7"/>
  <c r="C302" i="7"/>
  <c r="C1473" i="7"/>
  <c r="C1186" i="7"/>
  <c r="C135" i="7"/>
  <c r="C782" i="7"/>
  <c r="C11" i="7"/>
  <c r="C465" i="7"/>
  <c r="C1599" i="7"/>
  <c r="C1178" i="7"/>
  <c r="C1495" i="7"/>
  <c r="C422" i="7"/>
  <c r="C1767" i="7"/>
  <c r="C1621" i="7"/>
  <c r="C730" i="7"/>
  <c r="C1425" i="7"/>
  <c r="C941" i="7"/>
  <c r="C1609" i="7"/>
  <c r="C1225" i="7"/>
  <c r="C587" i="7"/>
  <c r="C445" i="7"/>
  <c r="C2014" i="7"/>
  <c r="C371" i="7"/>
  <c r="C1555" i="7"/>
  <c r="C896" i="7"/>
  <c r="C1744" i="7"/>
  <c r="C1927" i="7"/>
  <c r="C447" i="7"/>
  <c r="C1692" i="7"/>
  <c r="C695" i="7"/>
  <c r="C294" i="7"/>
  <c r="C1584" i="7"/>
  <c r="C620" i="7"/>
  <c r="C1507" i="7"/>
  <c r="C1824" i="7"/>
  <c r="C1654" i="7"/>
  <c r="C1537" i="7"/>
  <c r="C1077" i="7"/>
  <c r="C924" i="7"/>
  <c r="C267" i="7"/>
  <c r="C1852" i="7"/>
  <c r="C180" i="7"/>
  <c r="C1935" i="7"/>
  <c r="C1329" i="7"/>
  <c r="C306" i="7"/>
  <c r="C1565" i="7"/>
  <c r="C408" i="7"/>
  <c r="C471" i="7"/>
  <c r="C579" i="7"/>
  <c r="C202" i="7"/>
  <c r="C631" i="7"/>
  <c r="C1743" i="7"/>
  <c r="C525" i="7"/>
  <c r="C223" i="7"/>
  <c r="C1267" i="7"/>
  <c r="C1689" i="7"/>
  <c r="C737" i="7"/>
  <c r="C763" i="7"/>
  <c r="C1292" i="7"/>
  <c r="C1019" i="7"/>
  <c r="C1282" i="7"/>
  <c r="C893" i="7"/>
  <c r="C655" i="7"/>
  <c r="C200" i="7"/>
  <c r="C863" i="7"/>
  <c r="C637" i="7"/>
  <c r="C1352" i="7"/>
  <c r="C1712" i="7"/>
  <c r="C185" i="7"/>
  <c r="C1582" i="7"/>
  <c r="C1996" i="7"/>
  <c r="C2027" i="7"/>
  <c r="C1706" i="7"/>
  <c r="C1695" i="7"/>
  <c r="C1253" i="7"/>
  <c r="C716" i="7"/>
  <c r="C686" i="7"/>
  <c r="C214" i="7"/>
  <c r="C783" i="7"/>
  <c r="C27" i="7"/>
  <c r="C1646" i="7"/>
  <c r="C1856" i="7"/>
  <c r="C1623" i="7"/>
  <c r="C504" i="7"/>
  <c r="C747" i="7"/>
  <c r="C265" i="7"/>
  <c r="C1217" i="7"/>
  <c r="C1631" i="7"/>
  <c r="C1869" i="7"/>
  <c r="C598" i="7"/>
  <c r="C1151" i="7"/>
  <c r="C1557" i="7"/>
  <c r="C203" i="7"/>
  <c r="C1633" i="7"/>
  <c r="C1916" i="7"/>
  <c r="C1803" i="7"/>
  <c r="C1379" i="7"/>
  <c r="C1450" i="7"/>
  <c r="C172" i="7"/>
  <c r="C278" i="7"/>
  <c r="C45" i="7"/>
  <c r="C477" i="7"/>
  <c r="C1369" i="7"/>
  <c r="C1649" i="7"/>
  <c r="C699" i="7"/>
  <c r="C1296" i="7"/>
  <c r="C143" i="7"/>
  <c r="C1468" i="7"/>
  <c r="C1357" i="7"/>
  <c r="C78" i="7"/>
  <c r="C498" i="7"/>
  <c r="C903" i="7"/>
  <c r="C300" i="7"/>
  <c r="C971" i="7"/>
  <c r="C1185" i="7"/>
  <c r="C1155" i="7"/>
  <c r="C416" i="7"/>
  <c r="C816" i="7"/>
  <c r="C1926" i="7"/>
  <c r="C303" i="7"/>
  <c r="C959" i="7"/>
  <c r="C566" i="7"/>
  <c r="C640" i="7"/>
  <c r="C2028" i="7"/>
  <c r="C1553" i="7"/>
  <c r="C1559" i="7"/>
  <c r="C415" i="7"/>
  <c r="C361" i="7"/>
  <c r="C1052" i="7"/>
  <c r="C162" i="7"/>
  <c r="C1333" i="7"/>
  <c r="C895" i="7"/>
  <c r="C1367" i="7"/>
  <c r="C1090" i="7"/>
  <c r="C1420" i="7"/>
  <c r="C1958" i="7"/>
  <c r="C1038" i="7"/>
  <c r="C1481" i="7"/>
  <c r="C1484" i="7"/>
  <c r="C1601" i="7"/>
  <c r="C1299" i="7"/>
  <c r="C1501" i="7"/>
  <c r="C15" i="7"/>
  <c r="C1691" i="7"/>
  <c r="C399" i="7"/>
  <c r="C1548" i="7"/>
  <c r="C1947" i="7"/>
  <c r="C1094" i="7"/>
  <c r="C1988" i="7"/>
  <c r="C673" i="7"/>
  <c r="C145" i="7"/>
  <c r="C130" i="7"/>
  <c r="C709" i="7"/>
  <c r="C711" i="7"/>
  <c r="C1097" i="7"/>
  <c r="C1643" i="7"/>
  <c r="C1494" i="7"/>
  <c r="C2004" i="7"/>
  <c r="C1111" i="7"/>
  <c r="C1542" i="7"/>
  <c r="C111" i="7"/>
  <c r="C390" i="7"/>
  <c r="C1477" i="7"/>
  <c r="C1874" i="7"/>
  <c r="C1046" i="7"/>
  <c r="C1171" i="7"/>
  <c r="C789" i="7"/>
  <c r="C1216" i="7"/>
  <c r="C348" i="7"/>
  <c r="C241" i="7"/>
  <c r="C728" i="7"/>
  <c r="C833" i="7"/>
  <c r="C510" i="7"/>
  <c r="C1760" i="7"/>
  <c r="C1243" i="7"/>
  <c r="C1875" i="7"/>
  <c r="C33" i="7"/>
  <c r="C2023" i="7"/>
  <c r="C945" i="7"/>
  <c r="C618" i="7"/>
  <c r="C568" i="7"/>
  <c r="C1566" i="7"/>
  <c r="C34" i="7"/>
  <c r="C672" i="7"/>
  <c r="C1608" i="7"/>
  <c r="C1345" i="7"/>
  <c r="C861" i="7"/>
  <c r="C250" i="7"/>
  <c r="C773" i="7"/>
  <c r="C1789" i="7"/>
  <c r="C1755" i="7"/>
  <c r="C1167" i="7"/>
  <c r="C624" i="7"/>
  <c r="C1007" i="7"/>
  <c r="C335" i="7"/>
  <c r="C1092" i="7"/>
  <c r="C545" i="7"/>
  <c r="C1204" i="7"/>
  <c r="C641" i="7"/>
  <c r="C156" i="7"/>
  <c r="C282" i="7"/>
  <c r="C1150" i="7"/>
  <c r="C1575" i="7"/>
  <c r="C276" i="7"/>
  <c r="C803" i="7"/>
  <c r="C770" i="7"/>
  <c r="C1614" i="7"/>
  <c r="C593" i="7"/>
  <c r="C1642" i="7"/>
  <c r="C1210" i="7"/>
  <c r="C956" i="7"/>
  <c r="C1963" i="7"/>
  <c r="C1113" i="7"/>
  <c r="C1458" i="7"/>
  <c r="C1124" i="7"/>
  <c r="C1416" i="7"/>
  <c r="C1412" i="7"/>
  <c r="C1375" i="7"/>
  <c r="C1387" i="7"/>
  <c r="C138" i="7"/>
  <c r="C1791" i="7"/>
  <c r="C1327" i="7"/>
  <c r="C2020" i="7"/>
  <c r="C614" i="7"/>
  <c r="C1518" i="7"/>
  <c r="C1361" i="7"/>
  <c r="C2007" i="7"/>
  <c r="C1828" i="7"/>
  <c r="C1592" i="7"/>
  <c r="C688" i="7"/>
  <c r="C679" i="7"/>
  <c r="C750" i="7"/>
  <c r="C938" i="7"/>
  <c r="C1502" i="7"/>
  <c r="C260" i="7"/>
  <c r="C184" i="7"/>
  <c r="C1205" i="7"/>
  <c r="C72" i="7"/>
  <c r="C246" i="7"/>
  <c r="C255" i="7"/>
  <c r="C1300" i="7"/>
  <c r="C601" i="7"/>
  <c r="C1526" i="7"/>
  <c r="C822" i="7"/>
  <c r="C199" i="7"/>
  <c r="C1201" i="7"/>
  <c r="C916" i="7"/>
  <c r="C1036" i="7"/>
  <c r="C1006" i="7"/>
  <c r="C1202" i="7"/>
  <c r="C1099" i="7"/>
  <c r="C810" i="7"/>
  <c r="C2010" i="7"/>
  <c r="C336" i="7"/>
  <c r="C1380" i="7"/>
  <c r="C1297" i="7"/>
  <c r="C2003" i="7"/>
  <c r="C1062" i="7"/>
  <c r="C759" i="7"/>
  <c r="C1016" i="7"/>
  <c r="C1127" i="7"/>
  <c r="C992" i="7"/>
  <c r="C1568" i="7"/>
  <c r="C926" i="7"/>
  <c r="C1030" i="7"/>
  <c r="C879" i="7"/>
  <c r="C1826" i="7"/>
  <c r="C1087" i="7"/>
  <c r="C1100" i="7"/>
  <c r="C1730" i="7"/>
</calcChain>
</file>

<file path=xl/sharedStrings.xml><?xml version="1.0" encoding="utf-8"?>
<sst xmlns="http://schemas.openxmlformats.org/spreadsheetml/2006/main" count="62892" uniqueCount="8798">
  <si>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</si>
  <si>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</si>
  <si>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</si>
  <si>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</si>
  <si>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</si>
  <si>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</si>
  <si>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</si>
  <si>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</si>
  <si>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</si>
  <si>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</si>
  <si>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</si>
  <si>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</si>
  <si>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</si>
  <si>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</si>
  <si>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</si>
  <si>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</si>
  <si>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</si>
  <si>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</si>
  <si>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</si>
  <si>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</si>
  <si>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</si>
  <si>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</si>
  <si>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23oE$3sI@X</t>
  </si>
  <si>
    <t>20/08/2025</t>
  </si>
  <si>
    <t>1</t>
  </si>
  <si>
    <t>K25TTM</t>
  </si>
  <si>
    <t>00039451</t>
  </si>
  <si>
    <t>Đã duyệt</t>
  </si>
  <si>
    <t>Kiểm tra hợp lệ</t>
  </si>
  <si>
    <t>141900</t>
  </si>
  <si>
    <t>11352</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</si>
  <si>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</si>
  <si>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</si>
  <si>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</si>
  <si>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</si>
  <si>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</si>
  <si>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</si>
  <si>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</si>
  <si>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</si>
  <si>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</si>
  <si>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</si>
  <si>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PO_9105826985</t>
  </si>
  <si>
    <t>Z!@pkul7Sq</t>
  </si>
  <si>
    <t>00016428</t>
  </si>
  <si>
    <t>249058</t>
  </si>
  <si>
    <t>19925</t>
  </si>
  <si>
    <t>0104918404-031</t>
  </si>
  <si>
    <t>Chi nhánh Bắc Ninh - Công ty Cổ phần Dịch vụ Thương mại Tổng hợp Wincommerce</t>
  </si>
  <si>
    <t>Đường Lê Quang Đạo, Phường Từ Sơn, tỉnh Bắc Ninh, Việt Nam</t>
  </si>
  <si>
    <t>hienntt2@winmart.masangroup.com</t>
  </si>
  <si>
    <t>PO_9105829004</t>
  </si>
  <si>
    <t>L8v9AWsTb#</t>
  </si>
  <si>
    <t>00031714</t>
  </si>
  <si>
    <t>46000</t>
  </si>
  <si>
    <t>3680</t>
  </si>
  <si>
    <t>0104918404-058</t>
  </si>
  <si>
    <t>Chi nhánh Nghệ An - Công ty Cổ phần Dịch vụ Thương mại Tổng hợp Wincommerce</t>
  </si>
  <si>
    <t>Vincom+ Nam Đàn, Xã Vạn An, Tỉnh Nghệ An, Việt Nam</t>
  </si>
  <si>
    <t>PO_9105824785</t>
  </si>
  <si>
    <t>J$$zI9IE!0</t>
  </si>
  <si>
    <t>00016434</t>
  </si>
  <si>
    <t>138000</t>
  </si>
  <si>
    <t>11040</t>
  </si>
  <si>
    <t>PO_9105829359</t>
  </si>
  <si>
    <t>EwD7@laLsy</t>
  </si>
  <si>
    <t>00024953</t>
  </si>
  <si>
    <t>50182</t>
  </si>
  <si>
    <t>4015</t>
  </si>
  <si>
    <t>0104918404-056</t>
  </si>
  <si>
    <t>Chi nhánh Hưng Yên - Công ty Cổ phần Dịch vụ Thương mại Tổng hợp Wincommerce</t>
  </si>
  <si>
    <t>Căn RA1, Tầng 01, Tòa A1 Khu căn hộ Rừng Cọ, KĐT TM và DL Văn Giang, Xã Phụng Công, Tỉnh Hưng Yên, Việt Nam</t>
  </si>
  <si>
    <t>PO_9105828707</t>
  </si>
  <si>
    <t>BuUDzp5##Z</t>
  </si>
  <si>
    <t>00407192</t>
  </si>
  <si>
    <t>414832</t>
  </si>
  <si>
    <t>33187</t>
  </si>
  <si>
    <t>0104918404-002</t>
  </si>
  <si>
    <t>Chi nhánh Hà Nội - Công ty Cổ phần Dịch vụ Thương mại Tổng hợp Wincommerce</t>
  </si>
  <si>
    <t>Tầng 6, Tòa nhà Trung tâm Quốc tế, số 17 Ngô Quyền, phường Hoàn Kiếm, Thành phố Hà Nội, Việt Nam</t>
  </si>
  <si>
    <t>PO_9105829331</t>
  </si>
  <si>
    <t>1F@x@cXXoj</t>
  </si>
  <si>
    <t>00039539</t>
  </si>
  <si>
    <t>73431</t>
  </si>
  <si>
    <t>5874</t>
  </si>
  <si>
    <t>PO_9105829381</t>
  </si>
  <si>
    <t>d#cF2YuqGY</t>
  </si>
  <si>
    <t>00009295</t>
  </si>
  <si>
    <t>0104918404-059</t>
  </si>
  <si>
    <t>Chi nhánh Thái Nguyên - Công ty Cổ phần Dịch vụ Thương mại Tổng hợp Wincommerce</t>
  </si>
  <si>
    <t>TTTM Vincom Thái Nguyên, Đường Lương Ngọc Quyến, Phường Phan Đình Phùng, Tỉnh Thái Nguyên, Việt Nam</t>
  </si>
  <si>
    <t>PO_9105826167</t>
  </si>
  <si>
    <t>QzptPc79x@</t>
  </si>
  <si>
    <t>00009336</t>
  </si>
  <si>
    <t>55595</t>
  </si>
  <si>
    <t>4448</t>
  </si>
  <si>
    <t>0104918404-010</t>
  </si>
  <si>
    <t>Chi nhánh An Giang - Công ty Cổ phần Dịch vụ Thương mại Tổng hợp Wincommerce</t>
  </si>
  <si>
    <t>Trung tâm Thương mại Vincom An Giang, Đường Trần Hưng Đạo, Phường Long Xuyên, Tỉnh An Giang, Việt Nam</t>
  </si>
  <si>
    <t>PO_9105829350</t>
  </si>
  <si>
    <t>O!!8rbdOzH</t>
  </si>
  <si>
    <t>00030052</t>
  </si>
  <si>
    <t>295058</t>
  </si>
  <si>
    <t>23605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</si>
  <si>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</si>
  <si>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</si>
  <si>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</si>
  <si>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PO_9105826655</t>
  </si>
  <si>
    <t>!#mToKRd3O</t>
  </si>
  <si>
    <t>00012499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</si>
  <si>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</si>
  <si>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</si>
  <si>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</si>
  <si>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</si>
  <si>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PO_9105824401</t>
  </si>
  <si>
    <t>wm9E#n3I!L</t>
  </si>
  <si>
    <t>00009492</t>
  </si>
  <si>
    <t>932757</t>
  </si>
  <si>
    <t>74621</t>
  </si>
  <si>
    <t>0104918404-029</t>
  </si>
  <si>
    <t>Chi nhánh Vĩnh Phúc - Công ty Cổ phần Dịch vụ Thương mại Tổng hợp Wincommerce</t>
  </si>
  <si>
    <t>82 Lý Thường Kiệt, Phường Vĩnh Yên, Tỉnh Phú Thọ, Việt Nam</t>
  </si>
  <si>
    <t>PO_9105827733</t>
  </si>
  <si>
    <t>GtXhl@M#W2</t>
  </si>
  <si>
    <t>00002584</t>
  </si>
  <si>
    <t>184489</t>
  </si>
  <si>
    <t>14759</t>
  </si>
  <si>
    <t>0104918404-049</t>
  </si>
  <si>
    <t>Chi nhánh Sơn La - Công ty Cổ phần Dịch vụ Thương mại Tổng hợp Wincommerce</t>
  </si>
  <si>
    <t>TTTM Vincom Sơn La, Tổ 3, Phường Tô Hiệu, Tỉnh Sơn La, Việt Nam</t>
  </si>
  <si>
    <t>PO_9105827747</t>
  </si>
  <si>
    <t>86g!ROe0Z7</t>
  </si>
  <si>
    <t>00012500</t>
  </si>
  <si>
    <t>PO_9105824546</t>
  </si>
  <si>
    <t>t0Jz0a!rCg</t>
  </si>
  <si>
    <t>00009493</t>
  </si>
  <si>
    <t>222116</t>
  </si>
  <si>
    <t>17769</t>
  </si>
  <si>
    <t>PO_9105827778</t>
  </si>
  <si>
    <t>agm5k18WU$</t>
  </si>
  <si>
    <t>00012503</t>
  </si>
  <si>
    <t>111058</t>
  </si>
  <si>
    <t>8885</t>
  </si>
  <si>
    <t>PO_9105824587</t>
  </si>
  <si>
    <t>UKhVw2tO6@</t>
  </si>
  <si>
    <t>00405793</t>
  </si>
  <si>
    <t>401032</t>
  </si>
  <si>
    <t>32083</t>
  </si>
  <si>
    <t>PO_9105825385</t>
  </si>
  <si>
    <t>QU!dZ25Yzq</t>
  </si>
  <si>
    <t>00024954</t>
  </si>
  <si>
    <t>166785</t>
  </si>
  <si>
    <t>13343</t>
  </si>
  <si>
    <t>PO_9105828714</t>
  </si>
  <si>
    <t>h#ibYNM0FH</t>
  </si>
  <si>
    <t>00132985</t>
  </si>
  <si>
    <t>111190</t>
  </si>
  <si>
    <t>8895</t>
  </si>
  <si>
    <t>0104918404</t>
  </si>
  <si>
    <t>Công ty Cổ phần Dịch vụ Thương mại Tổng hợp Wincommerce</t>
  </si>
  <si>
    <t>Số 23 Lê Duẩn, Phường Sài Gòn, Thành Phố Hồ Chí Minh, Việt Nam</t>
  </si>
  <si>
    <t>halt4@winmart.masangroup.com</t>
  </si>
  <si>
    <t>PO_9105828091</t>
  </si>
  <si>
    <t>l4iZN1d#Dz</t>
  </si>
  <si>
    <t>00132988</t>
  </si>
  <si>
    <t>PO_9105828098</t>
  </si>
  <si>
    <t>D6DhD@O0eU</t>
  </si>
  <si>
    <t>00012504</t>
  </si>
  <si>
    <t>100364</t>
  </si>
  <si>
    <t>8029</t>
  </si>
  <si>
    <t>PO_9105824594</t>
  </si>
  <si>
    <t>$2C54XrpH4</t>
  </si>
  <si>
    <t>00030054</t>
  </si>
  <si>
    <t>777406</t>
  </si>
  <si>
    <t>62192</t>
  </si>
  <si>
    <t>PO_9105826728</t>
  </si>
  <si>
    <t>MX23lQY$du</t>
  </si>
  <si>
    <t>00007480</t>
  </si>
  <si>
    <t>1148633</t>
  </si>
  <si>
    <t>91891</t>
  </si>
  <si>
    <t>0104918404-071</t>
  </si>
  <si>
    <t>Chi nhánh Bình Định - Công ty Cổ phần Dịch vụ Thương mại Tổng hợp Wincommerce</t>
  </si>
  <si>
    <t>52 Tăng Bạt Hổ, Phường Quy Nhơn, Tỉnh Gia Lai, Việt Nam</t>
  </si>
  <si>
    <t>PO_9105825969</t>
  </si>
  <si>
    <t>XbcSsH#1tp</t>
  </si>
  <si>
    <t>00406162</t>
  </si>
  <si>
    <t>PO_9105826387</t>
  </si>
  <si>
    <t>6nKiCNqMt@</t>
  </si>
  <si>
    <t>00021566</t>
  </si>
  <si>
    <t>0104918404-016</t>
  </si>
  <si>
    <t>Chi nhánh Cần Thơ - Công ty Cổ phần Dịch vụ Thương mại Tổng hợp Wincommerce</t>
  </si>
  <si>
    <t>42, đường 30/4, Phường Ninh Kiều, Thành phố Cần Thơ, Việt Nam</t>
  </si>
  <si>
    <t>PO_9105824623</t>
  </si>
  <si>
    <t>8fefsBNT@y</t>
  </si>
  <si>
    <t>00406163</t>
  </si>
  <si>
    <t>257431</t>
  </si>
  <si>
    <t>20594</t>
  </si>
  <si>
    <t>PO_9105826390</t>
  </si>
  <si>
    <t>o2RgJ!SII8</t>
  </si>
  <si>
    <t>00031727</t>
  </si>
  <si>
    <t>PO_9105825792</t>
  </si>
  <si>
    <t>YAhxkY5$NX</t>
  </si>
  <si>
    <t>00406521</t>
  </si>
  <si>
    <t>259558</t>
  </si>
  <si>
    <t>20765</t>
  </si>
  <si>
    <t>PO_9105827392</t>
  </si>
  <si>
    <t>Z1@6xd8gOe</t>
  </si>
  <si>
    <t>00002058</t>
  </si>
  <si>
    <t>268116</t>
  </si>
  <si>
    <t>21449</t>
  </si>
  <si>
    <t>0104918404-091</t>
  </si>
  <si>
    <t>Chi nhánh Hà Giang - Công ty Cổ phần Dịch vụ Thương mại Tổng hợp Wincommerce</t>
  </si>
  <si>
    <t>89 Nguyễn Thái Học, Phường Hà Giang 2, Tỉnh Tuyên Quang, Việt Nam</t>
  </si>
  <si>
    <t>PO_9105824996</t>
  </si>
  <si>
    <t>rH4E!$Xpm3</t>
  </si>
  <si>
    <t>00012451</t>
  </si>
  <si>
    <t>74250</t>
  </si>
  <si>
    <t>5940</t>
  </si>
  <si>
    <t>0104918404-061</t>
  </si>
  <si>
    <t>Chi nhánh Quảng Nam -  Công ty Cổ phần Dịch vụ Thương mại Tổng hợp Wincommerce</t>
  </si>
  <si>
    <t>53 Đinh Tiên Hoàng, Phường Hội An Tây, Thành phố Đà Nẵng, Việt Nam</t>
  </si>
  <si>
    <t>PO_9105826672</t>
  </si>
  <si>
    <t>Y0qSaJIvK!</t>
  </si>
  <si>
    <t>00405615</t>
  </si>
  <si>
    <t>PO_9105824915</t>
  </si>
  <si>
    <t>@pGESk12sF</t>
  </si>
  <si>
    <t>00132819</t>
  </si>
  <si>
    <t>PO_9105826566</t>
  </si>
  <si>
    <t>vrxCyQE!#5</t>
  </si>
  <si>
    <t>00012198</t>
  </si>
  <si>
    <t>701083</t>
  </si>
  <si>
    <t>56087</t>
  </si>
  <si>
    <t>0104918404-006</t>
  </si>
  <si>
    <t>Chi nhánh Hải Dương - Công ty Cổ phần Dịch vụ Thương mại Tổng hợp Wincommerce</t>
  </si>
  <si>
    <t>Khu dân cư Nguyễn Trãi 1, Phường Chu Văn An, Thành phố Hải Phòng, Việt Nam</t>
  </si>
  <si>
    <t>PO_9105828635</t>
  </si>
  <si>
    <t>3SZoe5J$Pk</t>
  </si>
  <si>
    <t>00405894</t>
  </si>
  <si>
    <t>148500</t>
  </si>
  <si>
    <t>11880</t>
  </si>
  <si>
    <t>PO_9105825624</t>
  </si>
  <si>
    <t>zS0yk0d@bT</t>
  </si>
  <si>
    <t>00015207</t>
  </si>
  <si>
    <t>49500</t>
  </si>
  <si>
    <t>3960</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</si>
  <si>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</si>
  <si>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</si>
  <si>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</si>
  <si>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PO_9105827053</t>
  </si>
  <si>
    <t>gB3bclR$7M</t>
  </si>
  <si>
    <t>00052669</t>
  </si>
  <si>
    <t>0104918404-024</t>
  </si>
  <si>
    <t>Chi nhánh Bình Dương - Công ty Cổ phần Dịch vụ Thương mại Tổng hợp Wincommerce</t>
  </si>
  <si>
    <t>Tầng trệt, chợ Dĩ An, Phường Dĩ An, Thành phố Hồ Chí Minh, Việt Nam</t>
  </si>
  <si>
    <t>PO_9105827142</t>
  </si>
  <si>
    <t>8d6!FmwihA</t>
  </si>
  <si>
    <t>00009306</t>
  </si>
  <si>
    <t>146862</t>
  </si>
  <si>
    <t>11749</t>
  </si>
  <si>
    <t>PO_9105828449</t>
  </si>
  <si>
    <t>MSXID5@xzJ</t>
  </si>
  <si>
    <t>00031729</t>
  </si>
  <si>
    <t>PO_9105825855</t>
  </si>
  <si>
    <t>#EnU875LnL</t>
  </si>
  <si>
    <t>00012513</t>
  </si>
  <si>
    <t>394058</t>
  </si>
  <si>
    <t>31525</t>
  </si>
  <si>
    <t>PO_9105825763</t>
  </si>
  <si>
    <t>BHt0PQ$iT2</t>
  </si>
  <si>
    <t>00002060</t>
  </si>
  <si>
    <t>333174</t>
  </si>
  <si>
    <t>26654</t>
  </si>
  <si>
    <t>PO_9105827379</t>
  </si>
  <si>
    <t>R8E#xIv6yY</t>
  </si>
  <si>
    <t>00133093</t>
  </si>
  <si>
    <t>208950</t>
  </si>
  <si>
    <t>16716</t>
  </si>
  <si>
    <t>PO_9105828945</t>
  </si>
  <si>
    <t>2enm5JC#zi</t>
  </si>
  <si>
    <t>00066963</t>
  </si>
  <si>
    <t>0104918404-009</t>
  </si>
  <si>
    <t>Chi nhánh Đà Nẵng - Công ty Cổ phần Dịch vụ Thương mại Tổng hợp Wincommerce</t>
  </si>
  <si>
    <t>L2 -01 Tầng 2, TTTM Vincom Plaza, 910A Ngô Quyền, Phường An Hải, Thành phố Đà Nẵng, Việt Nam</t>
  </si>
  <si>
    <t>PO_9105829460</t>
  </si>
  <si>
    <t>jvm0A2Wr#z</t>
  </si>
  <si>
    <t>00407077</t>
  </si>
  <si>
    <t>150546</t>
  </si>
  <si>
    <t>12044</t>
  </si>
  <si>
    <t>PO_9105828959</t>
  </si>
  <si>
    <t>oL4rRF1b4@</t>
  </si>
  <si>
    <t>00406172</t>
  </si>
  <si>
    <t>PO_9105826413</t>
  </si>
  <si>
    <t>n9R$vm!P1M</t>
  </si>
  <si>
    <t>00009312</t>
  </si>
  <si>
    <t>PO_9105828949</t>
  </si>
  <si>
    <t>!F4MO4ebaZ</t>
  </si>
  <si>
    <t>00039470</t>
  </si>
  <si>
    <t>PO_9105827322</t>
  </si>
  <si>
    <t>wyhPeGLj$3</t>
  </si>
  <si>
    <t>00027867</t>
  </si>
  <si>
    <t>0104918404-020</t>
  </si>
  <si>
    <t>Chi nhánh Thanh Hóa- Công ty Cổ phần Dịch vụ Thương mại Tổng hợp Wincommerce</t>
  </si>
  <si>
    <t>Tầng 1, Vincom+ Tĩnh Gia, Thôn Nam Yến, Phường Đào Duy Từ, tỉnh Thanh Hóa, Việt Nam</t>
  </si>
  <si>
    <t>PO_9105826844</t>
  </si>
  <si>
    <t>0@1OIsF3nD</t>
  </si>
  <si>
    <t>00405621</t>
  </si>
  <si>
    <t>PO_9105824931</t>
  </si>
  <si>
    <t>84U!yc!Uu4</t>
  </si>
  <si>
    <t>00027872</t>
  </si>
  <si>
    <t>334546</t>
  </si>
  <si>
    <t>26764</t>
  </si>
  <si>
    <t>PO_9105826969</t>
  </si>
  <si>
    <t>$Ewne58QEc</t>
  </si>
  <si>
    <t>00406702</t>
  </si>
  <si>
    <t>PO_9105827864</t>
  </si>
  <si>
    <t>DTgFZ9#PCA</t>
  </si>
  <si>
    <t>00007493</t>
  </si>
  <si>
    <t>PO_9105827396</t>
  </si>
  <si>
    <t>2@lR!E0M0u</t>
  </si>
  <si>
    <t>00039395</t>
  </si>
  <si>
    <t>PO_9105825292</t>
  </si>
  <si>
    <t>ZR3GM$Wp#U</t>
  </si>
  <si>
    <t>00132915</t>
  </si>
  <si>
    <t>467812</t>
  </si>
  <si>
    <t>37425</t>
  </si>
  <si>
    <t>PO_9105827476</t>
  </si>
  <si>
    <t>MzBNU7Yq#j</t>
  </si>
  <si>
    <t>00039560</t>
  </si>
  <si>
    <t>PO_9105829741</t>
  </si>
  <si>
    <t>IsL@tlw9iY</t>
  </si>
  <si>
    <t>00132918</t>
  </si>
  <si>
    <t>803129</t>
  </si>
  <si>
    <t>64250</t>
  </si>
  <si>
    <t>PO_9105827490</t>
  </si>
  <si>
    <t>v#NM@W7wL3</t>
  </si>
  <si>
    <t>00009313</t>
  </si>
  <si>
    <t>480036</t>
  </si>
  <si>
    <t>38403</t>
  </si>
  <si>
    <t>PO_9105828958</t>
  </si>
  <si>
    <t>pBhkV0!eFQ</t>
  </si>
  <si>
    <t>00009473</t>
  </si>
  <si>
    <t>2539211</t>
  </si>
  <si>
    <t>203137</t>
  </si>
  <si>
    <t>PO_9105824774</t>
  </si>
  <si>
    <t>v$FwzrRZP2</t>
  </si>
  <si>
    <t>00009474</t>
  </si>
  <si>
    <t>PO_9105824925</t>
  </si>
  <si>
    <t>K$Ja!0nbIQ</t>
  </si>
  <si>
    <t>00009315</t>
  </si>
  <si>
    <t>PO_9105829122</t>
  </si>
  <si>
    <t>BWF8i@Oq$t</t>
  </si>
  <si>
    <t>00009316</t>
  </si>
  <si>
    <t>PO_9105829156</t>
  </si>
  <si>
    <t>tAgfj$4CrE</t>
  </si>
  <si>
    <t>00132831</t>
  </si>
  <si>
    <t>2650065</t>
  </si>
  <si>
    <t>212005</t>
  </si>
  <si>
    <t>PO_9105826650</t>
  </si>
  <si>
    <t>t#8FbcT34h</t>
  </si>
  <si>
    <t>00006920</t>
  </si>
  <si>
    <t>0104918404-022</t>
  </si>
  <si>
    <t>Chi nhánh Gia Lai - Công ty Cổ phần Dịch vụ Thương mại Tổng hợp Wincommerce</t>
  </si>
  <si>
    <t>Trung tâm thương mại Pleiku, Phường Diên Hồng, Tỉnh Gia Lai, Việt Nam</t>
  </si>
  <si>
    <t>PO_9105824701</t>
  </si>
  <si>
    <t>B#!LfQ2Wg!</t>
  </si>
  <si>
    <t>00009319</t>
  </si>
  <si>
    <t>PO_9105829498</t>
  </si>
  <si>
    <t>C!Tp3yOo2$</t>
  </si>
  <si>
    <t>00012526</t>
  </si>
  <si>
    <t>92000</t>
  </si>
  <si>
    <t>7360</t>
  </si>
  <si>
    <t>PO_9105828116</t>
  </si>
  <si>
    <t>5q#$Y!Thjn</t>
  </si>
  <si>
    <t>00007204</t>
  </si>
  <si>
    <t>0104918404-021</t>
  </si>
  <si>
    <t>Chi nhánh Thừa Thiên Huế - Công ty Cổ phần Dịch vụ Thương mại Tổng hợp Wincommerce</t>
  </si>
  <si>
    <t>50A Hùng Vương, Phường Thuận Hóa, Thành phố Huế, Việt Nam</t>
  </si>
  <si>
    <t>PO_9105826668</t>
  </si>
  <si>
    <t>!IPy0@4A$g</t>
  </si>
  <si>
    <t>00133196</t>
  </si>
  <si>
    <t>599467</t>
  </si>
  <si>
    <t>47957</t>
  </si>
  <si>
    <t>PO_9105829712</t>
  </si>
  <si>
    <t>$5ac!$K3g5</t>
  </si>
  <si>
    <t>00406793</t>
  </si>
  <si>
    <t>185440</t>
  </si>
  <si>
    <t>14835</t>
  </si>
  <si>
    <t>PO_9105828096</t>
  </si>
  <si>
    <t>k!$9Yl!mDP</t>
  </si>
  <si>
    <t>00407044</t>
  </si>
  <si>
    <t>PO_9105828878</t>
  </si>
  <si>
    <t>78Pfy@QiMG</t>
  </si>
  <si>
    <t>00027881</t>
  </si>
  <si>
    <t>PO_9105827754</t>
  </si>
  <si>
    <t>#b5pL2T4vR</t>
  </si>
  <si>
    <t>00133008</t>
  </si>
  <si>
    <t>328920</t>
  </si>
  <si>
    <t>26314</t>
  </si>
  <si>
    <t>PO_9105828277</t>
  </si>
  <si>
    <t>T@#xN!9CYJ</t>
  </si>
  <si>
    <t>00407125</t>
  </si>
  <si>
    <t>322612</t>
  </si>
  <si>
    <t>25809</t>
  </si>
  <si>
    <t>PO_9105829101</t>
  </si>
  <si>
    <t>n@aFw4JeXW</t>
  </si>
  <si>
    <t>00016388</t>
  </si>
  <si>
    <t>PO_9105825461</t>
  </si>
  <si>
    <t>iQfxxpf@X5</t>
  </si>
  <si>
    <t>00406000</t>
  </si>
  <si>
    <t>PO_9105825896</t>
  </si>
  <si>
    <t>Ve1@hrCh16</t>
  </si>
  <si>
    <t>00011876</t>
  </si>
  <si>
    <t>0104918404-044</t>
  </si>
  <si>
    <t>Chi nhánh Thái Bình -  Công ty Cổ phần Dịch vụ Thương mại Tổng hợp Wincommerce</t>
  </si>
  <si>
    <t>Số 460, phố Lý Bôn, Phường Trần Hưng Đạo, Tỉnh Hưng Yên, Việt Nam</t>
  </si>
  <si>
    <t>PO_9105824501</t>
  </si>
  <si>
    <t>@$!LW7Qkq7</t>
  </si>
  <si>
    <t>00016390</t>
  </si>
  <si>
    <t>198000</t>
  </si>
  <si>
    <t>15840</t>
  </si>
  <si>
    <t>PO_9105825651</t>
  </si>
  <si>
    <t>b8UBF#cPi3</t>
  </si>
  <si>
    <t>00009484</t>
  </si>
  <si>
    <t>PO_9105826490</t>
  </si>
  <si>
    <t>jwU9YJ!@1p</t>
  </si>
  <si>
    <t>00066791</t>
  </si>
  <si>
    <t>PO_9105826048</t>
  </si>
  <si>
    <t>!iborG7@Uu</t>
  </si>
  <si>
    <t>00066977</t>
  </si>
  <si>
    <t>120250</t>
  </si>
  <si>
    <t>9620</t>
  </si>
  <si>
    <t>PO_9105829621</t>
  </si>
  <si>
    <t>5trT0IB6Z#</t>
  </si>
  <si>
    <t>00016391</t>
  </si>
  <si>
    <t>201600</t>
  </si>
  <si>
    <t>16128</t>
  </si>
  <si>
    <t>PO_9105825654</t>
  </si>
  <si>
    <t>aFV#v5mTZ$</t>
  </si>
  <si>
    <t>00016407</t>
  </si>
  <si>
    <t>PO_9105826622</t>
  </si>
  <si>
    <t>w5GhG$#CwP</t>
  </si>
  <si>
    <t>00021591</t>
  </si>
  <si>
    <t>PO_9105826422</t>
  </si>
  <si>
    <t>Q6KHa1F@oT</t>
  </si>
  <si>
    <t>00015224</t>
  </si>
  <si>
    <t>50400</t>
  </si>
  <si>
    <t>4032</t>
  </si>
  <si>
    <t>PO_9105828981</t>
  </si>
  <si>
    <t>8Dhc!rt2US</t>
  </si>
  <si>
    <t>00133201</t>
  </si>
  <si>
    <t>418521</t>
  </si>
  <si>
    <t>33482</t>
  </si>
  <si>
    <t>PO_9105829739</t>
  </si>
  <si>
    <t>#3@CG5!bem</t>
  </si>
  <si>
    <t>00015227</t>
  </si>
  <si>
    <t>806279</t>
  </si>
  <si>
    <t>64502</t>
  </si>
  <si>
    <t>PO_9105829214</t>
  </si>
  <si>
    <t>GQYMtjb3h!</t>
  </si>
  <si>
    <t>00015229</t>
  </si>
  <si>
    <t>PO_9105829711</t>
  </si>
  <si>
    <t>!cC7rdx#gd</t>
  </si>
  <si>
    <t>00039489</t>
  </si>
  <si>
    <t>PO_9105828082</t>
  </si>
  <si>
    <t>NjTtFe2v!r</t>
  </si>
  <si>
    <t>00012217</t>
  </si>
  <si>
    <t>666348</t>
  </si>
  <si>
    <t>53308</t>
  </si>
  <si>
    <t>PO_9105829683</t>
  </si>
  <si>
    <t>lf!s6WHvU6</t>
  </si>
  <si>
    <t>00406006</t>
  </si>
  <si>
    <t>341058</t>
  </si>
  <si>
    <t>27285</t>
  </si>
  <si>
    <t>PO_9105825907</t>
  </si>
  <si>
    <t>VZb4uS90n#</t>
  </si>
  <si>
    <t>00021597</t>
  </si>
  <si>
    <t>PO_9105826838</t>
  </si>
  <si>
    <t>GW3Q!Gnx55</t>
  </si>
  <si>
    <t>00005451</t>
  </si>
  <si>
    <t>296498</t>
  </si>
  <si>
    <t>23720</t>
  </si>
  <si>
    <t>0104918404-057</t>
  </si>
  <si>
    <t>Chi nhánh Kiên Giang - Công ty Cổ phần Dịch vụ Thương mại Tổng hợp Wincommerce</t>
  </si>
  <si>
    <t>TTTM Vincom Plaza Kiên Giang, Lô A12, Đường Cô Bắc, Khu Phố 1, Phường Rạch Giá, Tỉnh An Giang, Việt Nam</t>
  </si>
  <si>
    <t>PO_9105817658</t>
  </si>
  <si>
    <t>C$S5U6JL2x</t>
  </si>
  <si>
    <t>00039409</t>
  </si>
  <si>
    <t>PO_9105825859</t>
  </si>
  <si>
    <t>V@p$6YvXoI</t>
  </si>
  <si>
    <t>00133016</t>
  </si>
  <si>
    <t>690340</t>
  </si>
  <si>
    <t>55227</t>
  </si>
  <si>
    <t>PO_9105828340</t>
  </si>
  <si>
    <t>@#TH9P$OpK</t>
  </si>
  <si>
    <t>00002979</t>
  </si>
  <si>
    <t>0104918404-030</t>
  </si>
  <si>
    <t>Chi nhánh Hà Nam -  Công ty Cổ phần Dịch vụ Thương mại Tổng hợp Wincommerce</t>
  </si>
  <si>
    <t>TTTM Vincom Hà Nam, Phường Phủ Lý, Tỉnh Ninh Bình, Việt Nam</t>
  </si>
  <si>
    <t>PO_9105829400</t>
  </si>
  <si>
    <t>!eVLlY@t8y</t>
  </si>
  <si>
    <t>00003710</t>
  </si>
  <si>
    <t>0104918404-038</t>
  </si>
  <si>
    <t>Chi nhánh Tuyên Quang -  Công ty Cổ phần Dịch vụ Thương mại Tổng hợp Wincommerce</t>
  </si>
  <si>
    <t>Tầng 2, TTTM Vincom Tuyên Quang, Số 260 đường Quang Trung, Phường Minh Xuân, Tỉnh Tuyên Quang, Việt Nam</t>
  </si>
  <si>
    <t>PO_9105826678</t>
  </si>
  <si>
    <t>@eSh1JL0T5</t>
  </si>
  <si>
    <t>00008269</t>
  </si>
  <si>
    <t>0104918404-065</t>
  </si>
  <si>
    <t>Chi nhánh Bắc Giang - Công ty Cổ phần Dịch vụ Thương mại Tổng hợp Wincommerce</t>
  </si>
  <si>
    <t>545 Lê Lợi, Phường Bắc Giang, Tỉnh Bắc Ninh, Việt Nam</t>
  </si>
  <si>
    <t>PO_9105826336</t>
  </si>
  <si>
    <t>H@2sNox8T$</t>
  </si>
  <si>
    <t>00031757</t>
  </si>
  <si>
    <t>PO_9105827043</t>
  </si>
  <si>
    <t>3KLw!08imG</t>
  </si>
  <si>
    <t>00132930</t>
  </si>
  <si>
    <t>PO_9105827602</t>
  </si>
  <si>
    <t>DXy@Lre0e6</t>
  </si>
  <si>
    <t>00406103</t>
  </si>
  <si>
    <t>340582</t>
  </si>
  <si>
    <t>27247</t>
  </si>
  <si>
    <t>PO_9105826190</t>
  </si>
  <si>
    <t>4f@fKLp3v8</t>
  </si>
  <si>
    <t>00406804</t>
  </si>
  <si>
    <t>PO_9105828137</t>
  </si>
  <si>
    <t>iYIGXU87$o</t>
  </si>
  <si>
    <t>00030082</t>
  </si>
  <si>
    <t>184000</t>
  </si>
  <si>
    <t>14720</t>
  </si>
  <si>
    <t>PO_9105827965</t>
  </si>
  <si>
    <t>8we4Z8Zxb$</t>
  </si>
  <si>
    <t>00012537</t>
  </si>
  <si>
    <t>PO_9105828965</t>
  </si>
  <si>
    <t>!D#Iq0Ebr9</t>
  </si>
  <si>
    <t>00406808</t>
  </si>
  <si>
    <t>PO_9105828147</t>
  </si>
  <si>
    <t>Ymxu!$zv2k</t>
  </si>
  <si>
    <t>00405741</t>
  </si>
  <si>
    <t>263032</t>
  </si>
  <si>
    <t>21043</t>
  </si>
  <si>
    <t>PO_9105825230</t>
  </si>
  <si>
    <t>GRp$H#2pu9</t>
  </si>
  <si>
    <t>00133025</t>
  </si>
  <si>
    <t>571325</t>
  </si>
  <si>
    <t>45706</t>
  </si>
  <si>
    <t>PO_9105828381</t>
  </si>
  <si>
    <t>i0zRV$M0NA</t>
  </si>
  <si>
    <t>00011895</t>
  </si>
  <si>
    <t>PO_9105826255</t>
  </si>
  <si>
    <t>u@3F@n4yoZ</t>
  </si>
  <si>
    <t>00132935</t>
  </si>
  <si>
    <t>732651</t>
  </si>
  <si>
    <t>58612</t>
  </si>
  <si>
    <t>PO_9105827625</t>
  </si>
  <si>
    <t>rz9Tt@uKZi</t>
  </si>
  <si>
    <t>00021602</t>
  </si>
  <si>
    <t>PO_9105826974</t>
  </si>
  <si>
    <t>pEU38@Jgo9</t>
  </si>
  <si>
    <t>00008275</t>
  </si>
  <si>
    <t>PO_9105827169</t>
  </si>
  <si>
    <t>paEQ3$Pnb4</t>
  </si>
  <si>
    <t>00407296</t>
  </si>
  <si>
    <t>PO_9105829698</t>
  </si>
  <si>
    <t>hwf3$tPkFs</t>
  </si>
  <si>
    <t>00008276</t>
  </si>
  <si>
    <t>PO_9105827173</t>
  </si>
  <si>
    <t>YuzVX6j9#w</t>
  </si>
  <si>
    <t>00027894</t>
  </si>
  <si>
    <t>PO_9105828230</t>
  </si>
  <si>
    <t>UCXb6ne#x8</t>
  </si>
  <si>
    <t>00066896</t>
  </si>
  <si>
    <t>PO_9105828312</t>
  </si>
  <si>
    <t>a74T3eltU#</t>
  </si>
  <si>
    <t>00027896</t>
  </si>
  <si>
    <t>314380</t>
  </si>
  <si>
    <t>25150</t>
  </si>
  <si>
    <t>PO_9105828297</t>
  </si>
  <si>
    <t>a0wyWeow@G</t>
  </si>
  <si>
    <t>00027897</t>
  </si>
  <si>
    <t>PO_9105828360</t>
  </si>
  <si>
    <t>Kr22j5n$nc</t>
  </si>
  <si>
    <t>00406384</t>
  </si>
  <si>
    <t>PO_9105826995</t>
  </si>
  <si>
    <t>u#X!w60JrO</t>
  </si>
  <si>
    <t>00039419</t>
  </si>
  <si>
    <t>PO_9105826092</t>
  </si>
  <si>
    <t>3V@xOpec4Y</t>
  </si>
  <si>
    <t>00405929</t>
  </si>
  <si>
    <t>PO_9105825716</t>
  </si>
  <si>
    <t>zcBFW7Ujg@</t>
  </si>
  <si>
    <t>00406731</t>
  </si>
  <si>
    <t>222750</t>
  </si>
  <si>
    <t>17820</t>
  </si>
  <si>
    <t>PO_9105827935</t>
  </si>
  <si>
    <t>9Tg5VoCjX@</t>
  </si>
  <si>
    <t>00031775</t>
  </si>
  <si>
    <t>PO_9105827707</t>
  </si>
  <si>
    <t>x07r$fCmoK</t>
  </si>
  <si>
    <t>00406818</t>
  </si>
  <si>
    <t>PO_9105828185</t>
  </si>
  <si>
    <t>5$g2Q8#hZA</t>
  </si>
  <si>
    <t>00406476</t>
  </si>
  <si>
    <t>PO_9105827281</t>
  </si>
  <si>
    <t>n1kd@7a1XL</t>
  </si>
  <si>
    <t>00004727</t>
  </si>
  <si>
    <t>534028</t>
  </si>
  <si>
    <t>42722</t>
  </si>
  <si>
    <t>0104918404-063</t>
  </si>
  <si>
    <t>Chi nhánh Tiền Giang -  Công ty Cổ phần Dịch vụ Thương mại Tổng hợp Wincommerce</t>
  </si>
  <si>
    <t>202 Nam Kỳ Khởi Nghĩa, Phường Mỹ Tho, Tỉnh Đồng Tháp, Việt Nam</t>
  </si>
  <si>
    <t>thucha@winmart.masangroup.com</t>
  </si>
  <si>
    <t>PO_9105826217</t>
  </si>
  <si>
    <t>rEaa1vU7I#</t>
  </si>
  <si>
    <t>00406986</t>
  </si>
  <si>
    <t>PO_9105828702</t>
  </si>
  <si>
    <t>5igVyH!Ak5</t>
  </si>
  <si>
    <t>00405839</t>
  </si>
  <si>
    <t>174614</t>
  </si>
  <si>
    <t>13969</t>
  </si>
  <si>
    <t>PO_9105825486</t>
  </si>
  <si>
    <t>1WZ2Fa4u@k</t>
  </si>
  <si>
    <t>00406482</t>
  </si>
  <si>
    <t>171314</t>
  </si>
  <si>
    <t>13705</t>
  </si>
  <si>
    <t>PO_9105827302</t>
  </si>
  <si>
    <t>3m3y#XO6sL</t>
  </si>
  <si>
    <t>00005465</t>
  </si>
  <si>
    <t>PO_9105827743</t>
  </si>
  <si>
    <t>K4J3!u7$d@</t>
  </si>
  <si>
    <t>00011903</t>
  </si>
  <si>
    <t>222380</t>
  </si>
  <si>
    <t>17790</t>
  </si>
  <si>
    <t>PO_9105827232</t>
  </si>
  <si>
    <t>jfji9KU#Cd</t>
  </si>
  <si>
    <t>00027901</t>
  </si>
  <si>
    <t>PO_9105828393</t>
  </si>
  <si>
    <t>mlgzZr$JB2</t>
  </si>
  <si>
    <t>00132863</t>
  </si>
  <si>
    <t>489265</t>
  </si>
  <si>
    <t>39141</t>
  </si>
  <si>
    <t>PO_9105826987</t>
  </si>
  <si>
    <t>XDK#As5K5u</t>
  </si>
  <si>
    <t>00406562</t>
  </si>
  <si>
    <t>PO_9105827492</t>
  </si>
  <si>
    <t>I!sFD@c1r8</t>
  </si>
  <si>
    <t>00027904</t>
  </si>
  <si>
    <t>PO_9105828455</t>
  </si>
  <si>
    <t>f$P8006tJ2</t>
  </si>
  <si>
    <t>00005469</t>
  </si>
  <si>
    <t>PO_9105827812</t>
  </si>
  <si>
    <t>pOsBYbYf@9</t>
  </si>
  <si>
    <t>00039430</t>
  </si>
  <si>
    <t>PO_9105826421</t>
  </si>
  <si>
    <t>Lx7UG5zei#</t>
  </si>
  <si>
    <t>00031778</t>
  </si>
  <si>
    <t>PO_9105827752</t>
  </si>
  <si>
    <t>3GEOvE!M5w</t>
  </si>
  <si>
    <t>00405935</t>
  </si>
  <si>
    <t>PO_9105825732</t>
  </si>
  <si>
    <t>lQ95G0!vp4</t>
  </si>
  <si>
    <t>00407288</t>
  </si>
  <si>
    <t>179208</t>
  </si>
  <si>
    <t>14337</t>
  </si>
  <si>
    <t>PO_9105829672</t>
  </si>
  <si>
    <t>X$7eJBJ$5i</t>
  </si>
  <si>
    <t>00407289</t>
  </si>
  <si>
    <t>100800</t>
  </si>
  <si>
    <t>8064</t>
  </si>
  <si>
    <t>PO_9105829673</t>
  </si>
  <si>
    <t>2MUXZrT@3y</t>
  </si>
  <si>
    <t>00012162</t>
  </si>
  <si>
    <t>PO_9105826733</t>
  </si>
  <si>
    <t>fY#dW#!d!0</t>
  </si>
  <si>
    <t>00008349</t>
  </si>
  <si>
    <t>0104918404-028</t>
  </si>
  <si>
    <t>Chi nhánh Khánh Hòa - Công ty Cổ phần Dịch vụ Thương mại Tổng hợp Wincommerce</t>
  </si>
  <si>
    <t>Số 60 Thái Nguyên, Phường Tây Nha Trang, Tỉnh Khánh Hòa, Việt Nam</t>
  </si>
  <si>
    <t>PO_9105827787</t>
  </si>
  <si>
    <t>J@x1u#NHFp</t>
  </si>
  <si>
    <t>00066909</t>
  </si>
  <si>
    <t>185308</t>
  </si>
  <si>
    <t>14825</t>
  </si>
  <si>
    <t>PO_9105828499</t>
  </si>
  <si>
    <t>V!y4A9mWqA</t>
  </si>
  <si>
    <t>00005473</t>
  </si>
  <si>
    <t>PO_9105828607</t>
  </si>
  <si>
    <t>$LTZ836#Wh</t>
  </si>
  <si>
    <t>00066911</t>
  </si>
  <si>
    <t>PO_9105828512</t>
  </si>
  <si>
    <t>7$0XnH0!5$</t>
  </si>
  <si>
    <t>00405760</t>
  </si>
  <si>
    <t>PO_9105825287</t>
  </si>
  <si>
    <t>h8FT#bAJb5</t>
  </si>
  <si>
    <t>00027912</t>
  </si>
  <si>
    <t>PO_9105828946</t>
  </si>
  <si>
    <t>MbfALd1$AL</t>
  </si>
  <si>
    <t>00406574</t>
  </si>
  <si>
    <t>PO_9105827522</t>
  </si>
  <si>
    <t>Lr$ol5qL9s</t>
  </si>
  <si>
    <t>00012410</t>
  </si>
  <si>
    <t>PO_9105824791</t>
  </si>
  <si>
    <t>8VBrF$Wxx9</t>
  </si>
  <si>
    <t>00012411</t>
  </si>
  <si>
    <t>200264</t>
  </si>
  <si>
    <t>16021</t>
  </si>
  <si>
    <t>PO_9105824867</t>
  </si>
  <si>
    <t>SQavK4M#1O</t>
  </si>
  <si>
    <t>00007905</t>
  </si>
  <si>
    <t>120450</t>
  </si>
  <si>
    <t>9636</t>
  </si>
  <si>
    <t>0104918404-042</t>
  </si>
  <si>
    <t>Chi nhánh Quảng Ngãi -  Công ty Cổ phần Dịch vụ Thương mại Tổng hợp Wincommerce</t>
  </si>
  <si>
    <t>TTTM Vincom Plaza Quảng Ngãi, số 26 đường Lê Thánh Tôn, Phường Cẩm Thành, Tỉnh Quảng Ngãi, Việt Nam</t>
  </si>
  <si>
    <t>PO_9105826808</t>
  </si>
  <si>
    <t>#CxLMt9X@m</t>
  </si>
  <si>
    <t>00002871</t>
  </si>
  <si>
    <t>0104918404-014</t>
  </si>
  <si>
    <t>Chi nhánh Kon Tum - Công ty Cổ phần Dịch vụ Thương mại Tổng hợp Wincommerce</t>
  </si>
  <si>
    <t>Tầng 2, TTTM Vincom PLAZA Kon Tum, 02 Phan Đình Phùng, Phường Kon Tum, Tỉnh Quảng Ngãi, Việt Nam</t>
  </si>
  <si>
    <t>PO_9105826440</t>
  </si>
  <si>
    <t>v0gBz9yXc@</t>
  </si>
  <si>
    <t>00406395</t>
  </si>
  <si>
    <t>PO_9105827027</t>
  </si>
  <si>
    <t>3f@q3kZs@F</t>
  </si>
  <si>
    <t>00007908</t>
  </si>
  <si>
    <t>PO_9105827432</t>
  </si>
  <si>
    <t>4QDf@2XiM#</t>
  </si>
  <si>
    <t>00406398</t>
  </si>
  <si>
    <t>PO_9105827036</t>
  </si>
  <si>
    <t>DY!3yh5jDs</t>
  </si>
  <si>
    <t>00031787</t>
  </si>
  <si>
    <t>PO_9105828188</t>
  </si>
  <si>
    <t>3PILQ@veOc</t>
  </si>
  <si>
    <t>00003248</t>
  </si>
  <si>
    <t>297000</t>
  </si>
  <si>
    <t>23760</t>
  </si>
  <si>
    <t>0104918404-072</t>
  </si>
  <si>
    <t>Chi nhánh Lào Cai - Công ty Cổ phần Dịch vụ Thương mại Tổng hợp Wincommerce</t>
  </si>
  <si>
    <t>Số 02-04 Võ Nguyên Giáp, Phường Cam Đường, Tỉnh Lào Cai, Việt Nam</t>
  </si>
  <si>
    <t>PO_9105829500</t>
  </si>
  <si>
    <t>@Zmegj@Gi0</t>
  </si>
  <si>
    <t>00014352</t>
  </si>
  <si>
    <t>773934</t>
  </si>
  <si>
    <t>61915</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</si>
  <si>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</si>
  <si>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</si>
  <si>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</si>
  <si>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PO_9105772651</t>
  </si>
  <si>
    <t>!pw$BtJgO7</t>
  </si>
  <si>
    <t>00405854</t>
  </si>
  <si>
    <t>PO_9105825525</t>
  </si>
  <si>
    <t>LbNkAF1@ww</t>
  </si>
  <si>
    <t>00030029</t>
  </si>
  <si>
    <t>PO_9105825473</t>
  </si>
  <si>
    <t>h$A5#vMR4i</t>
  </si>
  <si>
    <t>00008356</t>
  </si>
  <si>
    <t>407701</t>
  </si>
  <si>
    <t>32616</t>
  </si>
  <si>
    <t>PO_9105828207</t>
  </si>
  <si>
    <t>W3c2f$EJwo</t>
  </si>
  <si>
    <t>00405855</t>
  </si>
  <si>
    <t>444232</t>
  </si>
  <si>
    <t>35539</t>
  </si>
  <si>
    <t>PO_9105825527</t>
  </si>
  <si>
    <t>ctB#70SHdo</t>
  </si>
  <si>
    <t>00027831</t>
  </si>
  <si>
    <t>645788</t>
  </si>
  <si>
    <t>51663</t>
  </si>
  <si>
    <t>PO_9105825407</t>
  </si>
  <si>
    <t>#1@o#KvVXt</t>
  </si>
  <si>
    <t>00002116</t>
  </si>
  <si>
    <t>0104918404-067</t>
  </si>
  <si>
    <t>Chi nhánh Bến Tre - Công ty Cổ phần Dịch vụ Thương mại Tổng hợp Wincommerce</t>
  </si>
  <si>
    <t>116A1 Trương Định, Phường Sơn Đông, Tỉnh Vĩnh Long, Việt Nam</t>
  </si>
  <si>
    <t>PO_9105828710</t>
  </si>
  <si>
    <t>G0aKIl$waQ</t>
  </si>
  <si>
    <t>00406400</t>
  </si>
  <si>
    <t>383990</t>
  </si>
  <si>
    <t>30719</t>
  </si>
  <si>
    <t>PO_9105827048</t>
  </si>
  <si>
    <t>s7#GGDVX23</t>
  </si>
  <si>
    <t>00027916</t>
  </si>
  <si>
    <t>276000</t>
  </si>
  <si>
    <t>22080</t>
  </si>
  <si>
    <t>PO_9105829078</t>
  </si>
  <si>
    <t>pj$S43gQ#K</t>
  </si>
  <si>
    <t>00406221</t>
  </si>
  <si>
    <t>555290</t>
  </si>
  <si>
    <t>44423</t>
  </si>
  <si>
    <t>PO_9105826547</t>
  </si>
  <si>
    <t>Xp!ZvkDpk4</t>
  </si>
  <si>
    <t>00406576</t>
  </si>
  <si>
    <t>PO_9105827527</t>
  </si>
  <si>
    <t>!n0uh4nA@q</t>
  </si>
  <si>
    <t>00407275</t>
  </si>
  <si>
    <t>PO_9105829632</t>
  </si>
  <si>
    <t>m@EzBV3@M0</t>
  </si>
  <si>
    <t>00027920</t>
  </si>
  <si>
    <t>166653</t>
  </si>
  <si>
    <t>13332</t>
  </si>
  <si>
    <t>PO_9105829423</t>
  </si>
  <si>
    <t>Qi4ICW9NS$</t>
  </si>
  <si>
    <t>00011920</t>
  </si>
  <si>
    <t>277975</t>
  </si>
  <si>
    <t>22238</t>
  </si>
  <si>
    <t>PO_9105829165</t>
  </si>
  <si>
    <t>08AYwk7$mj</t>
  </si>
  <si>
    <t>00406042</t>
  </si>
  <si>
    <t>PO_9105826003</t>
  </si>
  <si>
    <t>8zr4CwcX!6</t>
  </si>
  <si>
    <t>00027833</t>
  </si>
  <si>
    <t>PO_9105825500</t>
  </si>
  <si>
    <t>h5VEEE9fw$</t>
  </si>
  <si>
    <t>00008359</t>
  </si>
  <si>
    <t>PO_9105829348</t>
  </si>
  <si>
    <t>Yd0zMFKyz@</t>
  </si>
  <si>
    <t>00027834</t>
  </si>
  <si>
    <t>644000</t>
  </si>
  <si>
    <t>51520</t>
  </si>
  <si>
    <t>PO_9105825521</t>
  </si>
  <si>
    <t>76W!jRBSOo</t>
  </si>
  <si>
    <t>00007912</t>
  </si>
  <si>
    <t>70950</t>
  </si>
  <si>
    <t>5676</t>
  </si>
  <si>
    <t>PO_9105828022</t>
  </si>
  <si>
    <t>R80PtfmLp@</t>
  </si>
  <si>
    <t>00008361</t>
  </si>
  <si>
    <t>334270</t>
  </si>
  <si>
    <t>26742</t>
  </si>
  <si>
    <t>PO_9105829497</t>
  </si>
  <si>
    <t>hXG$Synk3d</t>
  </si>
  <si>
    <t>00007919</t>
  </si>
  <si>
    <t>223212</t>
  </si>
  <si>
    <t>17857</t>
  </si>
  <si>
    <t>PO_9105828986</t>
  </si>
  <si>
    <t>lyouL9zWP#</t>
  </si>
  <si>
    <t>00407169</t>
  </si>
  <si>
    <t>PO_9105829241</t>
  </si>
  <si>
    <t>1M6B8CxeG#</t>
  </si>
  <si>
    <t>00066925</t>
  </si>
  <si>
    <t>508341</t>
  </si>
  <si>
    <t>40667</t>
  </si>
  <si>
    <t>PO_9105828759</t>
  </si>
  <si>
    <t>p2t4LGih$8</t>
  </si>
  <si>
    <t>00406136</t>
  </si>
  <si>
    <t>PO_9105826306</t>
  </si>
  <si>
    <t>HP9gm@TGlj</t>
  </si>
  <si>
    <t>00406836</t>
  </si>
  <si>
    <t>295547</t>
  </si>
  <si>
    <t>23644</t>
  </si>
  <si>
    <t>PO_9105828254</t>
  </si>
  <si>
    <t>oozKR482$M</t>
  </si>
  <si>
    <t>00012174</t>
  </si>
  <si>
    <t>PO_9105827293</t>
  </si>
  <si>
    <t>INdFfu$5QJ</t>
  </si>
  <si>
    <t>00406907</t>
  </si>
  <si>
    <t>PO_9105828462</t>
  </si>
  <si>
    <t>pp0a25o!gL</t>
  </si>
  <si>
    <t>00003412</t>
  </si>
  <si>
    <t>0104918404-035</t>
  </si>
  <si>
    <t>Chi nhánh Yên Bái -  Công ty Cổ phần Dịch vụ Thương mại Tổng hợp Wincommerce</t>
  </si>
  <si>
    <t>TTTM Vincom Yên Bái, Đường Thành Công, Phường Yên Bái, Tỉnh Lào Cai, Việt Nam</t>
  </si>
  <si>
    <t>PO_9105824719</t>
  </si>
  <si>
    <t>pvWn#AhLH0</t>
  </si>
  <si>
    <t>00066931</t>
  </si>
  <si>
    <t>290000</t>
  </si>
  <si>
    <t>23200</t>
  </si>
  <si>
    <t>PO_9105828820</t>
  </si>
  <si>
    <t>j#Etc0#@5#</t>
  </si>
  <si>
    <t>00406841</t>
  </si>
  <si>
    <t>PO_9105828267</t>
  </si>
  <si>
    <t>7s!BK@RMGF</t>
  </si>
  <si>
    <t>00132969</t>
  </si>
  <si>
    <t>388769</t>
  </si>
  <si>
    <t>31102</t>
  </si>
  <si>
    <t>PO_9105827956</t>
  </si>
  <si>
    <t>G0QAIcuQ#m</t>
  </si>
  <si>
    <t>00405958</t>
  </si>
  <si>
    <t>368978</t>
  </si>
  <si>
    <t>29518</t>
  </si>
  <si>
    <t>PO_9105825783</t>
  </si>
  <si>
    <t>PM60$03Kuh</t>
  </si>
  <si>
    <t>00406231</t>
  </si>
  <si>
    <t>PO_9105826576</t>
  </si>
  <si>
    <t>fxhXh$bjV6</t>
  </si>
  <si>
    <t>00132972</t>
  </si>
  <si>
    <t>586680</t>
  </si>
  <si>
    <t>46934</t>
  </si>
  <si>
    <t>PO_9105827989</t>
  </si>
  <si>
    <t>!Az0qIp4pa</t>
  </si>
  <si>
    <t>00004344</t>
  </si>
  <si>
    <t>0104918404-045</t>
  </si>
  <si>
    <t>Chi nhánh Quảng Bình -  Công ty Cổ phần Dịch vụ Thương mại Tổng hợp Wincommerce</t>
  </si>
  <si>
    <t>TTTM Đồng Hới, Đường Quách Xuân Kỳ, Phường Đồng Hới, Tỉnh Quảng Trị, Việt Nam</t>
  </si>
  <si>
    <t>PO_9105828666</t>
  </si>
  <si>
    <t>ENzN1GNq!v</t>
  </si>
  <si>
    <t>00012181</t>
  </si>
  <si>
    <t>PO_9105827579</t>
  </si>
  <si>
    <t>!@i2RnRhn2</t>
  </si>
  <si>
    <t>00012827</t>
  </si>
  <si>
    <t>0104918404-047</t>
  </si>
  <si>
    <t>Chi nhánh Bà Rịa - Vũng Tàu -  Công ty Cổ phần Dịch vụ Thương mại Tổng hợp Wincommerce</t>
  </si>
  <si>
    <t>09 Nguyễn Hữu Cảnh, Phường Rạch Dừa, Thành Phố Hồ Chí Minh, Việt Nam</t>
  </si>
  <si>
    <t>PO_9105827112</t>
  </si>
  <si>
    <t>9Nu4p@m$0h</t>
  </si>
  <si>
    <t>00012182</t>
  </si>
  <si>
    <t>PO_9105827582</t>
  </si>
  <si>
    <t>Kc#1K@5aPb</t>
  </si>
  <si>
    <t>00009328</t>
  </si>
  <si>
    <t>PO_9105827951</t>
  </si>
  <si>
    <t>sB!HtJv42q</t>
  </si>
  <si>
    <t>00012185</t>
  </si>
  <si>
    <t>PO_9105827696</t>
  </si>
  <si>
    <t>N2UVr9@!Uq</t>
  </si>
  <si>
    <t>00066933</t>
  </si>
  <si>
    <t>PO_9105828839</t>
  </si>
  <si>
    <t>e5CGA@d1fg</t>
  </si>
  <si>
    <t>00406500</t>
  </si>
  <si>
    <t>PO_9105827342</t>
  </si>
  <si>
    <t>jFyv!y00@R</t>
  </si>
  <si>
    <t>00003417</t>
  </si>
  <si>
    <t>PO_9105826043</t>
  </si>
  <si>
    <t>t4Py7c@lYc</t>
  </si>
  <si>
    <t>00066934</t>
  </si>
  <si>
    <t>PO_9105828848</t>
  </si>
  <si>
    <t>E!bO88@x1r</t>
  </si>
  <si>
    <t>00039532</t>
  </si>
  <si>
    <t>759464</t>
  </si>
  <si>
    <t>60757</t>
  </si>
  <si>
    <t>PO_9105829301</t>
  </si>
  <si>
    <t>z3s$uHIYZN</t>
  </si>
  <si>
    <t>00132800</t>
  </si>
  <si>
    <t>513064</t>
  </si>
  <si>
    <t>41045</t>
  </si>
  <si>
    <t>PO_9105826373</t>
  </si>
  <si>
    <t>9ra!7!p#Ko</t>
  </si>
  <si>
    <t>00003420</t>
  </si>
  <si>
    <t>PO_9105826991</t>
  </si>
  <si>
    <t>ecalQH7!8w</t>
  </si>
  <si>
    <t>00031808</t>
  </si>
  <si>
    <t>367155</t>
  </si>
  <si>
    <t>29372</t>
  </si>
  <si>
    <t>PO_9105829627</t>
  </si>
  <si>
    <t>!d6KDNbmM$</t>
  </si>
  <si>
    <t>00405509</t>
  </si>
  <si>
    <t>PO_9105824637</t>
  </si>
  <si>
    <t>UEftsM#B2y</t>
  </si>
  <si>
    <t>00066851</t>
  </si>
  <si>
    <t>580800</t>
  </si>
  <si>
    <t>46464</t>
  </si>
  <si>
    <t>PO_9105827456</t>
  </si>
  <si>
    <t>0</t>
  </si>
  <si>
    <t>NGỌC THƠM Gà muối gói 500g</t>
  </si>
  <si>
    <t>WM+ QNH TM.09, A1B The Sky LuxCity</t>
  </si>
  <si>
    <t>2AIO</t>
  </si>
  <si>
    <t>9105829741</t>
  </si>
  <si>
    <t>NGỌC THƠM Mộc nấm hương gói 250g</t>
  </si>
  <si>
    <t>WM+ HCM Vinhomes Central Park L6</t>
  </si>
  <si>
    <t>3379</t>
  </si>
  <si>
    <t>9105829739</t>
  </si>
  <si>
    <t>Ngọc Thơm_Chả nướng 300g</t>
  </si>
  <si>
    <t>NGỌC THƠM Tai heo muối gói 200g</t>
  </si>
  <si>
    <t>NGỌC THƠM Chân giò heo muối gói 300g</t>
  </si>
  <si>
    <t>WM+ DNG 31 Nguyễn Đình Trọng</t>
  </si>
  <si>
    <t>4648</t>
  </si>
  <si>
    <t>9105829621</t>
  </si>
  <si>
    <t>Ngọc Thơm_Chả cốm 300g</t>
  </si>
  <si>
    <t>9105829712</t>
  </si>
  <si>
    <t>WM+ PTO 130 Lê Quý Đôn</t>
  </si>
  <si>
    <t>3435</t>
  </si>
  <si>
    <t>9105829711</t>
  </si>
  <si>
    <t>WM+ HDG 28A Tam Giang</t>
  </si>
  <si>
    <t>5590</t>
  </si>
  <si>
    <t>9105829683</t>
  </si>
  <si>
    <t>WM+ HNI 30 Phạm Văn Đồng</t>
  </si>
  <si>
    <t>4136</t>
  </si>
  <si>
    <t>9105829698</t>
  </si>
  <si>
    <t>WM+ HNI Đinh Xuyên, Ứng Hòa</t>
  </si>
  <si>
    <t>Ngọc Thơm_Giò sụn gà 250g</t>
  </si>
  <si>
    <t>6477</t>
  </si>
  <si>
    <t>9105829673</t>
  </si>
  <si>
    <t>9105829672</t>
  </si>
  <si>
    <t>NGỌC THƠM Giò tai lưỡi xào gói 250g</t>
  </si>
  <si>
    <t>WM+ HNI Xuân Dương, Kim Lũ</t>
  </si>
  <si>
    <t>2AQL</t>
  </si>
  <si>
    <t>9105829632</t>
  </si>
  <si>
    <t>WM+ NAN Đường Tái Định Cư, Diễn Thà</t>
  </si>
  <si>
    <t>2AT8</t>
  </si>
  <si>
    <t>9105829627</t>
  </si>
  <si>
    <t>WM+ LCI 050 Phan Đình Phùng</t>
  </si>
  <si>
    <t>5426</t>
  </si>
  <si>
    <t>9105829500</t>
  </si>
  <si>
    <t>WM+ TNN Đình Cả, Võ Nhai</t>
  </si>
  <si>
    <t>6644</t>
  </si>
  <si>
    <t>9105829498</t>
  </si>
  <si>
    <t>NGỌC THƠM gà xì dầu 500g</t>
  </si>
  <si>
    <t>WM+ KHA 166 – 168 Tôn Đức Thắng</t>
  </si>
  <si>
    <t>6736</t>
  </si>
  <si>
    <t>9105829497</t>
  </si>
  <si>
    <t>WIN DNG 148 Dương Vân Nga</t>
  </si>
  <si>
    <t>3733</t>
  </si>
  <si>
    <t>9105829460</t>
  </si>
  <si>
    <t>WM+ THA Thái Lai, Thái Hòa</t>
  </si>
  <si>
    <t>2AMJ</t>
  </si>
  <si>
    <t>9105829423</t>
  </si>
  <si>
    <t>WM+ HNM 173 Lê Công Thanh</t>
  </si>
  <si>
    <t>4954</t>
  </si>
  <si>
    <t>9105829400</t>
  </si>
  <si>
    <t>WM+ QNH 15&amp;16 KĐT MKL, Hồng Hải</t>
  </si>
  <si>
    <t>6954</t>
  </si>
  <si>
    <t>9105829381</t>
  </si>
  <si>
    <t>WM+ BNH 1170 Quang Trung</t>
  </si>
  <si>
    <t>2AGM</t>
  </si>
  <si>
    <t>9105829359</t>
  </si>
  <si>
    <t>WM+ HNI 17A ngõ 9 Nguyễn Tri Phương</t>
  </si>
  <si>
    <t>5439</t>
  </si>
  <si>
    <t>9105829331</t>
  </si>
  <si>
    <t>WM+ AGG 141/5 Nguyễn Thái Học</t>
  </si>
  <si>
    <t>5518</t>
  </si>
  <si>
    <t>9105829350</t>
  </si>
  <si>
    <t>9105829348</t>
  </si>
  <si>
    <t>WM+ QNH 162 Nguyễn Văn Trỗi</t>
  </si>
  <si>
    <t>5926</t>
  </si>
  <si>
    <t>9105829301</t>
  </si>
  <si>
    <t>WM+ TBH Minh Tân 2</t>
  </si>
  <si>
    <t>6048</t>
  </si>
  <si>
    <t>9105829165</t>
  </si>
  <si>
    <t>WM+ HNI Khê Ngoại 1, Mê Linh</t>
  </si>
  <si>
    <t>6462</t>
  </si>
  <si>
    <t>9105829241</t>
  </si>
  <si>
    <t>WM+ PTO Khu 3 Hùng Lô, Việt Trì</t>
  </si>
  <si>
    <t>6399</t>
  </si>
  <si>
    <t>9105829214</t>
  </si>
  <si>
    <t>WM+ TNN 219 Trường Chinh</t>
  </si>
  <si>
    <t>2AWB</t>
  </si>
  <si>
    <t>9105829156</t>
  </si>
  <si>
    <t>WM+ TNN 602 Dương Tự Minh</t>
  </si>
  <si>
    <t>5868</t>
  </si>
  <si>
    <t>9105829122</t>
  </si>
  <si>
    <t>WM+ HNI 671 Hoàng Hoa Thám</t>
  </si>
  <si>
    <t>3465</t>
  </si>
  <si>
    <t>9105829101</t>
  </si>
  <si>
    <t>WM+ THA 432 Khu phố 3, TT Bến Sung</t>
  </si>
  <si>
    <t>6564</t>
  </si>
  <si>
    <t>9105829078</t>
  </si>
  <si>
    <t>WM+ BNH Mao Dộc, Quế Võ</t>
  </si>
  <si>
    <t>6149</t>
  </si>
  <si>
    <t>9105829004</t>
  </si>
  <si>
    <t>WM+ QNI 01 Bích Khê</t>
  </si>
  <si>
    <t>2ADX</t>
  </si>
  <si>
    <t>9105828986</t>
  </si>
  <si>
    <t>WM+ HTH 160 Trần Phú</t>
  </si>
  <si>
    <t>5697</t>
  </si>
  <si>
    <t>9105828965</t>
  </si>
  <si>
    <t>WM+ PTO Khu Km5, Hà Lộc</t>
  </si>
  <si>
    <t>2ANV</t>
  </si>
  <si>
    <t>9105828981</t>
  </si>
  <si>
    <t>WM+ THA Liên Minh, Hoằng Trường</t>
  </si>
  <si>
    <t>2AQM</t>
  </si>
  <si>
    <t>9105828946</t>
  </si>
  <si>
    <t>9105828949</t>
  </si>
  <si>
    <t>WIN HCM 220/110 Nguyễn Văn Khối</t>
  </si>
  <si>
    <t>6900</t>
  </si>
  <si>
    <t>9105828945</t>
  </si>
  <si>
    <t>WM+ HNI 613 Phố Mía</t>
  </si>
  <si>
    <t>6327</t>
  </si>
  <si>
    <t>9105828959</t>
  </si>
  <si>
    <t>WM+ TNN 127 Đường Gang Thép</t>
  </si>
  <si>
    <t>6633</t>
  </si>
  <si>
    <t>9105828958</t>
  </si>
  <si>
    <t>WM+ HNI BT01-6 Hoàng Thành City</t>
  </si>
  <si>
    <t>6394</t>
  </si>
  <si>
    <t>9105828878</t>
  </si>
  <si>
    <t>WIN DNG 103 Nguyễn Huy Tưởng</t>
  </si>
  <si>
    <t>3704</t>
  </si>
  <si>
    <t>9105828848</t>
  </si>
  <si>
    <t>WM+ DNG 220 Thanh Thủy</t>
  </si>
  <si>
    <t>4475</t>
  </si>
  <si>
    <t>9105828839</t>
  </si>
  <si>
    <t>9105828820</t>
  </si>
  <si>
    <t>Ngọc Thơm_Giò lụa 250g</t>
  </si>
  <si>
    <t>WM+ HYN 9 Nguyễn Thiện Thuật</t>
  </si>
  <si>
    <t>5592</t>
  </si>
  <si>
    <t>9105828714</t>
  </si>
  <si>
    <t>WM+ DNG 253 Huỳnh Ngọc Huệ</t>
  </si>
  <si>
    <t>4489</t>
  </si>
  <si>
    <t>9105828759</t>
  </si>
  <si>
    <t>WM+ HNI 228 Vĩnh Hưng</t>
  </si>
  <si>
    <t>3477</t>
  </si>
  <si>
    <t>9105828702</t>
  </si>
  <si>
    <t>WM+ BTE 261K Đường Số 1</t>
  </si>
  <si>
    <t>5118</t>
  </si>
  <si>
    <t>9105828710</t>
  </si>
  <si>
    <t>9105828707</t>
  </si>
  <si>
    <t>WM+ QBH 97 Hùng Vương</t>
  </si>
  <si>
    <t>6574</t>
  </si>
  <si>
    <t>9105828666</t>
  </si>
  <si>
    <t>WM+ HDG 263 Minh Tân</t>
  </si>
  <si>
    <t>5894</t>
  </si>
  <si>
    <t>9105828635</t>
  </si>
  <si>
    <t>WM+ KGG 37 đường 3/2</t>
  </si>
  <si>
    <t>4932</t>
  </si>
  <si>
    <t>9105828607</t>
  </si>
  <si>
    <t>WM+ DNG 485 Trần Cao Vân</t>
  </si>
  <si>
    <t>2933</t>
  </si>
  <si>
    <t>9105828512</t>
  </si>
  <si>
    <t>WM+ DNG K48/104 Lê Đình Dương</t>
  </si>
  <si>
    <t>4279</t>
  </si>
  <si>
    <t>9105828499</t>
  </si>
  <si>
    <t>WM+ HNI 55 Đường 422 Tân Lập</t>
  </si>
  <si>
    <t>6728</t>
  </si>
  <si>
    <t>9105828462</t>
  </si>
  <si>
    <t>WM+ THA Chợ Già, Hoằng Hóa</t>
  </si>
  <si>
    <t>2A34</t>
  </si>
  <si>
    <t>9105828455</t>
  </si>
  <si>
    <t>WM+ TNN 162 Lưu Nhân Chú</t>
  </si>
  <si>
    <t>6941</t>
  </si>
  <si>
    <t>9105828449</t>
  </si>
  <si>
    <t>9105828393</t>
  </si>
  <si>
    <t>WIN HCM Rivergate Residence</t>
  </si>
  <si>
    <t>3911</t>
  </si>
  <si>
    <t>9105828381</t>
  </si>
  <si>
    <t>9105828360</t>
  </si>
  <si>
    <t>WM+ HCM 25 Lô A Trường Sơn</t>
  </si>
  <si>
    <t>3562</t>
  </si>
  <si>
    <t>9105828340</t>
  </si>
  <si>
    <t>WM+ DNG 150A Dũng Sĩ Thanh Khê</t>
  </si>
  <si>
    <t>2AYQ</t>
  </si>
  <si>
    <t>9105828312</t>
  </si>
  <si>
    <t>9105828297</t>
  </si>
  <si>
    <t>WM+ HNI 61 Do Nha</t>
  </si>
  <si>
    <t>4121</t>
  </si>
  <si>
    <t>9105828254</t>
  </si>
  <si>
    <t>WM+ HCM 108 Tùng Thiện Vương</t>
  </si>
  <si>
    <t>6190</t>
  </si>
  <si>
    <t>9105828277</t>
  </si>
  <si>
    <t>WM+ HNI 155 Xóm Đậu</t>
  </si>
  <si>
    <t>5487</t>
  </si>
  <si>
    <t>9105828267</t>
  </si>
  <si>
    <t>WM+ THA Kiot 6-7 Chợ Hà Phong</t>
  </si>
  <si>
    <t>2ARL</t>
  </si>
  <si>
    <t>9105828230</t>
  </si>
  <si>
    <t>WM+ HNI Khu 14 Thôn Yên Nhân</t>
  </si>
  <si>
    <t>5266</t>
  </si>
  <si>
    <t>9105828185</t>
  </si>
  <si>
    <t>WM+ KHA 19 Đường A1, KDT Vĩnh Điềm</t>
  </si>
  <si>
    <t>5719</t>
  </si>
  <si>
    <t>9105828207</t>
  </si>
  <si>
    <t>WM+ NAN Quỳnh Tân, Quỳnh Lưu.</t>
  </si>
  <si>
    <t>2AMV</t>
  </si>
  <si>
    <t>9105828188</t>
  </si>
  <si>
    <t>9105828116</t>
  </si>
  <si>
    <t>WM+ HNI 347 Bạch Mai</t>
  </si>
  <si>
    <t>2080</t>
  </si>
  <si>
    <t>9105828096</t>
  </si>
  <si>
    <t>WM+ HNI G9 Thanh Xuân Nam</t>
  </si>
  <si>
    <t>4249</t>
  </si>
  <si>
    <t>9105828147</t>
  </si>
  <si>
    <t>WM+ HNI Kiot 03,04 CT1 Trung Văn</t>
  </si>
  <si>
    <t>3962</t>
  </si>
  <si>
    <t>9105828137</t>
  </si>
  <si>
    <t>WM+ HCM 79 Đường số 1</t>
  </si>
  <si>
    <t>2AE2</t>
  </si>
  <si>
    <t>9105828091</t>
  </si>
  <si>
    <t>WIN HCM 107 - 109 Độc Lập</t>
  </si>
  <si>
    <t>6123</t>
  </si>
  <si>
    <t>9105828098</t>
  </si>
  <si>
    <t>WM+ QNH 175 Nguyễn Trãi</t>
  </si>
  <si>
    <t>6077</t>
  </si>
  <si>
    <t>9105828082</t>
  </si>
  <si>
    <t>WM+ QNI 288 Nguyễn Nghiêm</t>
  </si>
  <si>
    <t>2AGE</t>
  </si>
  <si>
    <t>9105828022</t>
  </si>
  <si>
    <t>WM+ HPG 69 Hồng Bàng</t>
  </si>
  <si>
    <t>2APE</t>
  </si>
  <si>
    <t>9105827965</t>
  </si>
  <si>
    <t>WM+ HCM 186 đường số 1</t>
  </si>
  <si>
    <t>4152</t>
  </si>
  <si>
    <t>9105827956</t>
  </si>
  <si>
    <t>9105827989</t>
  </si>
  <si>
    <t>WIN HNI TM01-29 Vinhomes West Point</t>
  </si>
  <si>
    <t>2AQV</t>
  </si>
  <si>
    <t>9105827935</t>
  </si>
  <si>
    <t>WM+ AGG 210 Thục Phán</t>
  </si>
  <si>
    <t>6246</t>
  </si>
  <si>
    <t>9105827951</t>
  </si>
  <si>
    <t>WM+ HNI 53 Hậu Dưỡng</t>
  </si>
  <si>
    <t>5380</t>
  </si>
  <si>
    <t>9105827864</t>
  </si>
  <si>
    <t>WM+ KGG Lô P2 – 36 + 37 Đường 3/2</t>
  </si>
  <si>
    <t>6035</t>
  </si>
  <si>
    <t>9105827812</t>
  </si>
  <si>
    <t>WM+ KGG Lô A7.08-A7.09 Đường số 27</t>
  </si>
  <si>
    <t>2AG2</t>
  </si>
  <si>
    <t>9105827743</t>
  </si>
  <si>
    <t>WM+ VPC Bắc Cường, Vĩnh Tường</t>
  </si>
  <si>
    <t>6018</t>
  </si>
  <si>
    <t>9105827778</t>
  </si>
  <si>
    <t>WM+ KHA 21 Nguyễn Đức Cảnh</t>
  </si>
  <si>
    <t>4346</t>
  </si>
  <si>
    <t>9105827787</t>
  </si>
  <si>
    <t>9105827733</t>
  </si>
  <si>
    <t>WM+ THA Vĩnh Thịnh, Vĩnh Lộc</t>
  </si>
  <si>
    <t>6783</t>
  </si>
  <si>
    <t>9105827754</t>
  </si>
  <si>
    <t>WM+ NAN CT1B Quang Trung</t>
  </si>
  <si>
    <t>6110</t>
  </si>
  <si>
    <t>9105827752</t>
  </si>
  <si>
    <t>WM+ SLA 12-14-16 Trần Huy Liệu</t>
  </si>
  <si>
    <t>2AUL</t>
  </si>
  <si>
    <t>9105827747</t>
  </si>
  <si>
    <t>WM+ HDG Thị Tứ, Quang Phục</t>
  </si>
  <si>
    <t>2AZW</t>
  </si>
  <si>
    <t>9105827696</t>
  </si>
  <si>
    <t>9105827707</t>
  </si>
  <si>
    <t>WM+ HCM 2386-2388 Huỳnh Tấn Phát</t>
  </si>
  <si>
    <t>3907</t>
  </si>
  <si>
    <t>9105827602</t>
  </si>
  <si>
    <t>WM+ HDG 349 Trần Hưng Đạo</t>
  </si>
  <si>
    <t>5858</t>
  </si>
  <si>
    <t>9105827582</t>
  </si>
  <si>
    <t>WIN HCM 31A-33A Gò Dầu</t>
  </si>
  <si>
    <t>5499</t>
  </si>
  <si>
    <t>9105827625</t>
  </si>
  <si>
    <t>9105827579</t>
  </si>
  <si>
    <t>WM+ HNI 28 Ngách 158/38 Nguyễn Sơn</t>
  </si>
  <si>
    <t>2AGP</t>
  </si>
  <si>
    <t>9105827527</t>
  </si>
  <si>
    <t>WIN HCM 104 Thống Nhất</t>
  </si>
  <si>
    <t>3635</t>
  </si>
  <si>
    <t>9105827476</t>
  </si>
  <si>
    <t>WM+ HNI Bồng Mạc, Liên Mạc</t>
  </si>
  <si>
    <t>2AXX</t>
  </si>
  <si>
    <t>9105827522</t>
  </si>
  <si>
    <t>WM+ DNG 143 Thái Thị Bôi</t>
  </si>
  <si>
    <t>6503</t>
  </si>
  <si>
    <t>9105827456</t>
  </si>
  <si>
    <t>9105827492</t>
  </si>
  <si>
    <t>WIN HCM 63/13 Gò Dầu</t>
  </si>
  <si>
    <t>3814</t>
  </si>
  <si>
    <t>9105827490</t>
  </si>
  <si>
    <t>WM+ BDH238 -240 Nguyễn Chí Thanh</t>
  </si>
  <si>
    <t>2AD2</t>
  </si>
  <si>
    <t>9105827396</t>
  </si>
  <si>
    <t>WM+ HNI Xóm 4 Đông Dư</t>
  </si>
  <si>
    <t>4504</t>
  </si>
  <si>
    <t>9105827392</t>
  </si>
  <si>
    <t>9105827432</t>
  </si>
  <si>
    <t>WM+ HGG Tổ 8 Vị Xuyên</t>
  </si>
  <si>
    <t>5828</t>
  </si>
  <si>
    <t>9105827379</t>
  </si>
  <si>
    <t>WM+ HNI Số 1, Ngách 22/163 Khuyến L</t>
  </si>
  <si>
    <t>2AGV</t>
  </si>
  <si>
    <t>9105827342</t>
  </si>
  <si>
    <t>WM+ HNI 38 Ngô Quyền</t>
  </si>
  <si>
    <t>4583</t>
  </si>
  <si>
    <t>9105827302</t>
  </si>
  <si>
    <t>WM+ HNI Ngự Tiền, Thanh Lâm</t>
  </si>
  <si>
    <t>2AWK</t>
  </si>
  <si>
    <t>9105827281</t>
  </si>
  <si>
    <t>WM+ QNH 438 Đặng Châu Tuệ</t>
  </si>
  <si>
    <t>5821</t>
  </si>
  <si>
    <t>9105827322</t>
  </si>
  <si>
    <t>WM+ HDG 394 TT Phủ, Bình Giang</t>
  </si>
  <si>
    <t>5903</t>
  </si>
  <si>
    <t>9105827293</t>
  </si>
  <si>
    <t>WM+ TBH Vũ Quý, Kiến Xương</t>
  </si>
  <si>
    <t>6977</t>
  </si>
  <si>
    <t>9105827232</t>
  </si>
  <si>
    <t>WM+ BGG 338-340 Nguyễn Thị Lưu</t>
  </si>
  <si>
    <t>5002</t>
  </si>
  <si>
    <t>9105827173</t>
  </si>
  <si>
    <t>9105827169</t>
  </si>
  <si>
    <t>WM+ BDG Thửa 448- 449 Thuận Giao</t>
  </si>
  <si>
    <t>3847</t>
  </si>
  <si>
    <t>9105827142</t>
  </si>
  <si>
    <t>WM VTU Gateway Vũng Tàu</t>
  </si>
  <si>
    <t>1705</t>
  </si>
  <si>
    <t>9105827112</t>
  </si>
  <si>
    <t>WM+ HNI Phú Nhi, Thanh Lâm</t>
  </si>
  <si>
    <t>2AGZ</t>
  </si>
  <si>
    <t>9105827036</t>
  </si>
  <si>
    <t>WM+ PTO Khu 23 Vạn Xuân</t>
  </si>
  <si>
    <t>5891</t>
  </si>
  <si>
    <t>9105827053</t>
  </si>
  <si>
    <t>WM+ NAN Thượng Sơn, Đô Lương</t>
  </si>
  <si>
    <t>2AU0</t>
  </si>
  <si>
    <t>9105827043</t>
  </si>
  <si>
    <t>WM+ HNI TT3 40-41 KĐG Tứ Hiệp</t>
  </si>
  <si>
    <t>3281</t>
  </si>
  <si>
    <t>9105827048</t>
  </si>
  <si>
    <t>9105827027</t>
  </si>
  <si>
    <t>WM+ HNI 17B Đoàn Thị Điểm</t>
  </si>
  <si>
    <t>2430</t>
  </si>
  <si>
    <t>9105826995</t>
  </si>
  <si>
    <t>VM+ YBI 486 Đinh Tiên Hoàng</t>
  </si>
  <si>
    <t>6041</t>
  </si>
  <si>
    <t>9105826991</t>
  </si>
  <si>
    <t>WM+ CTO 31-33 Ấp Thị Tứ</t>
  </si>
  <si>
    <t>6277</t>
  </si>
  <si>
    <t>9105826974</t>
  </si>
  <si>
    <t>WM+ QNH 112 Thanh Niên</t>
  </si>
  <si>
    <t>3967</t>
  </si>
  <si>
    <t>9105826985</t>
  </si>
  <si>
    <t>WM+ THA 291 Lý Nhân Tông</t>
  </si>
  <si>
    <t>3633</t>
  </si>
  <si>
    <t>9105826969</t>
  </si>
  <si>
    <t>WM+ HCM 1192 Lê Văn Lương</t>
  </si>
  <si>
    <t>3964</t>
  </si>
  <si>
    <t>9105826987</t>
  </si>
  <si>
    <t>WM+ THA TDP Liên Hải, Nghi Sơn</t>
  </si>
  <si>
    <t>6643</t>
  </si>
  <si>
    <t>9105826844</t>
  </si>
  <si>
    <t>WM+ CTO 119-121 Đề Thám</t>
  </si>
  <si>
    <t>3050</t>
  </si>
  <si>
    <t>9105826838</t>
  </si>
  <si>
    <t>9105826808</t>
  </si>
  <si>
    <t>WM+ HDG 83B-83C Độc Lập</t>
  </si>
  <si>
    <t>6062</t>
  </si>
  <si>
    <t>9105826733</t>
  </si>
  <si>
    <t>WM+ HPG 261 Tôn Đức Thắng</t>
  </si>
  <si>
    <t>3450</t>
  </si>
  <si>
    <t>9105826728</t>
  </si>
  <si>
    <t>9105826655</t>
  </si>
  <si>
    <t>WM+ TQG Tổ 16 phường Tân Quang</t>
  </si>
  <si>
    <t>4586</t>
  </si>
  <si>
    <t>9105826678</t>
  </si>
  <si>
    <t>WM+ QNM Thôn Hòa Hạ, Tam Thanh</t>
  </si>
  <si>
    <t>2AVW</t>
  </si>
  <si>
    <t>9105826672</t>
  </si>
  <si>
    <t>WM+ TTH 50 Phan Bội Châu</t>
  </si>
  <si>
    <t>4629</t>
  </si>
  <si>
    <t>9105826668</t>
  </si>
  <si>
    <t>WM+ HCM 413/39 Lê Văn Quới</t>
  </si>
  <si>
    <t>3977</t>
  </si>
  <si>
    <t>9105826650</t>
  </si>
  <si>
    <t>WM+ BNH Xóm Ngoài, Đại Bái</t>
  </si>
  <si>
    <t>2AFM</t>
  </si>
  <si>
    <t>9105826622</t>
  </si>
  <si>
    <t>WM+ HNI Thống Nhất, Sóc Sơn</t>
  </si>
  <si>
    <t>5993</t>
  </si>
  <si>
    <t>9105826576</t>
  </si>
  <si>
    <t>WIN HCM 169 Nguyễn Phúc Nguyên</t>
  </si>
  <si>
    <t>3970</t>
  </si>
  <si>
    <t>9105826566</t>
  </si>
  <si>
    <t>WM+ HNI 153-155 Đê La Thành</t>
  </si>
  <si>
    <t>3961</t>
  </si>
  <si>
    <t>9105826547</t>
  </si>
  <si>
    <t>WM+ VPC Vọng Sơn, Lập Thạch</t>
  </si>
  <si>
    <t>6333</t>
  </si>
  <si>
    <t>9105826490</t>
  </si>
  <si>
    <t>WIN CTO 18 đường A1</t>
  </si>
  <si>
    <t>4459</t>
  </si>
  <si>
    <t>9105826422</t>
  </si>
  <si>
    <t>WM+ QNH 1060-1062 Trần Phú</t>
  </si>
  <si>
    <t>4930</t>
  </si>
  <si>
    <t>9105826421</t>
  </si>
  <si>
    <t>WM+ KTM 888 Hùng Vương</t>
  </si>
  <si>
    <t>2ABH</t>
  </si>
  <si>
    <t>9105826440</t>
  </si>
  <si>
    <t>WM+ HNI Kiot 02 - 04 HH03B Thanh Hà</t>
  </si>
  <si>
    <t>4553</t>
  </si>
  <si>
    <t>9105826413</t>
  </si>
  <si>
    <t>WM+ BGG Đức Nghiêm, Hiệp Hòa</t>
  </si>
  <si>
    <t>5990</t>
  </si>
  <si>
    <t>9105826336</t>
  </si>
  <si>
    <t>WM+ HNI TTTM Chợ Sủi</t>
  </si>
  <si>
    <t>2797</t>
  </si>
  <si>
    <t>9105826390</t>
  </si>
  <si>
    <t>WM+ HCM 86 Trần Quang Diệu</t>
  </si>
  <si>
    <t>2669</t>
  </si>
  <si>
    <t>9105826373</t>
  </si>
  <si>
    <t>9105826387</t>
  </si>
  <si>
    <t>WM+ HNI 176 -178 Vân Hòa</t>
  </si>
  <si>
    <t>2ARP</t>
  </si>
  <si>
    <t>9105826306</t>
  </si>
  <si>
    <t>WM+ TBH Trà Đoài, Quang Trung</t>
  </si>
  <si>
    <t>2AHO</t>
  </si>
  <si>
    <t>9105826255</t>
  </si>
  <si>
    <t>WM+ TGG 489 Quốc lộ 50</t>
  </si>
  <si>
    <t>6885</t>
  </si>
  <si>
    <t>9105826217</t>
  </si>
  <si>
    <t>WM+ HNI 103 ngõ 4 Phương Mai</t>
  </si>
  <si>
    <t>4255</t>
  </si>
  <si>
    <t>9105826190</t>
  </si>
  <si>
    <t>WM+ TNN 190 Dương Tự Minh</t>
  </si>
  <si>
    <t>6274</t>
  </si>
  <si>
    <t>9105826167</t>
  </si>
  <si>
    <t>WM+ QNH Tổ 52 khu 5 P Cửa Ông</t>
  </si>
  <si>
    <t>5210</t>
  </si>
  <si>
    <t>9105826092</t>
  </si>
  <si>
    <t>WM+ YBI 28 Tuệ Tĩnh</t>
  </si>
  <si>
    <t>6297</t>
  </si>
  <si>
    <t>9105826043</t>
  </si>
  <si>
    <t>WIN DNG 263 Ông Ích Đường</t>
  </si>
  <si>
    <t>3194</t>
  </si>
  <si>
    <t>9105826048</t>
  </si>
  <si>
    <t>WM+ HNI 163 Tân Mai</t>
  </si>
  <si>
    <t>2165</t>
  </si>
  <si>
    <t>9105826003</t>
  </si>
  <si>
    <t>9105825969</t>
  </si>
  <si>
    <t>WM+ HNI SH4-B4 Nam Trung Yên</t>
  </si>
  <si>
    <t>5366</t>
  </si>
  <si>
    <t>9105825896</t>
  </si>
  <si>
    <t>WM+ HNI 126A Thanh Vị</t>
  </si>
  <si>
    <t>4656</t>
  </si>
  <si>
    <t>9105825907</t>
  </si>
  <si>
    <t>WM+ NAN 79B Đốc Thiết</t>
  </si>
  <si>
    <t>4637</t>
  </si>
  <si>
    <t>9105825855</t>
  </si>
  <si>
    <t>WM+ QNH 161 Lê Lợi</t>
  </si>
  <si>
    <t>6986</t>
  </si>
  <si>
    <t>9105825859</t>
  </si>
  <si>
    <t>WM+ HNI Ứng Hòa, Chương Mỹ</t>
  </si>
  <si>
    <t>6683</t>
  </si>
  <si>
    <t>9105825783</t>
  </si>
  <si>
    <t>WM+ NAN Diễn Yên, Diễn Châu</t>
  </si>
  <si>
    <t>6526</t>
  </si>
  <si>
    <t>9105825792</t>
  </si>
  <si>
    <t>WM+ HTH TDP Phú Xuân, Lộc Hà</t>
  </si>
  <si>
    <t>6448</t>
  </si>
  <si>
    <t>9105825763</t>
  </si>
  <si>
    <t>WIN HNI CT1B Homeland Thượng Thanh</t>
  </si>
  <si>
    <t>6713</t>
  </si>
  <si>
    <t>9105825732</t>
  </si>
  <si>
    <t>WM+ HNI Thôn Thượng, Phùng Xá</t>
  </si>
  <si>
    <t>2AXL</t>
  </si>
  <si>
    <t>9105825716</t>
  </si>
  <si>
    <t>WM+ BNH Nguyễn Văn Cừ, Gia Bình</t>
  </si>
  <si>
    <t>6960</t>
  </si>
  <si>
    <t>9105825654</t>
  </si>
  <si>
    <t>9105825651</t>
  </si>
  <si>
    <t>WM+ HNI Mạch Lũng, Đông Anh</t>
  </si>
  <si>
    <t>6128</t>
  </si>
  <si>
    <t>9105825624</t>
  </si>
  <si>
    <t>WM+ HNI G3AB Yên Hòa Sunshine</t>
  </si>
  <si>
    <t>3370</t>
  </si>
  <si>
    <t>9105825525</t>
  </si>
  <si>
    <t>WM+ THA Uy Nam, Quảng Xương</t>
  </si>
  <si>
    <t>6922</t>
  </si>
  <si>
    <t>9105825500</t>
  </si>
  <si>
    <t>WM+ THA 496 Bà Triệu, Hậu Lộc</t>
  </si>
  <si>
    <t>6385</t>
  </si>
  <si>
    <t>9105825521</t>
  </si>
  <si>
    <t>WM+ HNI Khu Phố, TT Liên Quan</t>
  </si>
  <si>
    <t>5369</t>
  </si>
  <si>
    <t>9105825527</t>
  </si>
  <si>
    <t>WM+ HNI Thôn Đoài, Kim Nỗ</t>
  </si>
  <si>
    <t>3876</t>
  </si>
  <si>
    <t>9105825486</t>
  </si>
  <si>
    <t>WM+ HPG Thôn 2, Vĩnh Bảo</t>
  </si>
  <si>
    <t>6026</t>
  </si>
  <si>
    <t>9105825473</t>
  </si>
  <si>
    <t>9105825461</t>
  </si>
  <si>
    <t>WM+ HNI 179 Thịnh Liệt</t>
  </si>
  <si>
    <t>2763</t>
  </si>
  <si>
    <t>9105825385</t>
  </si>
  <si>
    <t>WM+ THA Ngã 3 Chợ Kho, Nghi Sơn</t>
  </si>
  <si>
    <t>6690</t>
  </si>
  <si>
    <t>9105825407</t>
  </si>
  <si>
    <t>WM+ QNH 01C Phố Lý Thường Kiệt</t>
  </si>
  <si>
    <t>2AKE</t>
  </si>
  <si>
    <t>9105825292</t>
  </si>
  <si>
    <t>WM+ HNI KDC Bắc Thăng Long</t>
  </si>
  <si>
    <t>5207</t>
  </si>
  <si>
    <t>9105825287</t>
  </si>
  <si>
    <t>WM+ HNI Lô 1-3/E-F, MD Complex Towe</t>
  </si>
  <si>
    <t>5578</t>
  </si>
  <si>
    <t>9105825230</t>
  </si>
  <si>
    <t>WM+ HGG Tổ 6 Việt Lâm</t>
  </si>
  <si>
    <t>2ABX</t>
  </si>
  <si>
    <t>9105824996</t>
  </si>
  <si>
    <t>WM+ VPC 98 Nguyễn Trãi</t>
  </si>
  <si>
    <t>4966</t>
  </si>
  <si>
    <t>9105824925</t>
  </si>
  <si>
    <t>WM+ HNI Xuân Sơn, Sóc Sơn</t>
  </si>
  <si>
    <t>6991</t>
  </si>
  <si>
    <t>9105824915</t>
  </si>
  <si>
    <t>WM+ HNI Ô 5 CT1 KĐT Gelexia</t>
  </si>
  <si>
    <t>4667</t>
  </si>
  <si>
    <t>9105824931</t>
  </si>
  <si>
    <t>WM+ QNM 263 Hùng Vương</t>
  </si>
  <si>
    <t>2AY9</t>
  </si>
  <si>
    <t>9105824867</t>
  </si>
  <si>
    <t>WM+ NAN 400 Phạm Nguyễn Du</t>
  </si>
  <si>
    <t>2AI6</t>
  </si>
  <si>
    <t>9105824785</t>
  </si>
  <si>
    <t>9105824791</t>
  </si>
  <si>
    <t>WM+ VPC TDP Trại Dật, Bình Xuyên</t>
  </si>
  <si>
    <t>2A50</t>
  </si>
  <si>
    <t>9105824774</t>
  </si>
  <si>
    <t>9105824719</t>
  </si>
  <si>
    <t>WM+ GLI 435 Nguyễn Huệ</t>
  </si>
  <si>
    <t>2A96</t>
  </si>
  <si>
    <t>9105824701</t>
  </si>
  <si>
    <t>9105824637</t>
  </si>
  <si>
    <t>WM+ CTO 140B/1 Nguyễn Văn Cừ</t>
  </si>
  <si>
    <t>4661</t>
  </si>
  <si>
    <t>9105824623</t>
  </si>
  <si>
    <t>WM+ HTH 234 Xô Viết Nghệ Tĩnh, TT N</t>
  </si>
  <si>
    <t>5723</t>
  </si>
  <si>
    <t>9105824594</t>
  </si>
  <si>
    <t>WM+ HTH Tân Dinh, Cẩm Xuyên</t>
  </si>
  <si>
    <t>6996</t>
  </si>
  <si>
    <t>9105824587</t>
  </si>
  <si>
    <t>WM+ HTH 46 Nguyễn Trãi, TT Phố Châu</t>
  </si>
  <si>
    <t>6686</t>
  </si>
  <si>
    <t>9105824546</t>
  </si>
  <si>
    <t>9105824401</t>
  </si>
  <si>
    <t>WM+ TBH Hoà Bình, Hà Giang</t>
  </si>
  <si>
    <t>2AWP</t>
  </si>
  <si>
    <t>9105824501</t>
  </si>
  <si>
    <t>WM VCP KGG Rạch Giá</t>
  </si>
  <si>
    <t>1599</t>
  </si>
  <si>
    <t>9105817658</t>
  </si>
  <si>
    <t>Số lượng</t>
  </si>
  <si>
    <t>Đơn giá</t>
  </si>
  <si>
    <t>ĐVT</t>
  </si>
  <si>
    <t>Tên hàng</t>
  </si>
  <si>
    <t>Tên điểm giao</t>
  </si>
  <si>
    <t>Mã điểm giao</t>
  </si>
  <si>
    <t>PO/DO/STO</t>
  </si>
  <si>
    <t>WM VCP DNI Biên Hòa</t>
  </si>
  <si>
    <t>1548</t>
  </si>
  <si>
    <t>9105772651</t>
  </si>
  <si>
    <t>Thành tiền</t>
  </si>
  <si>
    <t>Tổng thanh toán</t>
  </si>
  <si>
    <t>MST</t>
  </si>
  <si>
    <t>WIN-007</t>
  </si>
  <si>
    <t>B</t>
  </si>
  <si>
    <t>TH200</t>
  </si>
  <si>
    <t>0104918404-034</t>
  </si>
  <si>
    <t>WIN-034</t>
  </si>
  <si>
    <t>GL250KT</t>
  </si>
  <si>
    <t>GXD500</t>
  </si>
  <si>
    <t>WIN</t>
  </si>
  <si>
    <t>N</t>
  </si>
  <si>
    <t>CN300</t>
  </si>
  <si>
    <t>MNH250</t>
  </si>
  <si>
    <t>GTLX250G</t>
  </si>
  <si>
    <t>GM500</t>
  </si>
  <si>
    <t>WIN-042</t>
  </si>
  <si>
    <t>CGM300</t>
  </si>
  <si>
    <t>0104918404-064</t>
  </si>
  <si>
    <t>WIN-064</t>
  </si>
  <si>
    <t>WIN-058</t>
  </si>
  <si>
    <t>WIN-031</t>
  </si>
  <si>
    <t>CC300</t>
  </si>
  <si>
    <t>WIN-009</t>
  </si>
  <si>
    <t>WIN-002</t>
  </si>
  <si>
    <t>GSG250</t>
  </si>
  <si>
    <t>WIN-004</t>
  </si>
  <si>
    <t>0104918404-001</t>
  </si>
  <si>
    <t>WIN-001</t>
  </si>
  <si>
    <t>WIN-010</t>
  </si>
  <si>
    <t>WIN-006</t>
  </si>
  <si>
    <t>0104918404-027</t>
  </si>
  <si>
    <t>WIN-027</t>
  </si>
  <si>
    <t>WIN-059</t>
  </si>
  <si>
    <t>WIN-016</t>
  </si>
  <si>
    <t>WIN-020</t>
  </si>
  <si>
    <t>WIN-003</t>
  </si>
  <si>
    <t>WIN-025</t>
  </si>
  <si>
    <t>WIN-038</t>
  </si>
  <si>
    <t>WIN-029</t>
  </si>
  <si>
    <t>WIN-024</t>
  </si>
  <si>
    <t>WIN-047</t>
  </si>
  <si>
    <t>0104918404-013</t>
  </si>
  <si>
    <t>WIN-013</t>
  </si>
  <si>
    <t>WIN-044</t>
  </si>
  <si>
    <t>WIN-045</t>
  </si>
  <si>
    <t>WIN-056</t>
  </si>
  <si>
    <t>WIN-071</t>
  </si>
  <si>
    <t>WIN-030</t>
  </si>
  <si>
    <t>0104918404-070</t>
  </si>
  <si>
    <t>WIN-070</t>
  </si>
  <si>
    <t>WIN-065</t>
  </si>
  <si>
    <t>WIN-022</t>
  </si>
  <si>
    <t>0104918404-039</t>
  </si>
  <si>
    <t>WIN-039</t>
  </si>
  <si>
    <t>WIN-035</t>
  </si>
  <si>
    <t>WIN-067</t>
  </si>
  <si>
    <t>WIN-049</t>
  </si>
  <si>
    <t xml:space="preserve">mã tỉnh </t>
  </si>
  <si>
    <t>Mã khách hàng</t>
  </si>
  <si>
    <t>Tên khách hàng</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</si>
  <si>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</si>
  <si>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</si>
  <si>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</si>
  <si>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</si>
  <si>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</si>
  <si>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</si>
  <si>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</si>
  <si>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</si>
  <si>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</si>
  <si>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</si>
  <si>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</si>
  <si>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</si>
  <si>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</si>
  <si>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</si>
  <si>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</si>
  <si>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</si>
  <si>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</si>
  <si>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</si>
  <si>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</si>
  <si>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</si>
  <si>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WIN-008</t>
  </si>
  <si>
    <t>CHI NHÁNH LÂM ĐỒNG - CÔNG TY CỔ PHẦN DỊCH VỤ THƯƠNG MẠI TỔNG HỢP WINCOMMERCE</t>
  </si>
  <si>
    <t>0104918404-008</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</si>
  <si>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</si>
  <si>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</si>
  <si>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</si>
  <si>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</si>
  <si>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</si>
  <si>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</si>
  <si>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</si>
  <si>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</si>
  <si>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</si>
  <si>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</si>
  <si>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</si>
  <si>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</si>
  <si>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</si>
  <si>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</si>
  <si>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</si>
  <si>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CHI NHÁNH CẦN THƠ - CÔNG TY CỔ PHẦN DỊCH VỤ THƯƠNG MẠI TỔNG HỢP WINCOMMERCE</t>
  </si>
  <si>
    <t>Cần Thơ</t>
  </si>
  <si>
    <t>DLK</t>
  </si>
  <si>
    <t>WIN-017</t>
  </si>
  <si>
    <t>CHI NHÁNH ĐẮK LẮK - CÔNG TY CỔ PHẦN DỊCH VỤ THƯƠNG MẠI TỔNG HỢP WINCOMMERCE</t>
  </si>
  <si>
    <t>0104918404-017</t>
  </si>
  <si>
    <t>Đắk Lắk</t>
  </si>
  <si>
    <t>BLU</t>
  </si>
  <si>
    <t>WIN-018</t>
  </si>
  <si>
    <t>CHI NHÁNH BẠC LIÊU - CÔNG TY CỔ PHẦN DỊCH VỤ THƯƠNG MẠI TỔNG HỢP WINCOMMERCE</t>
  </si>
  <si>
    <t>0104918404-018</t>
  </si>
  <si>
    <t>Bạc Liêu</t>
  </si>
  <si>
    <t>VLG</t>
  </si>
  <si>
    <t>WIN-019</t>
  </si>
  <si>
    <t>CHI NHÁNH VĨNH LONG - CÔNG TY CỔ PHẦN DỊCH VỤ THƯƠNG MẠI TỔNG HỢP WINCOMMERCE</t>
  </si>
  <si>
    <t>0104918404-019</t>
  </si>
  <si>
    <t>Vĩnh Long</t>
  </si>
  <si>
    <t>THA</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</si>
  <si>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</si>
  <si>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</si>
  <si>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</si>
  <si>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</si>
  <si>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</si>
  <si>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</si>
  <si>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</si>
  <si>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</si>
  <si>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</si>
  <si>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</si>
  <si>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</si>
  <si>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</si>
  <si>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</si>
  <si>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</si>
  <si>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</si>
  <si>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</si>
  <si>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</si>
  <si>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</si>
  <si>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</si>
  <si>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</si>
  <si>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</si>
  <si>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</si>
  <si>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</si>
  <si>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</si>
  <si>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</si>
  <si>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</si>
  <si>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</si>
  <si>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</si>
  <si>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</si>
  <si>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</si>
  <si>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</si>
  <si>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</si>
  <si>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</si>
  <si>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</si>
  <si>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</si>
  <si>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HUG</t>
  </si>
  <si>
    <t>WIN-033</t>
  </si>
  <si>
    <t>CHI NHÁNH HẬU GIANG - CÔNG TY CỔ PHẦN DỊCH VỤ THƯƠNG MẠI TỔNG HỢP WINCOMMERCE</t>
  </si>
  <si>
    <t>0104918404-033</t>
  </si>
  <si>
    <t>Hậu Giang</t>
  </si>
  <si>
    <t>HBH</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</si>
  <si>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</si>
  <si>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</si>
  <si>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</si>
  <si>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</si>
  <si>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</si>
  <si>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</si>
  <si>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</si>
  <si>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</si>
  <si>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</si>
  <si>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</si>
  <si>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</si>
  <si>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</si>
  <si>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WIN-041</t>
  </si>
  <si>
    <t>CHI NHÁNH LONG AN - CÔNG TY CỔ PHẦN DỊCH VỤ THƯƠNG MẠI TỔNG HỢP WINCOMMERCE</t>
  </si>
  <si>
    <t>0104918404-041</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</si>
  <si>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</si>
  <si>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</si>
  <si>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</si>
  <si>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</si>
  <si>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</si>
  <si>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</si>
  <si>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</si>
  <si>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</si>
  <si>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</si>
  <si>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</si>
  <si>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TNH</t>
  </si>
  <si>
    <t>WIN-046</t>
  </si>
  <si>
    <t>CHI NHÁNH TÂY NINH - CÔNG TY CỔ PHẦN DỊCH VỤ THƯƠNG MẠI TỔNG HỢP WINCOMMERCE</t>
  </si>
  <si>
    <t>0104918404-046</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</si>
  <si>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</si>
  <si>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</si>
  <si>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</si>
  <si>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</si>
  <si>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</si>
  <si>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</si>
  <si>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</si>
  <si>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</si>
  <si>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</si>
  <si>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</si>
  <si>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LSN</t>
  </si>
  <si>
    <t>WIN-052</t>
  </si>
  <si>
    <t>CHI NHÁNH LẠNG SƠN - CÔNG TY CỔ PHẦN DỊCH VỤ THƯƠNG MẠI TỔNG HỢP WINCOMMERCE</t>
  </si>
  <si>
    <t>0104918404-052</t>
  </si>
  <si>
    <t>Lạng Sơn</t>
  </si>
  <si>
    <t>TVH</t>
  </si>
  <si>
    <t>WIN-053</t>
  </si>
  <si>
    <t>CHI NHÁNH TRÀ VINH - CÔNG TY CỔ PHẦN DỊCH VỤ THƯƠNG MẠI TỔNG HỢP WINCOMMERCE</t>
  </si>
  <si>
    <t>0104918404-053</t>
  </si>
  <si>
    <t>Trà Vinh</t>
  </si>
  <si>
    <t>HYN</t>
  </si>
  <si>
    <t>CHI NHÁNH HƯNG YÊN - CÔNG TY CỔ PHẦN DỊCH VỤ THƯƠNG MẠI TỔNG HỢP WINCOMMERCE</t>
  </si>
  <si>
    <t>Hưng Yên</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</si>
  <si>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</si>
  <si>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</si>
  <si>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</si>
  <si>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</si>
  <si>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</si>
  <si>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</si>
  <si>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</si>
  <si>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</si>
  <si>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</si>
  <si>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</si>
  <si>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CMU</t>
  </si>
  <si>
    <t>WIN-060</t>
  </si>
  <si>
    <t>CHI NHÁNH CÀ MAU - CÔNG TY CỔ PHẦN DỊCH VỤ THƯƠNG MẠI TỔNG HỢP WINCOMMERCE</t>
  </si>
  <si>
    <t>0104918404-060</t>
  </si>
  <si>
    <t>Cà Mau</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</si>
  <si>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</si>
  <si>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</si>
  <si>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</si>
  <si>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</si>
  <si>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</si>
  <si>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</si>
  <si>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</si>
  <si>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0104918404-062</t>
  </si>
  <si>
    <t>Bình Thuận</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</si>
  <si>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</si>
  <si>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</si>
  <si>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</si>
  <si>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</si>
  <si>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</si>
  <si>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</si>
  <si>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</si>
  <si>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</si>
  <si>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</si>
  <si>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</si>
  <si>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</si>
  <si>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WIN-066</t>
  </si>
  <si>
    <t>CHI NHÁNH SÓC TRĂNG - CÔNG TY CỔ PHẦN DỊCH VỤ THƯƠNG MẠI TỔNG HỢP WINCOMMERCE</t>
  </si>
  <si>
    <t>0104918404-066</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</si>
  <si>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</si>
  <si>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</si>
  <si>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</si>
  <si>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</si>
  <si>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</si>
  <si>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</si>
  <si>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</si>
  <si>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</si>
  <si>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</si>
  <si>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</si>
  <si>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</si>
  <si>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WIN-072</t>
  </si>
  <si>
    <t>CHI NHÁNH LÀO CAI - CÔNG TY CỔ PHẦN DỊCH VỤ THƯƠNG MẠI TỔNG HỢP WINCOMMERCE</t>
  </si>
  <si>
    <t>Lào Cai</t>
  </si>
  <si>
    <t>HGG</t>
  </si>
  <si>
    <t>WIN-091</t>
  </si>
  <si>
    <t>CHI NHÁNH HÀ GIANG - CÔNG TY CỔ PHẦN DỊCH VỤ THƯƠNG MẠI TỔNG HỢP WINCOMMERCE</t>
  </si>
  <si>
    <t>Hà Giang</t>
  </si>
  <si>
    <t>BPC</t>
  </si>
  <si>
    <t>WIN-092</t>
  </si>
  <si>
    <t>CHI NHÁNH BÌNH PHƯỚC - CÔNG TY CỔ PHẦN DỊCH VỤ THƯƠNG MẠI TỔNG HỢP WINCOMMERCE</t>
  </si>
  <si>
    <t>0104918404-092</t>
  </si>
  <si>
    <t>Bình Phước</t>
  </si>
  <si>
    <t>BKN</t>
  </si>
  <si>
    <t>WIN-093</t>
  </si>
  <si>
    <t>CHI NHÁNH BẮC KẠN - CÔNG TY CỔ PHẦN DỊCH VỤ THƯƠNG MẠI TỔNG HỢP WINCOMMERCE</t>
  </si>
  <si>
    <t>0104918404-093</t>
  </si>
  <si>
    <t>Bắc Kạn</t>
  </si>
  <si>
    <t>LCU</t>
  </si>
  <si>
    <t>WIN-094</t>
  </si>
  <si>
    <t>CHI NHÁNH LAI CHÂU - CÔNG TY CỔ PHẦN DỊCH VỤ THƯƠNG MẠI TỔNG HỢP WINCOMMERCE</t>
  </si>
  <si>
    <t>0104918404-094</t>
  </si>
  <si>
    <t>Lai Châu</t>
  </si>
  <si>
    <t>CBG</t>
  </si>
  <si>
    <t>WIN-095</t>
  </si>
  <si>
    <t>CHI NHÁNH CAO BẰNG - CÔNG TY CỔ PHẦN DỊCH VỤ THƯƠNG MẠI TỔNG HỢP WINCOMMERCE</t>
  </si>
  <si>
    <t>0104918404-095</t>
  </si>
  <si>
    <t>Cao Bằng</t>
  </si>
  <si>
    <t>DBN</t>
  </si>
  <si>
    <t>WIN-096</t>
  </si>
  <si>
    <t>CHI NHÁNH ĐIỆN BIÊN - CÔNG TY CỔ PHẦN DỊCH VỤ THƯƠNG MẠI TỔNG HỢP WINCOMMERCE</t>
  </si>
  <si>
    <t>0104918404-096</t>
  </si>
  <si>
    <t>Điện Biên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</si>
  <si>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</si>
  <si>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</si>
  <si>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</si>
  <si>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</si>
  <si>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</si>
  <si>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</si>
  <si>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</si>
  <si>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</si>
  <si>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</si>
  <si>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</si>
  <si>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</si>
  <si>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</si>
  <si>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</si>
  <si>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</si>
  <si>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</si>
  <si>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</si>
  <si>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</si>
  <si>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</si>
  <si>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</si>
  <si>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</si>
  <si>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</si>
  <si>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</si>
  <si>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</si>
  <si>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</si>
  <si>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</si>
  <si>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</si>
  <si>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</si>
  <si>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</si>
  <si>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</si>
  <si>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</si>
  <si>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</si>
  <si>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</si>
  <si>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</si>
  <si>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</si>
  <si>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</si>
  <si>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</si>
  <si>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</si>
  <si>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</si>
  <si>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</si>
  <si>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</si>
  <si>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</si>
  <si>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</si>
  <si>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</si>
  <si>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</si>
  <si>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</si>
  <si>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NKHT2508/02050</t>
  </si>
  <si>
    <t>NKHT2508/02051</t>
  </si>
  <si>
    <t>22/08/2025</t>
  </si>
  <si>
    <t>00028121</t>
  </si>
  <si>
    <t>239885</t>
  </si>
  <si>
    <t>PO_9105837612</t>
  </si>
  <si>
    <t>00410295</t>
  </si>
  <si>
    <t>293066</t>
  </si>
  <si>
    <t>23445</t>
  </si>
  <si>
    <t>316511</t>
  </si>
  <si>
    <t>PO_9105837945</t>
  </si>
  <si>
    <t>00410534</t>
  </si>
  <si>
    <t>179985</t>
  </si>
  <si>
    <t>PO_9105838681</t>
  </si>
  <si>
    <t>00410535</t>
  </si>
  <si>
    <t>839598</t>
  </si>
  <si>
    <t>PO_9105838682</t>
  </si>
  <si>
    <t>00016523</t>
  </si>
  <si>
    <t>PO_9105838295</t>
  </si>
  <si>
    <t>00003747</t>
  </si>
  <si>
    <t>108393</t>
  </si>
  <si>
    <t>PO_9105837240</t>
  </si>
  <si>
    <t>00134195</t>
  </si>
  <si>
    <t>441566</t>
  </si>
  <si>
    <t>35325</t>
  </si>
  <si>
    <t>476891</t>
  </si>
  <si>
    <t>PO_9105837700</t>
  </si>
  <si>
    <t>00012605</t>
  </si>
  <si>
    <t>PO_9105835717</t>
  </si>
  <si>
    <t>00410041</t>
  </si>
  <si>
    <t>119943</t>
  </si>
  <si>
    <t>PO_9105837260</t>
  </si>
  <si>
    <t>00409095</t>
  </si>
  <si>
    <t>240570</t>
  </si>
  <si>
    <t>PO_9105834659</t>
  </si>
  <si>
    <t>00410216</t>
  </si>
  <si>
    <t>368343</t>
  </si>
  <si>
    <t>PO_9105837714</t>
  </si>
  <si>
    <t>00009068</t>
  </si>
  <si>
    <t>Chi nhánh Quảng Trị - Công ty Cổ phần Dịch vụ Thương mại Tổng hợp Wincommerce</t>
  </si>
  <si>
    <t>35 Hùng Vương, Phường Đông Hà, Tỉnh Quảng Trị, Việt Nam</t>
  </si>
  <si>
    <t>PO_9105838900</t>
  </si>
  <si>
    <t>00011977</t>
  </si>
  <si>
    <t>460000</t>
  </si>
  <si>
    <t>36800</t>
  </si>
  <si>
    <t>496800</t>
  </si>
  <si>
    <t>PO_9105835885</t>
  </si>
  <si>
    <t>00409098</t>
  </si>
  <si>
    <t>199248</t>
  </si>
  <si>
    <t>PO_9105834679</t>
  </si>
  <si>
    <t>00409528</t>
  </si>
  <si>
    <t>PO_9105835936</t>
  </si>
  <si>
    <t>00134110</t>
  </si>
  <si>
    <t>631082</t>
  </si>
  <si>
    <t>50487</t>
  </si>
  <si>
    <t>681569</t>
  </si>
  <si>
    <t>PO_9105836688</t>
  </si>
  <si>
    <t>00134021</t>
  </si>
  <si>
    <t>PO_9105835886</t>
  </si>
  <si>
    <t>00410049</t>
  </si>
  <si>
    <t>162590</t>
  </si>
  <si>
    <t>PO_9105837273</t>
  </si>
  <si>
    <t>00028048</t>
  </si>
  <si>
    <t>PO_9105835300</t>
  </si>
  <si>
    <t>00021728</t>
  </si>
  <si>
    <t>373448</t>
  </si>
  <si>
    <t>29876</t>
  </si>
  <si>
    <t>403324</t>
  </si>
  <si>
    <t>PO_9105821781</t>
  </si>
  <si>
    <t>00032041</t>
  </si>
  <si>
    <t>479771</t>
  </si>
  <si>
    <t>PO_9105836865</t>
  </si>
  <si>
    <t>00021822</t>
  </si>
  <si>
    <t>599713</t>
  </si>
  <si>
    <t>PO_9105838898</t>
  </si>
  <si>
    <t>00028137</t>
  </si>
  <si>
    <t>PO_9105838362</t>
  </si>
  <si>
    <t>00134294</t>
  </si>
  <si>
    <t>399820</t>
  </si>
  <si>
    <t>31986</t>
  </si>
  <si>
    <t>431806</t>
  </si>
  <si>
    <t>PO_9105838602</t>
  </si>
  <si>
    <t>00025107</t>
  </si>
  <si>
    <t>PO_9105837726</t>
  </si>
  <si>
    <t>00030285</t>
  </si>
  <si>
    <t>99360</t>
  </si>
  <si>
    <t>PO_9105836674</t>
  </si>
  <si>
    <t>00134295</t>
  </si>
  <si>
    <t>329000</t>
  </si>
  <si>
    <t>26320</t>
  </si>
  <si>
    <t>355320</t>
  </si>
  <si>
    <t>PO_9105838608</t>
  </si>
  <si>
    <t>00028141</t>
  </si>
  <si>
    <t>240170</t>
  </si>
  <si>
    <t>PO_9105838534</t>
  </si>
  <si>
    <t>00025109</t>
  </si>
  <si>
    <t>359828</t>
  </si>
  <si>
    <t>PO_9105837841</t>
  </si>
  <si>
    <t>00039802</t>
  </si>
  <si>
    <t>76626</t>
  </si>
  <si>
    <t>PO_9105837895</t>
  </si>
  <si>
    <t>00410141</t>
  </si>
  <si>
    <t>351961</t>
  </si>
  <si>
    <t>28157</t>
  </si>
  <si>
    <t>380118</t>
  </si>
  <si>
    <t>PO_9105837514</t>
  </si>
  <si>
    <t>00410224</t>
  </si>
  <si>
    <t>922445</t>
  </si>
  <si>
    <t>73796</t>
  </si>
  <si>
    <t>996241</t>
  </si>
  <si>
    <t>PO_9105837740</t>
  </si>
  <si>
    <t>00007968</t>
  </si>
  <si>
    <t>598746</t>
  </si>
  <si>
    <t>47900</t>
  </si>
  <si>
    <t>646646</t>
  </si>
  <si>
    <t>PO_9105835560</t>
  </si>
  <si>
    <t>00008358</t>
  </si>
  <si>
    <t>308685</t>
  </si>
  <si>
    <t>24695</t>
  </si>
  <si>
    <t>333380</t>
  </si>
  <si>
    <t>PO_9105839282</t>
  </si>
  <si>
    <t>00134125</t>
  </si>
  <si>
    <t>577034</t>
  </si>
  <si>
    <t>46163</t>
  </si>
  <si>
    <t>623197</t>
  </si>
  <si>
    <t>PO_9105836894</t>
  </si>
  <si>
    <t>00012317</t>
  </si>
  <si>
    <t>351274</t>
  </si>
  <si>
    <t>28102</t>
  </si>
  <si>
    <t>379376</t>
  </si>
  <si>
    <t>PO_9105836769</t>
  </si>
  <si>
    <t>00012936</t>
  </si>
  <si>
    <t>PO_9105837325</t>
  </si>
  <si>
    <t>00134301</t>
  </si>
  <si>
    <t>146364</t>
  </si>
  <si>
    <t>11709</t>
  </si>
  <si>
    <t>158073</t>
  </si>
  <si>
    <t>PO_9105838641</t>
  </si>
  <si>
    <t>00021742</t>
  </si>
  <si>
    <t>334818</t>
  </si>
  <si>
    <t>26785</t>
  </si>
  <si>
    <t>361603</t>
  </si>
  <si>
    <t>PO_9105835161</t>
  </si>
  <si>
    <t>00039732</t>
  </si>
  <si>
    <t>198720</t>
  </si>
  <si>
    <t>PO_9105834920</t>
  </si>
  <si>
    <t>00410396</t>
  </si>
  <si>
    <t>PO_9105838229</t>
  </si>
  <si>
    <t>00012570</t>
  </si>
  <si>
    <t>400500</t>
  </si>
  <si>
    <t>32040</t>
  </si>
  <si>
    <t>432540</t>
  </si>
  <si>
    <t>PO_9105658624</t>
  </si>
  <si>
    <t>00012571</t>
  </si>
  <si>
    <t>301092</t>
  </si>
  <si>
    <t>24087</t>
  </si>
  <si>
    <t>325179</t>
  </si>
  <si>
    <t>PO_9105658704</t>
  </si>
  <si>
    <t>00410320</t>
  </si>
  <si>
    <t>360248</t>
  </si>
  <si>
    <t>28820</t>
  </si>
  <si>
    <t>389068</t>
  </si>
  <si>
    <t>PO_9105838006</t>
  </si>
  <si>
    <t>00015292</t>
  </si>
  <si>
    <t>272712</t>
  </si>
  <si>
    <t>21817</t>
  </si>
  <si>
    <t>294529</t>
  </si>
  <si>
    <t>PO_9105824651</t>
  </si>
  <si>
    <t>00007281</t>
  </si>
  <si>
    <t>241069</t>
  </si>
  <si>
    <t>PO_9105838624</t>
  </si>
  <si>
    <t>00134036</t>
  </si>
  <si>
    <t>640656</t>
  </si>
  <si>
    <t>51252</t>
  </si>
  <si>
    <t>691908</t>
  </si>
  <si>
    <t>PO_9105835984</t>
  </si>
  <si>
    <t>00012631</t>
  </si>
  <si>
    <t>PO_9105837666</t>
  </si>
  <si>
    <t>00009541</t>
  </si>
  <si>
    <t>108864</t>
  </si>
  <si>
    <t>PO_9105836988</t>
  </si>
  <si>
    <t>00039809</t>
  </si>
  <si>
    <t>PO_9105838047</t>
  </si>
  <si>
    <t>00039812</t>
  </si>
  <si>
    <t>PO_9105838087</t>
  </si>
  <si>
    <t>00025121</t>
  </si>
  <si>
    <t>79305</t>
  </si>
  <si>
    <t>PO_9105838698</t>
  </si>
  <si>
    <t>00032057</t>
  </si>
  <si>
    <t>PO_9105837314</t>
  </si>
  <si>
    <t>00001512</t>
  </si>
  <si>
    <t>1404832</t>
  </si>
  <si>
    <t>112387</t>
  </si>
  <si>
    <t>1517219</t>
  </si>
  <si>
    <t>Chi nhánh Tây Ninh -  Công ty Cổ phần Dịch vụ Thương mại Tổng hợp Wincommerce</t>
  </si>
  <si>
    <t>TTTM Vincom Plaza Tây Ninh, khu phố 1, Phường Tân Ninh, Tỉnh Tây Ninh, Việt Nam</t>
  </si>
  <si>
    <t>PO_9105835242</t>
  </si>
  <si>
    <t>00003799</t>
  </si>
  <si>
    <t>Chi nhánh Ninh Thuận - Công ty Cổ phần Dịch vụ Thương mại Tổng hợp Wincommerce</t>
  </si>
  <si>
    <t>Lô L1-01, L1-01B, L1-S1, Tầng trệt, TTTM Vincom+ Phan Rang - Ninh Thuận, Số 122 đường 16/4, Phường Đông Hải, Tỉnh Khánh Hòa, Việt Nam</t>
  </si>
  <si>
    <t>PO_9105837618</t>
  </si>
  <si>
    <t>00409986</t>
  </si>
  <si>
    <t>PO_9105837112</t>
  </si>
  <si>
    <t>00410157</t>
  </si>
  <si>
    <t>396527</t>
  </si>
  <si>
    <t>PO_9105837574</t>
  </si>
  <si>
    <t>00134045</t>
  </si>
  <si>
    <t>402691</t>
  </si>
  <si>
    <t>32215</t>
  </si>
  <si>
    <t>434906</t>
  </si>
  <si>
    <t>PO_9105836093</t>
  </si>
  <si>
    <t>00410240</t>
  </si>
  <si>
    <t>286500</t>
  </si>
  <si>
    <t>22920</t>
  </si>
  <si>
    <t>309420</t>
  </si>
  <si>
    <t>PO_9105837770</t>
  </si>
  <si>
    <t>00067518</t>
  </si>
  <si>
    <t>111606</t>
  </si>
  <si>
    <t>8928</t>
  </si>
  <si>
    <t>120534</t>
  </si>
  <si>
    <t>PO_9105838540</t>
  </si>
  <si>
    <t>00067519</t>
  </si>
  <si>
    <t>PO_9105838547</t>
  </si>
  <si>
    <t>00409637</t>
  </si>
  <si>
    <t>PO_9105836212</t>
  </si>
  <si>
    <t>00012334</t>
  </si>
  <si>
    <t>PO_9105837611</t>
  </si>
  <si>
    <t>00067523</t>
  </si>
  <si>
    <t>432162</t>
  </si>
  <si>
    <t>34573</t>
  </si>
  <si>
    <t>466735</t>
  </si>
  <si>
    <t>PO_9105838581</t>
  </si>
  <si>
    <t>00067524</t>
  </si>
  <si>
    <t>54197</t>
  </si>
  <si>
    <t>PO_9105838584</t>
  </si>
  <si>
    <t>00012005</t>
  </si>
  <si>
    <t>329800</t>
  </si>
  <si>
    <t>26384</t>
  </si>
  <si>
    <t>356184</t>
  </si>
  <si>
    <t>PO_9105838615</t>
  </si>
  <si>
    <t>00039819</t>
  </si>
  <si>
    <t>PO_9105838374</t>
  </si>
  <si>
    <t>00409993</t>
  </si>
  <si>
    <t>369996</t>
  </si>
  <si>
    <t>29600</t>
  </si>
  <si>
    <t>399596</t>
  </si>
  <si>
    <t>PO_9105837132</t>
  </si>
  <si>
    <t>00003456</t>
  </si>
  <si>
    <t>PO_9105837363</t>
  </si>
  <si>
    <t>00002600</t>
  </si>
  <si>
    <t>Chi nhánh Trà Vinh - Công ty Cổ phần Dịch vụ Thương mại Tổng hợp Wincommerce</t>
  </si>
  <si>
    <t>L2-01, TTTM Vincom Plaza Trà Vinh, Khóm 3, Phường Trà Vinh, Tỉnh Vĩnh Long, Việt Nam</t>
  </si>
  <si>
    <t>PO_9105836646</t>
  </si>
  <si>
    <t>00012583</t>
  </si>
  <si>
    <t>PO_9105787752</t>
  </si>
  <si>
    <t>00012584</t>
  </si>
  <si>
    <t>389165</t>
  </si>
  <si>
    <t>31133</t>
  </si>
  <si>
    <t>420298</t>
  </si>
  <si>
    <t>PO_9105794604</t>
  </si>
  <si>
    <t>00134237</t>
  </si>
  <si>
    <t>684610</t>
  </si>
  <si>
    <t>54769</t>
  </si>
  <si>
    <t>739379</t>
  </si>
  <si>
    <t>PO_9105838059</t>
  </si>
  <si>
    <t>00410167</t>
  </si>
  <si>
    <t>49680</t>
  </si>
  <si>
    <t>PO_9105837592</t>
  </si>
  <si>
    <t>00039748</t>
  </si>
  <si>
    <t>PO_9105835700</t>
  </si>
  <si>
    <t>00012641</t>
  </si>
  <si>
    <t>PO_9105838177</t>
  </si>
  <si>
    <t>00133961</t>
  </si>
  <si>
    <t>592656</t>
  </si>
  <si>
    <t>47412</t>
  </si>
  <si>
    <t>640068</t>
  </si>
  <si>
    <t>PO_9105835269</t>
  </si>
  <si>
    <t>00025132</t>
  </si>
  <si>
    <t>PO_9105838950</t>
  </si>
  <si>
    <t>00012643</t>
  </si>
  <si>
    <t>PO_9105838361</t>
  </si>
  <si>
    <t>00134146</t>
  </si>
  <si>
    <t>371980</t>
  </si>
  <si>
    <t>29758</t>
  </si>
  <si>
    <t>401738</t>
  </si>
  <si>
    <t>PO_9105837124</t>
  </si>
  <si>
    <t>00134148</t>
  </si>
  <si>
    <t>1114588</t>
  </si>
  <si>
    <t>89167</t>
  </si>
  <si>
    <t>1203755</t>
  </si>
  <si>
    <t>PO_9105837146</t>
  </si>
  <si>
    <t>00014490</t>
  </si>
  <si>
    <t>129845</t>
  </si>
  <si>
    <t>10388</t>
  </si>
  <si>
    <t>140233</t>
  </si>
  <si>
    <t>PO_9105835866</t>
  </si>
  <si>
    <t>00014492</t>
  </si>
  <si>
    <t>PO_9105835964</t>
  </si>
  <si>
    <t>00003995</t>
  </si>
  <si>
    <t>842943</t>
  </si>
  <si>
    <t>67435</t>
  </si>
  <si>
    <t>910378</t>
  </si>
  <si>
    <t>Chi nhánh Long An -  Công ty Cổ phần Dịch vụ Thương mại Tổng hợp Wincommerce</t>
  </si>
  <si>
    <t>Lô L2-01, Tầng 2 TTTM Vincom Tân An, Ngã tư Hùng Vương và Mai Thị Tốt, Phường Long An, Tỉnh Tây Ninh, Việt Nam</t>
  </si>
  <si>
    <t>PO_9105837856</t>
  </si>
  <si>
    <t>00009557</t>
  </si>
  <si>
    <t>161240</t>
  </si>
  <si>
    <t>12899</t>
  </si>
  <si>
    <t>174139</t>
  </si>
  <si>
    <t>PO_9105838327</t>
  </si>
  <si>
    <t>00014496</t>
  </si>
  <si>
    <t>296095</t>
  </si>
  <si>
    <t>23688</t>
  </si>
  <si>
    <t>319783</t>
  </si>
  <si>
    <t>PO_9105836174</t>
  </si>
  <si>
    <t>00009558</t>
  </si>
  <si>
    <t>PO_9105838339</t>
  </si>
  <si>
    <t>00014497</t>
  </si>
  <si>
    <t>704282</t>
  </si>
  <si>
    <t>56343</t>
  </si>
  <si>
    <t>760625</t>
  </si>
  <si>
    <t>PO_9105836309</t>
  </si>
  <si>
    <t>00005480</t>
  </si>
  <si>
    <t>300213</t>
  </si>
  <si>
    <t>Chi nhánh Bình Thuận -  Công ty Cổ phần Dịch vụ Thương mại Tổng hợp Wincommerce</t>
  </si>
  <si>
    <t>9 Nguyễn Tương, Phường Phú Thủy, Tỉnh Lâm Đồng, Việt Nam</t>
  </si>
  <si>
    <t>PO_9105837291</t>
  </si>
  <si>
    <t>00409824</t>
  </si>
  <si>
    <t>PO_9105836683</t>
  </si>
  <si>
    <t>00009559</t>
  </si>
  <si>
    <t>PO_9105838341</t>
  </si>
  <si>
    <t>00409940</t>
  </si>
  <si>
    <t>1322595</t>
  </si>
  <si>
    <t>105808</t>
  </si>
  <si>
    <t>1428403</t>
  </si>
  <si>
    <t>PO_9105836982</t>
  </si>
  <si>
    <t>00039751</t>
  </si>
  <si>
    <t>160380</t>
  </si>
  <si>
    <t>PO_9105835978</t>
  </si>
  <si>
    <t>00410175</t>
  </si>
  <si>
    <t>PO_9105837622</t>
  </si>
  <si>
    <t>00134062</t>
  </si>
  <si>
    <t>275850</t>
  </si>
  <si>
    <t>22068</t>
  </si>
  <si>
    <t>297918</t>
  </si>
  <si>
    <t>PO_9105836230</t>
  </si>
  <si>
    <t>00410177</t>
  </si>
  <si>
    <t>PO_9105837626</t>
  </si>
  <si>
    <t>00021768</t>
  </si>
  <si>
    <t>PO_9105836373</t>
  </si>
  <si>
    <t>00009565</t>
  </si>
  <si>
    <t>PO_9105838798</t>
  </si>
  <si>
    <t>00015316</t>
  </si>
  <si>
    <t>80190</t>
  </si>
  <si>
    <t>PO_9105837241</t>
  </si>
  <si>
    <t>00410585</t>
  </si>
  <si>
    <t>277711</t>
  </si>
  <si>
    <t>22217</t>
  </si>
  <si>
    <t>299928</t>
  </si>
  <si>
    <t>PO_9105838828</t>
  </si>
  <si>
    <t>00039761</t>
  </si>
  <si>
    <t>PO_9105836284</t>
  </si>
  <si>
    <t>00032083</t>
  </si>
  <si>
    <t>PO_9105838147</t>
  </si>
  <si>
    <t>00028095</t>
  </si>
  <si>
    <t>PO_9105836346</t>
  </si>
  <si>
    <t>00134066</t>
  </si>
  <si>
    <t>822579</t>
  </si>
  <si>
    <t>65806</t>
  </si>
  <si>
    <t>888385</t>
  </si>
  <si>
    <t>PO_9105836270</t>
  </si>
  <si>
    <t>00014500</t>
  </si>
  <si>
    <t>129026</t>
  </si>
  <si>
    <t>10322</t>
  </si>
  <si>
    <t>139348</t>
  </si>
  <si>
    <t>PO_9105836452</t>
  </si>
  <si>
    <t>00031991</t>
  </si>
  <si>
    <t>123750</t>
  </si>
  <si>
    <t>9900</t>
  </si>
  <si>
    <t>133650</t>
  </si>
  <si>
    <t>PO_9105834841</t>
  </si>
  <si>
    <t>00016498</t>
  </si>
  <si>
    <t>PO_9105835466</t>
  </si>
  <si>
    <t>00012601</t>
  </si>
  <si>
    <t>PO_9105836509</t>
  </si>
  <si>
    <t>00030241</t>
  </si>
  <si>
    <t>333570</t>
  </si>
  <si>
    <t>26686</t>
  </si>
  <si>
    <t>360256</t>
  </si>
  <si>
    <t>PO_9105834988</t>
  </si>
  <si>
    <t>00007571</t>
  </si>
  <si>
    <t>200728</t>
  </si>
  <si>
    <t>16058</t>
  </si>
  <si>
    <t>216786</t>
  </si>
  <si>
    <t>PO_9105837278</t>
  </si>
  <si>
    <t>00134165</t>
  </si>
  <si>
    <t>848185</t>
  </si>
  <si>
    <t>67855</t>
  </si>
  <si>
    <t>916040</t>
  </si>
  <si>
    <t>PO_9105837401</t>
  </si>
  <si>
    <t>00030243</t>
  </si>
  <si>
    <t>105777</t>
  </si>
  <si>
    <t>8462</t>
  </si>
  <si>
    <t>114239</t>
  </si>
  <si>
    <t>PO_9105835045</t>
  </si>
  <si>
    <t>00409574</t>
  </si>
  <si>
    <t>250910</t>
  </si>
  <si>
    <t>20073</t>
  </si>
  <si>
    <t>270983</t>
  </si>
  <si>
    <t>PO_9105836060</t>
  </si>
  <si>
    <t>00032087</t>
  </si>
  <si>
    <t>PO_9105838427</t>
  </si>
  <si>
    <t>00021778</t>
  </si>
  <si>
    <t>383620</t>
  </si>
  <si>
    <t>30690</t>
  </si>
  <si>
    <t>414310</t>
  </si>
  <si>
    <t>PO_9105836791</t>
  </si>
  <si>
    <t>00409662</t>
  </si>
  <si>
    <t>298080</t>
  </si>
  <si>
    <t>PO_9105836287</t>
  </si>
  <si>
    <t>00409929</t>
  </si>
  <si>
    <t>PO_9105836958</t>
  </si>
  <si>
    <t>00004360</t>
  </si>
  <si>
    <t>PO_9105839210</t>
  </si>
  <si>
    <t>00031997</t>
  </si>
  <si>
    <t>142182</t>
  </si>
  <si>
    <t>11375</t>
  </si>
  <si>
    <t>153557</t>
  </si>
  <si>
    <t>PO_9105835082</t>
  </si>
  <si>
    <t>00409748</t>
  </si>
  <si>
    <t>522393</t>
  </si>
  <si>
    <t>41791</t>
  </si>
  <si>
    <t>564184</t>
  </si>
  <si>
    <t>PO_9105836488</t>
  </si>
  <si>
    <t>00028097</t>
  </si>
  <si>
    <t>PO_9105836519</t>
  </si>
  <si>
    <t>00409233</t>
  </si>
  <si>
    <t>361153</t>
  </si>
  <si>
    <t>28892</t>
  </si>
  <si>
    <t>390045</t>
  </si>
  <si>
    <t>PO_9105835223</t>
  </si>
  <si>
    <t>00410274</t>
  </si>
  <si>
    <t>383356</t>
  </si>
  <si>
    <t>30668</t>
  </si>
  <si>
    <t>414024</t>
  </si>
  <si>
    <t>PO_9105837874</t>
  </si>
  <si>
    <t>00028100</t>
  </si>
  <si>
    <t>249300</t>
  </si>
  <si>
    <t>19944</t>
  </si>
  <si>
    <t>269244</t>
  </si>
  <si>
    <t>PO_9105836592</t>
  </si>
  <si>
    <t>00067460</t>
  </si>
  <si>
    <t>PO_9105837403</t>
  </si>
  <si>
    <t>00409408</t>
  </si>
  <si>
    <t>PO_9105835617</t>
  </si>
  <si>
    <t>00067461</t>
  </si>
  <si>
    <t>450121</t>
  </si>
  <si>
    <t>36010</t>
  </si>
  <si>
    <t>486131</t>
  </si>
  <si>
    <t>PO_9105837415</t>
  </si>
  <si>
    <t>00012613</t>
  </si>
  <si>
    <t>PO_9105837358</t>
  </si>
  <si>
    <t>00030331</t>
  </si>
  <si>
    <t>627772</t>
  </si>
  <si>
    <t>50222</t>
  </si>
  <si>
    <t>677994</t>
  </si>
  <si>
    <t>PO_9105837922</t>
  </si>
  <si>
    <t>00134169</t>
  </si>
  <si>
    <t>301159</t>
  </si>
  <si>
    <t>24093</t>
  </si>
  <si>
    <t>325252</t>
  </si>
  <si>
    <t>PO_9105837422</t>
  </si>
  <si>
    <t>00053133</t>
  </si>
  <si>
    <t>211772</t>
  </si>
  <si>
    <t>16942</t>
  </si>
  <si>
    <t>228714</t>
  </si>
  <si>
    <t>PO_9105836202</t>
  </si>
  <si>
    <t>00134355</t>
  </si>
  <si>
    <t>477852</t>
  </si>
  <si>
    <t>38228</t>
  </si>
  <si>
    <t>516080</t>
  </si>
  <si>
    <t>PO_9105839331</t>
  </si>
  <si>
    <t>00039769</t>
  </si>
  <si>
    <t>PO_9105836659</t>
  </si>
  <si>
    <t>00004361</t>
  </si>
  <si>
    <t>544164</t>
  </si>
  <si>
    <t>43533</t>
  </si>
  <si>
    <t>587697</t>
  </si>
  <si>
    <t>PO_9105839280</t>
  </si>
  <si>
    <t>00409932</t>
  </si>
  <si>
    <t>PO_9105836963</t>
  </si>
  <si>
    <t>00039842</t>
  </si>
  <si>
    <t>60043</t>
  </si>
  <si>
    <t>PO_9105839016</t>
  </si>
  <si>
    <t>00410191</t>
  </si>
  <si>
    <t>PO_9105837656</t>
  </si>
  <si>
    <t>00410356</t>
  </si>
  <si>
    <t>PO_9105838118</t>
  </si>
  <si>
    <t>00032095</t>
  </si>
  <si>
    <t>153252</t>
  </si>
  <si>
    <t>PO_9105838648</t>
  </si>
  <si>
    <t>00014513</t>
  </si>
  <si>
    <t>228008</t>
  </si>
  <si>
    <t>18241</t>
  </si>
  <si>
    <t>246249</t>
  </si>
  <si>
    <t>PO_9105837203</t>
  </si>
  <si>
    <t>00014515</t>
  </si>
  <si>
    <t>413648</t>
  </si>
  <si>
    <t>33092</t>
  </si>
  <si>
    <t>446740</t>
  </si>
  <si>
    <t>PO_9105837356</t>
  </si>
  <si>
    <t>00014517</t>
  </si>
  <si>
    <t>525670</t>
  </si>
  <si>
    <t>42054</t>
  </si>
  <si>
    <t>567724</t>
  </si>
  <si>
    <t>PO_9105837440</t>
  </si>
  <si>
    <t>00014518</t>
  </si>
  <si>
    <t>PO_9105837534</t>
  </si>
  <si>
    <t>00032006</t>
  </si>
  <si>
    <t>PO_9105835445</t>
  </si>
  <si>
    <t>00028106</t>
  </si>
  <si>
    <t>PO_9105836906</t>
  </si>
  <si>
    <t>00012617</t>
  </si>
  <si>
    <t>604800</t>
  </si>
  <si>
    <t>48384</t>
  </si>
  <si>
    <t>653184</t>
  </si>
  <si>
    <t>PO_9105837486</t>
  </si>
  <si>
    <t>00012618</t>
  </si>
  <si>
    <t>594000</t>
  </si>
  <si>
    <t>47520</t>
  </si>
  <si>
    <t>641520</t>
  </si>
  <si>
    <t>PO_9105837549</t>
  </si>
  <si>
    <t>00409157</t>
  </si>
  <si>
    <t>PO_9105834992</t>
  </si>
  <si>
    <t>00410362</t>
  </si>
  <si>
    <t>PO_9105838135</t>
  </si>
  <si>
    <t>00001451</t>
  </si>
  <si>
    <t>942272</t>
  </si>
  <si>
    <t>75382</t>
  </si>
  <si>
    <t>1017654</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</si>
  <si>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</si>
  <si>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</si>
  <si>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PO_9105838632</t>
  </si>
  <si>
    <t>00134359</t>
  </si>
  <si>
    <t>257920</t>
  </si>
  <si>
    <t>20634</t>
  </si>
  <si>
    <t>278554</t>
  </si>
  <si>
    <t>PO_9105839364</t>
  </si>
  <si>
    <t>00410279</t>
  </si>
  <si>
    <t>PO_9105837897</t>
  </si>
  <si>
    <t>00067377</t>
  </si>
  <si>
    <t>PO_9105835830</t>
  </si>
  <si>
    <t>00030339</t>
  </si>
  <si>
    <t>PO_9105838119</t>
  </si>
  <si>
    <t>00009349</t>
  </si>
  <si>
    <t>158611</t>
  </si>
  <si>
    <t>PO_9105836504</t>
  </si>
  <si>
    <t>00014524</t>
  </si>
  <si>
    <t>343114</t>
  </si>
  <si>
    <t>27449</t>
  </si>
  <si>
    <t>370563</t>
  </si>
  <si>
    <t>PO_9105838040</t>
  </si>
  <si>
    <t>00134182</t>
  </si>
  <si>
    <t>439096</t>
  </si>
  <si>
    <t>35128</t>
  </si>
  <si>
    <t>474224</t>
  </si>
  <si>
    <t>PO_9105837536</t>
  </si>
  <si>
    <t>00030343</t>
  </si>
  <si>
    <t>PO_9105838200</t>
  </si>
  <si>
    <t>00028026</t>
  </si>
  <si>
    <t>PO_9105834842</t>
  </si>
  <si>
    <t>00028117</t>
  </si>
  <si>
    <t>PO_9105837391</t>
  </si>
  <si>
    <t>00028118</t>
  </si>
  <si>
    <t>PO_9105837452</t>
  </si>
  <si>
    <t>00032020</t>
  </si>
  <si>
    <t>272298</t>
  </si>
  <si>
    <t>21784</t>
  </si>
  <si>
    <t>294082</t>
  </si>
  <si>
    <t>PO_9105836031</t>
  </si>
  <si>
    <t>00410288</t>
  </si>
  <si>
    <t>561643</t>
  </si>
  <si>
    <t>44931</t>
  </si>
  <si>
    <t>606574</t>
  </si>
  <si>
    <t>PO_9105837919</t>
  </si>
  <si>
    <t>00011968</t>
  </si>
  <si>
    <t>PO_9105834914</t>
  </si>
  <si>
    <t>00409686</t>
  </si>
  <si>
    <t>PO_9105836345</t>
  </si>
  <si>
    <t>00011969</t>
  </si>
  <si>
    <t>510182</t>
  </si>
  <si>
    <t>40815</t>
  </si>
  <si>
    <t>550997</t>
  </si>
  <si>
    <t>PO_9105834968</t>
  </si>
  <si>
    <t>00409425</t>
  </si>
  <si>
    <t>PO_9105835674</t>
  </si>
  <si>
    <t>00006992</t>
  </si>
  <si>
    <t>320760</t>
  </si>
  <si>
    <t>PO_9105838390</t>
  </si>
  <si>
    <t>00006994</t>
  </si>
  <si>
    <t>PO_9105838455</t>
  </si>
  <si>
    <t>00032024</t>
  </si>
  <si>
    <t>PO_9105836228</t>
  </si>
  <si>
    <t>00006995</t>
  </si>
  <si>
    <t>PO_9105838604</t>
  </si>
  <si>
    <t>00006998</t>
  </si>
  <si>
    <t>PO_9105838665</t>
  </si>
  <si>
    <t>STT</t>
  </si>
  <si>
    <t>Ngày đặt hàng</t>
  </si>
  <si>
    <t>Ngày yêu cầu giao hàng</t>
  </si>
  <si>
    <t>Ngày dự kiến giao hàng</t>
  </si>
  <si>
    <t>Khung giờ dự kiến giao</t>
  </si>
  <si>
    <t>Ngày thực tế giao hàng</t>
  </si>
  <si>
    <t>Mã điểm lấy</t>
  </si>
  <si>
    <t>Tên điểm lấy</t>
  </si>
  <si>
    <t>Địa chỉ điểm lấy</t>
  </si>
  <si>
    <t>Địa chỉ điểm giao</t>
  </si>
  <si>
    <t>STT sản phẩm</t>
  </si>
  <si>
    <t>Mã hàng</t>
  </si>
  <si>
    <t>Mã Barcode hàng hóa</t>
  </si>
  <si>
    <t>Số lượng xác nhận</t>
  </si>
  <si>
    <t>Người đặt hàng</t>
  </si>
  <si>
    <t>SĐT người đặt hàng</t>
  </si>
  <si>
    <t>Ngày cập nhật</t>
  </si>
  <si>
    <t>Ngày cập nhật chứng từ</t>
  </si>
  <si>
    <t>Tình trạng chứng từ</t>
  </si>
  <si>
    <t>8/17/2025 7:10:29 AM</t>
  </si>
  <si>
    <t>Chờ site nguồn xác nhận</t>
  </si>
  <si>
    <t>0002003606</t>
  </si>
  <si>
    <t>CTY TNHH MTV TMDV NGỌC THƠM</t>
  </si>
  <si>
    <t>12/14/18 Đường 49, khu phố 7, Phườn</t>
  </si>
  <si>
    <t>2AAY</t>
  </si>
  <si>
    <t>WM+ QNM 693-695 Hùng Vương</t>
  </si>
  <si>
    <t>693-695 Hùng Vương, Thôn Trung Đông, X. Duy Trung, H. Duy Xuyên, T. Quảng Nam Việt Nam</t>
  </si>
  <si>
    <t>10182348</t>
  </si>
  <si>
    <t>8938529045177</t>
  </si>
  <si>
    <t>G1</t>
  </si>
  <si>
    <t>17/08/2025 07:33:31</t>
  </si>
  <si>
    <t>10182349</t>
  </si>
  <si>
    <t>8938529045191</t>
  </si>
  <si>
    <t>9105810341</t>
  </si>
  <si>
    <t>8/17/2025 7:29:10 AM</t>
  </si>
  <si>
    <t>10638307</t>
  </si>
  <si>
    <t>8938529045030</t>
  </si>
  <si>
    <t>17/08/2025 09:28:21</t>
  </si>
  <si>
    <t>9105810417</t>
  </si>
  <si>
    <t>8/17/2025 7:58:08 AM</t>
  </si>
  <si>
    <t>2AV0</t>
  </si>
  <si>
    <t>WM+ THA Mỹ Quan, Yên Định</t>
  </si>
  <si>
    <t>Thôn Mỹ Quan, Xã Yên Tâm, Huyện Yên Định T. Thanh Hóa Việt Nam</t>
  </si>
  <si>
    <t>10638308</t>
  </si>
  <si>
    <t>8938529045047</t>
  </si>
  <si>
    <t>9105810414</t>
  </si>
  <si>
    <t>8/17/2025 8:14:05 AM</t>
  </si>
  <si>
    <t>2AL2</t>
  </si>
  <si>
    <t>WM+ QNH 352 Trần Phú</t>
  </si>
  <si>
    <t>Số 352 Đường Trần Phú, Khu 1A, Phường Cẩm Trung, TP. Cẩm Phả T. Quảng Ninh Việt Nam</t>
  </si>
  <si>
    <t>9105810375</t>
  </si>
  <si>
    <t>8/17/2025 8:25:39 AM</t>
  </si>
  <si>
    <t>10005986</t>
  </si>
  <si>
    <t>8938529045924</t>
  </si>
  <si>
    <t>9105810447</t>
  </si>
  <si>
    <t>8/17/2025 8:29:53 AM</t>
  </si>
  <si>
    <t>3687</t>
  </si>
  <si>
    <t>WM+ THA Lô 265-266 MBQH 121, Đông V</t>
  </si>
  <si>
    <t>Lô 256, 266 chia lô 13, MBQH 121/UB-CN, Phường Đông Vệ, Thành phố Thanh Hóa, T. Thanh Hóa Việt Nam</t>
  </si>
  <si>
    <t>WM+ THA Lô 265-266 MBQH 121, Đ</t>
  </si>
  <si>
    <t>17/08/2025 18:09:10</t>
  </si>
  <si>
    <t>10182351</t>
  </si>
  <si>
    <t>8938529045139</t>
  </si>
  <si>
    <t>9105810460</t>
  </si>
  <si>
    <t>8/17/2025 8:57:12 AM</t>
  </si>
  <si>
    <t>5884</t>
  </si>
  <si>
    <t>WM+ QNH 58B Trần Nhật Duật</t>
  </si>
  <si>
    <t>Số 58B Trần Nhật Duật, phường Quang Trung, TP Uông Bí, T. Quảng Ninh Việt Nam</t>
  </si>
  <si>
    <t>9105810540</t>
  </si>
  <si>
    <t>8/17/2025 9:14:25 AM</t>
  </si>
  <si>
    <t>4631</t>
  </si>
  <si>
    <t>WM+ NAN 101A-202A CC Trường Thi</t>
  </si>
  <si>
    <t>Kios TM1.01A - TM2.02A CC Trường Thi -, 58 Võ Thị Sáu - P.Trường Thi, Thành phố Vinh, T. Nghệ An Việt Nam</t>
  </si>
  <si>
    <t>WM+ NAN 101A-202A CC Trường Th</t>
  </si>
  <si>
    <t>02471066866</t>
  </si>
  <si>
    <t>9105810532</t>
  </si>
  <si>
    <t>8/17/2025 9:20:19 AM</t>
  </si>
  <si>
    <t>5755</t>
  </si>
  <si>
    <t>WIN HCM CC Green River, Shop 8.2</t>
  </si>
  <si>
    <t>Shop 8.2, Tầng 1, Khối nhà C, TTTM, Siêu thị dự án ĐTXD KN ở XH Hưng Phát (Green River Apartment) 2225 Phạm Thế Hiển, P.6, Q. 8 TP. Hồ Chí Minh Việt Nam</t>
  </si>
  <si>
    <t>10184167</t>
  </si>
  <si>
    <t>8938529045917</t>
  </si>
  <si>
    <t>WM+ HCM CC Green River, Shop 8</t>
  </si>
  <si>
    <t>9105810588</t>
  </si>
  <si>
    <t>8/17/2025 9:31:52 AM</t>
  </si>
  <si>
    <t>2AXV</t>
  </si>
  <si>
    <t>WM+ HTH Đô Hành, Mỹ Lộc</t>
  </si>
  <si>
    <t>Thôn Đô Hành, Xã Mỹ Lộc, Huyện Can Lộc T. Hà Tĩnh Việt Nam</t>
  </si>
  <si>
    <t>17/08/2025 09:43:56</t>
  </si>
  <si>
    <t>10005987</t>
  </si>
  <si>
    <t>8938529045627</t>
  </si>
  <si>
    <t>9105810606</t>
  </si>
  <si>
    <t>8/17/2025 9:47:28 AM</t>
  </si>
  <si>
    <t>6559</t>
  </si>
  <si>
    <t>WM+ HTH 314 Nguyễn Nghiễm</t>
  </si>
  <si>
    <t>Số nhà 314 Nguyễn Nghiễm, Tổ dân phố 8A, Thị trấn Xuân An, H T. Hà Tĩnh Việt Nam</t>
  </si>
  <si>
    <t>10005984</t>
  </si>
  <si>
    <t>8938529045856</t>
  </si>
  <si>
    <t>17/08/2025 09:50:09</t>
  </si>
  <si>
    <t>9105810649</t>
  </si>
  <si>
    <t>8/17/2025 9:49:45 AM</t>
  </si>
  <si>
    <t>5875</t>
  </si>
  <si>
    <t>WM+ VPC Hoa Lư, Lập Thạch</t>
  </si>
  <si>
    <t>Phố Hoa Lư, Thị trấn Hoa Sơn, huyện Lập Thạch, T. Vĩnh Phúc Việt Nam</t>
  </si>
  <si>
    <t>0968886128</t>
  </si>
  <si>
    <t>17/08/2025 10:00:02</t>
  </si>
  <si>
    <t>9105810733</t>
  </si>
  <si>
    <t>8/17/2025 10:22:38 AM</t>
  </si>
  <si>
    <t>5790</t>
  </si>
  <si>
    <t>WM+ TBH 165 TDP Cộng Hòa, Kiến Xươn</t>
  </si>
  <si>
    <t>Số 165 tổ dân phố Cộng Hòa, Thị trấn Kiến Xương, Huyện Kiến Xương, T. Thái Bình Việt Nam</t>
  </si>
  <si>
    <t>WM+ TBH 165 TDP Cộng Hòa, Kiến</t>
  </si>
  <si>
    <t>9105810801</t>
  </si>
  <si>
    <t>8/17/2025 10:40:53 AM</t>
  </si>
  <si>
    <t>5181</t>
  </si>
  <si>
    <t>WM+ DNG 96 Trịnh Đình Thảo</t>
  </si>
  <si>
    <t>96 Trịnh Đình Thảo, P. Khuê Trung, Quận Cẩm Lệ, TP. Đà Nẵng Việt Nam</t>
  </si>
  <si>
    <t>17/08/2025 10:48:04</t>
  </si>
  <si>
    <t>9105810827</t>
  </si>
  <si>
    <t>8/17/2025 10:49:30 AM</t>
  </si>
  <si>
    <t>4516</t>
  </si>
  <si>
    <t>WM+ VPC 141 Hùng Vương-Vĩnh Yên</t>
  </si>
  <si>
    <t>141 Hùng Vương, Tích Sơn, thành phố Vĩnh Yên, T. Vĩnh Phúc Việt Nam</t>
  </si>
  <si>
    <t>WM+ VPC 141 Hùng Vương-Vĩnh Yê</t>
  </si>
  <si>
    <t>17/08/2025 11:42:14</t>
  </si>
  <si>
    <t>10182350</t>
  </si>
  <si>
    <t>8938529045207</t>
  </si>
  <si>
    <t>9105810881</t>
  </si>
  <si>
    <t>8/17/2025 11:05:47 AM</t>
  </si>
  <si>
    <t>3550</t>
  </si>
  <si>
    <t>WM+ BNH Lê Quang Đạo, Từ Sơn</t>
  </si>
  <si>
    <t>Đường Lê Quang Đạo, Phường Đông Ngàn, Thị xã Từ Sơn, T. Bắc Ninh Việt Nam</t>
  </si>
  <si>
    <t>0398874156</t>
  </si>
  <si>
    <t>9105810863</t>
  </si>
  <si>
    <t>8/17/2025 11:11:13 AM</t>
  </si>
  <si>
    <t>6489</t>
  </si>
  <si>
    <t>WM+ HNI Hồng Kỳ, Sóc Sơn</t>
  </si>
  <si>
    <t>Xóm Đồng Thố, Thôn 4, Xã Hồng Kỳ, Huyện Sóc Sơn, TP. Hà Nội Việt Nam</t>
  </si>
  <si>
    <t>17/08/2025 14:41:17</t>
  </si>
  <si>
    <t>9105810904</t>
  </si>
  <si>
    <t>8/17/2025 11:13:42 AM</t>
  </si>
  <si>
    <t>3746</t>
  </si>
  <si>
    <t>WM+ DNG 131 Phạm Huy Thông</t>
  </si>
  <si>
    <t>Lô 131 Khu C1, KDC Làng Cá Nại Hiên Đông, Phường Nại Hiên Đông, Quận Sơn Trà, TP. Đà Nẵng Việt Nam</t>
  </si>
  <si>
    <t>0353693392</t>
  </si>
  <si>
    <t>9105810948</t>
  </si>
  <si>
    <t>8/17/2025 11:18:32 AM</t>
  </si>
  <si>
    <t>17/08/2025 14:40:59</t>
  </si>
  <si>
    <t>9105810982</t>
  </si>
  <si>
    <t>8/17/2025 11:29:13 AM</t>
  </si>
  <si>
    <t>2AIH</t>
  </si>
  <si>
    <t>WM+ THA 63 Thôn Hữu Cần</t>
  </si>
  <si>
    <t>Số 63, Thôn Hữu Cần, Xã Tế Lợi, Huyện Nông Cống T. Thanh Hóa Việt Nam</t>
  </si>
  <si>
    <t>9105811014</t>
  </si>
  <si>
    <t>8/17/2025 11:45:56 AM</t>
  </si>
  <si>
    <t>5682</t>
  </si>
  <si>
    <t>WM+ QNH 590 Nguyễn Đức Cảnh</t>
  </si>
  <si>
    <t>số 590 đường Nguyễn Đức Cảnh, P Quang Hanh, TP Cẩm Phả, T. Quảng Ninh Việt Nam</t>
  </si>
  <si>
    <t>9105811057</t>
  </si>
  <si>
    <t>8/17/2025 11:50:07 AM</t>
  </si>
  <si>
    <t>3089</t>
  </si>
  <si>
    <t>WM+ HNI 44 Lâm Tiên</t>
  </si>
  <si>
    <t>44 tổ 12 phố Lâm Tiên, thị trấn, Đông Anh, Huyện Đông Anh, TP. Hà Nội Việt Nam</t>
  </si>
  <si>
    <t>17/08/2025 12:55:59</t>
  </si>
  <si>
    <t>9105811129</t>
  </si>
  <si>
    <t>8/17/2025 12:16:09 PM</t>
  </si>
  <si>
    <t>6638</t>
  </si>
  <si>
    <t>WM+ KTM 51 Nguyễn Văn Linh</t>
  </si>
  <si>
    <t>51 Nguyễn Văn Linh, P. Lê Lợi, TP. Kon Tum, T. Kon Tum Việt Nam</t>
  </si>
  <si>
    <t>17/08/2025 15:05:12</t>
  </si>
  <si>
    <t>9105811136</t>
  </si>
  <si>
    <t>8/17/2025 12:24:17 PM</t>
  </si>
  <si>
    <t>17/08/2025 15:04:44</t>
  </si>
  <si>
    <t>9105811163</t>
  </si>
  <si>
    <t>8/17/2025 12:32:38 PM</t>
  </si>
  <si>
    <t>2AUU</t>
  </si>
  <si>
    <t>WM+ BGG Phố Bằng, An Hà</t>
  </si>
  <si>
    <t>Phố Bằng, Xã An Hà, Huyện Lạng Giang T. Bắc Giang Việt Nam</t>
  </si>
  <si>
    <t>9105811166</t>
  </si>
  <si>
    <t>8/17/2025 12:34:41 PM</t>
  </si>
  <si>
    <t>5637</t>
  </si>
  <si>
    <t>WIN HCM TM 03 Tầng 1, Khối D, CC</t>
  </si>
  <si>
    <t>TM 03, Tầng 1, Khối D (Khối thương mại dịch vụ) thuộc Khu chung cư Gia Hòa tọa lạc tại 523A Đỗ Xuân Hợp, KP6, Phước Long B TP. Hồ Chí Minh Việt Nam</t>
  </si>
  <si>
    <t>WM+ HCM TM 03 Tầng 1, Khối D,</t>
  </si>
  <si>
    <t>9105811230</t>
  </si>
  <si>
    <t>8/17/2025 12:43:51 PM</t>
  </si>
  <si>
    <t>5907</t>
  </si>
  <si>
    <t>WM+ HNI 462 Ngô Gia Tự</t>
  </si>
  <si>
    <t>Số 462 Ngô Gia Tự, phường Đức Giang, quận Long Biên, TP. Hà Nội Việt Nam</t>
  </si>
  <si>
    <t>9105811231</t>
  </si>
  <si>
    <t>8/17/2025 12:45:22 PM</t>
  </si>
  <si>
    <t>5310</t>
  </si>
  <si>
    <t>WM+ QNH Tổ 1 khu 5 P Mông Dương</t>
  </si>
  <si>
    <t>Tổ 1 Khu 5, Phường Mông Dương, Thành phố Cẩm Phả, T. Quảng Ninh Việt Nam</t>
  </si>
  <si>
    <t>WM+ QNH Tổ 1 khu 5 P Mông Dươn</t>
  </si>
  <si>
    <t>17/08/2025 12:52:33</t>
  </si>
  <si>
    <t>9105811233</t>
  </si>
  <si>
    <t>8/17/2025 12:47:45 PM</t>
  </si>
  <si>
    <t>5878</t>
  </si>
  <si>
    <t>WM+ HNI Khoang Sau, Sơn Đông</t>
  </si>
  <si>
    <t>Thôn Khoang Sau, xã Sơn Đông, th xã Sơn Tây, TP. Hà Nội Việt Nam</t>
  </si>
  <si>
    <t>0359042919</t>
  </si>
  <si>
    <t>9105811184</t>
  </si>
  <si>
    <t>8/17/2025 12:48:49 PM</t>
  </si>
  <si>
    <t>5575</t>
  </si>
  <si>
    <t>WM+ NAN 1 Lê Mao</t>
  </si>
  <si>
    <t>Số 01 Lê Mao kéo dài, P.Hồng Sơn, TP.Vinh, Nghệ An Việt Nam</t>
  </si>
  <si>
    <t>9105811234</t>
  </si>
  <si>
    <t>8/17/2025 12:49:38 PM</t>
  </si>
  <si>
    <t>17/08/2025 12:53:39</t>
  </si>
  <si>
    <t>9105811186</t>
  </si>
  <si>
    <t>8/17/2025 12:50:01 PM</t>
  </si>
  <si>
    <t>9105811250</t>
  </si>
  <si>
    <t>8/17/2025 12:52:00 PM</t>
  </si>
  <si>
    <t>2AQU</t>
  </si>
  <si>
    <t>WM+ HNI 92 Xóm Đông, Thôn Dược Hạ</t>
  </si>
  <si>
    <t>Số 92 Xóm Đông, Thôn Dược Hạ, Xã Tiên Dược, Huyện Sóc Sơn TP. Hà Nội Việt Nam</t>
  </si>
  <si>
    <t>WM+ HNI 92 Xóm Đông</t>
  </si>
  <si>
    <t>9105811322</t>
  </si>
  <si>
    <t>8/17/2025 1:10:26 PM</t>
  </si>
  <si>
    <t>2AXC</t>
  </si>
  <si>
    <t>WIN HNI HH5 Khai Sơn City</t>
  </si>
  <si>
    <t>Gian hàng thương mại tầng 1 K2-GTM03, Nhà CC HH5, Dự án Khai Sơn City, Q. Long Biên TP. Hà Nội Việt Nam</t>
  </si>
  <si>
    <t>9105811379</t>
  </si>
  <si>
    <t>8/17/2025 1:22:59 PM</t>
  </si>
  <si>
    <t>2ASO</t>
  </si>
  <si>
    <t>WM+ HPG 993 Ngô Gia Tự</t>
  </si>
  <si>
    <t>Số 993 Ngô Gia Tự, Phường Đằng Hải, Quận Hải An TP. Hải Phòng Việt Nam</t>
  </si>
  <si>
    <t>9105811363</t>
  </si>
  <si>
    <t>8/17/2025 1:38:59 PM</t>
  </si>
  <si>
    <t>4638</t>
  </si>
  <si>
    <t>WM+ NAN 16 Lê Lợi</t>
  </si>
  <si>
    <t>16 Lê Lợi, Phường Hưng Bình, Thành phố Vinh, T. Nghệ An Việt Nam</t>
  </si>
  <si>
    <t>0972930209</t>
  </si>
  <si>
    <t>9105811365</t>
  </si>
  <si>
    <t>8/17/2025 1:40:50 PM</t>
  </si>
  <si>
    <t>2AT9</t>
  </si>
  <si>
    <t>WM+ BGG 41 Trần Quang Khải</t>
  </si>
  <si>
    <t>Số 41 Trần Quang Khải, Phường Thọ Xương, Thành phố Bắc Giang T. Bắc Giang Việt Nam</t>
  </si>
  <si>
    <t>9105811366</t>
  </si>
  <si>
    <t>8/17/2025 1:42:44 PM</t>
  </si>
  <si>
    <t>1612</t>
  </si>
  <si>
    <t>WM VCP QBH Quảng Bình</t>
  </si>
  <si>
    <t>Khu TTTM Đồng Hới, đường Quách Xuân Kỳ, phường Đồng Hải, TP. Đồng Hới, T. Quảng Bình Việt Nam</t>
  </si>
  <si>
    <t>Nguyễn Thị Trà Linh</t>
  </si>
  <si>
    <t>17/08/2025 16:18:31</t>
  </si>
  <si>
    <t>9105811471</t>
  </si>
  <si>
    <t>8/17/2025 1:51:37 PM</t>
  </si>
  <si>
    <t>6752</t>
  </si>
  <si>
    <t>WM+ QBH 11A Lý Thường Kiệt</t>
  </si>
  <si>
    <t>Số 11A Lý Thường Kiệt, Thị trấn Quy Đạt, Huyện Minh Hóa T. Quảng Bình Việt Nam</t>
  </si>
  <si>
    <t>17/08/2025 13:55:50</t>
  </si>
  <si>
    <t>9105811494</t>
  </si>
  <si>
    <t>8/17/2025 1:53:51 PM</t>
  </si>
  <si>
    <t>3783</t>
  </si>
  <si>
    <t>WIN HCM 15 Hồ Bá Kiện</t>
  </si>
  <si>
    <t>15 Hồ Bá Kiện, Phường 15, Quận 10, TP. Hồ Chí Minh Việt Nam</t>
  </si>
  <si>
    <t>WM+ HCM 15 Hồ Bá Kiện</t>
  </si>
  <si>
    <t>9105811476</t>
  </si>
  <si>
    <t>8/17/2025 1:57:59 PM</t>
  </si>
  <si>
    <t>2AHD</t>
  </si>
  <si>
    <t>WM+ BGG Đoàn Kết, Thường Thắng</t>
  </si>
  <si>
    <t>Thôn Đoàn Kết, Xã Thường Thắng, Huyện Hiệp Hoà T. Bắc Giang Việt Nam</t>
  </si>
  <si>
    <t>9105811529</t>
  </si>
  <si>
    <t>8/17/2025 1:58:53 PM</t>
  </si>
  <si>
    <t>2A15</t>
  </si>
  <si>
    <t>WM+ BNH A33 Lê Quang Đạo, Từ Sơn</t>
  </si>
  <si>
    <t>Số A33 Lê Quang Đạo, P. Đông Ngàn, TP. Từ Sơn T. Bắc Ninh Việt Nam</t>
  </si>
  <si>
    <t>WM+ BNH A33 Lê Quang Đạo, Từ S</t>
  </si>
  <si>
    <t>9105811548</t>
  </si>
  <si>
    <t>8/17/2025 1:59:44 PM</t>
  </si>
  <si>
    <t>5634</t>
  </si>
  <si>
    <t>WM+ HNI 167 Phú Diễn</t>
  </si>
  <si>
    <t>Số 167 Phú Diễn, tổ 13, phường Phú Diễn, quận Bắc Từ Liêm, Thành phố Hà Nội Việt Nam</t>
  </si>
  <si>
    <t>9105811579</t>
  </si>
  <si>
    <t>8/17/2025 2:06:37 PM</t>
  </si>
  <si>
    <t>1650</t>
  </si>
  <si>
    <t>WM HNI Trúc Khê</t>
  </si>
  <si>
    <t>19 Trúc Khê, Phường Láng Hạ, Quận Đống Đa, TP. Hà Nội Việt Nam</t>
  </si>
  <si>
    <t>Đỗ Thị Anh Thu</t>
  </si>
  <si>
    <t>0363092471</t>
  </si>
  <si>
    <t>9105811580</t>
  </si>
  <si>
    <t>8/17/2025 2:06:48 PM</t>
  </si>
  <si>
    <t>4434</t>
  </si>
  <si>
    <t>WM+ DNG 43 Hồ Quý Ly</t>
  </si>
  <si>
    <t>43 Hồ Quý Ly, Phường Thanh Khê Tây, Quận Thanh Khê, TP. Đà Nẵng Việt Nam</t>
  </si>
  <si>
    <t>0901954967</t>
  </si>
  <si>
    <t>9105811584</t>
  </si>
  <si>
    <t>8/17/2025 2:09:47 PM</t>
  </si>
  <si>
    <t>4645</t>
  </si>
  <si>
    <t>WM+ NBH 106 Đường 30/6</t>
  </si>
  <si>
    <t>Số 106 Đường 30/6, Phường Nam Thành, Thành phố Ninh Bình, T. Ninh Bình Việt Nam</t>
  </si>
  <si>
    <t>9105811658</t>
  </si>
  <si>
    <t>8/17/2025 2:16:04 PM</t>
  </si>
  <si>
    <t>5747</t>
  </si>
  <si>
    <t>WM+ THA 28 Tân Phong, Triệu Sơn</t>
  </si>
  <si>
    <t>Số 28 Tân Phong, Thị trấn Triệu Sơn, huyện Triệu Sơn, T. Thanh Hóa Việt Nam</t>
  </si>
  <si>
    <t>WM+ THA 28 Tân Phong, Triệu Sơ</t>
  </si>
  <si>
    <t>0962819342</t>
  </si>
  <si>
    <t>9105811811</t>
  </si>
  <si>
    <t>8/17/2025 2:39:15 PM</t>
  </si>
  <si>
    <t>2AR2</t>
  </si>
  <si>
    <t>WM+ NAN Khối 7, TT Cầu Giát</t>
  </si>
  <si>
    <t>Khối 7, Thị Trấn Cầu Giát, Huyện Quỳnh Lưu T. Nghệ An Việt Nam</t>
  </si>
  <si>
    <t>9105811838</t>
  </si>
  <si>
    <t>8/17/2025 2:43:45 PM</t>
  </si>
  <si>
    <t>3756</t>
  </si>
  <si>
    <t>WIN DNG 522 Núi Thành</t>
  </si>
  <si>
    <t>522 Núi Thành, Phường Hòa Cường Nam, Quận Hải Châu, TP. Đà Nẵng Việt Nam</t>
  </si>
  <si>
    <t>WM+ DNG 522 Núi Thành</t>
  </si>
  <si>
    <t>0936131538</t>
  </si>
  <si>
    <t>9105811843</t>
  </si>
  <si>
    <t>8/17/2025 2:50:09 PM</t>
  </si>
  <si>
    <t>2AVA</t>
  </si>
  <si>
    <t>WM+ BDH Thôn Thọ Lộc 1, Nhơn Thọ</t>
  </si>
  <si>
    <t>Thửa đất số 391, Tờ bản đồ số 4, đường QL 19, T. Bình Định Việt Nam</t>
  </si>
  <si>
    <t>WM+ BDH Thôn Thọ Lộc 1, Nhơn T</t>
  </si>
  <si>
    <t>9105811832</t>
  </si>
  <si>
    <t>8/17/2025 2:52:10 PM</t>
  </si>
  <si>
    <t>5190</t>
  </si>
  <si>
    <t>WM+ HNI Ngã tư Chợ Ngọc Chi</t>
  </si>
  <si>
    <t>Thôn Ngọc Chi ( Ngã tư Chợ Ngọc Chi), Xã Vĩnh Ngọc, Huyện Đông Anh, TP. Hà Nội Việt Nam</t>
  </si>
  <si>
    <t>0984893568</t>
  </si>
  <si>
    <t>9105811929</t>
  </si>
  <si>
    <t>8/17/2025 3:04:49 PM</t>
  </si>
  <si>
    <t>6395</t>
  </si>
  <si>
    <t>WM+ QBH 43 Phan Đình Phùng</t>
  </si>
  <si>
    <t>43 Phan Đình Phùng, P. Bắc Lý, TP. Đồng Hới, T. Quảng Bình Việt Nam</t>
  </si>
  <si>
    <t>17/08/2025 15:11:22</t>
  </si>
  <si>
    <t>9105811916</t>
  </si>
  <si>
    <t>8/17/2025 3:05:50 PM</t>
  </si>
  <si>
    <t>Tổ 16 Phường Tân Quang, Thành phố Tuyên Quang, T. Tuyên Quang Việt Nam</t>
  </si>
  <si>
    <t>9105811969</t>
  </si>
  <si>
    <t>8/17/2025 3:09:11 PM</t>
  </si>
  <si>
    <t>2503</t>
  </si>
  <si>
    <t>WIN HCM Khu Phố Cảnh Viên</t>
  </si>
  <si>
    <t>Khu Phố Cảnh Viên, P. Tân Phú, Quận 7, TP. Hồ Chí Minh Việt Nam</t>
  </si>
  <si>
    <t>WM+ HCM Khu Phố Cảnh Viên</t>
  </si>
  <si>
    <t>0903462483</t>
  </si>
  <si>
    <t>9105812009</t>
  </si>
  <si>
    <t>8/17/2025 3:17:29 PM</t>
  </si>
  <si>
    <t>4603</t>
  </si>
  <si>
    <t>WM+ HNI 31 Tùng Thiện</t>
  </si>
  <si>
    <t>Số 31 phố Tùng Thiện, Phường Trung Sơn Trầm, Thị xã Sơn Tây, TP. Hà Nội Việt Nam</t>
  </si>
  <si>
    <t>9105812057</t>
  </si>
  <si>
    <t>8/17/2025 3:21:15 PM</t>
  </si>
  <si>
    <t>2795</t>
  </si>
  <si>
    <t>WM+ HNI chung cư Ruby</t>
  </si>
  <si>
    <t>Số 1 khu đấu giá tổ 7, Phường Giang Biên, TP. Hà Nội Việt Nam</t>
  </si>
  <si>
    <t>9105812098</t>
  </si>
  <si>
    <t>8/17/2025 3:32:21 PM</t>
  </si>
  <si>
    <t>6614</t>
  </si>
  <si>
    <t>WM+ HNI Liên Bạt, Ứng Hòa</t>
  </si>
  <si>
    <t>Thôn Bặt Ngõ, Xã Liên Bạt, Huyện Ứng Hòa, TP. Hà Nội Việt Nam</t>
  </si>
  <si>
    <t>9105812147</t>
  </si>
  <si>
    <t>8/17/2025 3:36:44 PM</t>
  </si>
  <si>
    <t>4988</t>
  </si>
  <si>
    <t>WM+ BNH Xóm Giữa-Khu Dương Ổ</t>
  </si>
  <si>
    <t>Xóm Giữa, Khu Dương Ổ, Phường Phong Khê, Thành Phố Bắc Ninh, T. Bắc Ninh Việt Nam</t>
  </si>
  <si>
    <t>9105812144</t>
  </si>
  <si>
    <t>8/17/2025 3:39:38 PM</t>
  </si>
  <si>
    <t>2AM3</t>
  </si>
  <si>
    <t>WM+ HNI SL20 – Lô M2 Viện Bỏng Lê H</t>
  </si>
  <si>
    <t>SL20 – Lô M2, DAXD nhà ở cho CBNV Viện Bỏng Lê Hữu Trác – Học viện Quân Y, X. Tân Triều, H. Thanh Trì TP. Hà Nội Việt Nam</t>
  </si>
  <si>
    <t>WM+ HNI SL20 – Lô M2 Viện Bỏng</t>
  </si>
  <si>
    <t>9105812173</t>
  </si>
  <si>
    <t>8/17/2025 3:46:36 PM</t>
  </si>
  <si>
    <t>6198</t>
  </si>
  <si>
    <t>WM+ DNG Túy Loan Đông 1, Hòa Vang</t>
  </si>
  <si>
    <t>Thôn Túy Loan Đông 1, Xã Hòa Phong, Huyện Hòa Vang, TP. Đà Nẵng Việt Nam</t>
  </si>
  <si>
    <t>WM+ DNG Túy Loan Đông 1, Hòa V</t>
  </si>
  <si>
    <t>9105812212</t>
  </si>
  <si>
    <t>8/17/2025 3:52:11 PM</t>
  </si>
  <si>
    <t>2B28</t>
  </si>
  <si>
    <t>WM+ DNG 276 Lý Thái Tông</t>
  </si>
  <si>
    <t>276 Lý Thái Tông, P. Thanh Khê Tây,Q. Thanh Khê, Tp. Đà Nẵng TP. Đà Nẵng Việt Nam</t>
  </si>
  <si>
    <t>9105812248</t>
  </si>
  <si>
    <t>8/17/2025 3:58:42 PM</t>
  </si>
  <si>
    <t>5616</t>
  </si>
  <si>
    <t>WM+ HNI S2.03 Ocean Park</t>
  </si>
  <si>
    <t>1S02, Tầng 1 Tòa nhà số S2.03, Dự án Vinhomes Ocean Park, Xã Đa Tốn, Huyện Gia Lâm, TP. Hà Nội Việt Nam</t>
  </si>
  <si>
    <t>9105812279</t>
  </si>
  <si>
    <t>8/17/2025 3:59:24 PM</t>
  </si>
  <si>
    <t>6587</t>
  </si>
  <si>
    <t>WM+ BDH 172B Nguyễn Thái Học, Quy N</t>
  </si>
  <si>
    <t>172B Nguyễn Thái Học, P. Ngô Mây, TP. Quy Nhơn, T. Bình Định Việt Nam</t>
  </si>
  <si>
    <t>WM+ BDH 172B Nguyễn Thái Học,</t>
  </si>
  <si>
    <t>9105812300</t>
  </si>
  <si>
    <t>8/17/2025 4:02:39 PM</t>
  </si>
  <si>
    <t>5026</t>
  </si>
  <si>
    <t>WM+ HCM 163/25/1 Tô Hiến Thành</t>
  </si>
  <si>
    <t>163/25/1 Tô Hiến Thành, Phường 13, Quận 10, TP. Hồ Chí Minh Việt Nam</t>
  </si>
  <si>
    <t>0834529111</t>
  </si>
  <si>
    <t>9105812301</t>
  </si>
  <si>
    <t>8/17/2025 4:03:30 PM</t>
  </si>
  <si>
    <t>3275</t>
  </si>
  <si>
    <t>WM+ HNI 254 Cổ Bi</t>
  </si>
  <si>
    <t>Số 254 đưởng Cổ Bi, xã Cổ Bi, Huyện Gia Lâm, TP. Hà Nội Việt Nam</t>
  </si>
  <si>
    <t>032 935 6811</t>
  </si>
  <si>
    <t>9105812284</t>
  </si>
  <si>
    <t>8/17/2025 4:04:08 PM</t>
  </si>
  <si>
    <t>2ANS</t>
  </si>
  <si>
    <t>WM+ NAN Đình Tiến, Long Xá</t>
  </si>
  <si>
    <t>Xóm Đình Tiến, Xã Long Xá, Huyện Hưng Nguyên T. Nghệ An Việt Nam</t>
  </si>
  <si>
    <t>9105812303</t>
  </si>
  <si>
    <t>8/17/2025 4:05:40 PM</t>
  </si>
  <si>
    <t>9105812357</t>
  </si>
  <si>
    <t>8/17/2025 4:11:01 PM</t>
  </si>
  <si>
    <t>5119</t>
  </si>
  <si>
    <t>WM+ HYN 62B-64 Điện Biên</t>
  </si>
  <si>
    <t>62B-64 Điện Biên, Phường Lê Lợi, Thành phố Hưng Yên, T. Hưng Yên Việt Nam</t>
  </si>
  <si>
    <t>0989892695</t>
  </si>
  <si>
    <t>9105812368</t>
  </si>
  <si>
    <t>8/17/2025 4:13:16 PM</t>
  </si>
  <si>
    <t>5057</t>
  </si>
  <si>
    <t>WM+ LCI 737 Lê Thanh</t>
  </si>
  <si>
    <t>737 Lê Thanh, Phường Bắc Cường, Thành phố Lào Cai, T. Lào Cai Việt Nam</t>
  </si>
  <si>
    <t>9105812377</t>
  </si>
  <si>
    <t>8/17/2025 4:13:35 PM</t>
  </si>
  <si>
    <t>9105812352</t>
  </si>
  <si>
    <t>8/17/2025 4:14:54 PM</t>
  </si>
  <si>
    <t>4724</t>
  </si>
  <si>
    <t>WM+ HYN 38 Phố Dầu</t>
  </si>
  <si>
    <t>38 Phố Dầu, Xã Tân Quang, Huyện Văn Lâm, T. Hưng Yên Việt Nam</t>
  </si>
  <si>
    <t>9105812383</t>
  </si>
  <si>
    <t>8/17/2025 4:17:52 PM</t>
  </si>
  <si>
    <t>9105812397</t>
  </si>
  <si>
    <t>8/17/2025 4:18:51 PM</t>
  </si>
  <si>
    <t>4973</t>
  </si>
  <si>
    <t>WM+ NBH 28 Hoàng Hoa Thám</t>
  </si>
  <si>
    <t>28 Hoàng Hoa Thám, Phường Thanh Bình, Thành phố Ninh Bình, T. Ninh Bình Việt Nam</t>
  </si>
  <si>
    <t>0379283567</t>
  </si>
  <si>
    <t>9105812422</t>
  </si>
  <si>
    <t>8/17/2025 4:27:46 PM</t>
  </si>
  <si>
    <t>2AU3</t>
  </si>
  <si>
    <t>WM+ HNI Bái Đô, Phú Xuyên</t>
  </si>
  <si>
    <t>Chợ Bái, Thôn Bái Đô, Xã Tri Thủy, Huyện Phú Xuyên TP. Hà Nội Việt Nam</t>
  </si>
  <si>
    <t>9105812447</t>
  </si>
  <si>
    <t>8/17/2025 4:29:30 PM</t>
  </si>
  <si>
    <t>2ANG</t>
  </si>
  <si>
    <t>WM+ BDH 403B Nguyễn Huệ</t>
  </si>
  <si>
    <t>403B Nguyễn Huệ, P. Trần Phú, TP. Quy Nhơn T. Bình Định Việt Nam</t>
  </si>
  <si>
    <t>9105812443</t>
  </si>
  <si>
    <t>8/17/2025 4:29:53 PM</t>
  </si>
  <si>
    <t>9105812445</t>
  </si>
  <si>
    <t>8/17/2025 4:32:52 PM</t>
  </si>
  <si>
    <t>6351</t>
  </si>
  <si>
    <t>WM+ GLI 230 Phan Đình Phùng</t>
  </si>
  <si>
    <t>230 Phan Đình Phùng, Phường Yên Đỗ, Thành Phố Pleiku, T. Gia Lai Việt Nam</t>
  </si>
  <si>
    <t>9105812451</t>
  </si>
  <si>
    <t>8/17/2025 4:34:12 PM</t>
  </si>
  <si>
    <t>6844</t>
  </si>
  <si>
    <t>WIN HCM 776 - 778 Thống Nhất</t>
  </si>
  <si>
    <t>776 - 778 Thống Nhất, P. 15, Q. Gò Vấp TP. Hồ Chí Minh Việt Nam</t>
  </si>
  <si>
    <t>20/08/2025 14:42:03</t>
  </si>
  <si>
    <t>9105812503</t>
  </si>
  <si>
    <t>8/17/2025 4:41:51 PM</t>
  </si>
  <si>
    <t>3072</t>
  </si>
  <si>
    <t>WM+ HNI 18T2 The Golden An Khánh</t>
  </si>
  <si>
    <t>Ki ốt 04, tầng 1, tòa nhà 18T2, Khu CC cao tầng, DVTM HH6, The Golden An Khánh, H. Hoài Đức, TP. Hà Nội Việt Nam</t>
  </si>
  <si>
    <t>WM+ HNI 18T2 The Golden An Khá</t>
  </si>
  <si>
    <t>9105812505</t>
  </si>
  <si>
    <t>8/17/2025 4:45:31 PM</t>
  </si>
  <si>
    <t>4841</t>
  </si>
  <si>
    <t>WM+ LSN Số 6 Trần Hưng Đạo</t>
  </si>
  <si>
    <t>Số 6, đường Trần hưng Đạo, Khối Cửa Bắc, Phường Chi Lăng, Thành phố Lạng Sơn, T. Lạng Sơn Việt Nam</t>
  </si>
  <si>
    <t>0816518883</t>
  </si>
  <si>
    <t>9105812523</t>
  </si>
  <si>
    <t>8/17/2025 4:46:21 PM</t>
  </si>
  <si>
    <t>Tổ 8, Thị trấn Vị Xuyên, Huyện Vị Xuyên, T. Hà Giang Việt Nam</t>
  </si>
  <si>
    <t>9105812585</t>
  </si>
  <si>
    <t>8/17/2025 4:59:01 PM</t>
  </si>
  <si>
    <t>2AO7</t>
  </si>
  <si>
    <t>WM+ TTH 73 Sóng Hồng</t>
  </si>
  <si>
    <t>Số 73 Đường Sóng Hồng, Phường Phú Bài , Thị xã Hương Thủy T. Thừa Thiên - Huế Việt Nam</t>
  </si>
  <si>
    <t>9105812534</t>
  </si>
  <si>
    <t>4254</t>
  </si>
  <si>
    <t>WM+ DNG 02 Đống Đa</t>
  </si>
  <si>
    <t>02 Đống Đa, P. Thuận Phước, Quận Hải Châu, TP. Đà Nẵng Việt Nam</t>
  </si>
  <si>
    <t>9105812535</t>
  </si>
  <si>
    <t>8/17/2025 5:01:00 PM</t>
  </si>
  <si>
    <t>5169</t>
  </si>
  <si>
    <t>WM+ DNG 95 Phạm Xuân Ẩn</t>
  </si>
  <si>
    <t>Thửa 104, TBĐ B1-95, Khu đô thị sinh thái ven sông, Hòa Xuân, Phường Hòa Xuân, Quận Cẩm Lệ, TP. Đà Nẵng Việt Nam</t>
  </si>
  <si>
    <t>0935949951</t>
  </si>
  <si>
    <t>9105812651</t>
  </si>
  <si>
    <t>8/17/2025 5:10:52 PM</t>
  </si>
  <si>
    <t>2AZT</t>
  </si>
  <si>
    <t>WM+ HNI Đông Cao, Tráng Việt</t>
  </si>
  <si>
    <t>Thôn Đông Cao, Xã Tráng Việt, Huyện Mê Linh TP. Hà Nội Việt Nam</t>
  </si>
  <si>
    <t>9105812669</t>
  </si>
  <si>
    <t>8/17/2025 5:17:18 PM</t>
  </si>
  <si>
    <t>4714</t>
  </si>
  <si>
    <t>WM+ TNN 488 Phan Đình Phùng</t>
  </si>
  <si>
    <t>488 Phan Đình Phùng, Phường Đồng Quang, Thành phố Thái Nguyên, T. Thái Nguyên Việt Nam</t>
  </si>
  <si>
    <t>47141</t>
  </si>
  <si>
    <t>9105812678</t>
  </si>
  <si>
    <t>8/17/2025 5:21:08 PM</t>
  </si>
  <si>
    <t>2AQK</t>
  </si>
  <si>
    <t>WM+ HPG 22 Hợp Đức</t>
  </si>
  <si>
    <t>Số 22 Đường Hợp Đức, Tổ dân phố Quý Kim 1, Phường Hợp Đức, TP. Hải Phòng Việt Nam</t>
  </si>
  <si>
    <t>9105812690</t>
  </si>
  <si>
    <t>8/17/2025 5:30:16 PM</t>
  </si>
  <si>
    <t>5902</t>
  </si>
  <si>
    <t>WM+ KHA 155 đường A2 Phước Hải</t>
  </si>
  <si>
    <t>155 đường A2 Khu đô thị VCN Phước Hải, phường Phước Hải, thành phố Nha Trang, T. Khánh Hòa Việt Nam</t>
  </si>
  <si>
    <t>9105812726</t>
  </si>
  <si>
    <t>8/17/2025 5:35:13 PM</t>
  </si>
  <si>
    <t>4535</t>
  </si>
  <si>
    <t>WM+ HNI 120 Phố Mã</t>
  </si>
  <si>
    <t>120 Phố Mã, Phù Linh, Sóc Sơn, TP. Hà Nội Việt Nam</t>
  </si>
  <si>
    <t>9105812789</t>
  </si>
  <si>
    <t>8/17/2025 5:51:17 PM</t>
  </si>
  <si>
    <t>3641</t>
  </si>
  <si>
    <t>WM+ HNI 25 Lãng Yên</t>
  </si>
  <si>
    <t>Số 25 phố Lãng Yên, Phường Thanh Lương, Quận Hai Bà Trưng, TP. Hà Nội Việt Nam</t>
  </si>
  <si>
    <t>9105812780</t>
  </si>
  <si>
    <t>8/17/2025 5:57:19 PM</t>
  </si>
  <si>
    <t>2AIF</t>
  </si>
  <si>
    <t>WM+ THA Nga Linh, Quảng Lộc</t>
  </si>
  <si>
    <t>Đường 4B, Thôn Nga Linh, Xã Quảng Lộc, Huyện Quảng Xương H. Quảng Xương T. Thanh Hóa Việt Nam</t>
  </si>
  <si>
    <t>9105812803</t>
  </si>
  <si>
    <t>8/17/2025 6:04:40 PM</t>
  </si>
  <si>
    <t>2AGL</t>
  </si>
  <si>
    <t>WM+ LDG 58 Bùi Thị Xuân</t>
  </si>
  <si>
    <t>58 Bùi Thị Xuân, P. 2, TP. Đà Lạt T. Lâm Đồng Việt Nam</t>
  </si>
  <si>
    <t>9105812782</t>
  </si>
  <si>
    <t>8/17/2025 6:05:25 PM</t>
  </si>
  <si>
    <t>5851</t>
  </si>
  <si>
    <t>WM+ HYN 14 Tuệ Tĩnh, An Tảo</t>
  </si>
  <si>
    <t>Phường An Tảo, Thành phố Hưng Yên, T. Hưng Yên Việt Nam</t>
  </si>
  <si>
    <t>9105812765</t>
  </si>
  <si>
    <t>8/17/2025 6:07:45 PM</t>
  </si>
  <si>
    <t>SAP hủy</t>
  </si>
  <si>
    <t>6721</t>
  </si>
  <si>
    <t>WM+ TBH Ái Quốc, Tiền Hải</t>
  </si>
  <si>
    <t>Thôn Ái Quốc, Xã Nam Thanh, Huyện Tiền Hải T. Thái Bình Việt Nam</t>
  </si>
  <si>
    <t>9105812849</t>
  </si>
  <si>
    <t>8/17/2025 6:09:40 PM</t>
  </si>
  <si>
    <t>9105812824</t>
  </si>
  <si>
    <t>8/17/2025 6:23:54 PM</t>
  </si>
  <si>
    <t>Khu 14 Thôn Yên Nhân, Xã Tiền Phong, Huyện Mê Linh, TP. Hà Nội Việt Nam</t>
  </si>
  <si>
    <t>0964710738</t>
  </si>
  <si>
    <t>9105812854</t>
  </si>
  <si>
    <t>8/17/2025 6:25:06 PM</t>
  </si>
  <si>
    <t>5434</t>
  </si>
  <si>
    <t>WM+ HNI 18 ngách 1 ngõ 119 Hồ Đắc D</t>
  </si>
  <si>
    <t>Số 18 ngách 1 ngõ 119 Hồ Đắc Di, Phường Nam Đồng, Quận Đống Đa, TP. Hà Nội Việt Nam</t>
  </si>
  <si>
    <t>WM+ HNI 18 ngách 1 ngõ 119 Hồ</t>
  </si>
  <si>
    <t>0968821523</t>
  </si>
  <si>
    <t>9105812943</t>
  </si>
  <si>
    <t>8/17/2025 6:57:06 PM</t>
  </si>
  <si>
    <t>6403</t>
  </si>
  <si>
    <t>WM+ HNI Đông Viên, Chương Mỹ</t>
  </si>
  <si>
    <t>Thôn Đông Viên, X. Hữu Văn, H. Chương Mỹ, TP. Hà Nội Việt Nam</t>
  </si>
  <si>
    <t>9105812964</t>
  </si>
  <si>
    <t>8/17/2025 6:58:10 PM</t>
  </si>
  <si>
    <t>5976</t>
  </si>
  <si>
    <t>WM+ HNI Thanh Trí, Sóc Sơn</t>
  </si>
  <si>
    <t>Thôn Thanh Trí, xã Minh Phú, huyện Sóc Sơn, Việt Nam</t>
  </si>
  <si>
    <t>17/08/2025 19:03:57</t>
  </si>
  <si>
    <t>9105813038</t>
  </si>
  <si>
    <t>8/17/2025 7:09:04 PM</t>
  </si>
  <si>
    <t>2826</t>
  </si>
  <si>
    <t>WM+ HNI 18 Lệ Mật</t>
  </si>
  <si>
    <t>Số 18 Lệ Mật, Phường Việt Hưng, TP. Hà Nội Việt Nam</t>
  </si>
  <si>
    <t>0989700664</t>
  </si>
  <si>
    <t>9105813052</t>
  </si>
  <si>
    <t>8/17/2025 7:18:04 PM</t>
  </si>
  <si>
    <t>6381</t>
  </si>
  <si>
    <t>WM+ HTH 259 Trần Phú</t>
  </si>
  <si>
    <t>259 Trần Phú, Thị trấn Hương Khê, Huyện Hương Khê, T. Hà Tĩnh Việt Nam</t>
  </si>
  <si>
    <t>9105813067</t>
  </si>
  <si>
    <t>8/17/2025 7:21:39 PM</t>
  </si>
  <si>
    <t>6293</t>
  </si>
  <si>
    <t>WM+ HNI Tân Phú Mỹ, Ba Vì</t>
  </si>
  <si>
    <t>Thôn Tân Phú Mỹ, Xã Vật Lại, Huyện Ba Vì Việt Nam</t>
  </si>
  <si>
    <t>9105813102</t>
  </si>
  <si>
    <t>8/17/2025 7:55:02 PM</t>
  </si>
  <si>
    <t>1515</t>
  </si>
  <si>
    <t>WM GLI Pleiku</t>
  </si>
  <si>
    <t>60 Hai Bà Trưng, TP. Pleiku, T. Gia Lai Việt Nam</t>
  </si>
  <si>
    <t>Trần Văn Hiền</t>
  </si>
  <si>
    <t>0354433710</t>
  </si>
  <si>
    <t>20/08/2025 16:08:18</t>
  </si>
  <si>
    <t>9105813112</t>
  </si>
  <si>
    <t>8/17/2025 8:01:32 PM</t>
  </si>
  <si>
    <t>2B09</t>
  </si>
  <si>
    <t>WM+ HNI Mạnh Tân, Thụy Lâm</t>
  </si>
  <si>
    <t>Thửa đất số 130(2), Tờ bản đồ số 23, Thôn Mạnh Tân H. Đông Anh TP. Hà Nội Việt Nam</t>
  </si>
  <si>
    <t>17/08/2025 20:56:50</t>
  </si>
  <si>
    <t>9105813131</t>
  </si>
  <si>
    <t>8/17/2025 8:02:30 PM</t>
  </si>
  <si>
    <t>4417</t>
  </si>
  <si>
    <t>WM+ HNI Khu 7 Phố Yên</t>
  </si>
  <si>
    <t>Khu 7 - Phố Yên- Tiền Phong- Mê Linh, TP. Hà Nội Việt Nam</t>
  </si>
  <si>
    <t>9105813147</t>
  </si>
  <si>
    <t>8/17/2025 8:03:05 PM</t>
  </si>
  <si>
    <t>6530</t>
  </si>
  <si>
    <t>WM+ AGG 107 Nguyễn Tri Phương</t>
  </si>
  <si>
    <t>107 Nguyễn Tri Phương, P. Long Thạnh, TX. Tân Châu, T. An Giang Việt Nam</t>
  </si>
  <si>
    <t>0342255991</t>
  </si>
  <si>
    <t>9105813133</t>
  </si>
  <si>
    <t>8/17/2025 8:07:26 PM</t>
  </si>
  <si>
    <t>6456</t>
  </si>
  <si>
    <t>WM+ HNI 116 C2 Trung Tự</t>
  </si>
  <si>
    <t>116 C2 Trung Tự, Đ. Phạm Ngọc Thạch, P. Kim Liên, Q. Đống TP. Hà Nội Việt Nam</t>
  </si>
  <si>
    <t>0934646683</t>
  </si>
  <si>
    <t>9105813189</t>
  </si>
  <si>
    <t>8/17/2025 8:19:42 PM</t>
  </si>
  <si>
    <t>2B08</t>
  </si>
  <si>
    <t>WM+ HNI Lực Canh, Xuân Canh</t>
  </si>
  <si>
    <t>Số 100-102, Thôn Lực Canh, Xã Xuân Canh, Huyện Đông Anh TP. Hà Nội Việt Nam</t>
  </si>
  <si>
    <t>9105813155</t>
  </si>
  <si>
    <t>8/17/2025 8:27:44 PM</t>
  </si>
  <si>
    <t>2AYV</t>
  </si>
  <si>
    <t>WM+ HNI Thượng Hồng, Văn Bình</t>
  </si>
  <si>
    <t>Số 30, Thôn Thượng Hồng, Xã Văn Bình, Huyện Thường Tín TP. Hà Nội Việt Nam</t>
  </si>
  <si>
    <t>17/08/2025 21:23:58</t>
  </si>
  <si>
    <t>9105813242</t>
  </si>
  <si>
    <t>8/17/2025 8:47:50 PM</t>
  </si>
  <si>
    <t>2AC0</t>
  </si>
  <si>
    <t>WM+ GLI Ia Mrơn, Ia Pa</t>
  </si>
  <si>
    <t>ĐT 622, Xã Ia Mrơn, Huyện Ia Pa T. Gia Lai Việt Nam</t>
  </si>
  <si>
    <t>9105813176</t>
  </si>
  <si>
    <t>8/17/2025 8:56:05 PM</t>
  </si>
  <si>
    <t>6213</t>
  </si>
  <si>
    <t>WM+ HTH 118 Hải Thượng Lãn Ông</t>
  </si>
  <si>
    <t>Số nhà 118, đường Hải Thượng Lãn Ông, Tổ dân phố 4, Phường Bắc Hà, Thành phố Hà Tĩnh, T. Hà Tĩnh Việt Nam</t>
  </si>
  <si>
    <t>9105813287</t>
  </si>
  <si>
    <t>8/17/2025 8:58:07 PM</t>
  </si>
  <si>
    <t>2AN3</t>
  </si>
  <si>
    <t>WM+ THA Thổ Nam, Nông Cống</t>
  </si>
  <si>
    <t>Thôn Thổ Nam, Xã Tế Thắng, Huyện Nông Cống T. Thanh Hóa Việt Nam</t>
  </si>
  <si>
    <t>9105813313</t>
  </si>
  <si>
    <t>8/17/2025 9:08:30 PM</t>
  </si>
  <si>
    <t>3656</t>
  </si>
  <si>
    <t>WM+ PTO Khu Tân Thịnh, Tân Dân</t>
  </si>
  <si>
    <t>Khu Tân Thịnh, Phường Tân Dân, Thành phố Việt Trì, T. Phú Thọ Việt Nam</t>
  </si>
  <si>
    <t>17/08/2025 21:34:24</t>
  </si>
  <si>
    <t>9105813348</t>
  </si>
  <si>
    <t>8/17/2025 9:19:37 PM</t>
  </si>
  <si>
    <t>3464</t>
  </si>
  <si>
    <t>WM+ PTO Thành Công, Việt Trì</t>
  </si>
  <si>
    <t>Phố Thành Công, Phường Thọ Sơn, Thành phố Việt Trì, T. Phú Thọ Việt Nam</t>
  </si>
  <si>
    <t>9105813391</t>
  </si>
  <si>
    <t>8/17/2025 9:45:47 PM</t>
  </si>
  <si>
    <t>4907</t>
  </si>
  <si>
    <t>WM+ GLI 339 Trường Chinh</t>
  </si>
  <si>
    <t>339 Trường Chinh, P. Trà Bá, TP Pleiku, T. Gia Lai Việt Nam</t>
  </si>
  <si>
    <t>9105813411</t>
  </si>
  <si>
    <t>8/17/2025 9:56:21 PM</t>
  </si>
  <si>
    <t>4807</t>
  </si>
  <si>
    <t>WM+ DNG 92 Mai Thúc Lân</t>
  </si>
  <si>
    <t>K116/92 Nguyễn Văn Thoại, Phường Mỹ An, Quận Ngũ Hành Sơn, TP. Đà Nẵng Việt Nam</t>
  </si>
  <si>
    <t>0905414699</t>
  </si>
  <si>
    <t>9105813416</t>
  </si>
  <si>
    <t>8/17/2025 10:05:48 PM</t>
  </si>
  <si>
    <t>6133</t>
  </si>
  <si>
    <t>WM+ HCM 36/2 – 36/2B đường Lê Thị H</t>
  </si>
  <si>
    <t>36/2 – 36/2B đường Lê Thị Hà, KP. 8, TT. Hóc Môn, H. Hóc Môn, TP. Hồ Chí Minh Việt Nam</t>
  </si>
  <si>
    <t>WM+ HCM 36/2 – 36/2B đường Lê</t>
  </si>
  <si>
    <t>9105813483</t>
  </si>
  <si>
    <t>8/18/2025 7:25:45 AM</t>
  </si>
  <si>
    <t>6599</t>
  </si>
  <si>
    <t>WM+ BDH 32 Hoàng Văn Thụ, Quy Nhơn</t>
  </si>
  <si>
    <t>32 Hoàng Văn Thụ, P. Quang Trung, TP. Quy Nhơn, T. Bình Định Việt Nam</t>
  </si>
  <si>
    <t>WM+ BDH 32 Hoàng Văn Thụ, Quy</t>
  </si>
  <si>
    <t>9105813537</t>
  </si>
  <si>
    <t>8/18/2025 7:53:24 AM</t>
  </si>
  <si>
    <t>4144</t>
  </si>
  <si>
    <t>WM+ HNI SH 43 The K-Park</t>
  </si>
  <si>
    <t>Kiot thương mại SH43-tầng 1 tòa K2, Khu nhà ở Hi Brand tại, Khu đô thị mới Văn Phú, Phường Phú La, Quận Hà Đông, TP. Hà Nội Việt Nam</t>
  </si>
  <si>
    <t>9105813597</t>
  </si>
  <si>
    <t>8/18/2025 8:22:02 AM</t>
  </si>
  <si>
    <t>5716</t>
  </si>
  <si>
    <t>WM+ QNH 41 Nguyễn Trãi</t>
  </si>
  <si>
    <t>Số 41 đường Nguyễn Trãi, Khu Trới 10, Phường Hoành Bồ, Tp Hạ Long, T. Quảng Ninh Việt Nam</t>
  </si>
  <si>
    <t>086 909 5829</t>
  </si>
  <si>
    <t>9105813617</t>
  </si>
  <si>
    <t>8/18/2025 8:24:37 AM</t>
  </si>
  <si>
    <t>4091</t>
  </si>
  <si>
    <t>WM+ HCM 217A Long Phước</t>
  </si>
  <si>
    <t>217A Long Phước, Ấp Long Thuận, Phường Long Phước, Quận 9, TP. Hồ Chí Minh Việt Nam</t>
  </si>
  <si>
    <t>0963255190</t>
  </si>
  <si>
    <t>9105813621</t>
  </si>
  <si>
    <t>8/18/2025 8:28:32 AM</t>
  </si>
  <si>
    <t>1645</t>
  </si>
  <si>
    <t>WM HNI Cầu Giấy</t>
  </si>
  <si>
    <t>Tòa nhà Skypark, Số 2 Tôn Thất Thuyết, Phường Dịch Vọng Hậu, Quận Cầu Giấy, TP. Hà Nội Việt Nam</t>
  </si>
  <si>
    <t>Chu Thị Khánh Ly</t>
  </si>
  <si>
    <t>19/08/2025 13:55:43</t>
  </si>
  <si>
    <t>9105813652</t>
  </si>
  <si>
    <t>8/18/2025 8:45:11 AM</t>
  </si>
  <si>
    <t>6982</t>
  </si>
  <si>
    <t>WM+ NAN Tuần A, Quỳnh Châu</t>
  </si>
  <si>
    <t>Xóm Tuần A, Xã Quỳnh Châu, Huyện Quỳnh Lưu T. Nghệ An Việt Nam</t>
  </si>
  <si>
    <t>9105813729</t>
  </si>
  <si>
    <t>8/18/2025 8:55:10 AM</t>
  </si>
  <si>
    <t>148 Dương Vân Nga, Phường Nại Hiên Đông, Quận Sơn Trà, TP. Đà Nẵng Việt Nam</t>
  </si>
  <si>
    <t>WM+ DNG 148 Dương Vân Nga</t>
  </si>
  <si>
    <t>9105813712</t>
  </si>
  <si>
    <t>8/18/2025 9:11:04 AM</t>
  </si>
  <si>
    <t>6304</t>
  </si>
  <si>
    <t>WM+ QNI 277 – 279 Lê Lợi</t>
  </si>
  <si>
    <t>277 - 279 Lê Lợi, P. Chánh Lộ, TP. Quảng Ngãi, T. Quảng Ngãi Việt Nam</t>
  </si>
  <si>
    <t>9105813896</t>
  </si>
  <si>
    <t>8/18/2025 9:32:35 AM</t>
  </si>
  <si>
    <t>5887</t>
  </si>
  <si>
    <t>WM+ HPG Lôi Trạch, Vĩnh Bảo</t>
  </si>
  <si>
    <t>Thôn Lôi Trạch, Xã Hòa Bình, Huyện Vĩnh Bảo, TP. Hải Phòng Việt Nam</t>
  </si>
  <si>
    <t>18/08/2025 10:15:32</t>
  </si>
  <si>
    <t>9105813947</t>
  </si>
  <si>
    <t>8/18/2025 9:39:31 AM</t>
  </si>
  <si>
    <t>6511</t>
  </si>
  <si>
    <t>WM+ THA Minh Thành 2, Thọ Xuân</t>
  </si>
  <si>
    <t>Thôn Minh Thành 2, Xã Xuân Bái, Huyện Thọ Xuân, T. Thanh Hóa Việt Nam</t>
  </si>
  <si>
    <t>9105813944</t>
  </si>
  <si>
    <t>8/18/2025 9:42:15 AM</t>
  </si>
  <si>
    <t>3812</t>
  </si>
  <si>
    <t>WM+ BDG 15B Nguyễn Văn Tiết</t>
  </si>
  <si>
    <t>15B Nguyễn Văn Tiết, KP Bình Hoà, Phường Lái Thiêu, Thành phố Thuận An, T. Bình Dương Việt Nam</t>
  </si>
  <si>
    <t>0389311408</t>
  </si>
  <si>
    <t>19/08/2025 12:04:21</t>
  </si>
  <si>
    <t>9105814059</t>
  </si>
  <si>
    <t>8/18/2025 9:56:48 AM</t>
  </si>
  <si>
    <t>2AV2</t>
  </si>
  <si>
    <t>WM+ BNH Hữu Ái, Lương Tài</t>
  </si>
  <si>
    <t>Thôn Hữu Ái, Xã Tân Lãng, Huyện Lương Tài T. Bắc Ninh Việt Nam</t>
  </si>
  <si>
    <t>9105814055</t>
  </si>
  <si>
    <t>8/18/2025 9:57:49 AM</t>
  </si>
  <si>
    <t>2B91</t>
  </si>
  <si>
    <t>WM+ THA Thôn Phố, Thạch Quảng</t>
  </si>
  <si>
    <t>Thôn Phố, Xã Thạch Quảng, Huyện Thạch Thành T. Thanh Hóa Việt Nam</t>
  </si>
  <si>
    <t>9105814214</t>
  </si>
  <si>
    <t>8/18/2025 10:17:57 AM</t>
  </si>
  <si>
    <t>4765</t>
  </si>
  <si>
    <t>WM+ HPG 69B Đông Thái</t>
  </si>
  <si>
    <t>69B Đông Thái, TT. Vĩnh Bảo, Huyện Vĩnh Bảo, TP. Hải Phòng Việt Nam</t>
  </si>
  <si>
    <t>18/08/2025 10:26:15</t>
  </si>
  <si>
    <t>9105814265</t>
  </si>
  <si>
    <t>8/18/2025 10:30:54 AM</t>
  </si>
  <si>
    <t>4401</t>
  </si>
  <si>
    <t>WM+ BDG KBT Phú Thịnh Bình Dương</t>
  </si>
  <si>
    <t>Căn nhà số 4-F4 Đường Số 1, Khu Biệt Thự Phú Thịnh, P. Phú Thọ, Thành Phố Thủ Dầu Một, T. Bình Dương Việt Nam</t>
  </si>
  <si>
    <t>WM+ BDG CC Phú Thịnh Bình Dươn</t>
  </si>
  <si>
    <t>0937669013</t>
  </si>
  <si>
    <t>9105814466</t>
  </si>
  <si>
    <t>8/18/2025 10:50:47 AM</t>
  </si>
  <si>
    <t>5784</t>
  </si>
  <si>
    <t>WM+ HTH 150 Nguyễn Du</t>
  </si>
  <si>
    <t>Số 150 đường Nguyễn Du, Thị trấn Tiên Điền, Huyện Nghi Xuân, T. Hà Tĩnh Việt Nam</t>
  </si>
  <si>
    <t>9105814534</t>
  </si>
  <si>
    <t>8/18/2025 11:01:33 AM</t>
  </si>
  <si>
    <t>6654</t>
  </si>
  <si>
    <t>WM+ BDG CC Skyview, 212 Trần Phú</t>
  </si>
  <si>
    <t>SH 04 Block B, CC Sky View, 212 Trần Phú, KDC Chánh Nghĩa, P T. Bình Dương Việt Nam</t>
  </si>
  <si>
    <t>WM+ BDG CC Skyview, 212 Trần P</t>
  </si>
  <si>
    <t>9105814677</t>
  </si>
  <si>
    <t>8/18/2025 11:14:12 AM</t>
  </si>
  <si>
    <t>9105814654</t>
  </si>
  <si>
    <t>8/18/2025 11:15:56 AM</t>
  </si>
  <si>
    <t>5548</t>
  </si>
  <si>
    <t>WM+ HCM Lô NTR-01.02, CC Newton</t>
  </si>
  <si>
    <t>Lô TM 1.02, Tầng 1, CC Newton Residence, 38 Trương Quốc Dung, Phường 8, Quận Phú Nhuận, TP. Hồ Chí Minh Việt Nam</t>
  </si>
  <si>
    <t>WM+ HCM Lô NTR-01.02, CC Newto</t>
  </si>
  <si>
    <t>0907961798</t>
  </si>
  <si>
    <t>9105814686</t>
  </si>
  <si>
    <t>8/18/2025 11:18:19 AM</t>
  </si>
  <si>
    <t>6750</t>
  </si>
  <si>
    <t>WM+ PTO Bình Phú, Phù Ninh</t>
  </si>
  <si>
    <t>Khu 1, Xã Bình Phú, Huyện Phù Ninh T. Phú Thọ Việt Nam</t>
  </si>
  <si>
    <t>9105814709</t>
  </si>
  <si>
    <t>8/18/2025 11:19:47 AM</t>
  </si>
  <si>
    <t>6880</t>
  </si>
  <si>
    <t>WM+ HNI Phúc Lâm, Mỹ Đức</t>
  </si>
  <si>
    <t>Xóm 6, Xã Phúc Lâm, Huyện Mỹ Đức TP. Hà Nội Việt Nam</t>
  </si>
  <si>
    <t>19/08/2025 10:29:57</t>
  </si>
  <si>
    <t>9105814722</t>
  </si>
  <si>
    <t>8/18/2025 11:20:32 AM</t>
  </si>
  <si>
    <t>2ACA</t>
  </si>
  <si>
    <t>WM+ DNG 78 Huỳnh Văn Nghệ</t>
  </si>
  <si>
    <t>78 Huỳnh Văn Nghệ, P. Hoà Hải, Q. Ngũ Hành Sơn, TP. Đà Nẵng Việt Nam</t>
  </si>
  <si>
    <t>18/08/2025 11:29:01</t>
  </si>
  <si>
    <t>9105814749</t>
  </si>
  <si>
    <t>8/18/2025 11:24:16 AM</t>
  </si>
  <si>
    <t>6256</t>
  </si>
  <si>
    <t>WM+ HCM 24-26 Tân Cảng</t>
  </si>
  <si>
    <t>24-26 Tân Cảng, P. 25, Q. Bình Thạnh, TP. Hồ Chí Minh Việt Nam</t>
  </si>
  <si>
    <t>9105814766</t>
  </si>
  <si>
    <t>8/18/2025 11:25:45 AM</t>
  </si>
  <si>
    <t>Số 175 Nguyễn Trãi, Tổ 4 Khu Trới 3, Phường Hoành Bồ, TP. Hạ Long, T. Quảng Ninh Việt Nam</t>
  </si>
  <si>
    <t>9105814802</t>
  </si>
  <si>
    <t>8/18/2025 11:30:40 AM</t>
  </si>
  <si>
    <t>2AE8</t>
  </si>
  <si>
    <t>WM+ HNI 237 Định Công</t>
  </si>
  <si>
    <t>Số 237 Định Công, P. Định Công, Q. Hoàng Mai TP. Hà Nội Việt Nam</t>
  </si>
  <si>
    <t>9105814842</t>
  </si>
  <si>
    <t>8/18/2025 11:36:10 AM</t>
  </si>
  <si>
    <t>6040</t>
  </si>
  <si>
    <t>WM+ BGG 182 Trường Chinh</t>
  </si>
  <si>
    <t>Số 182 Trường Chinh, TDP 1, Thị trấn Thắng, huyện Hiệp Hòa, T. Bắc Giang Việt Nam</t>
  </si>
  <si>
    <t>9105814884</t>
  </si>
  <si>
    <t>8/18/2025 11:43:00 AM</t>
  </si>
  <si>
    <t>2ASV</t>
  </si>
  <si>
    <t>WM+ HNI Ngã 3 Thuống, Thôn 2, Yên B</t>
  </si>
  <si>
    <t>Thôn 2, Xã Yên Bình, Huyện Thạch Thất TP. Hà Nội Việt Nam</t>
  </si>
  <si>
    <t>WM+ HNI Thôn 2, Yên Bình</t>
  </si>
  <si>
    <t>9105814913</t>
  </si>
  <si>
    <t>8/18/2025 11:54:03 AM</t>
  </si>
  <si>
    <t>2816</t>
  </si>
  <si>
    <t>WM+ HNI 198 Hoàng Mai</t>
  </si>
  <si>
    <t>Số 198 Hoàng Mai, P. Tương Mai, Quận Hoàng Mai, TP. Hà Nội Việt Nam</t>
  </si>
  <si>
    <t>9105814990</t>
  </si>
  <si>
    <t>8/18/2025 12:16:18 PM</t>
  </si>
  <si>
    <t>6810</t>
  </si>
  <si>
    <t>WM+ TGG TĐS 308, TBĐS 19 Quốc lộ 50</t>
  </si>
  <si>
    <t>TĐS 308, TBĐS 19, Quốc lộ 50, P. 4, TX. Gò Công T. Tiền Giang Việt Nam</t>
  </si>
  <si>
    <t>WM+ TGG TĐS 308, TBĐS 19 Quốc</t>
  </si>
  <si>
    <t>9105814966</t>
  </si>
  <si>
    <t>8/18/2025 12:16:51 PM</t>
  </si>
  <si>
    <t>2AKG</t>
  </si>
  <si>
    <t>WM+ PTO Khu 5, Tứ Xã</t>
  </si>
  <si>
    <t>Khu 5, Xã Tứ Xã, Huyện Lâm Thao H. Lâm Thao T. Phú Thọ Việt Nam</t>
  </si>
  <si>
    <t>9105814983</t>
  </si>
  <si>
    <t>8/18/2025 12:24:10 PM</t>
  </si>
  <si>
    <t>3798</t>
  </si>
  <si>
    <t>WM+ BDG 223 Cách Mạng Tháng 8</t>
  </si>
  <si>
    <t>223 Cách Mạng Tháng 8, Phường Hiệp Thành, Thành Phố Thủ Dầu Một, T. Bình Dương Việt Nam</t>
  </si>
  <si>
    <t>0919101486</t>
  </si>
  <si>
    <t>9105815067</t>
  </si>
  <si>
    <t>8/18/2025 12:29:10 PM</t>
  </si>
  <si>
    <t>2552</t>
  </si>
  <si>
    <t>WM+ HNI 195 Hoa Lâm</t>
  </si>
  <si>
    <t>195 Hoa Lâm, P. Việt Hưng, Quận Long Biên, TP. Hà Nội Việt Nam</t>
  </si>
  <si>
    <t>9105815054</t>
  </si>
  <si>
    <t>8/18/2025 12:31:17 PM</t>
  </si>
  <si>
    <t>4071</t>
  </si>
  <si>
    <t>WM+ DNG 164 Kỳ Đồng</t>
  </si>
  <si>
    <t>164 Kỳ Đồng, tổ 27, Phường Thanh Khê Đông, Quận Thanh Khê, TP. Đà Nẵng Việt Nam</t>
  </si>
  <si>
    <t>0776321926</t>
  </si>
  <si>
    <t>9105815088</t>
  </si>
  <si>
    <t>8/18/2025 12:34:29 PM</t>
  </si>
  <si>
    <t>2AG8</t>
  </si>
  <si>
    <t>WM+ HTH 138 Hà Huy Tập</t>
  </si>
  <si>
    <t>Số 138 Đường Hà Huy Tập, Thị trấn Cẩm Xuyên, Huyện Cẩm Xuyên Tỉnh Hà Tĩnh Việt Nam</t>
  </si>
  <si>
    <t>9105815101</t>
  </si>
  <si>
    <t>8/18/2025 12:40:57 PM</t>
  </si>
  <si>
    <t>2820</t>
  </si>
  <si>
    <t>WM+ HNI 29/126 Xuân Đỉnh</t>
  </si>
  <si>
    <t>Số 29 ngõ 126 Xuân Đỉnh, P. Xuân Đỉnh, Quận Bắc Từ Liêm, TP. Hà Nội Việt Nam</t>
  </si>
  <si>
    <t>9105815127</t>
  </si>
  <si>
    <t>8/18/2025 12:42:14 PM</t>
  </si>
  <si>
    <t>9105815090</t>
  </si>
  <si>
    <t>8/18/2025 12:42:50 PM</t>
  </si>
  <si>
    <t>4971</t>
  </si>
  <si>
    <t>WM+ NAN 37 Nguyễn Thái Học</t>
  </si>
  <si>
    <t>37 Nguyễn Thái Học, Phường Lê Lợi, Thành phố Vinh, T. Nghệ An Việt Nam</t>
  </si>
  <si>
    <t>9105815131</t>
  </si>
  <si>
    <t>8/18/2025 12:46:12 PM</t>
  </si>
  <si>
    <t>9105815158</t>
  </si>
  <si>
    <t>8/18/2025 12:47:16 PM</t>
  </si>
  <si>
    <t>4399</t>
  </si>
  <si>
    <t>WM+ BDG CC Hiệp Thành III Khối B</t>
  </si>
  <si>
    <t>Tầng Trệt, Khối B, CC Hiệp Thành III, P. Hiệp Thành, Thành Phố Thủ Dầu Một, T. Bình Dương Việt Nam</t>
  </si>
  <si>
    <t>WM+ BDG CC Hiệp Thành III Khối</t>
  </si>
  <si>
    <t>0865229461</t>
  </si>
  <si>
    <t>9105815188</t>
  </si>
  <si>
    <t>8/18/2025 12:50:10 PM</t>
  </si>
  <si>
    <t>2AVN</t>
  </si>
  <si>
    <t>WM+ BDH Thôn Quy Thuận, Hoài Nhơn</t>
  </si>
  <si>
    <t>Thửa đất số 79, TBĐ số 15, Thôn Quy Thuận, TX. Hoài Nhơn T. Bình Định Việt Nam</t>
  </si>
  <si>
    <t>WM+ BDH Thôn Quy Thuận, Hoài N</t>
  </si>
  <si>
    <t>9105815171</t>
  </si>
  <si>
    <t>8/18/2025 12:50:15 PM</t>
  </si>
  <si>
    <t>4758</t>
  </si>
  <si>
    <t>WM+ NDH 147 Nguyễn Công Trứ</t>
  </si>
  <si>
    <t>147 Nguyễn Công Trứ, Khu Đô Thị mới Hòa Vượng, Xã Lộc Hòa, Thành phố Nam Định, T. Nam Định Việt Nam</t>
  </si>
  <si>
    <t>9105815189</t>
  </si>
  <si>
    <t>8/18/2025 12:51:43 PM</t>
  </si>
  <si>
    <t>6527</t>
  </si>
  <si>
    <t>WM+ SLA Tổ 8 Chiềng Sinh</t>
  </si>
  <si>
    <t>Tổ 8, Phường Chiềng Sinh, Thành phố Sơn La, T. Sơn La Việt Nam</t>
  </si>
  <si>
    <t>9105815162</t>
  </si>
  <si>
    <t>8/18/2025 12:53:11 PM</t>
  </si>
  <si>
    <t>9105815211</t>
  </si>
  <si>
    <t>8/18/2025 12:53:14 PM</t>
  </si>
  <si>
    <t>2882</t>
  </si>
  <si>
    <t>WM+ HCM 17-19-21 Ng Văn Trỗi</t>
  </si>
  <si>
    <t>17-19-21 Nguyễn Văn Trỗi, Phường 12, Quận Phú Nhuận, TP. Hồ Chí Minh Việt Nam</t>
  </si>
  <si>
    <t>9105815247</t>
  </si>
  <si>
    <t>8/18/2025 12:53:46 PM</t>
  </si>
  <si>
    <t>4181</t>
  </si>
  <si>
    <t>WM+ BDG CC Hiệp Thành 3</t>
  </si>
  <si>
    <t>Tầng Trệt, Khối D, CC Hiệp Thành 3, P. Hiệp Thành, Thành Phố Thủ Dầu Một, T. Bình Dương Việt Nam</t>
  </si>
  <si>
    <t>0913237050</t>
  </si>
  <si>
    <t>9105815196</t>
  </si>
  <si>
    <t>8/18/2025 12:54:00 PM</t>
  </si>
  <si>
    <t>1590</t>
  </si>
  <si>
    <t>WM VCP HNI Bắc Từ Liêm</t>
  </si>
  <si>
    <t>số 234 B1, TTTM Vincom Bắc Từ Liêm , Phạm Văn Đồng, P. Cổ Nhuế , Quận Bắc Từ Liêm , TP. Hà Nội, Việt Nam</t>
  </si>
  <si>
    <t>Nguyễn Thị Nhung</t>
  </si>
  <si>
    <t>0349622068</t>
  </si>
  <si>
    <t>22/08/2025 06:46:37</t>
  </si>
  <si>
    <t>9105815223</t>
  </si>
  <si>
    <t>8/18/2025 12:54:23 PM</t>
  </si>
  <si>
    <t>9105815311</t>
  </si>
  <si>
    <t>8/18/2025 12:56:21 PM</t>
  </si>
  <si>
    <t>2AT0</t>
  </si>
  <si>
    <t>WM+ NBH 34 Lương Văn Thăng</t>
  </si>
  <si>
    <t>Số 34 Lương Văn Thăng, Thị trấn Nho Quan, Huyện Nho Quan T. Ninh Bình Việt Nam</t>
  </si>
  <si>
    <t>18/08/2025 15:22:09</t>
  </si>
  <si>
    <t>9105815303</t>
  </si>
  <si>
    <t>8/18/2025 12:58:37 PM</t>
  </si>
  <si>
    <t>2A94</t>
  </si>
  <si>
    <t>WM+ GLI 1107 - 1109 Quang Trung</t>
  </si>
  <si>
    <t>1107 - 1109 Quang Trung, P. An Phú, TX. An Khê T. Gia Lai Việt Nam</t>
  </si>
  <si>
    <t>WM+ GLI 1107 - 1109 Quang Trun</t>
  </si>
  <si>
    <t>18/08/2025 13:02:58</t>
  </si>
  <si>
    <t>9105815304</t>
  </si>
  <si>
    <t>8/18/2025 12:58:50 PM</t>
  </si>
  <si>
    <t>4323</t>
  </si>
  <si>
    <t>WM+ HCM 563 Lê Văn Khương</t>
  </si>
  <si>
    <t>563 Lê Văn Khương, KP 5, P.Hiệp Thành, Q.12, TP. Hồ Chí Minh Việt Nam</t>
  </si>
  <si>
    <t>0395896385</t>
  </si>
  <si>
    <t>9105815377</t>
  </si>
  <si>
    <t>8/18/2025 12:59:48 PM</t>
  </si>
  <si>
    <t>6759</t>
  </si>
  <si>
    <t>WM+ AGG Tổ 8, Ấp Hòa Hạ</t>
  </si>
  <si>
    <t>Tổ 8, Ấp Hòa Hạ, X. Kiến An, H. Chợ Mới, T. An Giang Việt Nam</t>
  </si>
  <si>
    <t>9105815366</t>
  </si>
  <si>
    <t>8/18/2025 1:01:21 PM</t>
  </si>
  <si>
    <t>5756</t>
  </si>
  <si>
    <t>WM+ BDG CC Phúc Đạt, Căn 124-125</t>
  </si>
  <si>
    <t>Căn Shophouse (căn số 124 và 125) tại Tầng 1, CC Phúc Đạt Connect, Khu dân cư Phú Thuận, P. Phú Lợi, TP Thủ Dầu Một, Tỉnh Bình Dương Việt Nam</t>
  </si>
  <si>
    <t>WM+ BDG CC Phúc Đạt, Căn 124-1</t>
  </si>
  <si>
    <t>9105815399</t>
  </si>
  <si>
    <t>8/18/2025 1:01:25 PM</t>
  </si>
  <si>
    <t>4730</t>
  </si>
  <si>
    <t>WM+ CTO 35 Nguyễn Chí Thanh</t>
  </si>
  <si>
    <t>35 Nguyễn Chí Thanh, Phường Trà Nóc, Quận Bình Thủy, TP. Cần Thơ Việt Nam</t>
  </si>
  <si>
    <t>19/08/2025 15:27:22</t>
  </si>
  <si>
    <t>9105815419</t>
  </si>
  <si>
    <t>8/18/2025 1:01:42 PM</t>
  </si>
  <si>
    <t>6585</t>
  </si>
  <si>
    <t>WM+ HNI Nhồi Dưới, Đông Anh</t>
  </si>
  <si>
    <t>Thôn Nhồi Dưới, Xã Cổ Loa, Huyện Đông Anh, TP. Hà Nội Việt Nam</t>
  </si>
  <si>
    <t>9105815381</t>
  </si>
  <si>
    <t>8/18/2025 1:01:43 PM</t>
  </si>
  <si>
    <t>5106</t>
  </si>
  <si>
    <t>WM+ BTE 298F Khu phố 2</t>
  </si>
  <si>
    <t>298F Nguyễn Huệ, khu phố 2, Phường Phú Khương, Thành phố Bến Tre, T. Bến Tre Việt Nam</t>
  </si>
  <si>
    <t>0247106686651061</t>
  </si>
  <si>
    <t>9105815406</t>
  </si>
  <si>
    <t>8/18/2025 1:01:53 PM</t>
  </si>
  <si>
    <t>9105815478</t>
  </si>
  <si>
    <t>8/18/2025 1:02:38 PM</t>
  </si>
  <si>
    <t>2AYE</t>
  </si>
  <si>
    <t>WM+ HTH Thanh Đồng, Thanh Lộc</t>
  </si>
  <si>
    <t>Xóm Thanh Đồng, Xã Thanh Lộc, Huyện Can Lộc T. Hà Tĩnh Việt Nam</t>
  </si>
  <si>
    <t>9105815455</t>
  </si>
  <si>
    <t>8/18/2025 1:03:46 PM</t>
  </si>
  <si>
    <t>5387</t>
  </si>
  <si>
    <t>WIN HCM 51A Nguyễn Tuyển</t>
  </si>
  <si>
    <t>51A Nguyễn Tuyển, KP5, Phường Bình Trưng Tây, Quận 2, TP. Hồ Chí Minh Việt Nam</t>
  </si>
  <si>
    <t>WM+HCM 51A Nguyễn Tuyển</t>
  </si>
  <si>
    <t>0986801878</t>
  </si>
  <si>
    <t>9105815507</t>
  </si>
  <si>
    <t>8/18/2025 1:03:52 PM</t>
  </si>
  <si>
    <t>2968</t>
  </si>
  <si>
    <t>WM+ HCM Vinhomes Central Park C2</t>
  </si>
  <si>
    <t>C2 Vinhomes Central Park, Tân Cảng, Phường 22, Quận Bình Thạnh, TP. Hồ Chí Minh Việt Nam</t>
  </si>
  <si>
    <t>WM+ HCM Vinhomes Central Park</t>
  </si>
  <si>
    <t>9105815473</t>
  </si>
  <si>
    <t>8/18/2025 1:03:54 PM</t>
  </si>
  <si>
    <t>4975</t>
  </si>
  <si>
    <t>WM+ HTH 64 Nguyễn Huy Tự</t>
  </si>
  <si>
    <t>64 Nguyễn Huy Tự, Phường Bắc Hà, Thành phố Hà Tĩnh, T. Hà Tĩnh Việt Nam</t>
  </si>
  <si>
    <t>0828758094</t>
  </si>
  <si>
    <t>9105815510</t>
  </si>
  <si>
    <t>8/18/2025 1:06:13 PM</t>
  </si>
  <si>
    <t>4033</t>
  </si>
  <si>
    <t>WM+ HNI 13A Ơ 2 Linh Đàm</t>
  </si>
  <si>
    <t>Ô số 13A, lô Ơ 2, khu nhà ở Bán đảo Linh Đàm, Phường Hoàng Liệt, Quận Hoàng Mai, TP. Hà Nội Việt Nam</t>
  </si>
  <si>
    <t>0964883183</t>
  </si>
  <si>
    <t>9105815527</t>
  </si>
  <si>
    <t>8/18/2025 1:06:51 PM</t>
  </si>
  <si>
    <t>3984</t>
  </si>
  <si>
    <t>WM+ HCM 148 Nguyễn Duy Cung</t>
  </si>
  <si>
    <t>148 Nguyễn Duy Cung, Phường 12, Quận Gò Vấp, TP. Hồ Chí Minh Việt Nam</t>
  </si>
  <si>
    <t>0792394570</t>
  </si>
  <si>
    <t>9105815506</t>
  </si>
  <si>
    <t>8/18/2025 1:08:33 PM</t>
  </si>
  <si>
    <t>4000</t>
  </si>
  <si>
    <t>WM+ HNI Xóm Mới, Ngãi Cầu</t>
  </si>
  <si>
    <t>Khu vực Hồ Giềng (Xóm Mới), Ngãi Cầu, xã An Khánh, Huyện Hoài Đức, TP. Hà Nội Việt Nam</t>
  </si>
  <si>
    <t>0967653563</t>
  </si>
  <si>
    <t>18/08/2025 14:29:25</t>
  </si>
  <si>
    <t>9105815541</t>
  </si>
  <si>
    <t>8/18/2025 1:11:35 PM</t>
  </si>
  <si>
    <t>Số 1170 Đường Quang Trung, Khu phố Vũ Dương, TX. Quế Võ T. Bắc Ninh Việt Nam</t>
  </si>
  <si>
    <t>9105815571</t>
  </si>
  <si>
    <t>8/18/2025 1:14:27 PM</t>
  </si>
  <si>
    <t>9105815563</t>
  </si>
  <si>
    <t>8/18/2025 1:15:47 PM</t>
  </si>
  <si>
    <t>6770</t>
  </si>
  <si>
    <t>WM+ HNI B07 Tecco Diamond</t>
  </si>
  <si>
    <t>Kiot TMDV – B07 Tecco Diamond, KĐT Tứ Hiệp, Xã Tứ Hiệp, Huyện Thanh Trì TP. Hà Nội Việt Nam</t>
  </si>
  <si>
    <t>9105815603</t>
  </si>
  <si>
    <t>8/21/2025 11:37:42 PM</t>
  </si>
  <si>
    <t>Quá hạn</t>
  </si>
  <si>
    <t>1680</t>
  </si>
  <si>
    <t>WM VCP KTM Kontum</t>
  </si>
  <si>
    <t>Số 2, Phan Đình Phùng, P.Quyết Thắng, Thành phố KonTum, T. Kon Tum Việt Nam</t>
  </si>
  <si>
    <t>Nguyễn Thị Thanh</t>
  </si>
  <si>
    <t>9105815613</t>
  </si>
  <si>
    <t>8/18/2025 1:23:51 PM</t>
  </si>
  <si>
    <t>3825</t>
  </si>
  <si>
    <t>WM+THA 320 Quang Trung</t>
  </si>
  <si>
    <t>Số 320 Quang Trung 1, Phường Đông Vệ, Thành phố Thanh Hóa, T. Thanh Hóa Việt Nam</t>
  </si>
  <si>
    <t>0989541477</t>
  </si>
  <si>
    <t>9105815634</t>
  </si>
  <si>
    <t>8/18/2025 1:27:07 PM</t>
  </si>
  <si>
    <t>3386</t>
  </si>
  <si>
    <t>WIN HCM 909 Nguyễn Duy Trinh</t>
  </si>
  <si>
    <t>909 Nguyễn Duy Trinh, Phường Phú Hữu, Quận 9, TP. Hồ Chí Minh Việt Nam</t>
  </si>
  <si>
    <t>WM+ HCM 909 Nguyễn Duy Trinh</t>
  </si>
  <si>
    <t>9105815644</t>
  </si>
  <si>
    <t>8/18/2025 1:27:19 PM</t>
  </si>
  <si>
    <t>6667</t>
  </si>
  <si>
    <t>WM+ HTH TDP 9, TT Nghèn</t>
  </si>
  <si>
    <t>Tổ dân phố 9, Thị trấn Nghèn, Huyện Can Lộc, T. Hà Tĩnh Việt Nam</t>
  </si>
  <si>
    <t>18/08/2025 13:47:47</t>
  </si>
  <si>
    <t>9105815707</t>
  </si>
  <si>
    <t>8/18/2025 1:30:06 PM</t>
  </si>
  <si>
    <t>9105815701</t>
  </si>
  <si>
    <t>8/18/2025 1:32:42 PM</t>
  </si>
  <si>
    <t>6968</t>
  </si>
  <si>
    <t>WM+ VPC Tảo Phú, Yên Lạc</t>
  </si>
  <si>
    <t>Thôn Tảo Phú, Xã Tam Hồng, Huyện Yên Lạc T. Vĩnh Phúc Việt Nam</t>
  </si>
  <si>
    <t>9105815737</t>
  </si>
  <si>
    <t>8/18/2025 1:35:09 PM</t>
  </si>
  <si>
    <t>2AKJ</t>
  </si>
  <si>
    <t>WM+ BDG SH11 Happy One Central</t>
  </si>
  <si>
    <t>SH-11 Block B tầng 1&amp;2 CC Happy One Central, TP. Thủ Dầu Một T. Bình Dương Việt Nam</t>
  </si>
  <si>
    <t>9105815725</t>
  </si>
  <si>
    <t>8/18/2025 1:36:59 PM</t>
  </si>
  <si>
    <t>6672</t>
  </si>
  <si>
    <t>WM+ LAN 78 Huỳnh Việt Thanh</t>
  </si>
  <si>
    <t>78 Huỳnh Việt Thanh, P. 2, TP. Tân An, T. Long An Việt Nam</t>
  </si>
  <si>
    <t>9105815780</t>
  </si>
  <si>
    <t>8/18/2025 1:39:44 PM</t>
  </si>
  <si>
    <t>6329</t>
  </si>
  <si>
    <t>WM+ THA 121 QL45 Định Liên</t>
  </si>
  <si>
    <t>121 QL45 Định Liên, Xã Định Liên, H. Yên Định T. Thanh Hóa Việt Nam</t>
  </si>
  <si>
    <t>9105815791</t>
  </si>
  <si>
    <t>8/18/2025 1:39:45 PM</t>
  </si>
  <si>
    <t>6805</t>
  </si>
  <si>
    <t>WM+ QNH 163 Độc Lập</t>
  </si>
  <si>
    <t>Số 163 Phố Độc Lập, Tổ 4 khu Tây Sơn 1, Phường Cẩm Sơn, TP. Cẩm Phả T. Quảng Ninh Việt Nam</t>
  </si>
  <si>
    <t>9105815797</t>
  </si>
  <si>
    <t>8/18/2025 1:40:47 PM</t>
  </si>
  <si>
    <t>4943</t>
  </si>
  <si>
    <t>WM+HCM TM05 CC OSIMI</t>
  </si>
  <si>
    <t>TM05- Dự án KDC Sông Đà 434/16 đường 26 tháng 3, Phường 15, Quận Gò Vấp, TP. Hồ Chí Minh Việt Nam</t>
  </si>
  <si>
    <t>0969908541</t>
  </si>
  <si>
    <t>9105815817</t>
  </si>
  <si>
    <t>8/18/2025 1:43:20 PM</t>
  </si>
  <si>
    <t>2167</t>
  </si>
  <si>
    <t>WM+ HNI 242 Lê Thanh Nghị</t>
  </si>
  <si>
    <t>Số 242 Lê Thanh Nghị, Phường Đồng T, âm, Quận Hai Bà Trưng, TP. Hà Nội Việt Nam</t>
  </si>
  <si>
    <t>0968880492</t>
  </si>
  <si>
    <t>9105815818</t>
  </si>
  <si>
    <t>8/18/2025 1:44:13 PM</t>
  </si>
  <si>
    <t>6958</t>
  </si>
  <si>
    <t>WM+ HDG 15 Đức Minh, Thanh Bình</t>
  </si>
  <si>
    <t>Số 15 Đường Đức Minh, P. Thanh Bình, TP. Hải Dương, Tỉnh Hải Dương T. Hải Dương Việt Nam</t>
  </si>
  <si>
    <t>WM+ HDG 15 Đức Minh, Thanh Bìn</t>
  </si>
  <si>
    <t>9105815796</t>
  </si>
  <si>
    <t>8/18/2025 1:45:53 PM</t>
  </si>
  <si>
    <t>2ATI</t>
  </si>
  <si>
    <t>WM+ QNM 204 ĐT609, Thôn Nhị Dinh 3</t>
  </si>
  <si>
    <t>204 đường ĐT609, Thôn Nhị Dinh 3, TX. Điện Bàn T. Quảng Nam Việt Nam</t>
  </si>
  <si>
    <t>WM+ QNM 204 ĐT609, Thôn Nhị Di</t>
  </si>
  <si>
    <t>21/08/2025 14:49:00</t>
  </si>
  <si>
    <t>9105815891</t>
  </si>
  <si>
    <t>8/18/2025 1:52:06 PM</t>
  </si>
  <si>
    <t>9105815907</t>
  </si>
  <si>
    <t>8/18/2025 1:54:48 PM</t>
  </si>
  <si>
    <t>5069</t>
  </si>
  <si>
    <t>WM+ HTH 261B Hải Thượng Lãn Ông</t>
  </si>
  <si>
    <t>261B Hải Thượng Lãn Ông, Phường, Tân Giang, Thành phố Hà Tĩnh, T. Hà Tĩnh Việt Nam</t>
  </si>
  <si>
    <t>WM+ HTH 261B Hải Thượng Lãn Ôn</t>
  </si>
  <si>
    <t>9105815894</t>
  </si>
  <si>
    <t>8/18/2025 2:02:23 PM</t>
  </si>
  <si>
    <t>2ABM</t>
  </si>
  <si>
    <t>WM+ BNH 103 Lý Thường Kiệt</t>
  </si>
  <si>
    <t>103 Lý Thường Kiệt, Thôn Duệ Đông, Thị trấn Lim, Huyện Tiên Du, Tỉnh Bắc Ninh Việt Nam</t>
  </si>
  <si>
    <t>9105815957</t>
  </si>
  <si>
    <t>8/18/2025 2:08:18 PM</t>
  </si>
  <si>
    <t>4968</t>
  </si>
  <si>
    <t>WM+ HNI QL3 Phố Lộc Hà</t>
  </si>
  <si>
    <t>QL3 Phố Lộc Hà, Xã Mai Lâm, Huyện Đông Anh, TP. Hà Nội Việt Nam</t>
  </si>
  <si>
    <t>9105815933</t>
  </si>
  <si>
    <t>8/18/2025 2:12:04 PM</t>
  </si>
  <si>
    <t>2AJF</t>
  </si>
  <si>
    <t>WM+ NAN 416 Đường Lê Viết Thuật</t>
  </si>
  <si>
    <t>Số 416 Đường Lê Viết Thuật, Phường Hưng Lộc, Thành Phố Vinh T. Nghệ An Việt Nam</t>
  </si>
  <si>
    <t>WM+ NAN 416 Đường Lê Viết Thuậ</t>
  </si>
  <si>
    <t>9105815972</t>
  </si>
  <si>
    <t>8/18/2025 2:13:12 PM</t>
  </si>
  <si>
    <t>Thửa 448- 449 Thuận Giao, Bình Dương ( Địa chỉ Tạm ), Thành phố Thuận An, T. Bình Dương Việt Nam</t>
  </si>
  <si>
    <t>WM+ BDG Thửa 448- 449 Thuận Gi</t>
  </si>
  <si>
    <t>9105816028</t>
  </si>
  <si>
    <t>8/19/2025 11:51:52 PM</t>
  </si>
  <si>
    <t>9105816051</t>
  </si>
  <si>
    <t>8/18/2025 2:19:39 PM</t>
  </si>
  <si>
    <t>Đóng đơn hàng</t>
  </si>
  <si>
    <t>3441</t>
  </si>
  <si>
    <t>WM+ HCM E8/2H Ấp 5</t>
  </si>
  <si>
    <t>E8/2H Ấp 5, xã Vĩnh Lộc A, Huyện Bình Chánh, TP. Hồ Chí Minh Việt Nam</t>
  </si>
  <si>
    <t>9105816035</t>
  </si>
  <si>
    <t>8/18/2025 2:21:02 PM</t>
  </si>
  <si>
    <t>9105816132</t>
  </si>
  <si>
    <t>8/18/2025 2:24:36 PM</t>
  </si>
  <si>
    <t>4713</t>
  </si>
  <si>
    <t>WM+ HYN Thôn Yên Lịch</t>
  </si>
  <si>
    <t>Thôn Yên Lịch, Xã Dân Tiến, Huyện Khoái Châu, T. Hưng Yên Việt Nam</t>
  </si>
  <si>
    <t>0972391123</t>
  </si>
  <si>
    <t>18/08/2025 14:38:36</t>
  </si>
  <si>
    <t>9105816162</t>
  </si>
  <si>
    <t>8/18/2025 2:25:02 PM</t>
  </si>
  <si>
    <t>3120</t>
  </si>
  <si>
    <t>WM+ HPG 54 Kênh Dương</t>
  </si>
  <si>
    <t>54 Kênh Dương, Phường Kênh Dương, Quận Lê Chân, TP. Hải Phòng Việt Nam</t>
  </si>
  <si>
    <t>9105816180</t>
  </si>
  <si>
    <t>8/18/2025 2:31:05 PM</t>
  </si>
  <si>
    <t>Nguyễn Thị Hải Yến</t>
  </si>
  <si>
    <t>9105816210</t>
  </si>
  <si>
    <t>8/18/2025 2:29:09 PM</t>
  </si>
  <si>
    <t>2AWL</t>
  </si>
  <si>
    <t>WM+ HNI SA5 Vinhomes Smart City</t>
  </si>
  <si>
    <t>1S18-1S25, Tòa SA5, Ô đất số F3-CH02-2 Vinhomes Smart City, Phường Tây Mỗ, Quận Nam Từ Liêm TP. Hà Nội Việt Nam</t>
  </si>
  <si>
    <t>WIN HNI SA5 Vinhomes Smart Cit</t>
  </si>
  <si>
    <t>9105816310</t>
  </si>
  <si>
    <t>8/18/2025 2:38:59 PM</t>
  </si>
  <si>
    <t>6300</t>
  </si>
  <si>
    <t>WM+ QNM 56 Nguyễn Tất Thành, Hội An</t>
  </si>
  <si>
    <t>56 Nguyễn Tất Thành, X. Cẩm Hà, TP Hội An, T. Quảng Nam Việt Nam</t>
  </si>
  <si>
    <t>WM+ QNM 56 Nguyễn Tất Thành, H</t>
  </si>
  <si>
    <t>0905909591</t>
  </si>
  <si>
    <t>9105816298</t>
  </si>
  <si>
    <t>8/18/2025 2:39:06 PM</t>
  </si>
  <si>
    <t>Xóm Ngoài, Thôn Đại Bái, Xã Đại Bái T. Bắc Ninh Việt Nam</t>
  </si>
  <si>
    <t>9105816318</t>
  </si>
  <si>
    <t>8/18/2025 2:39:09 PM</t>
  </si>
  <si>
    <t>4670</t>
  </si>
  <si>
    <t>WM+ QNH 507 - 509 Lý Thường Kiệt</t>
  </si>
  <si>
    <t>Số 507 - 509 Lý Thường Kiệt, Phường Cửa Ông, Thành phố Cẩm Phả, T. Quảng Ninh Việt Nam</t>
  </si>
  <si>
    <t>WM+ QNH 507 - 509 Lý Thường Ki</t>
  </si>
  <si>
    <t>9105816337</t>
  </si>
  <si>
    <t>8/18/2025 2:40:10 PM</t>
  </si>
  <si>
    <t>5485</t>
  </si>
  <si>
    <t>WM+ SLA 223 Chu Văn Thịnh</t>
  </si>
  <si>
    <t>Số 223 Đường Chu Văn Thịnh, Phường Tô Hiệu, Thành phố Sơn La, T. Sơn La Việt Nam</t>
  </si>
  <si>
    <t>9105816341</t>
  </si>
  <si>
    <t>8/18/2025 2:41:19 PM</t>
  </si>
  <si>
    <t>6468</t>
  </si>
  <si>
    <t>WM+ HCM 330 Nguyễn Thượng Hiền</t>
  </si>
  <si>
    <t>330 Nguyễn Thượng Hiền, P. 05, Q. Phú Nhuận, TP. Hồ Chí Minh Việt Nam</t>
  </si>
  <si>
    <t>9105816332</t>
  </si>
  <si>
    <t>8/18/2025 2:43:24 PM</t>
  </si>
  <si>
    <t>3254</t>
  </si>
  <si>
    <t>WM+ HCM 54B Nguyễn Thị Huỳnh</t>
  </si>
  <si>
    <t>54 B Nguyễn Thị Huỳnh, Phường 11, Quận Phú Nhuận, TP. Hồ Chí Minh Việt Nam</t>
  </si>
  <si>
    <t>02471066865</t>
  </si>
  <si>
    <t>9105816364</t>
  </si>
  <si>
    <t>8/18/2025 2:45:26 PM</t>
  </si>
  <si>
    <t>9105816365</t>
  </si>
  <si>
    <t>8/18/2025 2:46:27 PM</t>
  </si>
  <si>
    <t>3469</t>
  </si>
  <si>
    <t>WM+ HCM 109 Đường 39</t>
  </si>
  <si>
    <t>109 đường 39 ấp Trung 2, Phường Bình Trưng Tây, Quận 2, TP. Hồ Chí Minh Việt Nam</t>
  </si>
  <si>
    <t>0337537352</t>
  </si>
  <si>
    <t>9105816418</t>
  </si>
  <si>
    <t>8/18/2025 2:47:44 PM</t>
  </si>
  <si>
    <t>3104</t>
  </si>
  <si>
    <t>WIN HNI N04 T1 Đoàn Ngoại Giao</t>
  </si>
  <si>
    <t>Tầng 1, tòa N04-T1, lô N04B, Khu, Đoàn Ngoại Giao Đ. Nguyễn Văn Huyên kéo dài, P. Xuân Đỉnh, Q. Bắc Từ Liêm, TP. Hà Nội Việt Nam</t>
  </si>
  <si>
    <t>9105816385</t>
  </si>
  <si>
    <t>8/18/2025 2:48:24 PM</t>
  </si>
  <si>
    <t>6467</t>
  </si>
  <si>
    <t>WM+ QNH 93A Minh Khai</t>
  </si>
  <si>
    <t>Số 93A Phố Minh Khai, Thị trấn Đầm Hà, Huyện Đầm Hà, T. Quảng Ninh Việt Nam</t>
  </si>
  <si>
    <t>18/08/2025 14:54:18</t>
  </si>
  <si>
    <t>9105816435</t>
  </si>
  <si>
    <t>8/18/2025 2:50:29 PM</t>
  </si>
  <si>
    <t>9105816451</t>
  </si>
  <si>
    <t>8/18/2025 2:51:00 PM</t>
  </si>
  <si>
    <t>5885</t>
  </si>
  <si>
    <t>WM+ QNH 221 Nguyễn Bình</t>
  </si>
  <si>
    <t>Số 221 Nguyễn Bình, K2 phường Đông Triều, Thị xã Đông Triều, T. Quảng Ninh Việt Nam</t>
  </si>
  <si>
    <t>9105816475</t>
  </si>
  <si>
    <t>8/18/2025 2:55:41 PM</t>
  </si>
  <si>
    <t>5325</t>
  </si>
  <si>
    <t>WM+ NAN 22A Nguyễn Văn Trỗi</t>
  </si>
  <si>
    <t>22A Nguyễn Văn Trỗi, Phường Bến Thủy, Thành phố Vinh, T. Nghệ An Việt Nam</t>
  </si>
  <si>
    <t>9105816549</t>
  </si>
  <si>
    <t>8/18/2025 2:59:58 PM</t>
  </si>
  <si>
    <t>2AQP</t>
  </si>
  <si>
    <t>WM+ BNH Châu Cầu, Châu Phong</t>
  </si>
  <si>
    <t>Thôn Châu Cầu, Xã Châu Phong, TX. Quế Võ T. Bắc Ninh Việt Nam</t>
  </si>
  <si>
    <t>9105816607</t>
  </si>
  <si>
    <t>8/18/2025 3:03:30 PM</t>
  </si>
  <si>
    <t>5205</t>
  </si>
  <si>
    <t>WM+ HGG 89 Nguyễn Thái Học</t>
  </si>
  <si>
    <t>Số 89, Đường Nguyễn Thái Học, Tổ 16, Phường Minh Khai, Thành phố Hà Giang, T. Hà Giang Việt Nam</t>
  </si>
  <si>
    <t>9105816596</t>
  </si>
  <si>
    <t>8/18/2025 3:07:18 PM</t>
  </si>
  <si>
    <t>2ASU</t>
  </si>
  <si>
    <t>WM+ HNI 80 Đa Lộc</t>
  </si>
  <si>
    <t>80 Đường Đa Lộc, Xã Kim Chung, Huyện Đông Anh TP. Hà Nội Việt Nam</t>
  </si>
  <si>
    <t>9105816667</t>
  </si>
  <si>
    <t>8/18/2025 3:08:12 PM</t>
  </si>
  <si>
    <t>6441</t>
  </si>
  <si>
    <t>WM+ HNI Yên Nội, Quốc Oai</t>
  </si>
  <si>
    <t>Xóm 3, Thôn Yên Nội, Xã Đồng Quang, Huyện Quốc Oai, TP. Hà Nội Việt Nam</t>
  </si>
  <si>
    <t>9105816689</t>
  </si>
  <si>
    <t>8/18/2025 3:12:07 PM</t>
  </si>
  <si>
    <t>2B31</t>
  </si>
  <si>
    <t>WM+ THA Long Vân, Đồng Lợi</t>
  </si>
  <si>
    <t>Số 174, Thôn Long Vân, Xã Đồng Lợi, Huyện Triệu Sơn T. Thanh Hóa Việt Nam</t>
  </si>
  <si>
    <t>9105816758</t>
  </si>
  <si>
    <t>8/18/2025 3:16:52 PM</t>
  </si>
  <si>
    <t>2537</t>
  </si>
  <si>
    <t>WM+ HNI 71 Khương Thượng</t>
  </si>
  <si>
    <t>Số 71 phố Khương Thượng, Phường Trung Liệt Quận Đống Đa, TP. Hà Nội Việt Nam</t>
  </si>
  <si>
    <t>0984862442</t>
  </si>
  <si>
    <t>9105816746</t>
  </si>
  <si>
    <t>8/18/2025 3:18:01 PM</t>
  </si>
  <si>
    <t>4108</t>
  </si>
  <si>
    <t>WM+ HNI 30B Doãn Kế Thiện</t>
  </si>
  <si>
    <t>Số 01 nhà B1, khu tập thể Quân đội Mai Dịch, Phường Mai Dịch, Quận Cầu Giấy, TP. Hà Nội Việt Nam</t>
  </si>
  <si>
    <t>9105816769</t>
  </si>
  <si>
    <t>8/18/2025 3:20:13 PM</t>
  </si>
  <si>
    <t>5749</t>
  </si>
  <si>
    <t>WM+ HNI Lô D1.1 Imperia Garden</t>
  </si>
  <si>
    <t>Sàn TM D1.1, Khối nhà B, Tổ hợp VP, nhà ở cao cấp kết hợp DVTM HBI, Số203 Nguyễn Huy Tưởng P.Thanh Xuân Trung, Q. Thanh Xuân, TP. Hà Nội Việt Nam</t>
  </si>
  <si>
    <t>22/08/2025 12:59:07</t>
  </si>
  <si>
    <t>9105816763</t>
  </si>
  <si>
    <t>8/18/2025 3:20:33 PM</t>
  </si>
  <si>
    <t>2APJ</t>
  </si>
  <si>
    <t>WM+ QNM 98 DH2, KP. Triêm Trung 2</t>
  </si>
  <si>
    <t>98 DH2, Khối phố Triêm Trung 2, P. Điện Phương, TX. Điện Bàn T. Quảng Nam Việt Nam</t>
  </si>
  <si>
    <t>WM+ QNM 98 DH2, KP. Triêm Trun</t>
  </si>
  <si>
    <t>0795087851</t>
  </si>
  <si>
    <t>9105816829</t>
  </si>
  <si>
    <t>8/18/2025 3:24:07 PM</t>
  </si>
  <si>
    <t>4530</t>
  </si>
  <si>
    <t>WM+ CTO 44-46 Bùi Quang Trinh</t>
  </si>
  <si>
    <t>44-46 Bùi Quang Trinh, khu dân cư 586, Phường Phú Thứ, Quận Cái Răng, TP. Cần Thơ Việt Nam</t>
  </si>
  <si>
    <t>0559246266</t>
  </si>
  <si>
    <t>18/08/2025 15:48:52</t>
  </si>
  <si>
    <t>9105816840</t>
  </si>
  <si>
    <t>8/18/2025 3:25:11 PM</t>
  </si>
  <si>
    <t>4360</t>
  </si>
  <si>
    <t>WM+ HNI Tổ 1, TT Quang Minh</t>
  </si>
  <si>
    <t>Tổ 1, TT Quang Minh, H. Mê Linh, TP. Hà Nội Việt Nam</t>
  </si>
  <si>
    <t>0822565703</t>
  </si>
  <si>
    <t>9105816845</t>
  </si>
  <si>
    <t>8/18/2025 3:27:44 PM</t>
  </si>
  <si>
    <t>1539</t>
  </si>
  <si>
    <t>WM VCC HNI Bà Triệu</t>
  </si>
  <si>
    <t>Tầng 1, TTTM Vincom Center, 191 Bà, Triệu, P. Lê Đại Hành, Quận Hai Bà Trưng, TP. Hà Nội Việt Nam</t>
  </si>
  <si>
    <t>Lê Thị Hiền</t>
  </si>
  <si>
    <t>20/08/2025 16:06:25</t>
  </si>
  <si>
    <t>9105816890</t>
  </si>
  <si>
    <t>8/18/2025 3:29:54 PM</t>
  </si>
  <si>
    <t>Số 72, ĐT 510B, Thôn Liên Minh, Xã Hoằng Trường, Huyện Hoằng T. Thanh Hóa Việt Nam</t>
  </si>
  <si>
    <t>WM+ THA Liên Minh, Hoằng Trườn</t>
  </si>
  <si>
    <t>9105816900</t>
  </si>
  <si>
    <t>8/18/2025 3:31:16 PM</t>
  </si>
  <si>
    <t>21 Nguyễn Đức Cảnh, P. Phước Long, Thành phố Nha Trang, T. Khánh Hòa Việt Nam</t>
  </si>
  <si>
    <t>19/08/2025 09:37:44</t>
  </si>
  <si>
    <t>9105816926</t>
  </si>
  <si>
    <t>8/18/2025 3:37:42 PM</t>
  </si>
  <si>
    <t>2AS1</t>
  </si>
  <si>
    <t>WM+ QNH 18-19-LK01, Khu 4 Cao Xanh</t>
  </si>
  <si>
    <t>Số 18-19-LK01, Dự án Khu nhà ở liền kề và Trụ sở văn phòng, Dịch vụ thương mại, Khu 4, Phường Cao Xanh, TP. Hạ Long T. Quảng Ninh Việt Nam</t>
  </si>
  <si>
    <t>WM+ QNH 18-19-LK01, Khu 4 Cao</t>
  </si>
  <si>
    <t>9105816942</t>
  </si>
  <si>
    <t>8/18/2025 3:37:46 PM</t>
  </si>
  <si>
    <t>2ABZ</t>
  </si>
  <si>
    <t>WM+ BGG Số 5 Hoàng Hoa Thám</t>
  </si>
  <si>
    <t>Số 5, Tổ Dân Phố Hoàng Hoa Thám, Thị trấn Cao Thượng Huyện Tân Yên, Tỉnh Bắc Giang Việt Nam</t>
  </si>
  <si>
    <t>18/08/2025 15:55:21</t>
  </si>
  <si>
    <t>9105816941</t>
  </si>
  <si>
    <t>2AXD</t>
  </si>
  <si>
    <t>WM+ THA 54 Nguyễn Đình Ngân</t>
  </si>
  <si>
    <t>Số 54 Nguyễn Đình Ngân, Phường Long Anh, Thành phố Thanh Hóa T. Thanh Hóa Việt Nam</t>
  </si>
  <si>
    <t>18/08/2025 15:54:03</t>
  </si>
  <si>
    <t>9105816959</t>
  </si>
  <si>
    <t>8/18/2025 3:38:19 PM</t>
  </si>
  <si>
    <t>3183</t>
  </si>
  <si>
    <t>WM+ HNI 443 Đội Cấn</t>
  </si>
  <si>
    <t>443 Đội Cấn, Phường Vĩnh Phúc, Quận Ba Đình, TP. Hà Nội Việt Nam</t>
  </si>
  <si>
    <t>0969410794</t>
  </si>
  <si>
    <t>9105816945</t>
  </si>
  <si>
    <t>8/18/2025 3:39:14 PM</t>
  </si>
  <si>
    <t>2AL1</t>
  </si>
  <si>
    <t>WM+ VPC L9-01 Khu đô thị VCI</t>
  </si>
  <si>
    <t>Căn L9-01 Khu đô thị VCI, Phường Định Trung, TP. Vĩnh Yên T. Vĩnh Phúc Việt Nam</t>
  </si>
  <si>
    <t>9105817001</t>
  </si>
  <si>
    <t>8/18/2025 3:39:41 PM</t>
  </si>
  <si>
    <t>2ATG</t>
  </si>
  <si>
    <t>WM+ QNM Đường ĐH4.DX, Thôn Hà Mỹ</t>
  </si>
  <si>
    <t>Thửa đất số 369 - 370, Tờ bản đồ số 37, Đường ĐH4.DX, H. Duy Xuyên T. Quảng Nam Việt Nam</t>
  </si>
  <si>
    <t>WM+ QNM Đường ĐH4.DX, Thôn Hà</t>
  </si>
  <si>
    <t>9105816974</t>
  </si>
  <si>
    <t>3406</t>
  </si>
  <si>
    <t>WM+ HDG 28 Nguyễn Thị Duệ</t>
  </si>
  <si>
    <t>Số 28 Nguyễn Thị Duệ, Phường Phạm Ngũ Lão, Thành phố Hải Dương, T. Hải Dương Việt Nam</t>
  </si>
  <si>
    <t>032609822</t>
  </si>
  <si>
    <t>9105817038</t>
  </si>
  <si>
    <t>8/18/2025 3:41:50 PM</t>
  </si>
  <si>
    <t>18/08/2025 15:59:54</t>
  </si>
  <si>
    <t>9105817071</t>
  </si>
  <si>
    <t>8/18/2025 3:47:40 PM</t>
  </si>
  <si>
    <t>4084</t>
  </si>
  <si>
    <t>WM+ BDG 147/4 Cách Mạng Tháng Tám</t>
  </si>
  <si>
    <t>147/4 Cách Mạng Tháng Tám, Phường Lái Thiêu, Thành phố Thuận An, T. Bình Dương Việt Nam</t>
  </si>
  <si>
    <t>WM+ BDG 147/4 Cách Mạng Tháng</t>
  </si>
  <si>
    <t>024710668664084</t>
  </si>
  <si>
    <t>9105817082</t>
  </si>
  <si>
    <t>8/18/2025 3:48:06 PM</t>
  </si>
  <si>
    <t>5899</t>
  </si>
  <si>
    <t>WM+ QNH Tổ 37 Khu 3 Bạch Đằng</t>
  </si>
  <si>
    <t>Tổ 37 Khu 3, Phường Bạch Đằng, Thành phố Hạ Long, T. Quảng Ninh Việt Nam</t>
  </si>
  <si>
    <t>9105817107</t>
  </si>
  <si>
    <t>8/18/2025 3:49:02 PM</t>
  </si>
  <si>
    <t>2AYX</t>
  </si>
  <si>
    <t>WM+ TBH Kiều Trai, Xã Minh Tân</t>
  </si>
  <si>
    <t>Thôn Kiều Trai, Xã Minh Tân, Huyện Hưng Hà T. Thái Bình Việt Nam</t>
  </si>
  <si>
    <t>9105817075</t>
  </si>
  <si>
    <t>8/18/2025 3:49:36 PM</t>
  </si>
  <si>
    <t>5331</t>
  </si>
  <si>
    <t>WM+ DNG 985 Ngô Quyền</t>
  </si>
  <si>
    <t>985 Ngô Quyền, P. An Hải Đông, Quận Sơn Trà, TP. Đà Nẵng Việt Nam</t>
  </si>
  <si>
    <t>9105817086</t>
  </si>
  <si>
    <t>8/18/2025 3:49:37 PM</t>
  </si>
  <si>
    <t>19/08/2025 10:30:09</t>
  </si>
  <si>
    <t>9105817117</t>
  </si>
  <si>
    <t>8/18/2025 3:49:56 PM</t>
  </si>
  <si>
    <t>2A07</t>
  </si>
  <si>
    <t>WM+ CTO 98 Nguyễn Thị Minh Khai</t>
  </si>
  <si>
    <t>98 Nguyễn Thị Minh Khai, P. Tân An, Q. Ninh Kiều TP. Cần Thơ Việt Nam</t>
  </si>
  <si>
    <t>WM+ CTO 98 Nguyễn Thị Minh Kha</t>
  </si>
  <si>
    <t>20/08/2025 09:16:03</t>
  </si>
  <si>
    <t>9105817124</t>
  </si>
  <si>
    <t>8/18/2025 3:51:56 PM</t>
  </si>
  <si>
    <t>5229</t>
  </si>
  <si>
    <t>WM+ QNI 107 Phan Chu Trinh</t>
  </si>
  <si>
    <t>107 Phan Chu Trinh, Phường Nguyễn, Nghiêm, Thành phố Quảng Ngãi, T. Quảng Ngãi Việt Nam</t>
  </si>
  <si>
    <t>18/08/2025 15:57:46</t>
  </si>
  <si>
    <t>9105817157</t>
  </si>
  <si>
    <t>8/18/2025 3:52:24 PM</t>
  </si>
  <si>
    <t>4109</t>
  </si>
  <si>
    <t>WM+ HNI 51 Phố Huyện</t>
  </si>
  <si>
    <t>Số 51 phố Huyện, thị trấn Quốc Oai, Huyện Quốc Oai, TP. Hà Nội Việt Nam</t>
  </si>
  <si>
    <t>0975234934</t>
  </si>
  <si>
    <t>9105817152</t>
  </si>
  <si>
    <t>8/18/2025 3:53:14 PM</t>
  </si>
  <si>
    <t>5918</t>
  </si>
  <si>
    <t>WM+ PTO Khu 12 Phú Hộ</t>
  </si>
  <si>
    <t>Khu 12 Xã Phú Hộ, Thị Xã Phú Thọ, T. Phú Thọ Việt Nam</t>
  </si>
  <si>
    <t>0366113223</t>
  </si>
  <si>
    <t>9105817182</t>
  </si>
  <si>
    <t>8/18/2025 4:00:59 PM</t>
  </si>
  <si>
    <t>18/08/2025 16:09:03</t>
  </si>
  <si>
    <t>9105817283</t>
  </si>
  <si>
    <t>8/18/2025 4:05:18 PM</t>
  </si>
  <si>
    <t>2ABS</t>
  </si>
  <si>
    <t>WM+ BDH 206 Trần Phú</t>
  </si>
  <si>
    <t>206 Trần Phú, P. Bình Định, TX. An Nhơn, T. Bình Định Việt Nam</t>
  </si>
  <si>
    <t>9105817273</t>
  </si>
  <si>
    <t>8/18/2025 4:06:02 PM</t>
  </si>
  <si>
    <t>4172</t>
  </si>
  <si>
    <t>WM+ HNI 10A6 An Bình</t>
  </si>
  <si>
    <t>Tầng 1, tầng 2 thuộc tòa nhà A6, dự án Bình City, Khu đô thị Thành phố Giao Lưu, Phường, Cổ Nhuế 2, Quận Bắc Từ Liêm, TP. Hà Nội Việt Nam</t>
  </si>
  <si>
    <t>9105817275</t>
  </si>
  <si>
    <t>8/18/2025 4:06:38 PM</t>
  </si>
  <si>
    <t>2AZ3</t>
  </si>
  <si>
    <t>WM+ NAN Dương Nam, Thanh Dương</t>
  </si>
  <si>
    <t>Xóm Dương Nam, Xã Thanh Dương, Huyện Thanh Chương T. Nghệ An Việt Nam</t>
  </si>
  <si>
    <t>9105817311</t>
  </si>
  <si>
    <t>8/18/2025 4:08:32 PM</t>
  </si>
  <si>
    <t>2AJB</t>
  </si>
  <si>
    <t>WM+ TBH Điện Biên, Bình Thanh</t>
  </si>
  <si>
    <t>Thôn Điện Biên, Xã Bình Thanh, Huyện Kiến Xương T. Thái Bình Việt Nam</t>
  </si>
  <si>
    <t>9105817260</t>
  </si>
  <si>
    <t>8/18/2025 4:08:38 PM</t>
  </si>
  <si>
    <t>2260</t>
  </si>
  <si>
    <t>WM+ HNI 19 Lương Định Của</t>
  </si>
  <si>
    <t>19 Lương Đình Của, quận Đống Đa, TP. Hà Nội Việt Nam</t>
  </si>
  <si>
    <t>9105817319</t>
  </si>
  <si>
    <t>8/18/2025 4:08:57 PM</t>
  </si>
  <si>
    <t>2ALM</t>
  </si>
  <si>
    <t>WM+ HCM 420A Nguyễn Văn Công</t>
  </si>
  <si>
    <t>420A Nguyễn Văn Công, P. 3, Q. Gò Vấp, TP. Hồ Chí Minh Việt Nam</t>
  </si>
  <si>
    <t>WM+ HCM 418 Nguyễn Văn Công</t>
  </si>
  <si>
    <t>9105817339</t>
  </si>
  <si>
    <t>8/18/2025 4:12:51 PM</t>
  </si>
  <si>
    <t>18/08/2025 16:15:44</t>
  </si>
  <si>
    <t>9105817370</t>
  </si>
  <si>
    <t>8/18/2025 4:15:36 PM</t>
  </si>
  <si>
    <t>2AR8</t>
  </si>
  <si>
    <t>WIN HCM 97-99 Ngô Thị Thu Minh</t>
  </si>
  <si>
    <t>97-99 Ngô Thị Thu Minh, P. 2, Q. Tân Bình, TP. Hồ Chí Minh Việt Nam</t>
  </si>
  <si>
    <t>9105817421</t>
  </si>
  <si>
    <t>8/18/2025 4:19:44 PM</t>
  </si>
  <si>
    <t>5495</t>
  </si>
  <si>
    <t>WM+ HNI Kiot 03A+03B+04 CT6 KĐTM Tứ</t>
  </si>
  <si>
    <t>Kiot 03A+03B+04, Tầng 1 Tòa nhà chung cư CT6, Ô đất N04 Khu Đô thị mới Tứ Hiệp, Xã Tứ Hiệp, Huyện Thanh Trì, TP. Hà Nội Việt Nam</t>
  </si>
  <si>
    <t>WM+ HNI Kiot 03A+03B+04 CT6 KĐ</t>
  </si>
  <si>
    <t>9105817372</t>
  </si>
  <si>
    <t>8/18/2025 4:20:04 PM</t>
  </si>
  <si>
    <t>2ASB</t>
  </si>
  <si>
    <t>WM+ HYN LK02-19_20 Khu nhà ở Phúc T</t>
  </si>
  <si>
    <t>LK02-19 và LK02-20, Khu nhà ở Liền Kề Phúc Thành, Phường Bần Yên Nhân, Thị xã Mỹ Hào T. Hưng Yên Việt Nam</t>
  </si>
  <si>
    <t>WM+ HYN LK02-19_20 Khu nhà ở P</t>
  </si>
  <si>
    <t>9105817439</t>
  </si>
  <si>
    <t>8/18/2025 4:20:54 PM</t>
  </si>
  <si>
    <t>6615</t>
  </si>
  <si>
    <t>WM+ HCM B13/29B Ấp 2C X. Vĩnh Lộc B</t>
  </si>
  <si>
    <t>B13/29B Ấp 2C X. Vĩnh Lộc B, H. Bình Chánh, TP. Hồ Chí Minh Việt Nam</t>
  </si>
  <si>
    <t>WM+ HCM B13/29B Ấp 2C X. Vĩnh</t>
  </si>
  <si>
    <t>9105817435</t>
  </si>
  <si>
    <t>8/18/2025 4:23:47 PM</t>
  </si>
  <si>
    <t>2AAP</t>
  </si>
  <si>
    <t>WM+ HTH 630 Quang Trung, Thạch Hạ</t>
  </si>
  <si>
    <t>630 Quang Trung, Thôn Hạ, Xã Thạch Hạ, Thành Phố Hà Tĩnh T. Hà Tĩnh Việt Nam</t>
  </si>
  <si>
    <t>WM+ HTH 630 Quang Trung, Thạch</t>
  </si>
  <si>
    <t>9105817467</t>
  </si>
  <si>
    <t>8/18/2025 4:24:32 PM</t>
  </si>
  <si>
    <t>2483</t>
  </si>
  <si>
    <t>WM+ DNG 408 Hoàng Diệu</t>
  </si>
  <si>
    <t>408 Hoàng Diệu P. Bình Thuận, Quận Hải Châu, TP. Đà Nẵng Việt Nam</t>
  </si>
  <si>
    <t>9105817470</t>
  </si>
  <si>
    <t>8/18/2025 4:25:30 PM</t>
  </si>
  <si>
    <t>5171</t>
  </si>
  <si>
    <t>WM+ QNM 114 Nguyễn Duy Hiệu, Hội An</t>
  </si>
  <si>
    <t>114 Nguyễn Duy Hiệu, Phường Cẩm Châu, Thành phố Hội An, T. Quảng Nam Việt Nam</t>
  </si>
  <si>
    <t>WM+ QNM 114 Nguyễn Duy Hiệu, H</t>
  </si>
  <si>
    <t>9105817498</t>
  </si>
  <si>
    <t>8/18/2025 4:26:48 PM</t>
  </si>
  <si>
    <t>5228</t>
  </si>
  <si>
    <t>WM+ KGG 6 Mai Thị Hồng Hạnh</t>
  </si>
  <si>
    <t>6 Mai Thị Hồng Hạnh, KP 1, P. Rạch Sỏi, Thành phố Rạch Giá, T. Kiên Giang Việt Nam</t>
  </si>
  <si>
    <t>0332752497</t>
  </si>
  <si>
    <t>9105817582</t>
  </si>
  <si>
    <t>8/18/2025 4:33:58 PM</t>
  </si>
  <si>
    <t>288 Nguyễn Nghiêm, P. Nguyễn Nghiêm, TP. Quảng Ngãi T. Quảng Ngãi Việt Nam</t>
  </si>
  <si>
    <t>9105817602</t>
  </si>
  <si>
    <t>8/18/2025 4:36:16 PM</t>
  </si>
  <si>
    <t>4900</t>
  </si>
  <si>
    <t>WM+ GLI 105-107 Thống Nhất</t>
  </si>
  <si>
    <t>105 - 107 Thống Nhất, P. Ia Kring, TP Pleiku, T. Gia Lai Việt Nam</t>
  </si>
  <si>
    <t>18/08/2025 16:57:06</t>
  </si>
  <si>
    <t>9105817620</t>
  </si>
  <si>
    <t>8/18/2025 4:37:51 PM</t>
  </si>
  <si>
    <t>Xóm 6, Xã Thượng Sơn, Huyện Đô Lương T. Nghệ An Việt Nam</t>
  </si>
  <si>
    <t>18/08/2025 17:24:01</t>
  </si>
  <si>
    <t>9105817589</t>
  </si>
  <si>
    <t>8/18/2025 4:39:22 PM</t>
  </si>
  <si>
    <t>3735</t>
  </si>
  <si>
    <t>WM+ CTO 21-22 Võ Nguyên Giáp, Diệu</t>
  </si>
  <si>
    <t>21-22 Võ Nguyên Giáp, Khu Dân Cư Diệu Hiền, Khu Vực Thạnh Lợi, Phường Phú Thứ, Quận Cái Răng, TP. Cần Thơ Việt Nam</t>
  </si>
  <si>
    <t>WM+ CTO 21-22 Võ Nguyên Giáp,</t>
  </si>
  <si>
    <t>0967368235</t>
  </si>
  <si>
    <t>18/08/2025 16:51:31</t>
  </si>
  <si>
    <t>9105817654</t>
  </si>
  <si>
    <t>8/18/2025 4:41:19 PM</t>
  </si>
  <si>
    <t>4315</t>
  </si>
  <si>
    <t>WM+ DNG 17 Yên Thế</t>
  </si>
  <si>
    <t>17 Yên Thế, tổ 18, Phường Hòa An, Quận Cẩm Lệ, TP. Đà Nẵng Việt Nam</t>
  </si>
  <si>
    <t>0904905988</t>
  </si>
  <si>
    <t>8/18/2025 4:41:38 PM</t>
  </si>
  <si>
    <t>TTTM Vincom Plaza Kiên Giang Lô A12 , Khu phố 1, Phường Vĩnh Bảo , Thành Phố Rạch Giá , T. Kiên Giang, Việt Nam</t>
  </si>
  <si>
    <t>Trương Hoàng Diễm</t>
  </si>
  <si>
    <t>0919115507</t>
  </si>
  <si>
    <t>21/08/2025 10:33:10</t>
  </si>
  <si>
    <t>9105817593</t>
  </si>
  <si>
    <t>8/18/2025 4:46:27 PM</t>
  </si>
  <si>
    <t>3409</t>
  </si>
  <si>
    <t>WM+ VTU 152A Xô Viết Nghệ Tĩnh</t>
  </si>
  <si>
    <t>152A Xô Viết Nghệ Tĩnh, Phường Thắng Tam, Thành phố Vũng Tàu, T. Bà Rịa - Vũng Tàu Việt Nam</t>
  </si>
  <si>
    <t>0984644527</t>
  </si>
  <si>
    <t>9105817711</t>
  </si>
  <si>
    <t>8/18/2025 4:47:41 PM</t>
  </si>
  <si>
    <t>4771</t>
  </si>
  <si>
    <t>WM+ BGG 61 Trần Nguyên Hãn</t>
  </si>
  <si>
    <t>Số 61 Trần Nguyên Hãn, Phường Trần Nguyên Hãn, Thành phố Bắc Giang, T. Bắc Giang Việt Nam</t>
  </si>
  <si>
    <t>9105817724</t>
  </si>
  <si>
    <t>8/18/2025 4:50:00 PM</t>
  </si>
  <si>
    <t>1651</t>
  </si>
  <si>
    <t>WM HNI Trương Định</t>
  </si>
  <si>
    <t>Tòa nhà Nam Đô Complex, 609 Trương Định, Phường Thịnh Liệt, Quận Hoàng Mai, TP. Hà Nội Việt Nam</t>
  </si>
  <si>
    <t>Trần Văn Minh</t>
  </si>
  <si>
    <t>0988616453</t>
  </si>
  <si>
    <t>9105817732</t>
  </si>
  <si>
    <t>8/18/2025 4:53:11 PM</t>
  </si>
  <si>
    <t>3303</t>
  </si>
  <si>
    <t>WM+ HNI BT1 Lô 8 Mễ Trì Hạ</t>
  </si>
  <si>
    <t>BT1- Lô 8, Khu đô thị Mễ Trì Hạ, đường Mễ Trì Hạ, Phường Mễ Trì, Quận Nam Từ Liêm, TP. Hà Nội Việt Nam</t>
  </si>
  <si>
    <t>9105817839</t>
  </si>
  <si>
    <t>8/18/2025 5:00:12 PM</t>
  </si>
  <si>
    <t>6920</t>
  </si>
  <si>
    <t>WM+ HCM 28A Tây Lân</t>
  </si>
  <si>
    <t>28A Tây Lân, khu phố 7, P. Bình Trị Đông A, Q. Bình Tân TP. Hồ Chí Minh Việt Nam</t>
  </si>
  <si>
    <t>9105817896</t>
  </si>
  <si>
    <t>8/18/2025 5:11:16 PM</t>
  </si>
  <si>
    <t>1553</t>
  </si>
  <si>
    <t>WM VCC HNI Nguyễn Chí Thanh</t>
  </si>
  <si>
    <t>54A Nguyễn Chí Thanh, Quận Đống Đa, TP. Hà Nội Việt Nam</t>
  </si>
  <si>
    <t>Nguyễn Văn Minh</t>
  </si>
  <si>
    <t>0972896788</t>
  </si>
  <si>
    <t>9105818003</t>
  </si>
  <si>
    <t>8/18/2025 5:20:03 PM</t>
  </si>
  <si>
    <t>5679</t>
  </si>
  <si>
    <t>WM+ VPC Ngã 5 Tam Hồng, Yên Lạc</t>
  </si>
  <si>
    <t>Thôn Phù Lưu, xã Tam Hồng, huyện Yên Lạc, Tỉnh Vĩnh Phúc Việt Nam</t>
  </si>
  <si>
    <t>WM+ VPC Ngã 5 Tam Hồng, Yên Lạ</t>
  </si>
  <si>
    <t>9105817993</t>
  </si>
  <si>
    <t>8/18/2025 5:22:17 PM</t>
  </si>
  <si>
    <t>2ARQ</t>
  </si>
  <si>
    <t>WM+ HDG 208 Vạn Đức</t>
  </si>
  <si>
    <t>Số 208 Đường Vạn Đức, Phường Phú Thứ, Thị Xã Kinh Môn T. Hải Dương Việt Nam</t>
  </si>
  <si>
    <t>9105818069</t>
  </si>
  <si>
    <t>8/18/2025 5:29:08 PM</t>
  </si>
  <si>
    <t>9105818044</t>
  </si>
  <si>
    <t>8/18/2025 5:30:00 PM</t>
  </si>
  <si>
    <t>6450</t>
  </si>
  <si>
    <t>WM+ THA Cầu Quan</t>
  </si>
  <si>
    <t>Thôn Bi Kiều, Xã Trung Chính, Huyện Nông Cống, T. Thanh Hóa Việt Nam</t>
  </si>
  <si>
    <t>9105817986</t>
  </si>
  <si>
    <t>8/18/2025 5:32:29 PM</t>
  </si>
  <si>
    <t>5952</t>
  </si>
  <si>
    <t>WM+ HNI Phú Sơn, Ba Vì</t>
  </si>
  <si>
    <t>Thôn Nhông Nương Tụ, Xã Phú Sơn, Huyện Ba Vì, TP. Hà Nội Việt Nam</t>
  </si>
  <si>
    <t>9105818113</t>
  </si>
  <si>
    <t>8/18/2025 5:39:46 PM</t>
  </si>
  <si>
    <t>98 Nguyễn Trãi, Phường Hùng Vương, Thành phố Phúc Yên, T. Vĩnh Phúc Việt Nam</t>
  </si>
  <si>
    <t>0941726605</t>
  </si>
  <si>
    <t>9105818163</t>
  </si>
  <si>
    <t>8/18/2025 5:49:37 PM</t>
  </si>
  <si>
    <t>2ANY</t>
  </si>
  <si>
    <t>WM+ THA Ngọc Chẩm, Thăng Long</t>
  </si>
  <si>
    <t>Số 25, Tỉnh lộ 505, Thôn Ngọc Chẩm, Xã Thăng Long, H. Nông Cống T. Thanh Hóa Việt Nam</t>
  </si>
  <si>
    <t>9105818135</t>
  </si>
  <si>
    <t>8/18/2025 5:52:05 PM</t>
  </si>
  <si>
    <t>2ALG</t>
  </si>
  <si>
    <t>WM+ THA Tam Hòa, Hòa Lộc</t>
  </si>
  <si>
    <t>Thôn 1 Tam Hòa, Xã Hòa Lộc, Huyện Hậu Lộc T. Thanh Hóa Việt Nam</t>
  </si>
  <si>
    <t>9105818226</t>
  </si>
  <si>
    <t>8/18/2025 6:11:19 PM</t>
  </si>
  <si>
    <t>2ABU</t>
  </si>
  <si>
    <t>WM+ TTH Lô E3-17&amp;18, KĐT Phú Mỹ An</t>
  </si>
  <si>
    <t>Lô E3-17 – Lô E3-18, KĐT Phú Mỹ An – Khu A đô thị mới An Vân Dương, P. An Đông, TP. Huế, T. Thừa Thiên - Huế Việt Nam</t>
  </si>
  <si>
    <t>WM+ TTH Lô E3-17&amp;18, KĐT Phú M</t>
  </si>
  <si>
    <t>9105818256</t>
  </si>
  <si>
    <t>8/18/2025 6:16:13 PM</t>
  </si>
  <si>
    <t>Thôn Hoà Bình, Xã Hà Giang, Huyện Đông Hưng T. Thái Bình Việt Nam</t>
  </si>
  <si>
    <t>9105818325</t>
  </si>
  <si>
    <t>8/18/2025 6:37:00 PM</t>
  </si>
  <si>
    <t>2ARW</t>
  </si>
  <si>
    <t>WM+ HDG 1193 Trần Hưng Đạo</t>
  </si>
  <si>
    <t>Số 1193 Đường Trần Hưng Đạo, Phường Phạm Thái, Thị Xã Kinh Môn T. Hải Dương Việt Nam</t>
  </si>
  <si>
    <t>9105818501</t>
  </si>
  <si>
    <t>8/18/2025 7:06:52 PM</t>
  </si>
  <si>
    <t>6808</t>
  </si>
  <si>
    <t>WM+ HYN Cao Xá, Phù Cừ</t>
  </si>
  <si>
    <t>Thôn Cao Xá, Thị trấn Trần Cao, Huyện Phù Cừ T. Hưng Yên Việt Nam</t>
  </si>
  <si>
    <t>9105818537</t>
  </si>
  <si>
    <t>8/18/2025 7:19:30 PM</t>
  </si>
  <si>
    <t>5264</t>
  </si>
  <si>
    <t>WM+ HTH 36 Phan Đình Giót</t>
  </si>
  <si>
    <t>36 Phan Đình Giót, Phường Nam Hà, Thành phố Hà Tĩnh, T. Hà Tĩnh Việt Nam</t>
  </si>
  <si>
    <t>9105818534</t>
  </si>
  <si>
    <t>8/18/2025 7:22:51 PM</t>
  </si>
  <si>
    <t>4547</t>
  </si>
  <si>
    <t>WM+ CTO 1056 quốc lộ 91</t>
  </si>
  <si>
    <t>1056 Quốc lộ 91, Phường Châu Văn Liêm, Quận Ô Môn, TP. Cần Thơ Việt Nam</t>
  </si>
  <si>
    <t>9105818542</t>
  </si>
  <si>
    <t>8/18/2025 7:29:34 PM</t>
  </si>
  <si>
    <t>6400</t>
  </si>
  <si>
    <t>WM+ HNI Cổ Loa, Đông Anh</t>
  </si>
  <si>
    <t>Xóm Chợ, Xã Cổ Loa, Huyện Đông Anh, TP. Hà Nội Việt Nam</t>
  </si>
  <si>
    <t>18/08/2025 22:21:09</t>
  </si>
  <si>
    <t>9105818561</t>
  </si>
  <si>
    <t>8/18/2025 7:36:04 PM</t>
  </si>
  <si>
    <t>4595</t>
  </si>
  <si>
    <t>WM+ HPG 51 Hạ Đoạn 2</t>
  </si>
  <si>
    <t>Số 51 Hạ Đoạn 2, Phường Đông Hải 2, Quận Hải An, TP. Hải Phòng Việt Nam</t>
  </si>
  <si>
    <t>0934555054</t>
  </si>
  <si>
    <t>9105818682</t>
  </si>
  <si>
    <t>8/18/2025 8:09:29 PM</t>
  </si>
  <si>
    <t>3665</t>
  </si>
  <si>
    <t>WIN DNG 445 Trưng Nữ Vương</t>
  </si>
  <si>
    <t>445 Trưng Nữ Vương, Phường Hòa Thuận Tây, Quận Hải Châu, TP. Đà Nẵng Việt Nam</t>
  </si>
  <si>
    <t>WM+ DNG 445 Trưng Nữ Vương</t>
  </si>
  <si>
    <t>0973254757</t>
  </si>
  <si>
    <t>9105818636</t>
  </si>
  <si>
    <t>8/18/2025 8:16:39 PM</t>
  </si>
  <si>
    <t>6356</t>
  </si>
  <si>
    <t>WM+ DLK 110 Y Ngông</t>
  </si>
  <si>
    <t>110 Y Ngông, Phường Tân Tiến, Thành Phố Buôn Ma Thuột, T. Đắk Lắk Việt Nam</t>
  </si>
  <si>
    <t>18/08/2025 21:23:10</t>
  </si>
  <si>
    <t>9105818694</t>
  </si>
  <si>
    <t>8/18/2025 8:17:16 PM</t>
  </si>
  <si>
    <t>2352</t>
  </si>
  <si>
    <t>WM+ HNI 70 Vạn Kiếp</t>
  </si>
  <si>
    <t>Số 70 Vạn Kiếp, tổ 58A, Phường Bạch, Đằng, Quận Hai Bà Trưng, TP. Hà Nội Việt Nam</t>
  </si>
  <si>
    <t>9105818775</t>
  </si>
  <si>
    <t>8/18/2025 8:39:33 PM</t>
  </si>
  <si>
    <t>Số 97 Hùng Vương, Phường Ba Đồn, Thị xã Ba Đồn, T. Quảng Bình Việt Nam</t>
  </si>
  <si>
    <t>18/08/2025 21:38:33</t>
  </si>
  <si>
    <t>9105818827</t>
  </si>
  <si>
    <t>8/18/2025 8:49:17 PM</t>
  </si>
  <si>
    <t>4359</t>
  </si>
  <si>
    <t>WM+ DNG 119 Phạm Tứ (Lô 08-D18)</t>
  </si>
  <si>
    <t>119 Phạm Tứ (Lô 08-D18), tổ 4, Phường Khuê Trung, Quận Cẩm Lệ, TP. Đà Nẵng Việt Nam</t>
  </si>
  <si>
    <t>WM+ DNG 119 Phạm Tứ (Lô 08-D18</t>
  </si>
  <si>
    <t>0905682859</t>
  </si>
  <si>
    <t>9105818828</t>
  </si>
  <si>
    <t>8/18/2025 8:49:54 PM</t>
  </si>
  <si>
    <t>9105818875</t>
  </si>
  <si>
    <t>8/18/2025 9:09:46 PM</t>
  </si>
  <si>
    <t>3490</t>
  </si>
  <si>
    <t>WM+ CTO 1B Đinh Tiên Hoàng</t>
  </si>
  <si>
    <t>1B Đinh Tiên Hoàng, Phường Thới Bình, Quận Ninh Kiều, TP. Cần Thơ Việt Nam</t>
  </si>
  <si>
    <t>19/08/2025 09:01:29</t>
  </si>
  <si>
    <t>9105818876</t>
  </si>
  <si>
    <t>8/18/2025 9:12:18 PM</t>
  </si>
  <si>
    <t>2AWF</t>
  </si>
  <si>
    <t>WM+ HNI Đại Đồng Độ Lân, Tuyết Nghĩ</t>
  </si>
  <si>
    <t>Thôn Đại Đồng Độ Lân, Xã Tuyết Nghĩa, Huyện Quốc Oai TP. Hà Nội Việt Nam</t>
  </si>
  <si>
    <t>WM+ HNI Đại Đồng, Tuyết Nghĩa</t>
  </si>
  <si>
    <t>9105818959</t>
  </si>
  <si>
    <t>8/18/2025 9:34:57 PM</t>
  </si>
  <si>
    <t>4277</t>
  </si>
  <si>
    <t>WM+ HNI 67 đường 2 khu 2 Phú Minh</t>
  </si>
  <si>
    <t>Số 67 Đường 2, khu 2 xã Phú Minh, Huyện Sóc Sơn, TP. Hà Nội Việt Nam</t>
  </si>
  <si>
    <t>WM+ HNI 67 đường 2 khu 2 Phú M</t>
  </si>
  <si>
    <t>18/08/2025 21:57:27</t>
  </si>
  <si>
    <t>9105818956</t>
  </si>
  <si>
    <t>8/18/2025 9:52:17 PM</t>
  </si>
  <si>
    <t>2ACB</t>
  </si>
  <si>
    <t>WM+ HNI Khu Tái Định Cư Ngũ Hiệp</t>
  </si>
  <si>
    <t>Thôn Tự Khoát, Xã Ngũ Hiệp, Huyện Thanh Trì Thành phố Hà Nội Việt Nam</t>
  </si>
  <si>
    <t>WM+ HNI Tự Khoát, Ngũ Hiệp</t>
  </si>
  <si>
    <t>9105818981</t>
  </si>
  <si>
    <t>8/18/2025 9:54:24 PM</t>
  </si>
  <si>
    <t>6898</t>
  </si>
  <si>
    <t>WM+ QNH 290 Nguyễn Đức Cảnh</t>
  </si>
  <si>
    <t>290 Nguyễn Đức Cảnh, Phường Quang Hanh, Thành phố Cẩm Phả T. Quảng Ninh Việt Nam</t>
  </si>
  <si>
    <t>9105819027</t>
  </si>
  <si>
    <t>8/18/2025 9:56:32 PM</t>
  </si>
  <si>
    <t>9105819067</t>
  </si>
  <si>
    <t>8/18/2025 10:25:01 PM</t>
  </si>
  <si>
    <t>2AX0</t>
  </si>
  <si>
    <t>WM+ TBH Đồng Hòa, Thái Thụy</t>
  </si>
  <si>
    <t>Thôn 1 Đồng Hòa, Xã Thụy Phong, Huyện Thái Thụy T. Thái Bình Việt Nam</t>
  </si>
  <si>
    <t>9105818983</t>
  </si>
  <si>
    <t>8/18/2025 10:55:28 PM</t>
  </si>
  <si>
    <t>9105819093</t>
  </si>
  <si>
    <t>8/19/2025 6:18:14 AM</t>
  </si>
  <si>
    <t>2AII</t>
  </si>
  <si>
    <t>WM+ TBH Hướng Tân, Nam Hà</t>
  </si>
  <si>
    <t>Thôn Hướng Tân, Xã Nam Hà, Huyện Tiền Hải T. Thái Bình Việt Nam</t>
  </si>
  <si>
    <t>9105819096</t>
  </si>
  <si>
    <t>8/19/2025 6:34:23 AM</t>
  </si>
  <si>
    <t>2ABB</t>
  </si>
  <si>
    <t>WM+ BGG Thôn Khoát, Đông Lỗ</t>
  </si>
  <si>
    <t>Thôn Khoát, Xã Đông Lỗ, Huyện Hiệp Hòa T. Bắc Giang Việt Nam</t>
  </si>
  <si>
    <t>9105819138</t>
  </si>
  <si>
    <t>8/19/2025 7:17:33 AM</t>
  </si>
  <si>
    <t>5910</t>
  </si>
  <si>
    <t>WM+ HNM 180 Nguyễn Văn Trỗi</t>
  </si>
  <si>
    <t>Số 180 đường Nguyễn Văn Trỗi, Phường Hai Bà Trưng, Thành phố Phủ Lý, T. Hà Nam Việt Nam</t>
  </si>
  <si>
    <t>9105819124</t>
  </si>
  <si>
    <t>8/19/2025 7:19:43 AM</t>
  </si>
  <si>
    <t>2ARM</t>
  </si>
  <si>
    <t>WM+ TBH Trung Thịnh, Thái Thịnh</t>
  </si>
  <si>
    <t>Thôn Trung Thịnh, Xã Thái Thịnh, Huyện Thái Thụy T. Thái Bình Việt Nam</t>
  </si>
  <si>
    <t>WM+ TBH Trung Thịnh, Thái Thịn</t>
  </si>
  <si>
    <t>9105819304</t>
  </si>
  <si>
    <t>8/19/2025 8:42:43 AM</t>
  </si>
  <si>
    <t>1644</t>
  </si>
  <si>
    <t>WM HNI Yên Sở</t>
  </si>
  <si>
    <t>Tầng 1, Tòa CT2, Khu đô thị Gamuda Gardens, Phường Trần Phú, Quận Hoàng Mai, TP. Hà Nội Việt Nam</t>
  </si>
  <si>
    <t>Phạm Thị Sinh</t>
  </si>
  <si>
    <t>20/08/2025 07:18:01</t>
  </si>
  <si>
    <t>9105819353</t>
  </si>
  <si>
    <t>8/19/2025 8:51:07 AM</t>
  </si>
  <si>
    <t>6853</t>
  </si>
  <si>
    <t>WM+ BGG 103 Phố Kim</t>
  </si>
  <si>
    <t>Số 103 Phố Kim, Xã Phượng Sơn, Huyện Lục Ngạn T. Bắc Giang Việt Nam</t>
  </si>
  <si>
    <t>9105819406</t>
  </si>
  <si>
    <t>8/19/2025 9:04:13 AM</t>
  </si>
  <si>
    <t>3326</t>
  </si>
  <si>
    <t>WM+ QNH 239 Tổ 24 Quang Trung</t>
  </si>
  <si>
    <t>Số 239, Tổ 24, Khu 7, Phường Quang Trung, Thành phố Uông Bí, T. Quảng Ninh Việt Nam</t>
  </si>
  <si>
    <t>9105819505</t>
  </si>
  <si>
    <t>8/19/2025 9:25:47 AM</t>
  </si>
  <si>
    <t>5977</t>
  </si>
  <si>
    <t>WM+ HYN Thanh Xá, Yên Mỹ</t>
  </si>
  <si>
    <t>Thôn Thanh Xá, Xã Nghĩa Hiệp, Huyện Yên Mỹ, T. Hưng Yên Việt Nam</t>
  </si>
  <si>
    <t>9105819562</t>
  </si>
  <si>
    <t>8/19/2025 9:28:18 AM</t>
  </si>
  <si>
    <t>6651</t>
  </si>
  <si>
    <t>WM+ TGG 378 Lê Thị Hồng Gấm</t>
  </si>
  <si>
    <t>378 Lê Thị Hồng Gấm, P. 6, TP. Mỹ Tho, T. Tiền Giang Việt Nam</t>
  </si>
  <si>
    <t>9105819586</t>
  </si>
  <si>
    <t>8/19/2025 9:32:56 AM</t>
  </si>
  <si>
    <t>6449</t>
  </si>
  <si>
    <t>WM+ NAN Khối 2A Thanh Chương</t>
  </si>
  <si>
    <t>Khối 2A, Thị trấn Thanh Chương , Huyện Thanh Chương, T. Nghệ An Việt Nam</t>
  </si>
  <si>
    <t>9105819627</t>
  </si>
  <si>
    <t>8/19/2025 9:33:46 AM</t>
  </si>
  <si>
    <t>2B18</t>
  </si>
  <si>
    <t>WM+ TTH 497 Bùi Thị Xuân</t>
  </si>
  <si>
    <t>497 Bùi Thị Xuân, P. Thủy Biều, Q. Thuận Hóa, TP. Huế Việt Nam</t>
  </si>
  <si>
    <t>9105819652</t>
  </si>
  <si>
    <t>8/19/2025 9:39:26 AM</t>
  </si>
  <si>
    <t>9105819605</t>
  </si>
  <si>
    <t>8/19/2025 9:43:21 AM</t>
  </si>
  <si>
    <t>6090</t>
  </si>
  <si>
    <t>WM+ PTO 191B Ba Mỏ</t>
  </si>
  <si>
    <t>Số 191B Phố Ba Mỏ, TT Thanh Sơn, Huyện Thanh Sơn, T. Phú Thọ Việt Nam</t>
  </si>
  <si>
    <t>19/08/2025 09:53:15</t>
  </si>
  <si>
    <t>9105819675</t>
  </si>
  <si>
    <t>8/19/2025 9:54:35 AM</t>
  </si>
  <si>
    <t>5996</t>
  </si>
  <si>
    <t>WM+ HDG 27 Mạc Đĩnh Chi</t>
  </si>
  <si>
    <t>Số 27 Mạc Đĩnh Chi, Thị trấn Nam Sách, huyện Nam Sách, T. Hải Dương Việt Nam</t>
  </si>
  <si>
    <t>9105819732</t>
  </si>
  <si>
    <t>8/19/2025 9:59:56 AM</t>
  </si>
  <si>
    <t>19/08/2025 10:08:18</t>
  </si>
  <si>
    <t>9105819823</t>
  </si>
  <si>
    <t>8/19/2025 10:08:44 AM</t>
  </si>
  <si>
    <t>2A28</t>
  </si>
  <si>
    <t>WM+ NAN Sơn Hải, Quỳnh Lưu</t>
  </si>
  <si>
    <t>Xóm 10, Xã Sơn Hải, Huyện Quỳnh Lưu T. Nghệ An Việt Nam</t>
  </si>
  <si>
    <t>9105819914</t>
  </si>
  <si>
    <t>8/19/2025 10:18:20 AM</t>
  </si>
  <si>
    <t>3956</t>
  </si>
  <si>
    <t>WM+ DNG 119 Huỳnh Ngọc Huệ, Tổ 15</t>
  </si>
  <si>
    <t>119 Huỳnh Ngọc Huệ, tổ 15, Phường Hòa Khuê, Quận Thanh Khê, TP. Đà Nẵng Việt Nam</t>
  </si>
  <si>
    <t>WM+ DNG 119 Huỳnh Ngọc Huệ, Tổ</t>
  </si>
  <si>
    <t>0903554996</t>
  </si>
  <si>
    <t>9105819958</t>
  </si>
  <si>
    <t>8/19/2025 10:20:43 AM</t>
  </si>
  <si>
    <t>2AJL</t>
  </si>
  <si>
    <t>WM+ DNG 111 Phan Văn Đáng</t>
  </si>
  <si>
    <t>111 Phan Văn Đáng,Thôn Bàu Cầu, X. Hòa Châu, H. Hòa Vang, TP. Đà Nẵng Việt Nam</t>
  </si>
  <si>
    <t>9105819951</t>
  </si>
  <si>
    <t>8/19/2025 10:22:24 AM</t>
  </si>
  <si>
    <t>4766</t>
  </si>
  <si>
    <t>WM+ HNI 78 Cầu Trì</t>
  </si>
  <si>
    <t>78 Cầu Trì, Phường Sơn Lộc, Thị xã Sơn Tây, TP. Hà Nội Việt Nam</t>
  </si>
  <si>
    <t>0384085511</t>
  </si>
  <si>
    <t>9105820038</t>
  </si>
  <si>
    <t>8/19/2025 10:31:07 AM</t>
  </si>
  <si>
    <t>6178</t>
  </si>
  <si>
    <t>WM+ PTO Khu 22 Hoàng Xá</t>
  </si>
  <si>
    <t>Khu 22, Xã Hoàng Xá, Huyện Thanh Thủy, T. Phú Thọ Việt Nam</t>
  </si>
  <si>
    <t>9105820091</t>
  </si>
  <si>
    <t>8/19/2025 10:39:42 AM</t>
  </si>
  <si>
    <t>Số 291 Lý Nhân Tông, Phường Đông Thọ, Thành phố Thanh Hóa, T. Thanh Hóa Việt Nam</t>
  </si>
  <si>
    <t>0943211936</t>
  </si>
  <si>
    <t>9105820120</t>
  </si>
  <si>
    <t>8/19/2025 10:42:14 AM</t>
  </si>
  <si>
    <t>2B36</t>
  </si>
  <si>
    <t>WM+ HNI Bảo Tháp, Quang Minh</t>
  </si>
  <si>
    <t>Thôn Bảo Tháp, Xã Quang Minh, Thành phố Hà Nội TP. Hà Nội Việt Nam</t>
  </si>
  <si>
    <t>WM+ HNI Bảo Tháp, Kim Hoa</t>
  </si>
  <si>
    <t>9105820188</t>
  </si>
  <si>
    <t>8/19/2025 10:49:52 AM</t>
  </si>
  <si>
    <t>5731</t>
  </si>
  <si>
    <t>WM+ THA 04 Đường Thanh Niên</t>
  </si>
  <si>
    <t>Số 04 đường Thanh Niên, thị trấn Tân Phong, huyện Quảng Xương, Tỉnh Thanh Hóa Việt Nam</t>
  </si>
  <si>
    <t>9105820207</t>
  </si>
  <si>
    <t>8/19/2025 10:50:19 AM</t>
  </si>
  <si>
    <t>6279</t>
  </si>
  <si>
    <t>WM+ HCM 244 Điện Biên Phủ</t>
  </si>
  <si>
    <t>244 Điện Biên Phủ, P. 17, Q. Bình Thạnh, TP. Hồ Chí Minh Việt Nam</t>
  </si>
  <si>
    <t>9105820191</t>
  </si>
  <si>
    <t>8/19/2025 10:53:16 AM</t>
  </si>
  <si>
    <t>6650</t>
  </si>
  <si>
    <t>WM+ VTU 797 Bình Giã</t>
  </si>
  <si>
    <t>797 Bình Giã, P. 10, TP. Vũng Tàu, T. Bà Rịa - Vũng Tàu Việt Nam</t>
  </si>
  <si>
    <t>9105820182</t>
  </si>
  <si>
    <t>8/19/2025 10:56:25 AM</t>
  </si>
  <si>
    <t>5133</t>
  </si>
  <si>
    <t>WM+ HGG Số 288 Trần Phú</t>
  </si>
  <si>
    <t>Số 288 Trần Phú, Tổ 5, Phường Trần Phú, Thành phố Hà Giang, T. Hà Giang Việt Nam</t>
  </si>
  <si>
    <t>9105820258</t>
  </si>
  <si>
    <t>8/19/2025 10:56:33 AM</t>
  </si>
  <si>
    <t>9105820245</t>
  </si>
  <si>
    <t>8/19/2025 10:57:58 AM</t>
  </si>
  <si>
    <t>5077</t>
  </si>
  <si>
    <t>WM+ HCM 254/63 âu Cơ</t>
  </si>
  <si>
    <t>254/63 Âu Cơ, P. 9, Quận Tân Bình, TP. Hồ Chí Minh Việt Nam</t>
  </si>
  <si>
    <t>9105820186</t>
  </si>
  <si>
    <t>9105820246</t>
  </si>
  <si>
    <t>6034</t>
  </si>
  <si>
    <t>WM+ BDG A-S-04 và A-S-05 EcoXuân</t>
  </si>
  <si>
    <t>A-S-04 và A-S-05 tầng 1, Block A, đường NB-N9, Khu EcoXuân Lái Thiêu, P. Lái Thiêu, TP. Thuận An, T. Bình Dương Việt Nam</t>
  </si>
  <si>
    <t>WM+ BDG A-S-04 và A-S-05 EcoXu</t>
  </si>
  <si>
    <t>9105820255</t>
  </si>
  <si>
    <t>8/19/2025 11:03:21 AM</t>
  </si>
  <si>
    <t>4424</t>
  </si>
  <si>
    <t>WM+ HNI 153 - 155 Thanh Am</t>
  </si>
  <si>
    <t>Số 153 - 155 phố Thanh Am, Tổ 23, Phường Thượng Thanh, Quận Long Biên, TP. Hà Nội Việt Nam</t>
  </si>
  <si>
    <t>0986825226</t>
  </si>
  <si>
    <t>21/08/2025 17:22:55</t>
  </si>
  <si>
    <t>9105820337</t>
  </si>
  <si>
    <t>8/19/2025 11:03:59 AM</t>
  </si>
  <si>
    <t>2AT1</t>
  </si>
  <si>
    <t>WIN HCM 83 Trần Hưng Đạo</t>
  </si>
  <si>
    <t>83 Trần Hưng Đạo, P. Tân Thành, Q. Tân Phú TP. Hồ Chí Minh Việt Nam</t>
  </si>
  <si>
    <t>9105820296</t>
  </si>
  <si>
    <t>8/19/2025 11:10:30 AM</t>
  </si>
  <si>
    <t>2351</t>
  </si>
  <si>
    <t>WM+ HNI 7 Ng Cao</t>
  </si>
  <si>
    <t>Số 7 Nguyễn Cao, tổ 14, Phường Đống, Mác, Quận Hai Bà Trưng, TP. Hà Nội Việt Nam</t>
  </si>
  <si>
    <t>9105820422</t>
  </si>
  <si>
    <t>8/19/2025 11:20:56 AM</t>
  </si>
  <si>
    <t>6024</t>
  </si>
  <si>
    <t>WM+ HDG Thái Mông, Kinh Môn</t>
  </si>
  <si>
    <t>Thôn Thái Mông, xã Quang Thành, thị xã Kinh Môn, T. Hải Dương Việt Nam</t>
  </si>
  <si>
    <t>9105820435</t>
  </si>
  <si>
    <t>8/19/2025 11:25:16 AM</t>
  </si>
  <si>
    <t>3388</t>
  </si>
  <si>
    <t>WIN HCM 602/52 Điện Biên Phủ</t>
  </si>
  <si>
    <t>602/52 Điện Biên Phủ, Phường 22, Quận Bình Thạnh, TP. Hồ Chí Minh Việt Nam</t>
  </si>
  <si>
    <t>0779802048</t>
  </si>
  <si>
    <t>9105820579</t>
  </si>
  <si>
    <t>8/19/2025 11:36:44 AM</t>
  </si>
  <si>
    <t>2ADY</t>
  </si>
  <si>
    <t>WM+ NBH Xóm 5, Cồn Thoi</t>
  </si>
  <si>
    <t>Xóm 5, Xã Cồn Thoi T. Ninh Bình Việt Nam</t>
  </si>
  <si>
    <t>WM+ NBH Xóm 9, Cồn Thoi</t>
  </si>
  <si>
    <t>9105820600</t>
  </si>
  <si>
    <t>8/19/2025 11:40:05 AM</t>
  </si>
  <si>
    <t>Số 347 Bạch Mai, Phường Bạch Mai, Quận Hai Bà Trưng, TP. Hà Nội Việt Nam</t>
  </si>
  <si>
    <t>0972395699</t>
  </si>
  <si>
    <t>9105820652</t>
  </si>
  <si>
    <t>8/19/2025 12:04:09 PM</t>
  </si>
  <si>
    <t>2AWV</t>
  </si>
  <si>
    <t>WM+ QNM Thôn Hà Vy, Đại Hồng</t>
  </si>
  <si>
    <t>Thửa đất số 885, Tờ bản đồ số 5, Thôn Hà Vy, X. Đại Hồng H. Đại Lộc T. Quảng Nam Việt Nam</t>
  </si>
  <si>
    <t>9105820733</t>
  </si>
  <si>
    <t>8/19/2025 12:15:19 PM</t>
  </si>
  <si>
    <t>5230</t>
  </si>
  <si>
    <t>WM+ HCM 2N Bình Giã</t>
  </si>
  <si>
    <t>2N Bình Giã, Phường 13, Quận Tân Bình, TP. Hồ Chí Minh Việt Nam</t>
  </si>
  <si>
    <t>0966151760</t>
  </si>
  <si>
    <t>9105820792</t>
  </si>
  <si>
    <t>8/19/2025 12:18:36 PM</t>
  </si>
  <si>
    <t>2798</t>
  </si>
  <si>
    <t>WM+ HNI 207 Đức Giang</t>
  </si>
  <si>
    <t>Số 207 Đức Giang, Phường Thượng Thanh, Quận Long B, TP. Hà Nội Việt Nam</t>
  </si>
  <si>
    <t>9105820813</t>
  </si>
  <si>
    <t>8/19/2025 12:18:44 PM</t>
  </si>
  <si>
    <t>4703</t>
  </si>
  <si>
    <t>WM+ BGG 36 - 38 Nguyễn Nghĩa Lập</t>
  </si>
  <si>
    <t>Số 36 - 38 Nguyễn Nghĩa Lập, Phường Thọ Xương, Thành phố Bắc Giang, T. Bắc Giang Việt Nam</t>
  </si>
  <si>
    <t>WM+ BGG 36 - 38 Nguyễn Nghĩa L</t>
  </si>
  <si>
    <t>9105820764</t>
  </si>
  <si>
    <t>8/19/2025 12:19:32 PM</t>
  </si>
  <si>
    <t>9105820819</t>
  </si>
  <si>
    <t>3669</t>
  </si>
  <si>
    <t>WM+ BDG Ô 23-DC01 KDC Viet Sing</t>
  </si>
  <si>
    <t>Ô 23, DC01, Khu Phố 4, Phường An Phú, Thành phố Thuận An, T. Bình Dương Việt Nam</t>
  </si>
  <si>
    <t>WM+ BDG Ô 23-DC01 KDC Viet Sin</t>
  </si>
  <si>
    <t>0938285176</t>
  </si>
  <si>
    <t>9105820816</t>
  </si>
  <si>
    <t>8/19/2025 12:19:33 PM</t>
  </si>
  <si>
    <t>9105820908</t>
  </si>
  <si>
    <t>8/19/2025 12:22:58 PM</t>
  </si>
  <si>
    <t>2AKQ</t>
  </si>
  <si>
    <t>WM+ VPC Cầu Tre, Hồ Sơn</t>
  </si>
  <si>
    <t>Thôn Cầu Tre, Xã Hồ Sơn, Huyện Tam Đảo T. Vĩnh Phúc Việt Nam</t>
  </si>
  <si>
    <t>9105820921</t>
  </si>
  <si>
    <t>8/19/2025 12:25:15 PM</t>
  </si>
  <si>
    <t>2A35</t>
  </si>
  <si>
    <t>WM+ KHA 15 Hà Huy Tập</t>
  </si>
  <si>
    <t>15 Hà Huy Tập, Huyện Diên Khánh, Huyện Diêm Khánh T. Khánh Hòa Việt Nam</t>
  </si>
  <si>
    <t>9105820951</t>
  </si>
  <si>
    <t>8/19/2025 12:32:01 PM</t>
  </si>
  <si>
    <t>9105820955</t>
  </si>
  <si>
    <t>8/19/2025 12:33:41 PM</t>
  </si>
  <si>
    <t>6943</t>
  </si>
  <si>
    <t>WM+ BDG 76 Bùi Thị Xuân</t>
  </si>
  <si>
    <t>76 Bùi Thị Xuân, KP. Tân Phước, P. Tân Bình, TP. Dĩ An T. Bình Dương Việt Nam</t>
  </si>
  <si>
    <t>9105820978</t>
  </si>
  <si>
    <t>8/19/2025 12:34:32 PM</t>
  </si>
  <si>
    <t>2B03</t>
  </si>
  <si>
    <t>WM+ THA Tiền Thôn, Hoằng Tiến</t>
  </si>
  <si>
    <t>ĐT510B, Thôn Tiền Thôn, Xã Hoằng Tiến, Huyện Hoằng Hóa T. Thanh Hóa Việt Nam</t>
  </si>
  <si>
    <t>9105820997</t>
  </si>
  <si>
    <t>8/19/2025 12:34:33 PM</t>
  </si>
  <si>
    <t>4366</t>
  </si>
  <si>
    <t>WIN HCM CC 237 Nguyễn Văn Hưởng</t>
  </si>
  <si>
    <t>237 Nguyễn Văn Hưởng, P. Thảo Điền, Quận 2, TP. Hồ Chí Minh Việt Nam</t>
  </si>
  <si>
    <t>WIN HCM CC 237 Nguyễn Văn Hưởn</t>
  </si>
  <si>
    <t>0916284607</t>
  </si>
  <si>
    <t>9105820946</t>
  </si>
  <si>
    <t>8/19/2025 12:37:37 PM</t>
  </si>
  <si>
    <t>6824</t>
  </si>
  <si>
    <t>WM+ HCM 8/17 Đông Thạnh 3</t>
  </si>
  <si>
    <t>8/17 Đông Thạnh 3, X. Đông Thạnh, H. Hóc Môn TP. Hồ Chí Minh Việt Nam</t>
  </si>
  <si>
    <t>9105820963</t>
  </si>
  <si>
    <t>8/19/2025 12:39:18 PM</t>
  </si>
  <si>
    <t>6023</t>
  </si>
  <si>
    <t>WM+ QNH Kim Sơn, Đông Triều</t>
  </si>
  <si>
    <t>Khu Đô Thị Kim Sơn, phường Kim Sơn, Thị Xã Đông Triều, T. Quảng Ninh Việt Nam</t>
  </si>
  <si>
    <t>19/08/2025 15:05:16</t>
  </si>
  <si>
    <t>9105821047</t>
  </si>
  <si>
    <t>8/19/2025 12:42:06 PM</t>
  </si>
  <si>
    <t>3630</t>
  </si>
  <si>
    <t>WM+ HCM 17/4 Nguyễn Thị Kiểu</t>
  </si>
  <si>
    <t>Số 17/4 Nguyễn Thị Kiểu - KP 3, Phường Tân Thới Hiệp, Quận 12, TP. Hồ Chí Minh Việt Nam</t>
  </si>
  <si>
    <t>0901533590</t>
  </si>
  <si>
    <t>9105821060</t>
  </si>
  <si>
    <t>8/19/2025 12:49:41 PM</t>
  </si>
  <si>
    <t>6145</t>
  </si>
  <si>
    <t>WM+ BDG 27/2 KP Tân Thắng</t>
  </si>
  <si>
    <t>27/2 KP. Tân Thắng, Tân Bình, Dĩ An, Bình Dương T. Bình Dương Việt Nam</t>
  </si>
  <si>
    <t>9105821064</t>
  </si>
  <si>
    <t>8/19/2025 12:52:29 PM</t>
  </si>
  <si>
    <t>9105821032</t>
  </si>
  <si>
    <t>8/19/2025 12:53:54 PM</t>
  </si>
  <si>
    <t>9105821088</t>
  </si>
  <si>
    <t>8/19/2025 12:55:02 PM</t>
  </si>
  <si>
    <t>5656</t>
  </si>
  <si>
    <t>WM+ VPC 50 Nguyễn Văn Linh</t>
  </si>
  <si>
    <t>50 Nguyễn Văn Linh, Phường Xuân Hòa, TP. Phúc Yên Vĩnh Phúc Việt Nam</t>
  </si>
  <si>
    <t>0336255986</t>
  </si>
  <si>
    <t>19/08/2025 13:20:59</t>
  </si>
  <si>
    <t>9105821091</t>
  </si>
  <si>
    <t>8/19/2025 12:57:24 PM</t>
  </si>
  <si>
    <t>19/08/2025 13:20:36</t>
  </si>
  <si>
    <t>9105821104</t>
  </si>
  <si>
    <t>8/19/2025 1:05:49 PM</t>
  </si>
  <si>
    <t>4063</t>
  </si>
  <si>
    <t>WM+ DNG 183 Tô Hiệu</t>
  </si>
  <si>
    <t>183 Tô Hiệu, P. Hòa Minh, Quận Liên Chiểu, TP. Đà Nẵng Việt Nam</t>
  </si>
  <si>
    <t>19/08/2025 13:11:38</t>
  </si>
  <si>
    <t>9105821126</t>
  </si>
  <si>
    <t>8/19/2025 1:06:14 PM</t>
  </si>
  <si>
    <t>2AM4</t>
  </si>
  <si>
    <t>WM+ CTO 92 Xô Viết Nghệ Tĩnh</t>
  </si>
  <si>
    <t>92 Xô Viết Nghệ Tĩnh, P. Tân An, Q. Ninh Kiều, TP. Cần Thơ Việt Nam</t>
  </si>
  <si>
    <t>21/08/2025 09:19:18</t>
  </si>
  <si>
    <t>9105821181</t>
  </si>
  <si>
    <t>8/19/2025 1:10:46 PM</t>
  </si>
  <si>
    <t>6795</t>
  </si>
  <si>
    <t>WM+ HCM 3/22A Đông Thạnh 2-3-1</t>
  </si>
  <si>
    <t>3/22A Đông Thạnh 2-3-1, X. Đông Thạnh, H. Hóc Môn TP. Hồ Chí Minh Việt Nam</t>
  </si>
  <si>
    <t>9105821191</t>
  </si>
  <si>
    <t>8/19/2025 1:12:12 PM</t>
  </si>
  <si>
    <t>6199</t>
  </si>
  <si>
    <t>WM+ DNG 297-299 đường 29/3</t>
  </si>
  <si>
    <t>297-299 đường 29/3, Phường Hoà Xuân, Quận Cẩm Lệ, TP. Đà Nẵng Việt Nam</t>
  </si>
  <si>
    <t>9105821193</t>
  </si>
  <si>
    <t>8/19/2025 1:12:36 PM</t>
  </si>
  <si>
    <t>3458</t>
  </si>
  <si>
    <t>WM+ KHA 174 Điện Biên Phủ</t>
  </si>
  <si>
    <t>174 Điện Biên Phủ, Phường Vĩnh Hòa, Thành phố Nha Trang, T. Khánh Hòa Việt Nam</t>
  </si>
  <si>
    <t>Nguyễn Huỳnh Minh Hải</t>
  </si>
  <si>
    <t>0352926690</t>
  </si>
  <si>
    <t>9105821201</t>
  </si>
  <si>
    <t>8/19/2025 1:19:24 PM</t>
  </si>
  <si>
    <t>6348</t>
  </si>
  <si>
    <t>WM+ VPC Thọ Khánh, Tam Dương</t>
  </si>
  <si>
    <t>Khu Thọ Khánh, Xã Hợp Thịnh, Huyện Tam Dương, T. Vĩnh Phúc Việt Nam</t>
  </si>
  <si>
    <t>9105821212</t>
  </si>
  <si>
    <t>8/19/2025 1:21:24 PM</t>
  </si>
  <si>
    <t>2AP9</t>
  </si>
  <si>
    <t>WM+ DNI 93B/2 Lê Ngô Cát</t>
  </si>
  <si>
    <t>93B/2 Lê Ngô Cát, Khu phố 5,TP. Biên Hòa T. Đồng Nai Việt Nam</t>
  </si>
  <si>
    <t>WM+ DNI 93B/2, KP5, Tân Hòa</t>
  </si>
  <si>
    <t>9105821319</t>
  </si>
  <si>
    <t>8/19/2025 1:34:43 PM</t>
  </si>
  <si>
    <t>9105821329</t>
  </si>
  <si>
    <t>8/20/2025 11:17:58 PM</t>
  </si>
  <si>
    <t>1619</t>
  </si>
  <si>
    <t>WM VCP THA Thanh Hóa</t>
  </si>
  <si>
    <t>Số 27 – Đường Trần Phú – Phường Điện Biên, Thành phố Thanh Hóa, T. Thanh Hóa Việt Nam</t>
  </si>
  <si>
    <t>LÊ THỊ NGA</t>
  </si>
  <si>
    <t>0985012168</t>
  </si>
  <si>
    <t>9105821322</t>
  </si>
  <si>
    <t>8/19/2025 1:35:53 PM</t>
  </si>
  <si>
    <t>2A88</t>
  </si>
  <si>
    <t>WM+ HCM 60 Đường số 40</t>
  </si>
  <si>
    <t>60 Đường số 40, P. Tân Tạo, Q. Bình Tân TP. Hồ Chí Minh Việt Nam</t>
  </si>
  <si>
    <t>9105821323</t>
  </si>
  <si>
    <t>8/19/2025 1:36:59 PM</t>
  </si>
  <si>
    <t>9105821333</t>
  </si>
  <si>
    <t>8/19/2025 1:38:15 PM</t>
  </si>
  <si>
    <t>9105821357</t>
  </si>
  <si>
    <t>8/19/2025 1:38:17 PM</t>
  </si>
  <si>
    <t>4204</t>
  </si>
  <si>
    <t>WM+ BDG 342/2A KP Chiêu Liêu</t>
  </si>
  <si>
    <t>342/2A Khu Phố Chiêu Liêu, Phường Tân Đông Hiệp, Thành phố Dĩ An, T. Bình Dương Việt Nam</t>
  </si>
  <si>
    <t>0339263757</t>
  </si>
  <si>
    <t>9105821391</t>
  </si>
  <si>
    <t>8/19/2025 1:44:13 PM</t>
  </si>
  <si>
    <t>5128</t>
  </si>
  <si>
    <t>WM+ BNH Số 74 Đường Nguyễn Đăng Đạo</t>
  </si>
  <si>
    <t>Số 74, Đường Nguyễn Đăng Đạo, Thị Trấn Lim, Huyện Tiên Du, T. Bắc Ninh Việt Nam</t>
  </si>
  <si>
    <t>WM+ BNH Số 74 Đường Nguyễn Đăn</t>
  </si>
  <si>
    <t>0387220129</t>
  </si>
  <si>
    <t>9105821371</t>
  </si>
  <si>
    <t>8/19/2025 1:44:34 PM</t>
  </si>
  <si>
    <t>9105821400</t>
  </si>
  <si>
    <t>8/19/2025 1:45:47 PM</t>
  </si>
  <si>
    <t>2AG0</t>
  </si>
  <si>
    <t>WM+ NAN Khối 4, TT Yên Thành</t>
  </si>
  <si>
    <t>Khối 4, Thị Trấn Yên Thành, Huyện Yên Thành T. Nghệ An Việt Nam</t>
  </si>
  <si>
    <t>19/08/2025 16:16:11</t>
  </si>
  <si>
    <t>9105821375</t>
  </si>
  <si>
    <t>8/19/2025 1:47:31 PM</t>
  </si>
  <si>
    <t>3427</t>
  </si>
  <si>
    <t>WM+ BDG 416 Nguyễn Thị Minh Khai</t>
  </si>
  <si>
    <t>416 Nguyễn Thị Minh Khai, KP Đông Chiêu, Phường Tân Đông Hiệp, Thành phố Dĩ An, T. Bình Dương Việt Nam</t>
  </si>
  <si>
    <t>WM+ BDG 416 Nguyễn Thị Minh Kh</t>
  </si>
  <si>
    <t>0942722818</t>
  </si>
  <si>
    <t>20/08/2025 08:15:10</t>
  </si>
  <si>
    <t>9105821432</t>
  </si>
  <si>
    <t>8/19/2025 1:49:41 PM</t>
  </si>
  <si>
    <t>2ABR</t>
  </si>
  <si>
    <t>WM+ QBH 69 Hùng Vương, Hoàn Lão</t>
  </si>
  <si>
    <t>69 đường Hùng Vương, Thị trấn Hoàn Lão, Huyện Bố Trạch, Tỉnh Quảng Bình Việt Nam</t>
  </si>
  <si>
    <t>WM+ QBH 69 Hùng Vương, Hoàn Lã</t>
  </si>
  <si>
    <t>9105821443</t>
  </si>
  <si>
    <t>8/19/2025 1:50:18 PM</t>
  </si>
  <si>
    <t>2AAM</t>
  </si>
  <si>
    <t>WM+ HPG 210 Hàng Kênh, Lê Chân</t>
  </si>
  <si>
    <t>Số 210 Hàng Kênh, Phường Hàng K TP. Hải Phòng Việt Nam</t>
  </si>
  <si>
    <t>19/08/2025 13:57:39</t>
  </si>
  <si>
    <t>9105821457</t>
  </si>
  <si>
    <t>8/19/2025 1:50:19 PM</t>
  </si>
  <si>
    <t>2048</t>
  </si>
  <si>
    <t>WM+ DNG 134 Ba Tháng Hai</t>
  </si>
  <si>
    <t>134, Ba Tháng Hai, P. Thuận Phước, Quận Hải Châu, TP. Đà Nẵng Việt Nam</t>
  </si>
  <si>
    <t>0773235508</t>
  </si>
  <si>
    <t>9105821415</t>
  </si>
  <si>
    <t>8/19/2025 1:51:41 PM</t>
  </si>
  <si>
    <t>2B50</t>
  </si>
  <si>
    <t>WM+ HNM35 Trần Hưng Đạo</t>
  </si>
  <si>
    <t>Số35 Đường Trần Hưng Đạo, Tổ dân phố Nam Cao, Thị Trấn Vĩnh Vĩnh Trụ, Huyện Lý Nhân T. Hà Nam Việt Nam</t>
  </si>
  <si>
    <t>WM+ HNM 33 Trần Hưng Đạo</t>
  </si>
  <si>
    <t>9105821460</t>
  </si>
  <si>
    <t>9105821485</t>
  </si>
  <si>
    <t>8/19/2025 1:59:26 PM</t>
  </si>
  <si>
    <t>6319</t>
  </si>
  <si>
    <t>WM+ HCM 60/14 Lâm Văn Bền</t>
  </si>
  <si>
    <t>60/14 Lâm Văn Bền, KP4, P. Tân Kiểng, Q. 7, TP. Hồ Chí Minh Việt Nam</t>
  </si>
  <si>
    <t>9105821486</t>
  </si>
  <si>
    <t>8/19/2025 1:59:46 PM</t>
  </si>
  <si>
    <t>3581</t>
  </si>
  <si>
    <t>WM+ DNG 47 Nguyễn Phong Sắc</t>
  </si>
  <si>
    <t>47 Nguyễn Phong Sắc, Phường Khuê Trung, Quận Cẩm Lệ, TP. Đà Nẵng Việt Nam</t>
  </si>
  <si>
    <t>0799415241</t>
  </si>
  <si>
    <t>19/08/2025 14:54:52</t>
  </si>
  <si>
    <t>9105821531</t>
  </si>
  <si>
    <t>8/19/2025 2:02:47 PM</t>
  </si>
  <si>
    <t>9105821524</t>
  </si>
  <si>
    <t>8/19/2025 2:03:49 PM</t>
  </si>
  <si>
    <t>4182</t>
  </si>
  <si>
    <t>WIN BDG 06 Đoàn Thị Kìa</t>
  </si>
  <si>
    <t>06 Đoàn Thị Kìa, P. Tân Đông Hiệp, Thành phố Dĩ An, T. Bình Dương Việt Nam</t>
  </si>
  <si>
    <t>0989276806</t>
  </si>
  <si>
    <t>9105821562</t>
  </si>
  <si>
    <t>8/19/2025 2:05:35 PM</t>
  </si>
  <si>
    <t>6906</t>
  </si>
  <si>
    <t>WM+ QTI 08-08A Trần Hưng Đạo, Quảng</t>
  </si>
  <si>
    <t>08 - 08ATrần Hưng Đạo, Khu phố 3, P. 3, Tx. Quảng Trị T. Quảng Trị Việt Nam</t>
  </si>
  <si>
    <t>WM+ QTI 08-08A Trần Hưng Đạo,</t>
  </si>
  <si>
    <t>19/08/2025 14:26:39</t>
  </si>
  <si>
    <t>9105821588</t>
  </si>
  <si>
    <t>8/19/2025 2:08:31 PM</t>
  </si>
  <si>
    <t>2AM6</t>
  </si>
  <si>
    <t>WM+ HCM 1.01, CC Park View Residenc</t>
  </si>
  <si>
    <t>1.01, Tầng 1, DA Khối căn hộ thuộc cụm công trình Cao ốc văn phòng kết hợp thương mại, dịch vụ và nhà ở, Số 152 Điện Biên Phủ, P. 25, TP. Hồ Chí Minh Việt Nam</t>
  </si>
  <si>
    <t>WM+ HCM 1.01, CC Park View Res</t>
  </si>
  <si>
    <t>9105821761</t>
  </si>
  <si>
    <t>8/19/2025 2:27:28 PM</t>
  </si>
  <si>
    <t>9105821781</t>
  </si>
  <si>
    <t>8/19/2025 2:27:31 PM</t>
  </si>
  <si>
    <t>1519</t>
  </si>
  <si>
    <t>WM CTO Ninh Kiều</t>
  </si>
  <si>
    <t>42 đường 30/4, P. An Phú, Q. Ninh Kiều, TP. Cần Thơ Việt Nam</t>
  </si>
  <si>
    <t>Trịnh Bích Tuyền</t>
  </si>
  <si>
    <t>0946052025</t>
  </si>
  <si>
    <t>9105821804</t>
  </si>
  <si>
    <t>8/19/2025 2:28:44 PM</t>
  </si>
  <si>
    <t>19/08/2025 16:14:32</t>
  </si>
  <si>
    <t>9105821823</t>
  </si>
  <si>
    <t>8/19/2025 2:31:37 PM</t>
  </si>
  <si>
    <t>4228</t>
  </si>
  <si>
    <t>WM+ BDG Thửa 4128, KP Nội Hoá 2</t>
  </si>
  <si>
    <t>Thừa 4128, KP Nội Hoá 2, P.Bình An, Thành phố Dĩ An, T. Bình Dương Việt Nam</t>
  </si>
  <si>
    <t>WM+ BDG Thửa 4128, KP Nội Hoá</t>
  </si>
  <si>
    <t>0786712244</t>
  </si>
  <si>
    <t>9105821867</t>
  </si>
  <si>
    <t>8/19/2025 2:32:14 PM</t>
  </si>
  <si>
    <t>2A64</t>
  </si>
  <si>
    <t>WM+ HDG 305 Nguyễn Hữu Cầu</t>
  </si>
  <si>
    <t>Số 305 Nguyễn Hữu Cầu, P. Ngọc Châu, TP. Hải Dương T. Hải Dương Việt Nam</t>
  </si>
  <si>
    <t>9105821892</t>
  </si>
  <si>
    <t>8/19/2025 2:36:51 PM</t>
  </si>
  <si>
    <t>3126</t>
  </si>
  <si>
    <t>WM+ HCM 649/115C Điện Biên Phủ</t>
  </si>
  <si>
    <t>649/115C Điện Biên Phủ, Phường 25, Quận Bình Thạnh, TP. Hồ Chí Minh Việt Nam</t>
  </si>
  <si>
    <t>0985253490</t>
  </si>
  <si>
    <t>9105821947</t>
  </si>
  <si>
    <t>8/19/2025 2:40:20 PM</t>
  </si>
  <si>
    <t>4077</t>
  </si>
  <si>
    <t>WM+ HNI TT18-50 KĐT Văn Phú</t>
  </si>
  <si>
    <t>Liền kề TT18-50 Khu đô thị mới Văn Phú, Phường Phú La, Quận Hà Đông, TP. Hà Nội Việt Nam</t>
  </si>
  <si>
    <t>0967389359</t>
  </si>
  <si>
    <t>19/08/2025 15:10:39</t>
  </si>
  <si>
    <t>9105821920</t>
  </si>
  <si>
    <t>8/19/2025 2:41:48 PM</t>
  </si>
  <si>
    <t>2AUQ</t>
  </si>
  <si>
    <t>WM+ VPC Bảo Đức, Đạo Đức</t>
  </si>
  <si>
    <t>Thôn Bảo Đức, Thị trấn Đạo Đức, Huyện Bình Xuyên T. Vĩnh Phúc Việt Nam</t>
  </si>
  <si>
    <t>9105821959</t>
  </si>
  <si>
    <t>8/19/2025 2:43:05 PM</t>
  </si>
  <si>
    <t>4027</t>
  </si>
  <si>
    <t>WIN HCM 4/1D Ấp Nam Thới</t>
  </si>
  <si>
    <t>4/1D Ấp Nam Thới, xã Thới Tam Thôn, Huyện Hóc Môn, TP. Hồ Chí Minh Việt Nam</t>
  </si>
  <si>
    <t>0383303800</t>
  </si>
  <si>
    <t>9105821973</t>
  </si>
  <si>
    <t>8/19/2025 2:47:11 PM</t>
  </si>
  <si>
    <t>2AT4</t>
  </si>
  <si>
    <t>WM+ THA Phố Mới, Nông Cống</t>
  </si>
  <si>
    <t>Thôn Phố Mới, Xã Vạn Thắng, Huyện Nông Cống T. Thanh Hóa Việt Nam</t>
  </si>
  <si>
    <t>9105821915</t>
  </si>
  <si>
    <t>8/19/2025 2:50:40 PM</t>
  </si>
  <si>
    <t>3697</t>
  </si>
  <si>
    <t>WM+ VTU A7-10/7 Trung Tâm Chí Linh</t>
  </si>
  <si>
    <t>A7-10/7 Trung Tâm Chí Linh, Phường Nguyễn An Ninh, Thành phố Vũng Tàu, T. Bà Rịa - Vũng Tàu Việt Nam</t>
  </si>
  <si>
    <t>WM+ VTU A7-10/7 Trung Tâm Chí</t>
  </si>
  <si>
    <t>03692631047</t>
  </si>
  <si>
    <t>20/08/2025 08:37:50</t>
  </si>
  <si>
    <t>9105822003</t>
  </si>
  <si>
    <t>8/19/2025 2:52:27 PM</t>
  </si>
  <si>
    <t>6889</t>
  </si>
  <si>
    <t>WM+ VTU 168 Nguyễn Văn Cừ</t>
  </si>
  <si>
    <t>168 Nguyễn Văn Cừ, P. Long Toàn,  TP. Bà Rịa T. Bà Rịa - Vũng Tàu Việt Nam</t>
  </si>
  <si>
    <t>9105822010</t>
  </si>
  <si>
    <t>8/19/2025 2:52:57 PM</t>
  </si>
  <si>
    <t>21/08/2025 15:39:39</t>
  </si>
  <si>
    <t>9105822079</t>
  </si>
  <si>
    <t>8/19/2025 2:56:33 PM</t>
  </si>
  <si>
    <t>3892</t>
  </si>
  <si>
    <t>WM+ BDG 323A Bình Thung</t>
  </si>
  <si>
    <t>323A Bình Thung, KP Bình Thung 2, Phường Bình An, Thành phố Dĩ An, T. Bình Dương Việt Nam</t>
  </si>
  <si>
    <t>0907304980</t>
  </si>
  <si>
    <t>9105822109</t>
  </si>
  <si>
    <t>8/19/2025 2:56:47 PM</t>
  </si>
  <si>
    <t>6382</t>
  </si>
  <si>
    <t>WM+ HCM 8/1A KP4</t>
  </si>
  <si>
    <t>8/1A Khu phố 4, TT. Hóc Môn, H. Hóc Môn, TP. Hồ Chí Minh Việt Nam</t>
  </si>
  <si>
    <t>9105822110</t>
  </si>
  <si>
    <t>8/19/2025 2:56:59 PM</t>
  </si>
  <si>
    <t>1585</t>
  </si>
  <si>
    <t>WM HNI Tây Hồ</t>
  </si>
  <si>
    <t>Tầng 1+2, Chung cư nhà F, Ngõ 28, Đường Xuân La, P.Xuân La, Quận Tây Hồ, TP. Hà Nội Việt Nam</t>
  </si>
  <si>
    <t>Đinh Thị Hải</t>
  </si>
  <si>
    <t>0976694062</t>
  </si>
  <si>
    <t>9105822112</t>
  </si>
  <si>
    <t>8/19/2025 2:57:12 PM</t>
  </si>
  <si>
    <t>2AQS</t>
  </si>
  <si>
    <t>WM+ GLI 31 Phù Đổng</t>
  </si>
  <si>
    <t>31 Phù Đổng, P. Phù Đổng, TP. Pleiku, TP. Pleiku T. Gia Lai Việt Nam</t>
  </si>
  <si>
    <t>WM+ GLI 29-31 Phù Đồng</t>
  </si>
  <si>
    <t>9105822093</t>
  </si>
  <si>
    <t>8/19/2025 2:57:36 PM</t>
  </si>
  <si>
    <t>3708</t>
  </si>
  <si>
    <t>WM+ QNH số 9 LK1 khu Bao Biển</t>
  </si>
  <si>
    <t>Ô số 9 lô LK1 khu dân cư tự xây sau đường, bao biển LK1, LK2 Phường Hồng Hà, Thành phố Hạ Long, T. Quảng Ninh Việt Nam</t>
  </si>
  <si>
    <t>9105822238</t>
  </si>
  <si>
    <t>8/19/2025 3:06:19 PM</t>
  </si>
  <si>
    <t>4484</t>
  </si>
  <si>
    <t>WM+ HNI Chợ Kim, Tổ 49 TT Đông Anh</t>
  </si>
  <si>
    <t>Khu Chợ Kim, Xã Xuân Nộn, Huyện Đông Anh, TP. Hà Nội Việt Nam</t>
  </si>
  <si>
    <t>WM+ HNI Chợ Kim, Tổ 49 TT Đông</t>
  </si>
  <si>
    <t>19/08/2025 15:15:20</t>
  </si>
  <si>
    <t>9105822231</t>
  </si>
  <si>
    <t>8/19/2025 3:07:18 PM</t>
  </si>
  <si>
    <t>2392</t>
  </si>
  <si>
    <t>WM+ HNI 56/143 Ng Chính</t>
  </si>
  <si>
    <t>Số 56 ngõ 143 Nguyễn Chính, Phường, Thịnh Liệt, Quận Hoàng Mai, TP. Hà Nội Việt Nam</t>
  </si>
  <si>
    <t>9105822196</t>
  </si>
  <si>
    <t>8/19/2025 3:07:28 PM</t>
  </si>
  <si>
    <t>WM+ HNI 86 Quan Nhân</t>
  </si>
  <si>
    <t>86 Quan Nhân, Phường Nhân Chính, Quận Thanh Xuân, TP. Hà Nội Việt Nam</t>
  </si>
  <si>
    <t>0356702291</t>
  </si>
  <si>
    <t>9105822319</t>
  </si>
  <si>
    <t>8/19/2025 3:13:49 PM</t>
  </si>
  <si>
    <t>1666</t>
  </si>
  <si>
    <t>WM HNI Trường Chinh</t>
  </si>
  <si>
    <t>Tầng 1, Tòa HH1 - Meco Complex Building, ngõ 102 Trường Chinh, Phường Phương Mai Quận Đống Đa, TP. Hà Nội Việt Nam</t>
  </si>
  <si>
    <t>Dương Thị Oanh</t>
  </si>
  <si>
    <t>22/08/2025 15:23:17</t>
  </si>
  <si>
    <t>9105822335</t>
  </si>
  <si>
    <t>8/19/2025 3:17:03 PM</t>
  </si>
  <si>
    <t>2B44</t>
  </si>
  <si>
    <t>WM+ PTO Khu 3, TT Phong Châu</t>
  </si>
  <si>
    <t>Thửa đất số 71-3, Tờ bản đồ số 33, TT Phong Châu T. Phú Thọ Việt Nam</t>
  </si>
  <si>
    <t>9105822351</t>
  </si>
  <si>
    <t>8/19/2025 3:20:51 PM</t>
  </si>
  <si>
    <t>19/08/2025 15:33:39</t>
  </si>
  <si>
    <t>9105822436</t>
  </si>
  <si>
    <t>8/19/2025 3:30:22 PM</t>
  </si>
  <si>
    <t>2APZ</t>
  </si>
  <si>
    <t>WM+ THA Đông Hòa, Hoằng Hải</t>
  </si>
  <si>
    <t>Thôn Đông Hòa, Xã Hoằng Hải, Huyện Hoằng Hóa T. Thanh Hóa Việt Nam</t>
  </si>
  <si>
    <t>9105822501</t>
  </si>
  <si>
    <t>8/19/2025 3:35:27 PM</t>
  </si>
  <si>
    <t>4995</t>
  </si>
  <si>
    <t>WM+ HPG 57 Khu Cầu Đen TT Núi Đối</t>
  </si>
  <si>
    <t>57 Khu Cầu Đen, Thị trấn Núi Đối, Huyện Kiến Thụy, TP. Hải Phòng Việt Nam</t>
  </si>
  <si>
    <t>WM+ HPG 57 Khu Cầu Đen TT Núi</t>
  </si>
  <si>
    <t>0397126528</t>
  </si>
  <si>
    <t>9105822537</t>
  </si>
  <si>
    <t>8/19/2025 3:36:14 PM</t>
  </si>
  <si>
    <t>5757</t>
  </si>
  <si>
    <t>WM+ QNH Tổ 3 Khu 3 Trần Hưng Đạo</t>
  </si>
  <si>
    <t>Tổ 3 Khu 3 Phường Trần Hưng Đạo, Tp Hạ Long T. Quảng Ninh Việt Nam</t>
  </si>
  <si>
    <t>WM+ QNH Tổ 3 Khu 3 Trần Hưng Đ</t>
  </si>
  <si>
    <t>21/08/2025 18:56:31</t>
  </si>
  <si>
    <t>9105822548</t>
  </si>
  <si>
    <t>8/19/2025 3:37:14 PM</t>
  </si>
  <si>
    <t>2AKI</t>
  </si>
  <si>
    <t>WM+ BDG CC HT Pearl Apartment</t>
  </si>
  <si>
    <t>CC HT Pearl Apartment, 28 Nguyễn Bỉnh Khiêm, TP. Dĩ An T. Bình Dương Việt Nam</t>
  </si>
  <si>
    <t>9105822533</t>
  </si>
  <si>
    <t>8/19/2025 3:43:06 PM</t>
  </si>
  <si>
    <t>9105822536</t>
  </si>
  <si>
    <t>8/19/2025 3:44:36 PM</t>
  </si>
  <si>
    <t>5947</t>
  </si>
  <si>
    <t>WM+ PTO Khu 8 Thanh Ba</t>
  </si>
  <si>
    <t>Khu 8, Thị Trấn Thanh Ba, Huyện Thanh Ba, T. Phú Thọ Việt Nam</t>
  </si>
  <si>
    <t>9105822593</t>
  </si>
  <si>
    <t>8/19/2025 3:46:07 PM</t>
  </si>
  <si>
    <t>2B16</t>
  </si>
  <si>
    <t>WM+ QNI Thôn Gia Hòa, Tịnh Long</t>
  </si>
  <si>
    <t>Thửa đất số 257, TBĐ số 16, Thôn Gia Hòa, X. Tịnh Long, TP. Quảng Ngãi T. Quảng Ngãi Việt Nam</t>
  </si>
  <si>
    <t>WM+ QNI Thôn Gia Hòa, Tịnh Lon</t>
  </si>
  <si>
    <t>0353053206</t>
  </si>
  <si>
    <t>19/08/2025 15:50:56</t>
  </si>
  <si>
    <t>9105822627</t>
  </si>
  <si>
    <t>8/19/2025 3:47:19 PM</t>
  </si>
  <si>
    <t>Đường Tái Định Cư, Xóm 5, Xã Diễn Thành, Huyện Diễn Châu T. Nghệ An Việt Nam</t>
  </si>
  <si>
    <t>WM+ NAN Đường Tái Định Cư, Diễ</t>
  </si>
  <si>
    <t>9105822641</t>
  </si>
  <si>
    <t>8/19/2025 3:49:37 PM</t>
  </si>
  <si>
    <t>6675</t>
  </si>
  <si>
    <t>WIN HCM 148 Đường số 9</t>
  </si>
  <si>
    <t>148 Đường số 9, P. 16, Q. Gò Vấp, TP. Hồ Chí Minh Việt Nam</t>
  </si>
  <si>
    <t>WM+ HCM 148 Đường số 9</t>
  </si>
  <si>
    <t>9105822673</t>
  </si>
  <si>
    <t>8/19/2025 3:53:23 PM</t>
  </si>
  <si>
    <t>4783</t>
  </si>
  <si>
    <t>WM+ HCM 0.01 Chung cư CH1, Cityland</t>
  </si>
  <si>
    <t>0.01, Chung cư CH1, Đường số 10, Khu dân cư CityLand, Phường 10, Quận Gò Vấp, TP. Hồ Chí Minh Việt Nam</t>
  </si>
  <si>
    <t>WM+ HCM 0.01 Chung cư CH1, Cit</t>
  </si>
  <si>
    <t>0972151841</t>
  </si>
  <si>
    <t>9105822676</t>
  </si>
  <si>
    <t>8/19/2025 3:54:18 PM</t>
  </si>
  <si>
    <t>1592</t>
  </si>
  <si>
    <t>WM VC+ HDG Chí Linh</t>
  </si>
  <si>
    <t>Chí Linh, Thành phố Chí Linh, T. Hải Dương Việt Nam</t>
  </si>
  <si>
    <t>Ngô Thu Hằng</t>
  </si>
  <si>
    <t>9105822721</t>
  </si>
  <si>
    <t>8/19/2025 3:57:35 PM</t>
  </si>
  <si>
    <t>6502</t>
  </si>
  <si>
    <t>WM+ HNI IEC Residences Tứ Hiệp</t>
  </si>
  <si>
    <t>Shophouse CT3DV-TM24,25 IEC Residences, Xã Tứ Hiệp, Huyện Thanh Trì, TP. Hà Nội Việt Nam</t>
  </si>
  <si>
    <t>9105822819</t>
  </si>
  <si>
    <t>8/19/2025 4:05:02 PM</t>
  </si>
  <si>
    <t>6508</t>
  </si>
  <si>
    <t>WIN HCM AK04-000.02 CC Akari City</t>
  </si>
  <si>
    <t>CH số AK04-000.02, Tháp T4 - Block D, CC Hoàng Nam (Akari City), P. An Lạc, Q. Bình Tân, TP. Hồ Chí Minh Việt Nam</t>
  </si>
  <si>
    <t>WM+ HCM AK04-000.02 CC Akari C</t>
  </si>
  <si>
    <t>9105822796</t>
  </si>
  <si>
    <t>8/19/2025 4:06:58 PM</t>
  </si>
  <si>
    <t>4310</t>
  </si>
  <si>
    <t>WM+ BDG thửa 2359</t>
  </si>
  <si>
    <t>thửa 2359 tờ bản đồ số 7, P. Thới Hòa, Thị xã Bến Cát, T. Bình Dương Việt Nam</t>
  </si>
  <si>
    <t>0349398170</t>
  </si>
  <si>
    <t>9105822839</t>
  </si>
  <si>
    <t>8/19/2025 4:07:27 PM</t>
  </si>
  <si>
    <t>9105822942</t>
  </si>
  <si>
    <t>8/19/2025 4:16:36 PM</t>
  </si>
  <si>
    <t>3880</t>
  </si>
  <si>
    <t>WIN HCM 1E Thanh Đa</t>
  </si>
  <si>
    <t>1E Thanh Đa, Phường 27, Quận Bình Thạnh, TP. Hồ Chí Minh Việt Nam</t>
  </si>
  <si>
    <t>WM+ HCM 1E Thanh Đa</t>
  </si>
  <si>
    <t>0396836886</t>
  </si>
  <si>
    <t>9105822944</t>
  </si>
  <si>
    <t>8/19/2025 4:19:14 PM</t>
  </si>
  <si>
    <t>2AF1</t>
  </si>
  <si>
    <t>WM+ HNI Cống Đặng, Thạch Thất</t>
  </si>
  <si>
    <t>Thôn Cống Đặng, Xã Bình Phú, Huyện Thạch Thất TP. Hà Nội Việt Nam</t>
  </si>
  <si>
    <t>9105823025</t>
  </si>
  <si>
    <t>8/19/2025 4:32:34 PM</t>
  </si>
  <si>
    <t>2AQT</t>
  </si>
  <si>
    <t>WM+ STG Đường tỉnh 937B, Ấp Chợ Mới</t>
  </si>
  <si>
    <t>Thửa đất số 95, Tờ bản đồ số 12, Đường tỉnh 937B, Ấp Chợ Mới, TT. Hưng Lợi, H. Thạnh Trị, T. Sóc Trăng Việt Nam</t>
  </si>
  <si>
    <t>WM+ STG TĐ 95, TBĐ 12 Ấp Chợ M</t>
  </si>
  <si>
    <t>9105823042</t>
  </si>
  <si>
    <t>8/19/2025 4:34:07 PM</t>
  </si>
  <si>
    <t>3645</t>
  </si>
  <si>
    <t>WIN HCM 1/54 Thanh Đa</t>
  </si>
  <si>
    <t>1/54 Thanh Đa, Phường 27, Quận Bình Thạnh, TP. Hồ Chí Minh Việt Nam</t>
  </si>
  <si>
    <t>WM+ HCM 1/54 Thanh Đa</t>
  </si>
  <si>
    <t>0941909792</t>
  </si>
  <si>
    <t>9105823109</t>
  </si>
  <si>
    <t>8/19/2025 4:39:47 PM</t>
  </si>
  <si>
    <t>2AME</t>
  </si>
  <si>
    <t>WM+ THA TDP 8, TT Quý Lộc</t>
  </si>
  <si>
    <t>TDP 8, Thị trấn Quý Lộc, Huyện Yên Định T. Thanh Hóa Việt Nam</t>
  </si>
  <si>
    <t>9105823113</t>
  </si>
  <si>
    <t>8/19/2025 4:41:07 PM</t>
  </si>
  <si>
    <t>2AYI</t>
  </si>
  <si>
    <t>WM+ BDH Thôn Tân Phụng 2, Phù Mỹ</t>
  </si>
  <si>
    <t>Thửa đất số 152, TBĐ số 19, Thôn Tân Phụng 2, X. Mỹ Thọ, H. Phù Mỹ T. Bình Định Việt Nam</t>
  </si>
  <si>
    <t>WM+ BDH Thôn Tân Phụng 2, Phù</t>
  </si>
  <si>
    <t>9105823123</t>
  </si>
  <si>
    <t>8/19/2025 4:46:49 PM</t>
  </si>
  <si>
    <t>1628</t>
  </si>
  <si>
    <t>WM VCP HPG Imperia Hải Phòng</t>
  </si>
  <si>
    <t>Tầng 2, TTTM Vincom Imperia Hải Phòng, P. Thượng Lý, Q. Hồng Bàng, TP. Hải Phòng Việt Nam</t>
  </si>
  <si>
    <t>Nguyễn Duy Việt</t>
  </si>
  <si>
    <t>9105823190</t>
  </si>
  <si>
    <t>8/19/2025 4:51:33 PM</t>
  </si>
  <si>
    <t>6733</t>
  </si>
  <si>
    <t>WM+ BDH 48 Chương Dương, Quy Nhơn</t>
  </si>
  <si>
    <t>48 Chương Dương, P. Nguyễn Văn Cừ, TP. Quy Nhơn T. Bình Định Việt Nam</t>
  </si>
  <si>
    <t>WM+ BDH 48 Chương Dương, Quy N</t>
  </si>
  <si>
    <t>19/08/2025 17:32:53</t>
  </si>
  <si>
    <t>9105823230</t>
  </si>
  <si>
    <t>8/19/2025 4:55:26 PM</t>
  </si>
  <si>
    <t>9105823310</t>
  </si>
  <si>
    <t>8/19/2025 5:04:42 PM</t>
  </si>
  <si>
    <t>4009</t>
  </si>
  <si>
    <t>WM+ TBH 40-42 Minh Khai</t>
  </si>
  <si>
    <t>40-42 Minh Khai, Phường Bồ Xuyên, Thành phố Thái Bình, T. Thái Bình Việt Nam</t>
  </si>
  <si>
    <t>0789222193</t>
  </si>
  <si>
    <t>9105823282</t>
  </si>
  <si>
    <t>8/19/2025 5:05:17 PM</t>
  </si>
  <si>
    <t>5728</t>
  </si>
  <si>
    <t>WM+ YBI 1016 Yên Ninh</t>
  </si>
  <si>
    <t>Số 1016 đường Yên Ninh, phường Minh Tân, Thành Phố Yên Bái, Tỉnh Yên Bái Việt Nam</t>
  </si>
  <si>
    <t>9105823320</t>
  </si>
  <si>
    <t>8/19/2025 5:07:44 PM</t>
  </si>
  <si>
    <t>4654</t>
  </si>
  <si>
    <t>WM+ NAN 57A Nguyễn Thị Minh Khai</t>
  </si>
  <si>
    <t>57A Nguyễn Thị Minh Khai, Phường Lê Mao, Thành phố Vinh, T. Nghệ An Việt Nam</t>
  </si>
  <si>
    <t>WM+ NAN 57A Nguyễn Thị Minh Kh</t>
  </si>
  <si>
    <t>02412345678</t>
  </si>
  <si>
    <t>9105823328</t>
  </si>
  <si>
    <t>8/19/2025 5:08:08 PM</t>
  </si>
  <si>
    <t>6895</t>
  </si>
  <si>
    <t>WM+ HNI SH2A-HH02 Eco Lakeview</t>
  </si>
  <si>
    <t>SH2A, Tầng 1, Tòa nhà HH02 thuộc công trình Nhà ở cao tầng kết hợp DV TM Eco Lakeview, Số 32 Phố Đại Từ, P. Đại Kim, Q. Hoàng Mai TP. Hà Nội Việt Nam</t>
  </si>
  <si>
    <t>9105823250</t>
  </si>
  <si>
    <t>8/19/2025 5:10:24 PM</t>
  </si>
  <si>
    <t>2AOG</t>
  </si>
  <si>
    <t>WM+ QNM 162 Đường DH4, Thôn Phú An</t>
  </si>
  <si>
    <t>162 Đường DH4, Thôn Phú An, X. Đại Thắng, H. Đại Lộc, T. Quảng Nam Việt Nam</t>
  </si>
  <si>
    <t>WM+ QNM Đường DH4 Thôn Phú An</t>
  </si>
  <si>
    <t>9105823253</t>
  </si>
  <si>
    <t>8/19/2025 5:17:18 PM</t>
  </si>
  <si>
    <t>01 Bích Khê, X. Nghĩa Dõng T. Quảng Ngãi Việt Nam</t>
  </si>
  <si>
    <t>9105823342</t>
  </si>
  <si>
    <t>8/19/2025 5:22:49 PM</t>
  </si>
  <si>
    <t>5674</t>
  </si>
  <si>
    <t>WM+ HNI Xóm 8 Thôn 2 Chợ Thạch Đà</t>
  </si>
  <si>
    <t>Xóm 8, Thôn 2 Chợ Thạch Đà, Thạch Đà, Mê Linh, TP. Hà Nội Việt Nam</t>
  </si>
  <si>
    <t>WM+ HNI Xóm 8 Thôn 2 Chợ Thạch</t>
  </si>
  <si>
    <t>9105823447</t>
  </si>
  <si>
    <t>8/19/2025 5:24:26 PM</t>
  </si>
  <si>
    <t>2AY7</t>
  </si>
  <si>
    <t>WM+ THA 265 Triệu Quốc Đạt</t>
  </si>
  <si>
    <t>Số 265 Triệu Quốc Đạt, Thị trấn Nưa, Huyện Triệu Sơn T. Thanh Hóa Việt Nam</t>
  </si>
  <si>
    <t>9105823409</t>
  </si>
  <si>
    <t>8/19/2025 5:25:01 PM</t>
  </si>
  <si>
    <t>2762</t>
  </si>
  <si>
    <t>WM+ HNI 15/68 Trung Hà</t>
  </si>
  <si>
    <t>15 tổ 6 ngõ 68,Trung Hà, P. Ngọc Thụy,Long Biên, TP. Hà Nội Việt Nam</t>
  </si>
  <si>
    <t>9105823410</t>
  </si>
  <si>
    <t>8/19/2025 5:25:18 PM</t>
  </si>
  <si>
    <t>4199</t>
  </si>
  <si>
    <t>WM+ HNI Lưu Phái</t>
  </si>
  <si>
    <t>Thôn Lưu Phái, xã Ngũ Hiệp, Huyện Thanh Trì, TP. Hà Nội Việt Nam</t>
  </si>
  <si>
    <t>9105823411</t>
  </si>
  <si>
    <t>8/19/2025 5:25:35 PM</t>
  </si>
  <si>
    <t>9105823412</t>
  </si>
  <si>
    <t>8/19/2025 5:27:08 PM</t>
  </si>
  <si>
    <t>9105823444</t>
  </si>
  <si>
    <t>8/19/2025 5:39:08 PM</t>
  </si>
  <si>
    <t>220 Thanh Thủy, Phường Thanh Bình, Quận Hải Châu, TP. Đà Nẵng Việt Nam</t>
  </si>
  <si>
    <t>0905041755</t>
  </si>
  <si>
    <t>19/08/2025 17:52:20</t>
  </si>
  <si>
    <t>9105823474</t>
  </si>
  <si>
    <t>8/19/2025 5:41:47 PM</t>
  </si>
  <si>
    <t>3264</t>
  </si>
  <si>
    <t>WM+ HNI 15 ngõ 259 Yên Hòa</t>
  </si>
  <si>
    <t>Số 15 ngõ 259 Yên Hòa, Phường Yên Hòa, Quận Cầu Giấy, TP. Hà Nội Việt Nam</t>
  </si>
  <si>
    <t>9105823546</t>
  </si>
  <si>
    <t>8/19/2025 5:42:59 PM</t>
  </si>
  <si>
    <t>9105823557</t>
  </si>
  <si>
    <t>8/19/2025 5:43:09 PM</t>
  </si>
  <si>
    <t>6414</t>
  </si>
  <si>
    <t>WM+ QBH 204 Quang Trung</t>
  </si>
  <si>
    <t>Số 204 Quang Trung, Phường Quảng Thọ, Thị xã Ba Đồn, T. Quảng Bình Việt Nam</t>
  </si>
  <si>
    <t>9105823591</t>
  </si>
  <si>
    <t>8/19/2025 5:50:45 PM</t>
  </si>
  <si>
    <t>9105823623</t>
  </si>
  <si>
    <t>8/19/2025 5:54:36 PM</t>
  </si>
  <si>
    <t>9105823637</t>
  </si>
  <si>
    <t>8/19/2025 5:58:20 PM</t>
  </si>
  <si>
    <t>5782</t>
  </si>
  <si>
    <t>WM+ TQG TDP Tân Cương, Hàm Yên</t>
  </si>
  <si>
    <t>Tổ nhân dân Tân Cương, thị trấn Tân Yên, h. Hàm Yên T. Tuyên Quang Việt Nam</t>
  </si>
  <si>
    <t>9105823646</t>
  </si>
  <si>
    <t>8/19/2025 6:03:06 PM</t>
  </si>
  <si>
    <t>6410</t>
  </si>
  <si>
    <t>WM+ HCM 54C Nguyễn Thị Nỉ</t>
  </si>
  <si>
    <t>54C Nguyễn Thị Nỉ, Ấp Hội Thạnh, X. Trung An, H. Củ Chi, TP. Hồ Chí Minh Việt Nam</t>
  </si>
  <si>
    <t>9105823647</t>
  </si>
  <si>
    <t>8/19/2025 6:03:57 PM</t>
  </si>
  <si>
    <t>9105823604</t>
  </si>
  <si>
    <t>8/19/2025 6:05:50 PM</t>
  </si>
  <si>
    <t>4981</t>
  </si>
  <si>
    <t>WM+ QTI 52 Tôn Thất Thuyết</t>
  </si>
  <si>
    <t>52 Tôn Thất Thuyết, Phường 5, Thành phố Đông Hà, T. Quảng Trị Việt Nam</t>
  </si>
  <si>
    <t>21/08/2025 14:42:01</t>
  </si>
  <si>
    <t>9105823672</t>
  </si>
  <si>
    <t>8/19/2025 6:07:24 PM</t>
  </si>
  <si>
    <t>2B33</t>
  </si>
  <si>
    <t>WM+ HDG Đại Tân, Hoàng Tân</t>
  </si>
  <si>
    <t>Phố Đại Tân, Phường Hoàng Tân, Thành phố Chí Linh T. Hải Dương Việt Nam</t>
  </si>
  <si>
    <t>9105823711</t>
  </si>
  <si>
    <t>8/19/2025 6:18:03 PM</t>
  </si>
  <si>
    <t>2AC1</t>
  </si>
  <si>
    <t>WM+ QTI 352 Trần Hưng Đạo</t>
  </si>
  <si>
    <t>Số 352 Đường Trần Hưng Đạo, P. 2, TX. Quảng Trị T. Quảng Trị Việt Nam</t>
  </si>
  <si>
    <t>19/08/2025 18:21:21</t>
  </si>
  <si>
    <t>9105823740</t>
  </si>
  <si>
    <t>8/19/2025 6:21:48 PM</t>
  </si>
  <si>
    <t>4466</t>
  </si>
  <si>
    <t>WM+ KHA Lô 112, A1, Vĩnh Điềm Trung</t>
  </si>
  <si>
    <t>Lô 112, đường A1, KĐT Vĩnh Điềm Trung, xã Vĩnh Hiệp, Thành phố Nha Trang, T. Khánh Hòa Việt Nam</t>
  </si>
  <si>
    <t>WM+ KHA Lô 112, A1, Vĩnh Điềm</t>
  </si>
  <si>
    <t>44661</t>
  </si>
  <si>
    <t>9105823780</t>
  </si>
  <si>
    <t>8/19/2025 6:30:17 PM</t>
  </si>
  <si>
    <t>9105823736</t>
  </si>
  <si>
    <t>8/19/2025 6:32:47 PM</t>
  </si>
  <si>
    <t>6660</t>
  </si>
  <si>
    <t>WM+ BNH 150 Lý Thường Kiệt</t>
  </si>
  <si>
    <t>Số 150 Lý Thường Kiệt, Khu phố Trịnh Xá, Phường Châu Khê, T. Bắc Ninh Việt Nam</t>
  </si>
  <si>
    <t>9105823803</t>
  </si>
  <si>
    <t>8/19/2025 6:33:56 PM</t>
  </si>
  <si>
    <t>9105823804</t>
  </si>
  <si>
    <t>8/19/2025 6:35:07 PM</t>
  </si>
  <si>
    <t>5344</t>
  </si>
  <si>
    <t>WM+ SLA 319 Lò Văn Giá</t>
  </si>
  <si>
    <t>Số 319 Lò Văn Giá, Phường Chiềng Lề, Thành phố Sơn La, T. Sơn La Việt Nam</t>
  </si>
  <si>
    <t>9105823783</t>
  </si>
  <si>
    <t>8/19/2025 6:35:09 PM</t>
  </si>
  <si>
    <t>1616</t>
  </si>
  <si>
    <t>WM VCP TTH Hùng Vương</t>
  </si>
  <si>
    <t>Số 50A Hùng Vương, Phường Phú Nhuận, Thành Phố Huế, T. Thừa Thiên - Huế Việt Nam</t>
  </si>
  <si>
    <t>Ngô Văn Cường</t>
  </si>
  <si>
    <t>0988793622</t>
  </si>
  <si>
    <t>21/08/2025 14:19:02</t>
  </si>
  <si>
    <t>9105823838</t>
  </si>
  <si>
    <t>8/19/2025 6:37:52 PM</t>
  </si>
  <si>
    <t>6217</t>
  </si>
  <si>
    <t>WM+ HNI 57 Đại Đồng</t>
  </si>
  <si>
    <t>Số 57 Đại Đồng, Xã Đại Đồng, Huyện Thạch Thất, TP. Hà Nội Việt Nam</t>
  </si>
  <si>
    <t>9105823805</t>
  </si>
  <si>
    <t>8/19/2025 6:39:56 PM</t>
  </si>
  <si>
    <t>4777</t>
  </si>
  <si>
    <t>WM+ HNI 79 Ngọc Đại</t>
  </si>
  <si>
    <t>79 Ngọc Đại, Phường Đại Mỗ, Quận Nam Từ Liêm, TP. Hà Nội Việt Nam</t>
  </si>
  <si>
    <t>0967286468</t>
  </si>
  <si>
    <t>9105823868</t>
  </si>
  <si>
    <t>8/19/2025 6:43:48 PM</t>
  </si>
  <si>
    <t>2AOI</t>
  </si>
  <si>
    <t>WM+ BDH TĐ 174, TBĐ 44, Chánh Danh</t>
  </si>
  <si>
    <t>Thửa đất số 174, Tờ bản đồ số 44,Thôn Chánh Danh, X. Cát Tài, H. Phù Cát, T. Bình Định Việt Nam</t>
  </si>
  <si>
    <t>WM+ BDH Chợ Chánh Danh, Cát Tà</t>
  </si>
  <si>
    <t>9105823860</t>
  </si>
  <si>
    <t>8/19/2025 6:46:13 PM</t>
  </si>
  <si>
    <t>5082</t>
  </si>
  <si>
    <t>WM+ QBH 183 Lý Thái Tổ</t>
  </si>
  <si>
    <t>183 Lý Thái Tổ, Phường Đồng Sơn, Thành phố Đồng Hới, T. Quảng Bình Việt Nam</t>
  </si>
  <si>
    <t>0946693561</t>
  </si>
  <si>
    <t>9105823886</t>
  </si>
  <si>
    <t>8/19/2025 6:53:21 PM</t>
  </si>
  <si>
    <t>2AYB</t>
  </si>
  <si>
    <t>WM+ THA Đông Phú, Xã Hoằng Lộc</t>
  </si>
  <si>
    <t>Thôn Đông Phú, Xã Hoằng Lộc, Huyện Hoằng Hóa T. Thanh Hóa Việt Nam</t>
  </si>
  <si>
    <t>9105823897</t>
  </si>
  <si>
    <t>8/19/2025 6:54:30 PM</t>
  </si>
  <si>
    <t>6434</t>
  </si>
  <si>
    <t>WM+ PTO 107 Bạch Hạc</t>
  </si>
  <si>
    <t>Số nhà 107 P. Bạch Hạc, P. Bạch Hạc, TP. Việt Trì, T. Phú Thọ Việt Nam</t>
  </si>
  <si>
    <t>20/08/2025 22:10:46</t>
  </si>
  <si>
    <t>9105823873</t>
  </si>
  <si>
    <t>8/19/2025 6:58:06 PM</t>
  </si>
  <si>
    <t>5601</t>
  </si>
  <si>
    <t>WM+ NAN 62 Phạm Hồng Thái</t>
  </si>
  <si>
    <t>62 Phạm Hồng Thái, Phường Vinh Tân, TP Vinh, Nghệ An Việt Nam</t>
  </si>
  <si>
    <t>024710666866</t>
  </si>
  <si>
    <t>20/08/2025 18:03:07</t>
  </si>
  <si>
    <t>9105823921</t>
  </si>
  <si>
    <t>8/19/2025 6:58:59 PM</t>
  </si>
  <si>
    <t>3819</t>
  </si>
  <si>
    <t>WM+ DNG 183 Hàn Thuyên</t>
  </si>
  <si>
    <t>Lô 6B1-34 KDC Số 4 Nguyễn Tri Phương, Phường Hòa Cường Bắc, Quận Hải Châu, TP. Đà Nẵng Việt Nam</t>
  </si>
  <si>
    <t>0905777945</t>
  </si>
  <si>
    <t>9105823937</t>
  </si>
  <si>
    <t>8/19/2025 7:00:25 PM</t>
  </si>
  <si>
    <t>6979</t>
  </si>
  <si>
    <t>WM+ DNG 63 Nguyễn Duy Hiệu</t>
  </si>
  <si>
    <t>63 Nguyễn Duy Hiệu, P. An Hải Đông, Q. Sơn Trà TP. Đà Nẵng Việt Nam</t>
  </si>
  <si>
    <t>9105823947</t>
  </si>
  <si>
    <t>8/19/2025 7:02:24 PM</t>
  </si>
  <si>
    <t>5863</t>
  </si>
  <si>
    <t>WM+ VPC Chợ Hợp Châu, Tam Đảo</t>
  </si>
  <si>
    <t>Thôn Đồi Thông, xã Hợp Châu, huyện Tam Đảo, T. Vĩnh Phúc Việt Nam</t>
  </si>
  <si>
    <t>19/08/2025 19:35:27</t>
  </si>
  <si>
    <t>9105823957</t>
  </si>
  <si>
    <t>8/19/2025 7:10:20 PM</t>
  </si>
  <si>
    <t>4848</t>
  </si>
  <si>
    <t>WM+ TNN 91 Lương Ngọc Quyến</t>
  </si>
  <si>
    <t>91 Lương Ngọc Quyến, Phường Hoàng Văn Thụ, Thành phố Thái Nguyên, T. Thái Nguyên Việt Nam</t>
  </si>
  <si>
    <t>9105823980</t>
  </si>
  <si>
    <t>8/19/2025 7:20:24 PM</t>
  </si>
  <si>
    <t>5156</t>
  </si>
  <si>
    <t>WM+ QNH Tổ 7, Khu Minh Tiến A</t>
  </si>
  <si>
    <t>Tổ 7, Khu Minh Tiến A, Phường Cẩm Bình, Thành phố Cẩm Phả, T. Quảng Ninh Việt Nam</t>
  </si>
  <si>
    <t>9105824036</t>
  </si>
  <si>
    <t>8/19/2025 7:51:06 PM</t>
  </si>
  <si>
    <t>6344</t>
  </si>
  <si>
    <t>WM+ DNG 356 Mai Chí Thọ</t>
  </si>
  <si>
    <t>356 Mai Chí Thọ, P. Hòa Xuân, Q. Cẩm Lệ, TP. Đà Nẵng Việt Nam</t>
  </si>
  <si>
    <t>9105824063</t>
  </si>
  <si>
    <t>8/19/2025 7:51:42 PM</t>
  </si>
  <si>
    <t>2AYZ</t>
  </si>
  <si>
    <t>WM+ NAN Nguyễn Tạo, Giang Sơn Đông</t>
  </si>
  <si>
    <t>Xóm Nguyễn Tạo, Xã Giang Sơn Đông, Huyện Đô Lương T. Nghệ An Việt Nam</t>
  </si>
  <si>
    <t>WM+ NAN Nguyễn Tạo, Giang Sơn</t>
  </si>
  <si>
    <t>19/08/2025 19:58:47</t>
  </si>
  <si>
    <t>9105824076</t>
  </si>
  <si>
    <t>8/19/2025 7:53:04 PM</t>
  </si>
  <si>
    <t>3935</t>
  </si>
  <si>
    <t>WM+ DNG 61 Phạm Văn Nghị</t>
  </si>
  <si>
    <t>61 Phạm Văn Nghị, Phường Thạc Gián, Quận Thanh Khê, TP. Đà Nẵng Việt Nam</t>
  </si>
  <si>
    <t>030005609400</t>
  </si>
  <si>
    <t>9105824105</t>
  </si>
  <si>
    <t>8/19/2025 7:59:16 PM</t>
  </si>
  <si>
    <t>5794</t>
  </si>
  <si>
    <t>WM+ HCM 244 Phạm Hữu Lầu</t>
  </si>
  <si>
    <t>244 Phạm Hữu Lầu, KP 2, Phường Phú Mỹ, Quận 7, TP. Hồ Chí Minh Việt Nam</t>
  </si>
  <si>
    <t>9105824106</t>
  </si>
  <si>
    <t>8/19/2025 7:59:48 PM</t>
  </si>
  <si>
    <t>6167</t>
  </si>
  <si>
    <t>WM+ THA Chợ Đông Vệ</t>
  </si>
  <si>
    <t>LK21-22 NƠ 01 Khu Đô Thị Nam Thành Phố, Đường Âu Cơ, Phường Đông Vệ, TP Thanh Hoá, T. Thanh Hóa Việt Nam</t>
  </si>
  <si>
    <t>9105824083</t>
  </si>
  <si>
    <t>8/19/2025 8:01:36 PM</t>
  </si>
  <si>
    <t>6645</t>
  </si>
  <si>
    <t>WIN DNG 197 Phan Đăng Lưu</t>
  </si>
  <si>
    <t>197 Phan Đăng Lưu, P. Khuê Trung, Q. Cẩm Lệ, TP. Đà Nẵng Việt Nam</t>
  </si>
  <si>
    <t>WM+ DNG 197 Phan Đăng Lưu</t>
  </si>
  <si>
    <t>9105824118</t>
  </si>
  <si>
    <t>8/19/2025 8:02:12 PM</t>
  </si>
  <si>
    <t>3600</t>
  </si>
  <si>
    <t>WM+ THA 64 Đinh Chương Dương</t>
  </si>
  <si>
    <t>Số 64 Đinh Chương Dương, Phường Ba Đình, Thành phố Thanh Hóa, T. Thanh Hóa Việt Nam</t>
  </si>
  <si>
    <t>9105824129</t>
  </si>
  <si>
    <t>8/19/2025 8:05:03 PM</t>
  </si>
  <si>
    <t>2ASR</t>
  </si>
  <si>
    <t>WM+ TQG Lập Thành, Mỹ Bằng</t>
  </si>
  <si>
    <t>Thôn Lập Thành, Xã Mỹ Bằng, Huyện Yên Sơn T. Tuyên Quang Việt Nam</t>
  </si>
  <si>
    <t>9105824084</t>
  </si>
  <si>
    <t>8/19/2025 8:06:14 PM</t>
  </si>
  <si>
    <t>9105824138</t>
  </si>
  <si>
    <t>8/19/2025 8:09:29 PM</t>
  </si>
  <si>
    <t>5376</t>
  </si>
  <si>
    <t>WM+ QNH Số 463 Tổ 66 Khu Diêm Thủy</t>
  </si>
  <si>
    <t>Số 463, Tổ 66, Khu Diêm Thủy, Phường Cẩm Đông, Thành phố Cẩm Phả, T. Quảng Ninh Việt Nam</t>
  </si>
  <si>
    <t>WM+ QNH Số 463 Tổ 66 Khu Diêm</t>
  </si>
  <si>
    <t>0376562262</t>
  </si>
  <si>
    <t>9105824096</t>
  </si>
  <si>
    <t>8/19/2025 8:16:57 PM</t>
  </si>
  <si>
    <t>3649</t>
  </si>
  <si>
    <t>WM+ HNI 36  Đức Thắng</t>
  </si>
  <si>
    <t>36 Đức Thắng, Phường Đức Thắng, Quận Bắc Từ Liêm, TP. Hà Nội Việt Nam</t>
  </si>
  <si>
    <t>0559892889</t>
  </si>
  <si>
    <t>9105824190</t>
  </si>
  <si>
    <t>8/19/2025 8:33:28 PM</t>
  </si>
  <si>
    <t>2ANQ</t>
  </si>
  <si>
    <t>WM+ THA 178 Bà Triệu</t>
  </si>
  <si>
    <t>Số 178 Bà Triệu, Thị trấn Nưa, Huyện Triệu Sơn T. Thanh Hóa Việt Nam</t>
  </si>
  <si>
    <t>9105824183</t>
  </si>
  <si>
    <t>8/19/2025 8:35:40 PM</t>
  </si>
  <si>
    <t>6917</t>
  </si>
  <si>
    <t>WM+ TBH Khánh Mỹ, Hưng Hà</t>
  </si>
  <si>
    <t>Thôn Khánh Mỹ, Xã Phúc Khánh, Huyện Hưng Hà T. Thái Bình Việt Nam</t>
  </si>
  <si>
    <t>9105824200</t>
  </si>
  <si>
    <t>8/19/2025 8:36:11 PM</t>
  </si>
  <si>
    <t>9105824193</t>
  </si>
  <si>
    <t>8/19/2025 8:37:29 PM</t>
  </si>
  <si>
    <t>9105824202</t>
  </si>
  <si>
    <t>8/19/2025 8:38:25 PM</t>
  </si>
  <si>
    <t>4191</t>
  </si>
  <si>
    <t>WM+ HNI 77 Tổ 6 Sóc Sơn</t>
  </si>
  <si>
    <t>Số 77, tổ 6, thị trấn Sóc Sơn, Huyện Sóc Sơn, TP. Hà Nội Việt Nam</t>
  </si>
  <si>
    <t>0964821481</t>
  </si>
  <si>
    <t>9105824221</t>
  </si>
  <si>
    <t>8/19/2025 8:41:23 PM</t>
  </si>
  <si>
    <t>4538</t>
  </si>
  <si>
    <t>WM+ BNH 99 Nguyễn Trãi</t>
  </si>
  <si>
    <t>Số 99 Nguyễn Trãi, Phường Ninh Xá, Thành Phố Bắc Ninh, T. Bắc Ninh Việt Nam</t>
  </si>
  <si>
    <t>9105824231</t>
  </si>
  <si>
    <t>8/19/2025 8:42:32 PM</t>
  </si>
  <si>
    <t>2ANI</t>
  </si>
  <si>
    <t>WM+ HYN 50 Tuệ Tĩnh</t>
  </si>
  <si>
    <t>Số 50 Đường Tuệ Tĩnh, Phường Hiến Nam, Thành phố Hưng Yên T. Hưng Yên Việt Nam</t>
  </si>
  <si>
    <t>19/08/2025 20:59:30</t>
  </si>
  <si>
    <t>9105824335</t>
  </si>
  <si>
    <t>8/19/2025 9:21:05 PM</t>
  </si>
  <si>
    <t>2ATC</t>
  </si>
  <si>
    <t>WM+ HNI Cốc Thượng, Hoàng Diệu</t>
  </si>
  <si>
    <t>Số 25, Thôn Cốc Thượng, Xã Hoàng Diệu, Huyện Chương Mỹ TP. Hà Nội Việt Nam</t>
  </si>
  <si>
    <t>9105824345</t>
  </si>
  <si>
    <t>8/19/2025 9:29:53 PM</t>
  </si>
  <si>
    <t>9105824424</t>
  </si>
  <si>
    <t>8/19/2025 9:43:15 PM</t>
  </si>
  <si>
    <t>6228</t>
  </si>
  <si>
    <t>WM+ HCM 98/5A-5B Ấp Dân Thắng 2</t>
  </si>
  <si>
    <t>98/5A – 5B Ấp Dân Thắng 2, X. Tân Thới Nhì, H. Hóc Môn TP. Hồ Chí Minh Việt Nam</t>
  </si>
  <si>
    <t>WM+ HCM 98/5A-5B Ấp Dân Thắng</t>
  </si>
  <si>
    <t>9105824439</t>
  </si>
  <si>
    <t>8/19/2025 9:44:34 PM</t>
  </si>
  <si>
    <t>5035</t>
  </si>
  <si>
    <t>WM+ QTI 150 Nguyễn Du</t>
  </si>
  <si>
    <t>150 Nguyễn Du, Phường 1, Thành phố Đông Hà, T. Quảng Trị Việt Nam</t>
  </si>
  <si>
    <t>19/08/2025 22:08:51</t>
  </si>
  <si>
    <t>9105824460</t>
  </si>
  <si>
    <t>8/19/2025 9:57:51 PM</t>
  </si>
  <si>
    <t>19/08/2025 22:09:16</t>
  </si>
  <si>
    <t>9105824362</t>
  </si>
  <si>
    <t>8/19/2025 10:05:08 PM</t>
  </si>
  <si>
    <t>5664</t>
  </si>
  <si>
    <t>WM+ HNI 117-119 Yên Phụ</t>
  </si>
  <si>
    <t>Số 117 – 119 Yên Phụ, phường Yên Phụ, quận Tây Hồ, TP. Hà Nội Việt Nam</t>
  </si>
  <si>
    <t>9105824465</t>
  </si>
  <si>
    <t>8/19/2025 10:12:29 PM</t>
  </si>
  <si>
    <t>5535</t>
  </si>
  <si>
    <t>WM+ HNI 174 – 176 Hạ Hội</t>
  </si>
  <si>
    <t>174 – 176 Hạ Hội, Xã Tân Lập, Huyện Đan Phượng, TP. Hà Nội Việt Nam</t>
  </si>
  <si>
    <t>0352383882</t>
  </si>
  <si>
    <t>8/20/2025 6:20:54 AM</t>
  </si>
  <si>
    <t>8/20/2025 6:50:49 AM</t>
  </si>
  <si>
    <t>Thôn Tân Dinh, Xã Cẩm Nhượng, Huyện Cẩm Xuyên, T. Hà Tĩnh Việt Nam</t>
  </si>
  <si>
    <t>20/08/2025 07:23:40</t>
  </si>
  <si>
    <t>8/20/2025 6:54:14 AM</t>
  </si>
  <si>
    <t>46 Nguyễn Trãi, Tổ dân phố 4, Thị trấn Phố Châu, Huyện Hương T. Hà Tĩnh Việt Nam</t>
  </si>
  <si>
    <t>WM+ HTH 46 Nguyễn Trãi, TT Phố</t>
  </si>
  <si>
    <t>20/08/2025 08:39:47</t>
  </si>
  <si>
    <t>8/20/2025 7:07:55 AM</t>
  </si>
  <si>
    <t>20/08/2025 07:22:37</t>
  </si>
  <si>
    <t>8/20/2025 7:27:33 AM</t>
  </si>
  <si>
    <t>Số 234 đường Xô Viết Nghệ Tĩnh, Thị trấn Nghèn, Huyện Can Lộc, Tỉnh Hà Tĩnh. Việt Nam</t>
  </si>
  <si>
    <t>WM+ HTH 234 Xô Viết Nghệ Tĩnh,</t>
  </si>
  <si>
    <t>20/08/2025 07:31:28</t>
  </si>
  <si>
    <t>9105824506</t>
  </si>
  <si>
    <t>8/20/2025 7:28:30 AM</t>
  </si>
  <si>
    <t>1660</t>
  </si>
  <si>
    <t>WM HNI Thái Thịnh</t>
  </si>
  <si>
    <t>98 Thái Thịnh, Phường Ngã Tư Sở, Quận Đống Đa, TP. Hà Nội Việt Nam</t>
  </si>
  <si>
    <t>Phạm Thị Hà</t>
  </si>
  <si>
    <t>8/20/2025 7:37:53 AM</t>
  </si>
  <si>
    <t>140B/1 Nguyễn Văn Cừ, P. An Hòa, Quận Ninh Kiều, TP. Cần Thơ Việt Nam</t>
  </si>
  <si>
    <t>20/08/2025 07:54:52</t>
  </si>
  <si>
    <t>8/20/2025 7:40:41 AM</t>
  </si>
  <si>
    <t>Số 176 -178, Thôn Vân Hòa, Xã Vân Tảo, Huyện Thường Tín TP. Hà Nội Việt Nam</t>
  </si>
  <si>
    <t>9105824636</t>
  </si>
  <si>
    <t>8/21/2025 11:53:43 PM</t>
  </si>
  <si>
    <t>5897</t>
  </si>
  <si>
    <t>WM+ HDG Bến Tắm</t>
  </si>
  <si>
    <t>Khu dân cư Bến Tắm, Phường Hoàng Tân, TP Chí Linh, T. Hải Dương Việt Nam</t>
  </si>
  <si>
    <t>8/20/2025 8:09:45 AM</t>
  </si>
  <si>
    <t>435 Nguyễn Huệ, Thị Trấn Đak Đoa, Huyện Đak Đoa T. Gia Lai Việt Nam</t>
  </si>
  <si>
    <t>9105824651</t>
  </si>
  <si>
    <t>8/20/2025 8:12:12 AM</t>
  </si>
  <si>
    <t>1649</t>
  </si>
  <si>
    <t>WM VC+ PTO Phú Thọ</t>
  </si>
  <si>
    <t>TTTM Vincom+ Phú Thọ, Phường Hùng Vương, Thị xã Phú Thọ, T. Phú Thọ Việt Nam</t>
  </si>
  <si>
    <t>Nguyễn Ngọc Sáng</t>
  </si>
  <si>
    <t>0344415557</t>
  </si>
  <si>
    <t>8/20/2025 8:30:28 AM</t>
  </si>
  <si>
    <t>Số 486 Đường Đinh Tiên Hoàng, Phường Yên Thịnh, Thành Phố Yên Bái, T. Yên Bái Việt Nam</t>
  </si>
  <si>
    <t>9105824788</t>
  </si>
  <si>
    <t>8/21/2025 11:37:44 PM</t>
  </si>
  <si>
    <t>8/20/2025 8:43:10 AM</t>
  </si>
  <si>
    <t>TDP Trại Dật, Thị trấn Đạo Đức, Huyện Bình Xuyên T. Vĩnh Phúc Việt Nam</t>
  </si>
  <si>
    <t>WM+ VPC TDP Trại Dật, Bình Xuy</t>
  </si>
  <si>
    <t>8/20/2025 8:43:22 AM</t>
  </si>
  <si>
    <t>263 Hùng Vương, TT. Tân Bình, H. Hiệp Đức, T. Quảng Nam Việt Nam</t>
  </si>
  <si>
    <t>8/20/2025 8:53:16 AM</t>
  </si>
  <si>
    <t>Số 400 Đường Phạm Nguyễn Du, Khối Triều Tân, Phường Nghi Hải Thị Xã Cửa Lò T. Nghệ An Việt Nam</t>
  </si>
  <si>
    <t>8/20/2025 9:04:37 AM</t>
  </si>
  <si>
    <t>8/20/2025 9:17:52 AM</t>
  </si>
  <si>
    <t>DVTM-05, tầng 1+2 tòa nhà CT1 Khu đô thị Gelexia Riverside, 885 Tam Trinh, Phường Yên Sở, Quận Hoàng Mai, TP. Hà Nội Việt Nam</t>
  </si>
  <si>
    <t>8/20/2025 9:18:48 AM</t>
  </si>
  <si>
    <t>Đường QL3, Thôn Xuân Sơn, Xã Trung Giã, Huyện Sóc Sơn TP. Hà Nội Việt Nam</t>
  </si>
  <si>
    <t>8/20/2025 9:25:51 AM</t>
  </si>
  <si>
    <t>8/20/2025 9:32:32 AM</t>
  </si>
  <si>
    <t>Tổ 6, Thị trấn Việt Lâm, Huyện Vị Xuyên, Tỉnh Hà Giang Việt Nam</t>
  </si>
  <si>
    <t>WM+ HGG Tổ 6, Nông trường Việt</t>
  </si>
  <si>
    <t>8/20/2025 10:09:45 AM</t>
  </si>
  <si>
    <t>Lô 1-3/E-F, Tòa nhà MD Complex Tower, 68 Nguyễn Cơ Thạch, P. Cầu Diễn, Q. Nam Từ Liêm, Hà Nội Việt Nam</t>
  </si>
  <si>
    <t>WM+ HNI Lô 1-3/E-F, MD Complex</t>
  </si>
  <si>
    <t>8/20/2025 10:15:50 AM</t>
  </si>
  <si>
    <t>Khu dân cư Bắc Thăng Long, Xã Hải Bối, Huyện Đông Anh, TP. Hà Nội Việt Nam</t>
  </si>
  <si>
    <t>02471006686</t>
  </si>
  <si>
    <t>8/20/2025 10:23:47 AM</t>
  </si>
  <si>
    <t>01C Phố Lý Thường Kiệt, Thị trấn Tiên Yên, Huyện Tiên Yên T. Quảng Ninh Việt Nam</t>
  </si>
  <si>
    <t>20/08/2025 10:30:54</t>
  </si>
  <si>
    <t>8/20/2025 10:36:00 AM</t>
  </si>
  <si>
    <t>Tổ dân phố Hạnh Phúc, Phường Hải Ninh, Thị Xã Nghi Sơn, T. Thanh Hóa Việt Nam</t>
  </si>
  <si>
    <t>WM+ THA Ngã 3 Chợ Kho, Nghi Sơ</t>
  </si>
  <si>
    <t>20/08/2025 11:14:50</t>
  </si>
  <si>
    <t>8/20/2025 10:41:11 AM</t>
  </si>
  <si>
    <t>Số 179 Thịnh Liệt, Phường Thịnh Liệt, TP. Hà Nội Việt Nam</t>
  </si>
  <si>
    <t>02471081368</t>
  </si>
  <si>
    <t>8/20/2025 10:49:01 AM</t>
  </si>
  <si>
    <t>8/20/2025 10:50:03 AM</t>
  </si>
  <si>
    <t>Thôn 2, xã Trung Lập, huyện Vĩnh Bảo, TP. Hải Phòng Việt Nam</t>
  </si>
  <si>
    <t>9105825475</t>
  </si>
  <si>
    <t>8/20/2025 10:51:34 AM</t>
  </si>
  <si>
    <t>8/20/2025 10:53:21 AM</t>
  </si>
  <si>
    <t>Thôn Đoài, xã Kim Nỗ, Huyện Đông Anh, TP. Hà Nội Việt Nam</t>
  </si>
  <si>
    <t>0974659751</t>
  </si>
  <si>
    <t>8/20/2025 10:53:35 AM</t>
  </si>
  <si>
    <t>Khu phố, thị trấn Liên Quan, Huyện Thạch Thất, TP. Hà Nội Việt Nam</t>
  </si>
  <si>
    <t>8/20/2025 10:55:15 AM</t>
  </si>
  <si>
    <t>Số 496 Đường Bà Triệu, Thị trấn Hậu Lộc, Huyện Hậu Lộc, T. Thanh Hóa Việt Nam</t>
  </si>
  <si>
    <t>0334144416</t>
  </si>
  <si>
    <t>8/20/2025 10:57:50 AM</t>
  </si>
  <si>
    <t>Thôn Uy Nam, Xã Quảng Ngọc, Huyện Quảng Xương T. Thanh Hóa Việt Nam</t>
  </si>
  <si>
    <t>0912535846</t>
  </si>
  <si>
    <t>9105825524</t>
  </si>
  <si>
    <t>8/21/2025 11:38:06 PM</t>
  </si>
  <si>
    <t>1568</t>
  </si>
  <si>
    <t>WM VC+ HCM Nguyễn Duy Trinh</t>
  </si>
  <si>
    <t>307 Số 307 Nguyễn Duy Trinh, P. Bình Trưng Tây, Q. 2, TP. Hồ Chí Minh Việt Nam</t>
  </si>
  <si>
    <t>Võ Thị Ngọc Huyền</t>
  </si>
  <si>
    <t>0559553893</t>
  </si>
  <si>
    <t>8/20/2025 11:00:20 AM</t>
  </si>
  <si>
    <t>Tầng 1, khu cc G3AB (CC Yên Hòa SunShine), KĐT Yên Hoà, Số 9 phố Vũ Phạm Hàm, Phường Yên Hòa, Quận Cầu Giấy, TP. Hà Nội Việt Nam</t>
  </si>
  <si>
    <t>8/20/2025 11:12:05 AM</t>
  </si>
  <si>
    <t>Thôn Mạch Lũng, Xã Đại Mạch, Huyện Đông Anh, TP. Hà Nội Việt Nam</t>
  </si>
  <si>
    <t>8/20/2025 11:17:22 AM</t>
  </si>
  <si>
    <t>Đường Nguyễn Văn Cừ, Thị trấn Gia B Thị trấn Gia Bình, Huyện Gia Bình T. Bắc Ninh Việt Nam</t>
  </si>
  <si>
    <t>WM+ BNH 28 Nguyễn Văn Cừ, Gia</t>
  </si>
  <si>
    <t>8/20/2025 11:19:06 AM</t>
  </si>
  <si>
    <t>8/20/2025 11:24:15 AM</t>
  </si>
  <si>
    <t>Thôn Thượng, Xã Phùng Xá, Huyện Mỹ Đức TP. Hà Nội Việt Nam</t>
  </si>
  <si>
    <t>8/20/2025 11:24:49 AM</t>
  </si>
  <si>
    <t>Kiot 01,02,25,26, Tầng 1 - Tòa CT1B, Dự án Nhà ở cao tầng để bán tại lô đất NO23 dọc trục đường 5 kéo dài, Phường Thượng Thanh, Quận Long Biên TP. Hà Nội Việt Nam</t>
  </si>
  <si>
    <t>WIN HNI CT1B Homeland Thượng T</t>
  </si>
  <si>
    <t>8/20/2025 11:33:29 AM</t>
  </si>
  <si>
    <t>Tổ dân phố Phú Xuân, Thị trấn Lộc Hà, Huyện Lộc Hà, T. Hà Tĩnh Việt Nam</t>
  </si>
  <si>
    <t>20/08/2025 12:05:18</t>
  </si>
  <si>
    <t>8/20/2025 11:33:48 AM</t>
  </si>
  <si>
    <t>Xóm 11, Xã Diễn Yên, Huyện Diễn Châu, T. Nghệ An Việt Nam</t>
  </si>
  <si>
    <t>8/20/2025 11:34:24 AM</t>
  </si>
  <si>
    <t>Thôn Ứng Hòa, Xã Lam Điền, Huyện Chương Mỹ, TP. Hà Nội Việt Nam</t>
  </si>
  <si>
    <t>8/20/2025 11:40:14 AM</t>
  </si>
  <si>
    <t>Số 161 Đường Lê Lợi, P. Quảng Yên, Thị xã Quảng Yên T. Quảng Ninh Việt Nam</t>
  </si>
  <si>
    <t>8/20/2025 11:46:17 AM</t>
  </si>
  <si>
    <t>79B Đốc Thiết - Phường Hưng Bình, Thành phố Vinh, T. Nghệ An Việt Nam</t>
  </si>
  <si>
    <t>8/20/2025 11:48:14 AM</t>
  </si>
  <si>
    <t>126A Thanh Vị, Phường Sơn Lộc, Thị xã Sơn Tây, TP. Hà Nội Việt Nam</t>
  </si>
  <si>
    <t>8/20/2025 11:51:53 AM</t>
  </si>
  <si>
    <t>B (SH4), Ô đất B4, Khu đô thị mới Nam Trung Yên, Phường Yên Hòa, Quận Cầu Giấy, TP. Hà Nội Việt Nam</t>
  </si>
  <si>
    <t>8/20/2025 11:57:57 AM</t>
  </si>
  <si>
    <t>Số238 -240 Nguyễn Chí Thanh, Phường Tam Quan Bắc, Thị xã Hoài Nhơn, T. Bình Định Việt Nam</t>
  </si>
  <si>
    <t>WM+ BDH238 -240 Nguyễn Chí Tha</t>
  </si>
  <si>
    <t>8/20/2025 12:03:25 PM</t>
  </si>
  <si>
    <t>Số 163 Tân Mai, Phường Tân Mai, quậ, n Hoàng Mai, TP. Hà Nội Việt Nam</t>
  </si>
  <si>
    <t>8/20/2025 12:07:29 PM</t>
  </si>
  <si>
    <t>263 Ông Ích Đường, tổ 50 Phường Khuê Trung, Quận Cẩm Lệ, TP. Đà Nẵng Việt Nam</t>
  </si>
  <si>
    <t>WM+ DNG 263 Ông Ích Đường</t>
  </si>
  <si>
    <t>8/20/2025 12:09:47 PM</t>
  </si>
  <si>
    <t>Số nhà 28, Đường Tuệ Tĩnh, Thị Trấn Mậu A, Huyện Văn Yên T. Yên Bái Việt Nam</t>
  </si>
  <si>
    <t>8/20/2025 12:19:46 PM</t>
  </si>
  <si>
    <t>Tổ 52 khu 5, Phường Cửa Ông, Thành phố Cẩm Phả, T. Quảng Ninh Việt Nam</t>
  </si>
  <si>
    <t>8/20/2025 12:27:44 PM</t>
  </si>
  <si>
    <t>Số 190 Dương Tự Minh, Phường Tân Long, Thành phố Thái Nguyên T. Thái Nguyên Việt Nam</t>
  </si>
  <si>
    <t>8/20/2025 12:34:01 PM</t>
  </si>
  <si>
    <t>103 ngõ 4 Phương Mai, P. Phương Mai, Quận Đống Đa, TP. Hà Nội Việt Nam</t>
  </si>
  <si>
    <t>0949256307</t>
  </si>
  <si>
    <t>8/20/2025 12:36:49 PM</t>
  </si>
  <si>
    <t>489 Quốc lộ 50, khu phố 4, P. 9, TP. Mỹ Tho T. Tiền Giang Việt Nam</t>
  </si>
  <si>
    <t>8/20/2025 12:49:45 PM</t>
  </si>
  <si>
    <t>Thôn Trà Đoài, Xã Quang Trung, Huyện Kiến Xương T. Thái Bình Việt Nam</t>
  </si>
  <si>
    <t>8/20/2025 1:00:52 PM</t>
  </si>
  <si>
    <t>8/20/2025 1:04:53 PM</t>
  </si>
  <si>
    <t>Số 42 Phố Sủi, xã Phú Thị, Huyện Gia Lâm, TP. Hà Nội Việt Nam</t>
  </si>
  <si>
    <t>0989010997</t>
  </si>
  <si>
    <t>8/20/2025 1:07:22 PM</t>
  </si>
  <si>
    <t>86 TRẦN QUANG DIỆU, P.14, Quận 3, TP. Hồ Chí Minh Việt Nam</t>
  </si>
  <si>
    <t>LƯƠNG HƯNG PHÁT</t>
  </si>
  <si>
    <t>0903093134</t>
  </si>
  <si>
    <t>8/20/2025 1:07:35 PM</t>
  </si>
  <si>
    <t>8/20/2025 1:10:13 PM</t>
  </si>
  <si>
    <t>Thôn Đức Nghiêm, Xã Ngọc Sơn, Huyện Hiệp Hòa, T. Bắc Giang Việt Nam</t>
  </si>
  <si>
    <t>8/20/2025 1:12:58 PM</t>
  </si>
  <si>
    <t>Ki ốt số 02-04, tầng 1 thuộc tòa nhà B2.1.HH03B, KĐT Thanh Hà - Cienco5, xã Cự Khê, Huyện Thanh Oai, TP. Hà Nội Việt Nam</t>
  </si>
  <si>
    <t>WM+ HNI Kiot 02 - 04 HH03B Tha</t>
  </si>
  <si>
    <t>8/20/2025 1:17:34 PM</t>
  </si>
  <si>
    <t>888 Hùng Vương, TT. Plei Kần, H. Ngọc Hồi, T. Kon Tum Việt Nam</t>
  </si>
  <si>
    <t>8/20/2025 1:19:17 PM</t>
  </si>
  <si>
    <t>Số 1060-1062 Đường Trần Phú, Phường Cẩm Thạch, Thành phố Cẩm Phả, T. Quảng Ninh Việt Nam</t>
  </si>
  <si>
    <t>8/20/2025 1:21:12 PM</t>
  </si>
  <si>
    <t>18 đường A1 KDC Hưng Phú 1, KV9, P. Hưng Phú, Quận Cái Răng, TP. Cần Thơ Việt Nam</t>
  </si>
  <si>
    <t>8/20/2025 1:27:14 PM</t>
  </si>
  <si>
    <t>Thôn Vọng Sơn, Xã Triệu Đề, Huyện Lập Thạch, T. Vĩnh Phúc Việt Nam</t>
  </si>
  <si>
    <t>8/20/2025 1:32:41 PM</t>
  </si>
  <si>
    <t>Số 153-155 Đê La Thành, Phường Nam Đồng, Quận Đống Đa, TP. Hà Nội Việt Nam</t>
  </si>
  <si>
    <t>0977309573</t>
  </si>
  <si>
    <t>21/08/2025 18:47:29</t>
  </si>
  <si>
    <t>8/20/2025 1:43:16 PM</t>
  </si>
  <si>
    <t>169 Nguyễn Phúc Nguyên, Phường 10, Quận 3, TP. Hồ Chí Minh Việt Nam</t>
  </si>
  <si>
    <t>WM+ HCM 169 Nguyễn Phúc Nguyên</t>
  </si>
  <si>
    <t>0362702388</t>
  </si>
  <si>
    <t>8/20/2025 1:45:25 PM</t>
  </si>
  <si>
    <t>Thôn Thống Nhất, xã Trung Giã, huyện Sóc Sơn, TP. Hà Nội Việt Nam</t>
  </si>
  <si>
    <t>20/08/2025 13:55:38</t>
  </si>
  <si>
    <t>8/20/2025 1:48:38 PM</t>
  </si>
  <si>
    <t>8/20/2025 1:51:49 PM</t>
  </si>
  <si>
    <t>413/39 Lê Văn Quới, Khu phố 5, Phường Bình Trị Đông A, Quận Bình Tân, TP. Hồ Chí Minh Việt Nam</t>
  </si>
  <si>
    <t>0948909622</t>
  </si>
  <si>
    <t>8/20/2025 1:52:02 PM</t>
  </si>
  <si>
    <t>50 Phan Bội Châu, Phường Vĩnh Ninh, Thành phố Huế, T. Thừa Thiên - Huế Việt Nam</t>
  </si>
  <si>
    <t>0917645227</t>
  </si>
  <si>
    <t>21/08/2025 23:30:25</t>
  </si>
  <si>
    <t>8/20/2025 1:52:53 PM</t>
  </si>
  <si>
    <t>Thửa đất số 810, TBĐ số 13, Thôn Hòa Hạ, X. Tam Thanh, T. Quảng Nam Việt Nam</t>
  </si>
  <si>
    <t>WM+ QNM DT614, Thôn Hòa Hạ</t>
  </si>
  <si>
    <t>8/20/2025 1:53:05 PM</t>
  </si>
  <si>
    <t>8/20/2025 1:56:52 PM</t>
  </si>
  <si>
    <t>Thôn An Dương, xã An Đồng, (261 Tôn Đức Thắng, Hải Phòng), Huyện An Dương, TP. Hải Phòng Việt Nam</t>
  </si>
  <si>
    <t>8/20/2025 1:58:27 PM</t>
  </si>
  <si>
    <t>8/20/2025 2:01:23 PM</t>
  </si>
  <si>
    <t>Số 83B-83C đường Độc Lập, TT.Cẩm Giàng, huyện Cẩm Giàng, T. Hải Dương Việt Nam</t>
  </si>
  <si>
    <t>8/20/2025 2:08:58 PM</t>
  </si>
  <si>
    <t>8/20/2025 2:14:09 PM</t>
  </si>
  <si>
    <t>119-121 Đề Thám, Phường An Cư, Quận Ninh Kiều, TP. Cần Thơ Việt Nam</t>
  </si>
  <si>
    <t>0984627918</t>
  </si>
  <si>
    <t>20/08/2025 20:07:31</t>
  </si>
  <si>
    <t>8/20/2025 2:15:26 PM</t>
  </si>
  <si>
    <t>Tổ dân phố Liên Hải, Phường Hải Thượng, Thị xã Nghi Sơn, T. Thanh Hóa Việt Nam</t>
  </si>
  <si>
    <t>20/08/2025 14:19:41</t>
  </si>
  <si>
    <t>8/20/2025 2:25:50 PM</t>
  </si>
  <si>
    <t>1192 Lê Văn Lương, ấp 3, Xã Phước Kiển, Huyện Nhà Bè, TP. Hồ Chí Minh Việt Nam</t>
  </si>
  <si>
    <t>0352747495</t>
  </si>
  <si>
    <t>8/20/2025 2:26:06 PM</t>
  </si>
  <si>
    <t>8/20/2025 2:26:46 PM</t>
  </si>
  <si>
    <t>Số 112 Thanh Niên, Phường Cẩm Thành, Thành phố Cẩm Phả, T. Quảng Ninh Việt Nam</t>
  </si>
  <si>
    <t>02471086866</t>
  </si>
  <si>
    <t>8/20/2025 2:27:01 PM</t>
  </si>
  <si>
    <t>31-33 Ấp Thị Tứ, TT. Phong Điền, TP. Cần Thơ Việt Nam</t>
  </si>
  <si>
    <t>8/20/2025 2:27:52 PM</t>
  </si>
  <si>
    <t>8/20/2025 2:29:00 PM</t>
  </si>
  <si>
    <t>Số 17B Đoàn Thị Điểm, Phường Quốc Tử Giám, Quận Đống Đa, TP. Hà Nội Việt Nam</t>
  </si>
  <si>
    <t>0363557304</t>
  </si>
  <si>
    <t>8/20/2025 2:31:14 PM</t>
  </si>
  <si>
    <t>QL35, Thôn Phú Nhi, Xã Thanh Lâm, Huyện Mê Linh, TP. Hà Nội Việt Nam</t>
  </si>
  <si>
    <t>8/20/2025 2:32:56 PM</t>
  </si>
  <si>
    <t>TT3 40-41, Khu đấu giá quyền sử dụng đất, xã Ngũ Hiệp – Tứ Hiệp, Thanh Trì, TP. Hà Nội Việt Nam</t>
  </si>
  <si>
    <t>8/20/2025 2:35:26 PM</t>
  </si>
  <si>
    <t>20/08/2025 14:47:02</t>
  </si>
  <si>
    <t>8/20/2025 2:35:51 PM</t>
  </si>
  <si>
    <t>Khu 23, xã Vạn Xuân, huyện Tam Nông, T. Phú Thọ Việt Nam</t>
  </si>
  <si>
    <t>8/20/2025 2:36:04 PM</t>
  </si>
  <si>
    <t>8/20/2025 2:41:55 PM</t>
  </si>
  <si>
    <t>Tầng 1, Chung cư Gateway, đ. Ba Tháng Hai, Nguyễn An Ninh, T. Bà Rịa - Vũng Tàu Việt Nam</t>
  </si>
  <si>
    <t>Nguyễn Phạm Minh Trí</t>
  </si>
  <si>
    <t>0356543454</t>
  </si>
  <si>
    <t>20/08/2025 15:15:44</t>
  </si>
  <si>
    <t>8/20/2025 2:45:11 PM</t>
  </si>
  <si>
    <t>8/20/2025 2:46:56 PM</t>
  </si>
  <si>
    <t>338-340 Nguyễn Thị Lưu, Phường Ngô Quyền, Thành phố Bắc Giang, T. Bắc Giang Việt Nam</t>
  </si>
  <si>
    <t>8/20/2025 2:48:56 PM</t>
  </si>
  <si>
    <t>8/20/2025 2:52:09 PM</t>
  </si>
  <si>
    <t>Thôn 2, Xã Vũ Quý, Huyện Kiến Xương T. Thái Bình Việt Nam</t>
  </si>
  <si>
    <t>8/20/2025 2:56:48 PM</t>
  </si>
  <si>
    <t>Đường 394, thị trấn Phủ, xã Thái Học, huyện Bình Giang, T. Hải Dương Việt Nam</t>
  </si>
  <si>
    <t>8/20/2025 2:58:05 PM</t>
  </si>
  <si>
    <t>Số 438 Đặng Châu Tuệ, phường Quang Hanh, Tp Cẩm Phả, T. Quảng Ninh Việt Nam</t>
  </si>
  <si>
    <t>8/20/2025 2:58:07 PM</t>
  </si>
  <si>
    <t>Thôn Ngự Tiền, Xã Thanh Lâm, Huyện Mê Linh TP. Hà Nội Việt Nam</t>
  </si>
  <si>
    <t>8/20/2025 2:58:09 PM</t>
  </si>
  <si>
    <t>38 đường Ngô Quyền, Phường Ngô Quyền, Thị xã Sơn Tây, TP. Hà Nội Việt Nam</t>
  </si>
  <si>
    <t>0966068796</t>
  </si>
  <si>
    <t>8/20/2025 3:01:24 PM</t>
  </si>
  <si>
    <t>Số 1, Ngách 22/163, Đường Khuyến Lương, Phường Trần Phú, TP. Hà Nội Việt Nam</t>
  </si>
  <si>
    <t>WM+ HNI Số 1, Ngách 22/163 Khu</t>
  </si>
  <si>
    <t>8/20/2025 3:05:05 PM</t>
  </si>
  <si>
    <t>21/08/2025 17:01:34</t>
  </si>
  <si>
    <t>8/20/2025 3:11:01 PM</t>
  </si>
  <si>
    <t>8/20/2025 3:11:02 PM</t>
  </si>
  <si>
    <t>Xóm 4, Xã Đông Dư, Huyện Gia Lâm, TP. Hà Nội Việt Nam</t>
  </si>
  <si>
    <t>02471068866</t>
  </si>
  <si>
    <t>8/20/2025 3:13:32 PM</t>
  </si>
  <si>
    <t>63/13 Gò Dầu, Phường Tân Quý, Quận Tân Phú, TP. Hồ Chí Minh Việt Nam</t>
  </si>
  <si>
    <t>WM+ HCM 63/13 Gò Dầu</t>
  </si>
  <si>
    <t>0376352342</t>
  </si>
  <si>
    <t>8/20/2025 3:14:39 PM</t>
  </si>
  <si>
    <t>Thôn Bồng Mạc, Xã Liên Mạc, Huyện Mê Linh TP. Hà Nội Việt Nam</t>
  </si>
  <si>
    <t>8/20/2025 3:14:42 PM</t>
  </si>
  <si>
    <t>143 Thái Thị Bôi, P. Chính Gián, Q. Thanh Khê, TP. Đà Nẵng Việt Nam</t>
  </si>
  <si>
    <t>0905360293</t>
  </si>
  <si>
    <t>8/20/2025 3:16:15 PM</t>
  </si>
  <si>
    <t>8/20/2025 3:16:34 PM</t>
  </si>
  <si>
    <t>104 Thống Nhất, Phường 10, Quận Gò Vấp, TP. Hồ Chí Minh Việt Nam</t>
  </si>
  <si>
    <t>WM+ HCM 104 Thống Nhất</t>
  </si>
  <si>
    <t>0388199179</t>
  </si>
  <si>
    <t>8/20/2025 3:16:56 PM</t>
  </si>
  <si>
    <t>Số 28 Ngách 158/38 Nguyễn Sơn, Tổ 21, Phường Bồ Đề, Q. Long Biên TP. Hà Nội Việt Nam</t>
  </si>
  <si>
    <t>WM+ HNI 28 Ngách 158/38 Nguyễn</t>
  </si>
  <si>
    <t>8/20/2025 3:26:25 PM</t>
  </si>
  <si>
    <t>Số 349 đường Trần Hưng Đạo, Phường Sao Đỏ, Thành phố Chí Linh, T. Hải Dương Việt Nam</t>
  </si>
  <si>
    <t>0972454015</t>
  </si>
  <si>
    <t>8/20/2025 3:27:19 PM</t>
  </si>
  <si>
    <t>31A-33A Gò Dầu, Phường Tân Quý, Quận Tân Phú, TP. Hồ Chí Minh Việt Nam</t>
  </si>
  <si>
    <t>0345853292</t>
  </si>
  <si>
    <t>8/20/2025 3:29:43 PM</t>
  </si>
  <si>
    <t>8/20/2025 3:30:24 PM</t>
  </si>
  <si>
    <t>2386-2388 Huỳnh Tấn Phát, Ấp 3, Xã Phú Xuân, Huyện Nhà Bè, TP. Hồ Chí Minh Việt Nam</t>
  </si>
  <si>
    <t>WM+ HCM 2386-2388 Huỳnh Tấn Ph</t>
  </si>
  <si>
    <t>0936644807</t>
  </si>
  <si>
    <t>8/20/2025 3:36:41 PM</t>
  </si>
  <si>
    <t>Gian hàng TM1, tầng 1 CT1B, dự án cải tạo khu C, chung cư Quang Trung, P.Quang Trung, TP. Vinh, T. Nghệ An Việt Nam</t>
  </si>
  <si>
    <t>8/20/2025 3:39:28 PM</t>
  </si>
  <si>
    <t>Thôn Thị Tứ, Xã Quang Phục, Huyện Tứ Kỳ T. Hải Dương Việt Nam</t>
  </si>
  <si>
    <t>8/20/2025 3:39:44 PM</t>
  </si>
  <si>
    <t>Số 12-14-16 Trần Huy Liệu, Phường Mộc Sơn, Thị xã Mộc Châu T. Sơn La Việt Nam</t>
  </si>
  <si>
    <t>8/20/2025 3:41:05 PM</t>
  </si>
  <si>
    <t>8/20/2025 3:41:26 PM</t>
  </si>
  <si>
    <t>Thôn 6, Xã Vĩnh Thịnh, Huyện Vĩnh Lộc T. Thanh Hóa Việt Nam</t>
  </si>
  <si>
    <t>8/20/2025 3:42:25 PM</t>
  </si>
  <si>
    <t>Thôn Bắc Cường, Thị trấn Thổ Tang, Huyện Vĩnh Tường, T. Vĩnh Phúc Việt Nam</t>
  </si>
  <si>
    <t>20/08/2025 16:13:38</t>
  </si>
  <si>
    <t>8/20/2025 3:44:17 PM</t>
  </si>
  <si>
    <t>20/08/2025 15:51:16</t>
  </si>
  <si>
    <t>8/20/2025 3:45:08 PM</t>
  </si>
  <si>
    <t>20/08/2025 16:15:13</t>
  </si>
  <si>
    <t>8/20/2025 3:45:45 PM</t>
  </si>
  <si>
    <t>Lô A7-08 và A7-09 Đường số 27, Khu đô thị mới Tây Bắc, P. Vĩnh Thanh, TP. Rạch Giá T. Kiên Giang Việt Nam</t>
  </si>
  <si>
    <t>WM+ KGG Lô A7.08-A7.09 Đường s</t>
  </si>
  <si>
    <t>8/20/2025 3:49:23 PM</t>
  </si>
  <si>
    <t>Lô P2 – 36 + 37 Đường 3/2, P. An Hòa, TP. Rạch Giá, T. Kiên Giang Việt Nam</t>
  </si>
  <si>
    <t>WM+ KGG Lô P2 – 36 + 37 Đường</t>
  </si>
  <si>
    <t>0918847994</t>
  </si>
  <si>
    <t>20/08/2025 16:32:51</t>
  </si>
  <si>
    <t>8/20/2025 4:01:58 PM</t>
  </si>
  <si>
    <t>53 Hậu Dưỡng, Xã Kim Chung, Huyện Đông Anh, TP. Hà Nội Việt Nam</t>
  </si>
  <si>
    <t>8/20/2025 4:08:32 PM</t>
  </si>
  <si>
    <t>210 đường Thục Phán – KĐT Sao Mai Bình Khánh 3 , K. Bình Khánh 7, P. Bình Khánh, T. An Giang Việt Nam</t>
  </si>
  <si>
    <t>21/08/2025 08:49:48</t>
  </si>
  <si>
    <t>8/20/2025 4:10:14 PM</t>
  </si>
  <si>
    <t>TM01-29, Tầng 1, Tòa nhà số W1 và W2 tại Lô đất HH, Đường Phạm Hùng, Q. Nam Từ Liêm TP. Hà Nội Việt Nam</t>
  </si>
  <si>
    <t>WIN HNI TM01-29 Vinhomes West</t>
  </si>
  <si>
    <t>8/20/2025 4:11:33 PM</t>
  </si>
  <si>
    <t>151-155 Bến Vân Đồn, Phường 6, Quận 4, ( Dự Án Rivergate Residence ), TP. Hồ Chí Minh Việt Nam</t>
  </si>
  <si>
    <t>WM+ HCM Rivergate Residence</t>
  </si>
  <si>
    <t>0764722959</t>
  </si>
  <si>
    <t>8/20/2025 4:13:13 PM</t>
  </si>
  <si>
    <t>186 đường số 1, Phường 16, Quận Gò Vấp, TP. Hồ Chí Minh Việt Nam</t>
  </si>
  <si>
    <t>9105827962</t>
  </si>
  <si>
    <t>8/21/2025 11:36:58 PM</t>
  </si>
  <si>
    <t>Số 69 Đường Hồng Bàng, Phường Sở Dầu, Quận Hồng Bàng TP. Hải Phòng Việt Nam</t>
  </si>
  <si>
    <t>8/20/2025 4:15:45 PM</t>
  </si>
  <si>
    <t>8/20/2025 4:16:40 PM</t>
  </si>
  <si>
    <t>8/20/2025 4:23:34 PM</t>
  </si>
  <si>
    <t>8/20/2025 4:24:58 PM</t>
  </si>
  <si>
    <t>107 - 109 Độc Lập, P. Tân Thành, Q. Tân Phú, TP. Hồ Chí Minh Việt Nam</t>
  </si>
  <si>
    <t>WM+ HCM 107 - 109 Độc Lập</t>
  </si>
  <si>
    <t>8/20/2025 4:26:44 PM</t>
  </si>
  <si>
    <t>79 Đường số 1, P. 11, Q. Gò Vấp TP. Hồ Chí Minh Việt Nam</t>
  </si>
  <si>
    <t>8/20/2025 4:27:11 PM</t>
  </si>
  <si>
    <t>Kiot số 03 và số 04, tầng 1, nhà 23 tầng- CT1, khu nhà ở, Trung Văn, đường Cương Kiên, Phường, Trung Văn, Quận Nam Từ Liêm, TP. Hà Nội Việt Nam</t>
  </si>
  <si>
    <t>WM+ HNI Kiot 03,04 CT1 Trung V</t>
  </si>
  <si>
    <t>8/20/2025 4:29:05 PM</t>
  </si>
  <si>
    <t>P110 nhà G9, 1 ngõ 495 Nguyễn Trãi, Phường Thanh Xuân Nam, Quận Thanh Xuân, TP. Hà Nội Việt Nam</t>
  </si>
  <si>
    <t>0342068886</t>
  </si>
  <si>
    <t>8/20/2025 4:29:06 PM</t>
  </si>
  <si>
    <t>8/20/2025 4:29:36 PM</t>
  </si>
  <si>
    <t>Số 160 Trần Phú, Phường Bắc Hồng, Thị xã Hồng Lĩnh, T. Hà Tĩnh Việt Nam</t>
  </si>
  <si>
    <t>22/08/2025 12:50:14</t>
  </si>
  <si>
    <t>8/20/2025 4:34:56 PM</t>
  </si>
  <si>
    <t>Xóm 5, Xã Quỳnh Tân, Huyện Quỳnh Lưu T. Nghệ An Việt Nam</t>
  </si>
  <si>
    <t>WM+ NAN Quỳnh Tân, Quỳnh Lưu</t>
  </si>
  <si>
    <t>8/20/2025 4:35:18 PM</t>
  </si>
  <si>
    <t>Lô 19 Đường A1, Khu đô thị Vĩnh Điềm Trung, X. Vĩnh Hiệp, TP. Nha Trang, Tỉnh Khánh Hòa Việt Nam</t>
  </si>
  <si>
    <t>WM+ KHA 19 Đường A1, KDT Vĩnh</t>
  </si>
  <si>
    <t>0972332917</t>
  </si>
  <si>
    <t>8/20/2025 4:40:14 PM</t>
  </si>
  <si>
    <t>8/20/2025 4:41:21 PM</t>
  </si>
  <si>
    <t>Kiot 6-7 Chợ Hà Phong, Tiểu khu Phong Vận, Đường 217, T. Thanh Hóa Việt Nam</t>
  </si>
  <si>
    <t>0978038201</t>
  </si>
  <si>
    <t>21/08/2025 16:13:51</t>
  </si>
  <si>
    <t>8/20/2025 4:42:58 PM</t>
  </si>
  <si>
    <t>Số 155 Xóm Đậu, Thôn Vỹ, Xã Cao Viên, Huyện Thanh Oai, TP. Hà Nội Việt Nam</t>
  </si>
  <si>
    <t>8/20/2025 4:43:02 PM</t>
  </si>
  <si>
    <t>108 Tùng Thiện Vương, P. 11, Q.8, TP. Hồ Chí Minh Việt Nam</t>
  </si>
  <si>
    <t>8/20/2025 4:49:36 PM</t>
  </si>
  <si>
    <t>Số 61 đường Do Nha, Phường Tây Mỗ, Quận Nam Từ Liêm, TP. Hà Nội Việt Nam</t>
  </si>
  <si>
    <t>8/20/2025 4:49:40 PM</t>
  </si>
  <si>
    <t>Ki ốt số 10 + 11 Chợ Già mới, Xã Hoằng Kim, Huyện Hoằng Hóa T. Thanh Hóa Việt Nam</t>
  </si>
  <si>
    <t>8/20/2025 4:55:37 PM</t>
  </si>
  <si>
    <t>150A Dũng Sĩ Thanh Khê, P. Thanh Khê Tây, Q. Thanh Khê, TP. Đà Nẵng Việt Nam</t>
  </si>
  <si>
    <t>WM+ DNG 152 Dũng Sĩ Thanh Khê</t>
  </si>
  <si>
    <t>8/20/2025 4:55:49 PM</t>
  </si>
  <si>
    <t>25 Lô A Trường Sơn, Phường 15, Quận 10, TP. Hồ Chí Minh Việt Nam</t>
  </si>
  <si>
    <t>0968584810</t>
  </si>
  <si>
    <t>8/20/2025 4:56:24 PM</t>
  </si>
  <si>
    <t>8/20/2025 5:00:51 PM</t>
  </si>
  <si>
    <t>8/20/2025 5:01:55 PM</t>
  </si>
  <si>
    <t>8/20/2025 5:04:41 PM</t>
  </si>
  <si>
    <t>Số nhà 162 Đường Lưu Nhân Chú, Phường Hương Sơn, Thành phố Thái Nguyên T. Thái Nguyên Việt Nam</t>
  </si>
  <si>
    <t>8/20/2025 5:06:08 PM</t>
  </si>
  <si>
    <t>8/20/2025 5:11:38 PM</t>
  </si>
  <si>
    <t>Số 55 Đường 422 Xã Tân Lập, Huyện Đan Phượng TP. Hà Nội Việt Nam</t>
  </si>
  <si>
    <t>8/20/2025 5:14:52 PM</t>
  </si>
  <si>
    <t>K48/104 Lê Đình Dương, P. Phước Ninh, Quận Hải Châu, TP. Đà Nẵng Việt Nam</t>
  </si>
  <si>
    <t>8/20/2025 5:17:53 PM</t>
  </si>
  <si>
    <t>Số 485 Trần Cao Vân, tổ 18, Phường Xuân Hà, Quận Thanh Khê, TP. Đà Nẵng Việt Nam</t>
  </si>
  <si>
    <t>21/08/2025 15:54:10</t>
  </si>
  <si>
    <t>8/20/2025 5:28:55 PM</t>
  </si>
  <si>
    <t>37 đường 3/2, Phường Vĩnh Thanh Vân, Thành phố Rạch Giá, T. Kiên Giang Việt Nam</t>
  </si>
  <si>
    <t>0941291655</t>
  </si>
  <si>
    <t>8/20/2025 5:47:36 PM</t>
  </si>
  <si>
    <t>263 Đường Minh Tân, Phường Minh Tân, Thị xã Kinh Môn, T. Hải Dương Việt Nam</t>
  </si>
  <si>
    <t>0979702389</t>
  </si>
  <si>
    <t>8/20/2025 5:48:58 PM</t>
  </si>
  <si>
    <t>20/08/2025 17:50:51</t>
  </si>
  <si>
    <t>8/20/2025 5:49:27 PM</t>
  </si>
  <si>
    <t>09 Nguyễn Thiện Thuật, phường Lê Lợi, TP Hưng Yên, Hưng Yên Việt Nam</t>
  </si>
  <si>
    <t>8/20/2025 5:54:41 PM</t>
  </si>
  <si>
    <t>261K Đường số 1, Khu phố III, Phường Phú Tân, Thành phố Bến Tre, T. Bến Tre Việt Nam</t>
  </si>
  <si>
    <t>0969659589</t>
  </si>
  <si>
    <t>20/08/2025 18:04:00</t>
  </si>
  <si>
    <t>8/20/2025 5:56:09 PM</t>
  </si>
  <si>
    <t>Số 228 đường Vĩnh Hưng, Phường Vĩnh Hưng, Quận Hoàng Mai, TP. Hà Nội Việt Nam</t>
  </si>
  <si>
    <t>0829710346</t>
  </si>
  <si>
    <t>8/20/2025 5:57:12 PM</t>
  </si>
  <si>
    <t>Lô 01B2-12 KDC Sư Đoàn 372, P. Hòa Khê, Quận Thanh Khê, TP. Đà Nẵng Việt Nam</t>
  </si>
  <si>
    <t>8/20/2025 6:01:19 PM</t>
  </si>
  <si>
    <t>8/20/2025 6:09:33 PM</t>
  </si>
  <si>
    <t>103 Nguyễn Huy Tưởng, Phường Hòa Minh, Quận Liên Chiểu, TP. Đà Nẵng Việt Nam</t>
  </si>
  <si>
    <t>WM+ DNG 103 Nguyễn Huy Tưởng</t>
  </si>
  <si>
    <t>8/20/2025 6:11:15 PM</t>
  </si>
  <si>
    <t>21/08/2025 08:05:14</t>
  </si>
  <si>
    <t>8/20/2025 6:15:08 PM</t>
  </si>
  <si>
    <t>8/20/2025 6:18:52 PM</t>
  </si>
  <si>
    <t>BT01-6 Khu nhà ở thấp tầng thuộc Dự án Khu CCQT Hoàng Thành City, Khu Cổ Ngựa, KĐT Mỗ Lao, P. Mộ Lao, TP. Hà Nội Việt Nam</t>
  </si>
  <si>
    <t>WM+ HNI BT01-6 Hoàng Thành Cit</t>
  </si>
  <si>
    <t>8/20/2025 6:36:14 PM</t>
  </si>
  <si>
    <t>Số nhà 127 Đường Gang Thép, Tổ 3, Phường Trung Thành, Thành T. Thái Nguyên Việt Nam</t>
  </si>
  <si>
    <t>8/20/2025 6:37:05 PM</t>
  </si>
  <si>
    <t>613 Phố Mía, Xã Đường Lâm, Thị xã Sơn Tây, TP. Hà Nội Việt Nam</t>
  </si>
  <si>
    <t>8/20/2025 6:37:19 PM</t>
  </si>
  <si>
    <t>220/110 Nguyễn Văn Khối, P. 9, Q. Gò Vấp TP. Hồ Chí Minh Việt Nam</t>
  </si>
  <si>
    <t>WM+ HCM 220/110 Nguyễn Văn Khố</t>
  </si>
  <si>
    <t>8/20/2025 6:38:30 PM</t>
  </si>
  <si>
    <t>602 Dương Tự Minh, phường Quan Triều, Tp.Thái Nguyên, T. Thái Nguyên Việt Nam</t>
  </si>
  <si>
    <t>0962622445</t>
  </si>
  <si>
    <t>8/20/2025 6:38:55 PM</t>
  </si>
  <si>
    <t>8/20/2025 6:44:06 PM</t>
  </si>
  <si>
    <t>Khu Km5, Xã Hà Lộc, Thị xã Phú Thọ T. Phú Thọ Việt Nam</t>
  </si>
  <si>
    <t>8/20/2025 6:44:07 PM</t>
  </si>
  <si>
    <t>22/08/2025 12:50:43</t>
  </si>
  <si>
    <t>8/20/2025 6:47:42 PM</t>
  </si>
  <si>
    <t>8/20/2025 6:54:05 PM</t>
  </si>
  <si>
    <t>Mao Dộc, Xã Phượng Mao, Huyện Quế Võ, Tỉnh Bắc Ninh T. Bắc Ninh Việt Nam</t>
  </si>
  <si>
    <t>8/20/2025 7:02:21 PM</t>
  </si>
  <si>
    <t>Số 432 Khu phố 3, Thị trấn Bến Sung, Huyện Như Thanh, T. Thanh Hóa Việt Nam</t>
  </si>
  <si>
    <t>WM+ THA 432 Khu phố 3, TT Bến</t>
  </si>
  <si>
    <t>8/20/2025 7:08:05 PM</t>
  </si>
  <si>
    <t>Tầng 1, Công trình dịch vụ và nhà ở cao tầng tại số 671, Hoàng Hoa Thám, Phường Vĩnh Phúc, Quận Ba Đình, TP. Hà Nội Việt Nam</t>
  </si>
  <si>
    <t>8/20/2025 7:17:38 PM</t>
  </si>
  <si>
    <t>8/20/2025 7:38:43 PM</t>
  </si>
  <si>
    <t>Số 219 Trường Chinh, TDP Trường Thịnh, Phường Nam Tiến, Thành phố Phổ Yên, Tỉnh Thái Nguyên T. Thái Nguyên Việt Nam</t>
  </si>
  <si>
    <t>20/08/2025 19:47:01</t>
  </si>
  <si>
    <t>8/20/2025 7:47:08 PM</t>
  </si>
  <si>
    <t>Khu 3, Xã Hùng Lô, Thành phố Việt Trì, T. Phú Thọ Việt Nam</t>
  </si>
  <si>
    <t>WM+ PTO Khu 3 Hùng Lô, Việt Tr</t>
  </si>
  <si>
    <t>8/20/2025 7:51:51 PM</t>
  </si>
  <si>
    <t>Thôn Khê Ngoại 1, Xã Văn Khê, Huyện Mê Linh, TP. Hà Nội Việt Nam</t>
  </si>
  <si>
    <t>20/08/2025 19:56:24</t>
  </si>
  <si>
    <t>8/20/2025 7:53:13 PM</t>
  </si>
  <si>
    <t>Đường Minh Tân 2, Thị trấn Vũ Thư, Huyện Vũ Thư, T. Thái Bình Việt Nam</t>
  </si>
  <si>
    <t>8/20/2025 8:12:08 PM</t>
  </si>
  <si>
    <t>Số 162 Nguyễn Văn Trỗi, phường Hồng Hà, Tp Hạ Long, T. Quảng Ninh Việt Nam</t>
  </si>
  <si>
    <t>8/20/2025 8:19:22 PM</t>
  </si>
  <si>
    <t>166 – 168 Tôn Đức Thắng, Hòn Rớ, Xã Phước Đồng, Thành Phố Nha Trang T. Khánh Hòa Việt Nam</t>
  </si>
  <si>
    <t>WM+ KHA 166 – 168 Tôn Đức Thắn</t>
  </si>
  <si>
    <t>8/20/2025 8:23:45 PM</t>
  </si>
  <si>
    <t>141/5 Nguyễn Thái Học, Phường Mỹ Bình, Thành phố Long Xuyên, T. An Giang Việt Nam</t>
  </si>
  <si>
    <t>8/20/2025 8:24:59 PM</t>
  </si>
  <si>
    <t>17A, Ngõ 9 Nguyễn Tri Phương, Phường Điện Biên, Quận Ba Đình, TP. Hà Nội Việt Nam</t>
  </si>
  <si>
    <t>WM+ HNI 17A ngõ 9 Nguyễn Tri P</t>
  </si>
  <si>
    <t>8/20/2025 8:26:48 PM</t>
  </si>
  <si>
    <t>8/20/2025 8:30:20 PM</t>
  </si>
  <si>
    <t>Lô số 15 &amp; 16 Khu đô thị MKL, Phường Hồng Hải, Thành phố Hạ Long T. Quảng Ninh Việt Nam</t>
  </si>
  <si>
    <t>WM+ QNH 15&amp;16 KĐT MKL, Hồng Hả</t>
  </si>
  <si>
    <t>8/20/2025 8:35:46 PM</t>
  </si>
  <si>
    <t>173 Lê Công Thanh, Phường Minh Khai, Thành phố Phủ Lý, T. Hà Nam Việt Nam</t>
  </si>
  <si>
    <t>8/20/2025 8:42:24 PM</t>
  </si>
  <si>
    <t>Số 73 QL47C, Thôn Thái Lai, Xã Thái Hòa, Huyện Triệu Sơn T. Thanh Hóa Việt Nam</t>
  </si>
  <si>
    <t>8/20/2025 8:48:45 PM</t>
  </si>
  <si>
    <t>8/20/2025 8:56:16 PM</t>
  </si>
  <si>
    <t>8/20/2025 8:56:32 PM</t>
  </si>
  <si>
    <t>Ngã tư thị trấn Đình Cả, Thị trấn Đình Cả, Huyện Võ Nhai T. Thái Nguyên Việt Nam</t>
  </si>
  <si>
    <t>8/20/2025 8:56:46 PM</t>
  </si>
  <si>
    <t>050 Phan Đình Phùng, Phường Lào Cai, Thành phố Lào Cai, T. Lào Cai Việt Nam</t>
  </si>
  <si>
    <t>8/20/2025 9:25:08 PM</t>
  </si>
  <si>
    <t>8/20/2025 9:37:46 PM</t>
  </si>
  <si>
    <t>Số nhà 108 Đường 16, Thôn Xuân Dương, Xã Kim Lũ, Huyện Sóc Sơn TP. Hà Nội Việt Nam</t>
  </si>
  <si>
    <t>8/20/2025 9:43:19 PM</t>
  </si>
  <si>
    <t>Xóm 4, Thôn Đinh Xuyên, Xã Hòa Nam, Huyện Ứng Hòa, TP. Hà Nội Việt Nam</t>
  </si>
  <si>
    <t>8/20/2025 9:44:51 PM</t>
  </si>
  <si>
    <t>8/20/2025 9:49:50 PM</t>
  </si>
  <si>
    <t>Tầng 1 Dự án Tổ hợp văn phòng, dịch vụ Thương mại và, nhà ở xã hội tại 30 Phạm Văn Đồng, phường Dịch Vọng, Quận Cầu Giấy, TP. Hà Nội Việt Nam</t>
  </si>
  <si>
    <t>0942574054</t>
  </si>
  <si>
    <t>8/20/2025 9:50:21 PM</t>
  </si>
  <si>
    <t>28A Tam Giang, phường Trần Hưng Đạo, thành phố Hải Dương, Hải Dương Việt Nam</t>
  </si>
  <si>
    <t>0385879065</t>
  </si>
  <si>
    <t>8/20/2025 9:55:25 PM</t>
  </si>
  <si>
    <t>Số 130 Lê Quý Đôn, Phường Gia Cẩm, Thành phố Việt Trì, T. Phú Thọ Việt Nam</t>
  </si>
  <si>
    <t>0963255945</t>
  </si>
  <si>
    <t>20/08/2025 22:12:05</t>
  </si>
  <si>
    <t>8/20/2025 9:55:50 PM</t>
  </si>
  <si>
    <t>Căn L6-SH.01A, tòa L6 Tại Vinhomes Central Park, 720A Đường Điện Biên Phủ, Phường 22, Quận Bình Thạnh, TP. Hồ Chí Minh Việt Nam</t>
  </si>
  <si>
    <t>0902281059</t>
  </si>
  <si>
    <t>8/20/2025 10:01:30 PM</t>
  </si>
  <si>
    <t>31 Nguyễn Đình Trọng, Phường Hòa Khánh Nam, Quận Liên Chiểu, TP. Đà Nẵng Việt Nam</t>
  </si>
  <si>
    <t>8/20/2025 10:02:50 PM</t>
  </si>
  <si>
    <t>8/20/2025 10:03:41 PM</t>
  </si>
  <si>
    <t>TM.09, Tầng 01, Tòa A1B The Sky LuxCity, Khu Hòa Lạc, TP. Cẩm Phả T. Quảng Ninh Việt Nam</t>
  </si>
  <si>
    <t>WM+ QNH TM.09, A1B The Sky Lux</t>
  </si>
  <si>
    <t>9105829811</t>
  </si>
  <si>
    <t>8/21/2025 6:50:23 AM</t>
  </si>
  <si>
    <t>2AFG</t>
  </si>
  <si>
    <t>WM+ BNH 898 Quang Trung</t>
  </si>
  <si>
    <t>Số 898 đường Quang Trung, Khu phố Mao Lại Phường Phượng Mao, Thị xã Quế Võ T. Bắc Ninh Việt Nam</t>
  </si>
  <si>
    <t>9105829816</t>
  </si>
  <si>
    <t>8/21/2025 7:13:30 AM</t>
  </si>
  <si>
    <t>6082</t>
  </si>
  <si>
    <t>WM+ QNH Tổ 17 Khu 2 Hà Trung</t>
  </si>
  <si>
    <t>Tổ 17 Khu 2, Phường Hà Trung, TP Hạ Long, T. Quảng Ninh Việt Nam</t>
  </si>
  <si>
    <t>9105829853</t>
  </si>
  <si>
    <t>8/21/2025 7:28:26 AM</t>
  </si>
  <si>
    <t>3468</t>
  </si>
  <si>
    <t>WM+ QNH 45 tổ 19C Quang Trung</t>
  </si>
  <si>
    <t>Tổ 19C, khu 6, Phường Quang Trung, Thành phố Uông Bí, T. Quảng Ninh Việt Nam</t>
  </si>
  <si>
    <t>9105829836</t>
  </si>
  <si>
    <t>8/21/2025 7:39:27 AM</t>
  </si>
  <si>
    <t>6930</t>
  </si>
  <si>
    <t>WM+ VPC Xuân Húc 2, Vĩnh Tường</t>
  </si>
  <si>
    <t>Thôn Xuân Húc 2, Xã Vân Xuân, Huyện Vĩnh Tường T. Vĩnh Phúc Việt Nam</t>
  </si>
  <si>
    <t>9105829938</t>
  </si>
  <si>
    <t>8/21/2025 7:59:25 AM</t>
  </si>
  <si>
    <t>1618</t>
  </si>
  <si>
    <t>WM VCP HNM Hà Nam</t>
  </si>
  <si>
    <t>TTTM Vincom Hà Nam, Phường Minh Khai, Thành phố Phủ Lý, T. Hà Nam Việt Nam</t>
  </si>
  <si>
    <t>Vũ Văn Toàn</t>
  </si>
  <si>
    <t>0383575874</t>
  </si>
  <si>
    <t>9105830005</t>
  </si>
  <si>
    <t>8/21/2025 8:24:53 AM</t>
  </si>
  <si>
    <t>5556</t>
  </si>
  <si>
    <t>WIN HCM Dream Home Luxury</t>
  </si>
  <si>
    <t>Lô TM B1-1-26, Tầng 1, Block B1, Chung cư Phú Hưng Phát, (Dream Home Luxury), 89/57 đường 59, Phường 14, Gò Vấp, TP. Hồ Chí Minh Việt Nam</t>
  </si>
  <si>
    <t>WM+ HCM Dream Home Luxury</t>
  </si>
  <si>
    <t>9105830038</t>
  </si>
  <si>
    <t>8/21/2025 8:29:09 AM</t>
  </si>
  <si>
    <t>9105830040</t>
  </si>
  <si>
    <t>8/21/2025 8:31:44 AM</t>
  </si>
  <si>
    <t>4674</t>
  </si>
  <si>
    <t>WM+ DTP 669-671 Phạm Hữu Lầu</t>
  </si>
  <si>
    <t>669-671 tổ 11, khóm 2, đường Phạm Hữu Lầu, Phường 6, Thành phố Cao Lãnh, T. Đồng Tháp Việt Nam</t>
  </si>
  <si>
    <t>46741</t>
  </si>
  <si>
    <t>9105830025</t>
  </si>
  <si>
    <t>8/21/2025 8:46:13 AM</t>
  </si>
  <si>
    <t>2B10</t>
  </si>
  <si>
    <t>WM+ NDH Xóm 4, Trung Lao</t>
  </si>
  <si>
    <t>Xóm 4, Thôn Trung Lao, Xã Trung Đông, Huyện Trực Ninh T. Nam Định Việt Nam</t>
  </si>
  <si>
    <t>9105830046</t>
  </si>
  <si>
    <t>8/21/2025 9:01:48 AM</t>
  </si>
  <si>
    <t>2AEM</t>
  </si>
  <si>
    <t>WM+ HPG Đoàn Kết, Minh Tân</t>
  </si>
  <si>
    <t>Thôn Đoàn Kết, Xã Minh Tân TP. Hải Phòng Việt Nam</t>
  </si>
  <si>
    <t>21/08/2025 09:31:29</t>
  </si>
  <si>
    <t>9105830133</t>
  </si>
  <si>
    <t>8/21/2025 9:04:30 AM</t>
  </si>
  <si>
    <t>3954</t>
  </si>
  <si>
    <t>WM+ HDG 108 Vũ Hựu</t>
  </si>
  <si>
    <t>108 Vũ Hựu, P. Thanh Bình, Thàn phố Hải Dương, Thành phố Hải Dương, T. Hải Dương Việt Nam</t>
  </si>
  <si>
    <t>9105830348</t>
  </si>
  <si>
    <t>8/21/2025 9:42:42 AM</t>
  </si>
  <si>
    <t>6294</t>
  </si>
  <si>
    <t>WM+ DBN Thôn 24 Noong Hẹt</t>
  </si>
  <si>
    <t>Thôn 24, X. Noọng Hẹt, Huyện Điện Biên, Tỉnh Điện Biên T. Điện Biên Việt Nam</t>
  </si>
  <si>
    <t>21/08/2025 09:50:27</t>
  </si>
  <si>
    <t>9105830373</t>
  </si>
  <si>
    <t>8/21/2025 9:56:39 AM</t>
  </si>
  <si>
    <t>2ATH</t>
  </si>
  <si>
    <t>WM+ QNM 07 – 09 Tôn Đức Thắng</t>
  </si>
  <si>
    <t>07 – 09 Tôn Đức Thắng, Khối phố Long Xuyên 2, H. Duy Xuyên T. Quảng Nam Việt Nam</t>
  </si>
  <si>
    <t>9105830442</t>
  </si>
  <si>
    <t>8/21/2025 10:00:53 AM</t>
  </si>
  <si>
    <t>9105830463</t>
  </si>
  <si>
    <t>8/21/2025 10:06:35 AM</t>
  </si>
  <si>
    <t>4024</t>
  </si>
  <si>
    <t>WM+ HNI T1-30 Gemek Tower</t>
  </si>
  <si>
    <t>T1-30, tầng 1, Gemek Tower, KTĐM Lê Trọng Tấn - Geleximco, đường Lê Trọng Tấn, xã An Khánh, Huyện Hoài Đức, TP. Hà Nội Việt Nam</t>
  </si>
  <si>
    <t>9105830548</t>
  </si>
  <si>
    <t>8/21/2025 10:16:08 AM</t>
  </si>
  <si>
    <t>6275</t>
  </si>
  <si>
    <t>WM+ HCM 64A Đường số 15</t>
  </si>
  <si>
    <t>64 A Đường số 15, P. Tân Kiểng, Q. 7 TP. Hồ Chí Minh Việt Nam</t>
  </si>
  <si>
    <t>9105830577</t>
  </si>
  <si>
    <t>8/21/2025 10:19:10 AM</t>
  </si>
  <si>
    <t>2AG6</t>
  </si>
  <si>
    <t>WM+ HTH Phú Thuận Hợp, Nghi Xuân</t>
  </si>
  <si>
    <t>Thôn Phú Thuận Hợp, Xã Cổ Đạm, Huyện Nghi Xuân T. Hà Tĩnh Việt Nam</t>
  </si>
  <si>
    <t>WM+ HTH Phú Thuận Hợp, Nghi Xu</t>
  </si>
  <si>
    <t>9105830588</t>
  </si>
  <si>
    <t>8/21/2025 10:20:48 AM</t>
  </si>
  <si>
    <t>9105830601</t>
  </si>
  <si>
    <t>8/21/2025 10:33:11 AM</t>
  </si>
  <si>
    <t>2A68</t>
  </si>
  <si>
    <t>WM+ KHA 14 Nguyễn Trãi</t>
  </si>
  <si>
    <t>14 Nguyễn Trãi, Thị trấn Diên Khánh, Huyện Diên Khánh T. Khánh Hòa Việt Nam</t>
  </si>
  <si>
    <t>21/08/2025 11:20:37</t>
  </si>
  <si>
    <t>9105830667</t>
  </si>
  <si>
    <t>8/21/2025 10:43:39 AM</t>
  </si>
  <si>
    <t>5521</t>
  </si>
  <si>
    <t>WM+ HCM 34 Tân Thới Nhất 21</t>
  </si>
  <si>
    <t>34 Tân Thới Nhất 21, Khu phố 4, Phường Tân Thới Nhất, Quận 12, TP. Hồ Chí Minh Việt Nam</t>
  </si>
  <si>
    <t>9105830650</t>
  </si>
  <si>
    <t>8/21/2025 10:43:42 AM</t>
  </si>
  <si>
    <t>5067</t>
  </si>
  <si>
    <t>WM+ HYN Thôn Hoàng Nha, Văn Lâm</t>
  </si>
  <si>
    <t>Thôn Hoàng Nha, Xã Minh Hải, Huyện Văn Lâm, T. Hưng Yên Việt Nam</t>
  </si>
  <si>
    <t>WM+ HYN Thôn Hoàng Nha, Văn Lâ</t>
  </si>
  <si>
    <t>9105830658</t>
  </si>
  <si>
    <t>8/21/2025 10:43:54 AM</t>
  </si>
  <si>
    <t>6407</t>
  </si>
  <si>
    <t>WM+ QNM 101 Huỳnh Ngọc Huệ, Đại Lộc</t>
  </si>
  <si>
    <t>101 Huỳnh Ngọc Huệ, TT. Ái Nghĩa, H. Đại Lộc, T. Quảng Nam T. Quảng Nam Việt Nam</t>
  </si>
  <si>
    <t>WM+ QNM 101 Huỳnh Ngọc Huệ, Đạ</t>
  </si>
  <si>
    <t>9105830695</t>
  </si>
  <si>
    <t>8/21/2025 10:49:59 AM</t>
  </si>
  <si>
    <t>21/08/2025 11:45:07</t>
  </si>
  <si>
    <t>9105830713</t>
  </si>
  <si>
    <t>8/21/2025 10:50:00 AM</t>
  </si>
  <si>
    <t>4666</t>
  </si>
  <si>
    <t>WM+ TQG 11 - 13 Trường Chinh</t>
  </si>
  <si>
    <t>Số 11 - 13 đường Trường Chinh, tổ 23, Phường Phan Thiết, Thành phố Tuyên Quang, T. Tuyên Quang Việt Nam</t>
  </si>
  <si>
    <t>0332561994</t>
  </si>
  <si>
    <t>9105830696</t>
  </si>
  <si>
    <t>8/21/2025 10:50:14 AM</t>
  </si>
  <si>
    <t>6607</t>
  </si>
  <si>
    <t>WM+ KGG 24 Mạc Cửu</t>
  </si>
  <si>
    <t>24 Mạc Cửu, KP. Cư Xá Mới, TT. Kiên Lương, H. Kiên Lương, T. Kiên Giang Việt Nam</t>
  </si>
  <si>
    <t>9105830733</t>
  </si>
  <si>
    <t>8/21/2025 10:50:33 AM</t>
  </si>
  <si>
    <t>2ADP</t>
  </si>
  <si>
    <t>WM+ BKN 176 Tổ 13 Sông Cầu</t>
  </si>
  <si>
    <t>Số 176, Tổ 13, Phường Sông Cầu T. Bắc Kạn Việt Nam</t>
  </si>
  <si>
    <t>22/08/2025 10:18:45</t>
  </si>
  <si>
    <t>9105830752</t>
  </si>
  <si>
    <t>8/21/2025 10:50:43 AM</t>
  </si>
  <si>
    <t>2BC6</t>
  </si>
  <si>
    <t>WM+ CTO 114B-114C Cách Mạng Tháng 8</t>
  </si>
  <si>
    <t>114B-114C đường Cách Mạng Tháng 8, P. Cái Khế, TP. Cần Thơ Việt Nam</t>
  </si>
  <si>
    <t>WM+ CTO 114B-114C Cách Mạng Th</t>
  </si>
  <si>
    <t>21/08/2025 10:53:04</t>
  </si>
  <si>
    <t>9105830800</t>
  </si>
  <si>
    <t>8/21/2025 11:02:39 AM</t>
  </si>
  <si>
    <t>2AMP</t>
  </si>
  <si>
    <t>WM+ PTO 28 Phố Vàng</t>
  </si>
  <si>
    <t>Số 28 Phố Vàng, Thị trấn Thanh Sơn, Huyện Thanh Sơn T. Phú Thọ Việt Nam</t>
  </si>
  <si>
    <t>21/08/2025 11:07:29</t>
  </si>
  <si>
    <t>9105830766</t>
  </si>
  <si>
    <t>8/21/2025 11:02:46 AM</t>
  </si>
  <si>
    <t>6743</t>
  </si>
  <si>
    <t>WIN HNI T4 Thăng Long Capital</t>
  </si>
  <si>
    <t>Ô thương mại dịch vụ 4 ( Tầng 1) Thuộc tòa nhà T4 Thăng Long TP. Hà Nội Việt Nam</t>
  </si>
  <si>
    <t>9105830823</t>
  </si>
  <si>
    <t>8/21/2025 11:03:04 AM</t>
  </si>
  <si>
    <t>2AG4</t>
  </si>
  <si>
    <t>WIN HCM 250 – 252 Phạm Văn Chiêu</t>
  </si>
  <si>
    <t>250-252 Phạm Văn Chiêu, P. 9, Q. Gò Vấp TP. Hồ Chí Minh Việt Nam</t>
  </si>
  <si>
    <t>WM+ HCM 250-252 Phạm Văn Chiêu</t>
  </si>
  <si>
    <t>9105830835</t>
  </si>
  <si>
    <t>8/21/2025 11:12:27 AM</t>
  </si>
  <si>
    <t>2AU6</t>
  </si>
  <si>
    <t>WM+ HPG 91 Chợ Con</t>
  </si>
  <si>
    <t>Số 91 Chợ Con, Phường Trại Cau, Quận Lê Chân, TP. Hải Phòng Việt Nam</t>
  </si>
  <si>
    <t>21/08/2025 11:54:12</t>
  </si>
  <si>
    <t>9105830931</t>
  </si>
  <si>
    <t>8/21/2025 11:14:52 AM</t>
  </si>
  <si>
    <t>21/08/2025 11:53:33</t>
  </si>
  <si>
    <t>9105830934</t>
  </si>
  <si>
    <t>8/21/2025 11:15:56 AM</t>
  </si>
  <si>
    <t>5268</t>
  </si>
  <si>
    <t>WM+ HNI 134 Hoàng Tăng Bí</t>
  </si>
  <si>
    <t>134 Hoàng Tăng Bí, TDP Tân Nhuệ, Thụy Phương, Quận Bắc Từ Liêm, TP. Hà Nội Việt Nam</t>
  </si>
  <si>
    <t>0559008819</t>
  </si>
  <si>
    <t>9105830895</t>
  </si>
  <si>
    <t>8/21/2025 11:21:45 AM</t>
  </si>
  <si>
    <t>3976</t>
  </si>
  <si>
    <t>WM+ HCM  22A-24 Nguyễn Súy</t>
  </si>
  <si>
    <t>22A-24 Nguyễn Súy, phườn Tân Quý, Quận Tân Phú, TP. Hồ Chí Minh Việt Nam</t>
  </si>
  <si>
    <t>9105830961</t>
  </si>
  <si>
    <t>8/21/2025 11:22:17 AM</t>
  </si>
  <si>
    <t>2343</t>
  </si>
  <si>
    <t>WM+ HNI 23 Vạn Phúc</t>
  </si>
  <si>
    <t>Số 23 đường Vạn Phúc, tổ dân phố 7, Phường Vạn Phúc, Quận Hà Đông TP. Hà Nội Việt Nam</t>
  </si>
  <si>
    <t>9105831062</t>
  </si>
  <si>
    <t>8/21/2025 11:37:50 AM</t>
  </si>
  <si>
    <t>2AWQ</t>
  </si>
  <si>
    <t>WM+ NAN Trung Tâm, Nghi Ân</t>
  </si>
  <si>
    <t>Xóm Trung Tâm, Xã Nghi Ân, Thành phố Vinh T. Nghệ An Việt Nam</t>
  </si>
  <si>
    <t>9105831102</t>
  </si>
  <si>
    <t>8/21/2025 11:42:05 AM</t>
  </si>
  <si>
    <t>5510</t>
  </si>
  <si>
    <t>WM+ HTH 35 Đồng Quế</t>
  </si>
  <si>
    <t>35 Đồng Quế, Phường Nam Hà, Thành phố Hà Tĩnh, T. Hà Tĩnh Việt Nam</t>
  </si>
  <si>
    <t>9105831143</t>
  </si>
  <si>
    <t>8/21/2025 11:49:16 AM</t>
  </si>
  <si>
    <t>2AFE</t>
  </si>
  <si>
    <t>WM+ SLA 284 Trần Huy Liệu</t>
  </si>
  <si>
    <t>Số 284 Đường Trần Huy Liệu, Phường Mộc Lỵ, Thị xã Mộc Châu, TX. Mộc Châu T. Sơn La Việt Nam</t>
  </si>
  <si>
    <t>9105831144</t>
  </si>
  <si>
    <t>8/21/2025 11:50:09 AM</t>
  </si>
  <si>
    <t>5423</t>
  </si>
  <si>
    <t>WM+ HNI Cụm 5 Xã Phụng Thượng</t>
  </si>
  <si>
    <t>Cụm 5, xã Phụng Thượng, Huyện Phúc Thọ, TP. Hà Nội Việt Nam</t>
  </si>
  <si>
    <t>9105831178</t>
  </si>
  <si>
    <t>8/21/2025 11:54:09 AM</t>
  </si>
  <si>
    <t>2811</t>
  </si>
  <si>
    <t>WM+ HNI 402 Kim Giang</t>
  </si>
  <si>
    <t>Số 402 Kim Giang, Phường Đại Kim, Quận Hoàng Mai, TP. Hà Nội Việt Nam</t>
  </si>
  <si>
    <t>0983752924</t>
  </si>
  <si>
    <t>9105831175</t>
  </si>
  <si>
    <t>8/21/2025 11:54:18 AM</t>
  </si>
  <si>
    <t>9105831211</t>
  </si>
  <si>
    <t>8/21/2025 11:56:20 AM</t>
  </si>
  <si>
    <t>2AQZ</t>
  </si>
  <si>
    <t>WM+ QNM Thửa 595, TBĐ 36</t>
  </si>
  <si>
    <t>Thửa đất số 595, Tờ bản đồ số 36, H. Núi Thành T. Quảng Nam Việt Nam</t>
  </si>
  <si>
    <t>9105831194</t>
  </si>
  <si>
    <t>8/21/2025 11:56:24 AM</t>
  </si>
  <si>
    <t>3268</t>
  </si>
  <si>
    <t>WM+ HPG 121 Dư Hàng</t>
  </si>
  <si>
    <t>121 Dư Hàng, Phường Dư Hàng, Quận Lê Chân, TP. Hải Phòng Việt Nam</t>
  </si>
  <si>
    <t>0976071089</t>
  </si>
  <si>
    <t>9105831180</t>
  </si>
  <si>
    <t>8/21/2025 11:56:27 AM</t>
  </si>
  <si>
    <t>2ACV</t>
  </si>
  <si>
    <t>WM+ QNM 57 Hùng Vương</t>
  </si>
  <si>
    <t>57 Hùng Vương, TT. Nam Phước, H. Duy Xuyên, T. Quảng Nam Việt Nam</t>
  </si>
  <si>
    <t>9105831256</t>
  </si>
  <si>
    <t>8/21/2025 12:10:01 PM</t>
  </si>
  <si>
    <t>9105831275</t>
  </si>
  <si>
    <t>8/21/2025 12:10:23 PM</t>
  </si>
  <si>
    <t>21/08/2025 13:00:33</t>
  </si>
  <si>
    <t>9105831263</t>
  </si>
  <si>
    <t>8/21/2025 12:11:32 PM</t>
  </si>
  <si>
    <t>5785</t>
  </si>
  <si>
    <t>WM+ HCM 28/40 Lê Thị Hồng</t>
  </si>
  <si>
    <t>28/40 Lê Thị Hồng, Phường 17, Quận Gò Vấp, TP. Hồ Chí Minh Việt Nam</t>
  </si>
  <si>
    <t>9105831265</t>
  </si>
  <si>
    <t>8/21/2025 12:13:47 PM</t>
  </si>
  <si>
    <t>21/08/2025 15:01:11</t>
  </si>
  <si>
    <t>9105831331</t>
  </si>
  <si>
    <t>8/21/2025 12:19:55 PM</t>
  </si>
  <si>
    <t>3135</t>
  </si>
  <si>
    <t>WM+ HCM M-One Nam Sài Gòn</t>
  </si>
  <si>
    <t>35/12 Bế Văn Cấm, P. Tân Kiểng, Quận 7, TP. Hồ Chí Minh Việt Nam</t>
  </si>
  <si>
    <t>0961473845</t>
  </si>
  <si>
    <t>22/08/2025 23:44:16</t>
  </si>
  <si>
    <t>9105831394</t>
  </si>
  <si>
    <t>8/21/2025 12:28:49 PM</t>
  </si>
  <si>
    <t>3679</t>
  </si>
  <si>
    <t>WM+ HNI Kiot 60, 62 B1.4 KĐT Thanh</t>
  </si>
  <si>
    <t>Kiot 60, 62 Tầng 1, Tòa nhà B1.4 - HH01C – Khu đô, thị Thanh Hà – Cienco5, tại xã Cự Khê, Huyện Thanh Oai, TP. Hà Nội Việt Nam</t>
  </si>
  <si>
    <t>WM+ HNI Kiot 60, 62 B1.4 KĐT T</t>
  </si>
  <si>
    <t>0962 915 669</t>
  </si>
  <si>
    <t>9105831404</t>
  </si>
  <si>
    <t>8/21/2025 12:33:03 PM</t>
  </si>
  <si>
    <t>4528</t>
  </si>
  <si>
    <t>WM+ DNG 140 Lý Thái Tổ</t>
  </si>
  <si>
    <t>140 Lý Thái Tổ, Phường Thạc Gián, Quận Thanh Khê, TP. Đà Nẵng Việt Nam</t>
  </si>
  <si>
    <t>0344371667</t>
  </si>
  <si>
    <t>9105831499</t>
  </si>
  <si>
    <t>8/21/2025 12:47:35 PM</t>
  </si>
  <si>
    <t>4217</t>
  </si>
  <si>
    <t>WM+ HNI 543 Thanh Lương</t>
  </si>
  <si>
    <t>Số 543 Thanh Lương, xã Bích Hòa, Huyện Thanh Oai, TP. Hà Nội Việt Nam</t>
  </si>
  <si>
    <t>22/08/2025 11:05:20</t>
  </si>
  <si>
    <t>9105831524</t>
  </si>
  <si>
    <t>8/21/2025 12:49:49 PM</t>
  </si>
  <si>
    <t>6290</t>
  </si>
  <si>
    <t>WM+ BDG 97 Trần Quang Khải</t>
  </si>
  <si>
    <t>97 Trần Quang Khải, KP. Đông Tác, P. Tân Đông Hiệp, TP. Dĩ An, T. Bình Dương Việt Nam</t>
  </si>
  <si>
    <t>0347207455</t>
  </si>
  <si>
    <t>9105831529</t>
  </si>
  <si>
    <t>8/21/2025 12:54:18 PM</t>
  </si>
  <si>
    <t>4823</t>
  </si>
  <si>
    <t>WM+HCM RS4-SH.03 Chung cư Richstar</t>
  </si>
  <si>
    <t>RS4-SH.03 tại dự án khu TMDV căn hộ địa chỉ 278 đường, Hòa Bình, Phường Hiệp Tân, (Dự án Richstar Residence), TP. Hồ Chí Minh Việt Nam</t>
  </si>
  <si>
    <t>WM+HCM RS4-SH.03 Chung cư Rich</t>
  </si>
  <si>
    <t>0967133454</t>
  </si>
  <si>
    <t>9105831530</t>
  </si>
  <si>
    <t>8/21/2025 12:55:28 PM</t>
  </si>
  <si>
    <t>5526</t>
  </si>
  <si>
    <t>WM+ HYN Nhà A CC Phúc Hưng II</t>
  </si>
  <si>
    <t>Tầng 1, nhà A, chung cư Phúc Hưng II, Phường Bần Yên Nhân, Thị xã Mỹ Hào, T. Hưng Yên Việt Nam</t>
  </si>
  <si>
    <t>0942678682</t>
  </si>
  <si>
    <t>9105831577</t>
  </si>
  <si>
    <t>8/21/2025 1:01:06 PM</t>
  </si>
  <si>
    <t>2AV7</t>
  </si>
  <si>
    <t>WM+ QNM Thửa 260-261, Thôn Cây Sanh</t>
  </si>
  <si>
    <t>Thửa 260 – 261, tờ bản đồ 09, Thôn Cây Sanh, xã Tam Dân, huyện Phú Ninh, T. Quảng Nam Việt Nam</t>
  </si>
  <si>
    <t>WM+ QNM Thửa 260-261, Thôn Cây</t>
  </si>
  <si>
    <t>9105831610</t>
  </si>
  <si>
    <t>8/21/2025 1:07:46 PM</t>
  </si>
  <si>
    <t>6415</t>
  </si>
  <si>
    <t>WM+ HCM RS2-SH.13 Tầng 01+02 Tháp R</t>
  </si>
  <si>
    <t>RS2-SH.13 tại tầng 01+02 thuộc Tháp RS2 thuộc Cao ốc Khu TMDV &amp; CH số 239 -241 và 278 đ. Hòa Bình, P. Hiệp Tân, Q. Tân Phú, TP. Hồ Chí Minh Việt Nam</t>
  </si>
  <si>
    <t>WM+ HCM RS2-SH.13 Tầng 01+02 T</t>
  </si>
  <si>
    <t>9105831604</t>
  </si>
  <si>
    <t>8/21/2025 1:09:40 PM</t>
  </si>
  <si>
    <t>3683</t>
  </si>
  <si>
    <t>WM+ HNI 30 Việt Hưng</t>
  </si>
  <si>
    <t>Số 30 Việt Hưng, Phường Việt Hưng, Quận Long Biên, ., TP. Hà Nội Việt Nam</t>
  </si>
  <si>
    <t>9105831627</t>
  </si>
  <si>
    <t>8/21/2025 1:12:06 PM</t>
  </si>
  <si>
    <t>6558</t>
  </si>
  <si>
    <t>WM+ HCM A0101, Khu căn hộ Hoàng Anh</t>
  </si>
  <si>
    <t>Căn hộ CC số A0101, Khu căn hộ cao cấp Hoàng Anh, 357 Lê Văn Lương, P. Tân Quy, Q. 7 TP. Hồ Chí Minh Việt Nam</t>
  </si>
  <si>
    <t>WM+ HCM A0101, Khu căn hộ Hoàn</t>
  </si>
  <si>
    <t>9105831649</t>
  </si>
  <si>
    <t>8/21/2025 1:14:56 PM</t>
  </si>
  <si>
    <t>9105831722</t>
  </si>
  <si>
    <t>8/21/2025 1:28:20 PM</t>
  </si>
  <si>
    <t>2A79</t>
  </si>
  <si>
    <t>WM+ YBI 251 Lý Thường Kiệt</t>
  </si>
  <si>
    <t>Số 251 Đường Lý Thường Kiệt, Tổ 8, Thị Trấn Mậu A, Huyện Văn Yên T. Yên Bái Việt Nam</t>
  </si>
  <si>
    <t>9105831731</t>
  </si>
  <si>
    <t>8/21/2025 1:28:41 PM</t>
  </si>
  <si>
    <t>2AEY</t>
  </si>
  <si>
    <t>WM+ THA Khu 6, Thọ Xuân</t>
  </si>
  <si>
    <t>Khu 6, Thị trấn Thọ Xuân T. Thanh Hóa Việt Nam</t>
  </si>
  <si>
    <t>9105831747</t>
  </si>
  <si>
    <t>8/21/2025 1:30:21 PM</t>
  </si>
  <si>
    <t>2AU5</t>
  </si>
  <si>
    <t>WM+ GLI 463 - 465 Trần Hưng Đạo, Ay</t>
  </si>
  <si>
    <t>463 - 465 Trần Hưng Đạo, P. Cheo Reo, Tx. Ayun Pa, T. Gia Lai Việt Nam</t>
  </si>
  <si>
    <t>WM+ GLI 463 - 465 Trần Hưng Đạ</t>
  </si>
  <si>
    <t>22/08/2025 17:21:21</t>
  </si>
  <si>
    <t>9105831806</t>
  </si>
  <si>
    <t>8/21/2025 1:40:56 PM</t>
  </si>
  <si>
    <t>5392</t>
  </si>
  <si>
    <t>WM+ BGG 2A Võ Nguyên Giáp</t>
  </si>
  <si>
    <t>Số nhà 2A, Đường Võ Nguyên Giáp, Xã Tân Mỹ, Thành phố Bắc Giang, T. Bắc Giang Việt Nam</t>
  </si>
  <si>
    <t>21/08/2025 13:48:42</t>
  </si>
  <si>
    <t>9105831847</t>
  </si>
  <si>
    <t>8/21/2025 1:42:09 PM</t>
  </si>
  <si>
    <t>4164</t>
  </si>
  <si>
    <t>WM+ DNG 30 Đô Đốc Bảo, Tổ 60</t>
  </si>
  <si>
    <t>30 Đường Đô Đốc Bảo, Tổ 60, Phường Hòa Xuân, Quận Cẩm Lệ, TP. Đà Nẵng Việt Nam</t>
  </si>
  <si>
    <t>21/08/2025 13:48:50</t>
  </si>
  <si>
    <t>9105831879</t>
  </si>
  <si>
    <t>8/21/2025 1:46:13 PM</t>
  </si>
  <si>
    <t>21/08/2025 13:53:29</t>
  </si>
  <si>
    <t>9105831871</t>
  </si>
  <si>
    <t>8/21/2025 1:47:31 PM</t>
  </si>
  <si>
    <t>4438</t>
  </si>
  <si>
    <t>WM+ QNM 53 Đinh Tiên Hoàng, Hội An</t>
  </si>
  <si>
    <t>53 Đinh Tiên Hoàng, p.Tân An, Thành phố Hội An, T. Quảng Nam Việt Nam</t>
  </si>
  <si>
    <t>WM+ QNM 53 Đinh Tiên Hoàng, Hộ</t>
  </si>
  <si>
    <t>0919040636</t>
  </si>
  <si>
    <t>9105831930</t>
  </si>
  <si>
    <t>8/21/2025 1:55:24 PM</t>
  </si>
  <si>
    <t>2AXG</t>
  </si>
  <si>
    <t>WM+ THA TDP Thượng Hải, Hải Thanh</t>
  </si>
  <si>
    <t>Tổ dân phố Thượng Hải, Phường Hải Thanh, Thị xã Nghi Sơn T. Thanh Hóa Việt Nam</t>
  </si>
  <si>
    <t>WM+ THA TDP Thượng Hải, Hải Th</t>
  </si>
  <si>
    <t>9105831969</t>
  </si>
  <si>
    <t>8/21/2025 2:00:13 PM</t>
  </si>
  <si>
    <t>4413</t>
  </si>
  <si>
    <t>WM+ DNG 429-431 Hà Huy Tập</t>
  </si>
  <si>
    <t>429-431 Hà Huy Tập, Phường An Khê, Quận Thanh Khê, TP. Đà Nẵng Việt Nam</t>
  </si>
  <si>
    <t>9105831956</t>
  </si>
  <si>
    <t>8/21/2025 2:01:53 PM</t>
  </si>
  <si>
    <t>9105831935</t>
  </si>
  <si>
    <t>8/21/2025 2:03:23 PM</t>
  </si>
  <si>
    <t>6171</t>
  </si>
  <si>
    <t>WM+ HNI BT12 KĐT Xa La</t>
  </si>
  <si>
    <t>BT12-VT9 và BT12-VT10 khu đô thị Xa La, P. Phúc La, Q. Hà Đông, TP. Hà Nội Việt Nam</t>
  </si>
  <si>
    <t>9105832026</t>
  </si>
  <si>
    <t>8/21/2025 2:09:08 PM</t>
  </si>
  <si>
    <t>2A12</t>
  </si>
  <si>
    <t>WM+ HCM EA4-01-06, CC Era Town</t>
  </si>
  <si>
    <t>EA4-01-06, Tầng trệt, Block A4, dự án Khu tái định cư Phú Mỹ-The Era Town, Đ.15B, P. Phú Mỹ, Q. 7 TP. Hồ Chí Minh Việt Nam</t>
  </si>
  <si>
    <t>9105832068</t>
  </si>
  <si>
    <t>8/21/2025 2:10:18 PM</t>
  </si>
  <si>
    <t>6754</t>
  </si>
  <si>
    <t>WIN HNI S6.S5A Vinhomes Symphony</t>
  </si>
  <si>
    <t>Gian hàng thương mại số 01S5A, Khối nhà S6 (S6.1+ S6.2), Khu Vinhomes Symphony, Lô đất G4*-HH16, Phường Phúc Lợi, Quận Long Biên TP. Hà Nội Việt Nam</t>
  </si>
  <si>
    <t>WIN HNI S6.S5A Vinhomes Sympho</t>
  </si>
  <si>
    <t>9105832053</t>
  </si>
  <si>
    <t>8/21/2025 2:12:14 PM</t>
  </si>
  <si>
    <t>21/08/2025 14:21:43</t>
  </si>
  <si>
    <t>9105832094</t>
  </si>
  <si>
    <t>8/21/2025 2:17:25 PM</t>
  </si>
  <si>
    <t>5198</t>
  </si>
  <si>
    <t>WM+ BDG 23/1 Khu phố Tân Thắng</t>
  </si>
  <si>
    <t>23/1 Khu phố Tân Thắng, Phường Tân Bình, Thành phố Dĩ An, T. Bình Dương Việt Nam</t>
  </si>
  <si>
    <t>0343553662</t>
  </si>
  <si>
    <t>9105832129</t>
  </si>
  <si>
    <t>8/21/2025 2:19:00 PM</t>
  </si>
  <si>
    <t>4056</t>
  </si>
  <si>
    <t>WIN HCM 282 Nguyễn Văn Khối</t>
  </si>
  <si>
    <t>282 Nguyễn Văn Khối, Phường 9, Quận Gò Vấp, TP. Hồ Chí Minh Việt Nam</t>
  </si>
  <si>
    <t>WM+ HCM 282 Nguyễn Văn Khối</t>
  </si>
  <si>
    <t>0986446031</t>
  </si>
  <si>
    <t>9105832140</t>
  </si>
  <si>
    <t>8/21/2025 2:20:48 PM</t>
  </si>
  <si>
    <t>21/08/2025 16:34:24</t>
  </si>
  <si>
    <t>9105832211</t>
  </si>
  <si>
    <t>8/21/2025 2:26:04 PM</t>
  </si>
  <si>
    <t>9105832186</t>
  </si>
  <si>
    <t>8/21/2025 2:27:36 PM</t>
  </si>
  <si>
    <t>9105832272</t>
  </si>
  <si>
    <t>8/21/2025 2:31:39 PM</t>
  </si>
  <si>
    <t>4216</t>
  </si>
  <si>
    <t>WIN HNI 2 Vương Thừa Vũ</t>
  </si>
  <si>
    <t>Số 2 Vương Thừa Vũ, Phường Khương Trung, Quận Thanh Xuân, TP. Hà Nội Việt Nam</t>
  </si>
  <si>
    <t>9105832305</t>
  </si>
  <si>
    <t>8/21/2025 2:37:16 PM</t>
  </si>
  <si>
    <t>1549</t>
  </si>
  <si>
    <t>WM VCP HCM Quang Trung</t>
  </si>
  <si>
    <t>190 đường Quang Trung, P. 10, Q. Gò Vấp, TP. Hồ Chí Minh Việt Nam</t>
  </si>
  <si>
    <t>Đặng Thanh Hiếu</t>
  </si>
  <si>
    <t>0703719705</t>
  </si>
  <si>
    <t>9105832322</t>
  </si>
  <si>
    <t>8/21/2025 2:39:47 PM</t>
  </si>
  <si>
    <t>22/08/2025 10:17:00</t>
  </si>
  <si>
    <t>9105832365</t>
  </si>
  <si>
    <t>8/21/2025 2:40:21 PM</t>
  </si>
  <si>
    <t>1623</t>
  </si>
  <si>
    <t>WM VCP QNI Quảng Ngãi</t>
  </si>
  <si>
    <t>TTTM Vincom Plaza Quảng Ngãi Số 26, Đường Lê Thánh Tôn, Phường Nghĩa Chánh,TP.Quảng Ngãi, T. Quảng Ngãi Việt Nam</t>
  </si>
  <si>
    <t>Nguyễn Tuấn Linh</t>
  </si>
  <si>
    <t>9105832326</t>
  </si>
  <si>
    <t>8/21/2025 2:40:37 PM</t>
  </si>
  <si>
    <t>3265</t>
  </si>
  <si>
    <t>WM+ HNI N01 T4 Đoàn Ngoại Giao</t>
  </si>
  <si>
    <t>Tầng 1, tòa nhà N01-T4, Khu Đoàn Ngoại Giao Hà Nội, Phường Xuân Tảo, Quận Bắc Từ Liêm, TP. Hà Nội Việt Nam</t>
  </si>
  <si>
    <t>9105832399</t>
  </si>
  <si>
    <t>8/21/2025 2:45:22 PM</t>
  </si>
  <si>
    <t>4593</t>
  </si>
  <si>
    <t>WM+ TGG 915B Trần Hưng Đạo</t>
  </si>
  <si>
    <t>915B Trần Hưng Đạo, Phường 5, Thành Phố Mỹ Tho, T. Tiền Giang Việt Nam</t>
  </si>
  <si>
    <t>9105832392</t>
  </si>
  <si>
    <t>8/21/2025 2:46:05 PM</t>
  </si>
  <si>
    <t>4066</t>
  </si>
  <si>
    <t>WM+ HNI 1 ngõ 206 Cổ Linh</t>
  </si>
  <si>
    <t>Số 1 ngõ 206 đường Cổ Linh, Phường Long Biên, Quận Long Biên, TP. Hà Nội Việt Nam</t>
  </si>
  <si>
    <t>9105832346</t>
  </si>
  <si>
    <t>8/21/2025 2:46:09 PM</t>
  </si>
  <si>
    <t>5659</t>
  </si>
  <si>
    <t>WM+ HNI 92 Tô Vĩnh Diện</t>
  </si>
  <si>
    <t>Số 92 Tô Vĩnh Diện,P. Khương Trung, Quận Thanh Xuân TP. Hà Nội Việt Nam</t>
  </si>
  <si>
    <t>0383385236</t>
  </si>
  <si>
    <t>9105832497</t>
  </si>
  <si>
    <t>8/21/2025 2:52:45 PM</t>
  </si>
  <si>
    <t>9105832434</t>
  </si>
  <si>
    <t>8/21/2025 2:54:49 PM</t>
  </si>
  <si>
    <t>9105832481</t>
  </si>
  <si>
    <t>8/21/2025 2:55:49 PM</t>
  </si>
  <si>
    <t>2AZP</t>
  </si>
  <si>
    <t>WM+ HNI 155 Vương Thừa Vũ</t>
  </si>
  <si>
    <t>Số 155 Phố Vương Thừa Vũ, Phường Khương Trung, Q. Thanh Xuân TP. Hà Nội Việt Nam</t>
  </si>
  <si>
    <t>9105832480</t>
  </si>
  <si>
    <t>2B47</t>
  </si>
  <si>
    <t>WM+ TTH 198 Phạm Văn Đồng</t>
  </si>
  <si>
    <t>198 Phạm Văn Đồng, P. Phú Thượng, Q. Thuận Hóa, TP. Huế Việt Nam</t>
  </si>
  <si>
    <t>9105832577</t>
  </si>
  <si>
    <t>8/21/2025 3:02:06 PM</t>
  </si>
  <si>
    <t>9105832574</t>
  </si>
  <si>
    <t>8/21/2025 3:04:11 PM</t>
  </si>
  <si>
    <t>4680</t>
  </si>
  <si>
    <t>WM+ HNI Xóm 5 Văn Phú</t>
  </si>
  <si>
    <t>Xóm 5, xã Văn Phú, Huyện Thường Tín, TP. Hà Nội Việt Nam</t>
  </si>
  <si>
    <t>9105832613</t>
  </si>
  <si>
    <t>8/21/2025 3:06:48 PM</t>
  </si>
  <si>
    <t>21/08/2025 18:54:43</t>
  </si>
  <si>
    <t>9105832629</t>
  </si>
  <si>
    <t>8/21/2025 3:07:24 PM</t>
  </si>
  <si>
    <t>2013</t>
  </si>
  <si>
    <t>WM+ HNI 183 Hg Văn Thái</t>
  </si>
  <si>
    <t>Số 183 Hoàng Văn Thái, Phường Khương, Trung, Quận Thanh Xuân, TP. Hà Nội Việt Nam</t>
  </si>
  <si>
    <t>9105832615</t>
  </si>
  <si>
    <t>8/21/2025 3:07:52 PM</t>
  </si>
  <si>
    <t>1615</t>
  </si>
  <si>
    <t>WM VCP TNH Tây Ninh</t>
  </si>
  <si>
    <t>TTTM Vincom Plaza Tây Ninh, Khu Phố 1 , Phường 3 , TP. Tây Ninh , T. Tây Ninh, Việt Nam</t>
  </si>
  <si>
    <t>Nguyễn Lê Phương Thảo</t>
  </si>
  <si>
    <t>0792768797</t>
  </si>
  <si>
    <t>9105832583</t>
  </si>
  <si>
    <t>8/21/2025 3:09:47 PM</t>
  </si>
  <si>
    <t>2AD1</t>
  </si>
  <si>
    <t>WM+ VPC Lê Xoay, TT Vĩnh Tường</t>
  </si>
  <si>
    <t>Đường Lê Xoay, Khu 3, Thị trấn Vĩnh Tường, Huyện Vĩnh Tường T. Vĩnh Phúc Việt Nam</t>
  </si>
  <si>
    <t>9105832622</t>
  </si>
  <si>
    <t>8/21/2025 3:10:28 PM</t>
  </si>
  <si>
    <t>4490</t>
  </si>
  <si>
    <t>WM+ THA 113 Trần Hưng Đạo</t>
  </si>
  <si>
    <t>113 Trần Hưng Đạo, p.Quảng Tiến, Thành phố Sầm Sơn, T. Thanh Hóa Việt Nam</t>
  </si>
  <si>
    <t>0962497607</t>
  </si>
  <si>
    <t>9105832708</t>
  </si>
  <si>
    <t>8/21/2025 3:14:38 PM</t>
  </si>
  <si>
    <t>9105832715</t>
  </si>
  <si>
    <t>8/21/2025 3:20:14 PM</t>
  </si>
  <si>
    <t>5295</t>
  </si>
  <si>
    <t>WM+ HNI 158 Tiểu khu Phú Thịnh</t>
  </si>
  <si>
    <t>Số 158 Tiểu khu Phú Thịnh, Thị trấn Phú Minh, Huyện Phú Xuyên, TP. Hà Nội Việt Nam</t>
  </si>
  <si>
    <t>9105832716</t>
  </si>
  <si>
    <t>8/21/2025 3:21:03 PM</t>
  </si>
  <si>
    <t>2145</t>
  </si>
  <si>
    <t>WM+ HNI 147 Hg Văn Thái</t>
  </si>
  <si>
    <t>Số 147 đường Hoàng Văn Thái, tổ 72, Phường Khương Trung, Quận Thanh Xuân, TP. Hà Nội Việt Nam</t>
  </si>
  <si>
    <t>0989529428</t>
  </si>
  <si>
    <t>9105832736</t>
  </si>
  <si>
    <t>8/21/2025 3:23:18 PM</t>
  </si>
  <si>
    <t>6112</t>
  </si>
  <si>
    <t>WM+ NAN 78 Lê Nin</t>
  </si>
  <si>
    <t>Số 78 Đường Lê Nin, Khối Tân Hòa, Phường Hà Huy Tập, Thành phố Vinh, T. Nghệ An Việt Nam</t>
  </si>
  <si>
    <t>9105832744</t>
  </si>
  <si>
    <t>8/21/2025 3:24:35 PM</t>
  </si>
  <si>
    <t>9105832843</t>
  </si>
  <si>
    <t>8/21/2025 3:33:33 PM</t>
  </si>
  <si>
    <t>9105832825</t>
  </si>
  <si>
    <t>8/21/2025 3:33:34 PM</t>
  </si>
  <si>
    <t>3559</t>
  </si>
  <si>
    <t>WIN HCM 64-66 Huỳnh Thiên Lộc</t>
  </si>
  <si>
    <t>64-66 Huỳnh Thiên Lộc, Phường Hòa Thạnh, Quận Tân Phú, TP. Hồ Chí Minh Việt Nam</t>
  </si>
  <si>
    <t>9105832900</t>
  </si>
  <si>
    <t>8/21/2025 3:36:20 PM</t>
  </si>
  <si>
    <t>6912</t>
  </si>
  <si>
    <t>WM+ LCI 102-104 Cốc Lếu</t>
  </si>
  <si>
    <t>Số 102-104 Đường Cốc Lếu, Phường Cốc Lếu, Thành phố Lào Cai T. Lào Cai Việt Nam</t>
  </si>
  <si>
    <t>9105832925</t>
  </si>
  <si>
    <t>8/21/2025 3:41:30 PM</t>
  </si>
  <si>
    <t>2146</t>
  </si>
  <si>
    <t>WM+ HNI 91 Hoàng Văn Thái</t>
  </si>
  <si>
    <t>Số 91, đường Hoàng Văn Thái, Phường, Khương Trung, Quận Thanh Xuân, TP. Hà Nội Việt Nam</t>
  </si>
  <si>
    <t>0963198601</t>
  </si>
  <si>
    <t>9105832950</t>
  </si>
  <si>
    <t>8/21/2025 3:44:56 PM</t>
  </si>
  <si>
    <t>2ANT</t>
  </si>
  <si>
    <t>WM+ BDG SH.01-02 CC Bcons Polygon</t>
  </si>
  <si>
    <t>SH 01-02 Block A, tầng 1, Khu căn hộ thương mại CC An Bình, TP. Dĩ An T. Bình Dương Việt Nam</t>
  </si>
  <si>
    <t>WM+ BDG SH.01-02 CC Bcons Poly</t>
  </si>
  <si>
    <t>9105832993</t>
  </si>
  <si>
    <t>8/21/2025 3:45:04 PM</t>
  </si>
  <si>
    <t>9105833032</t>
  </si>
  <si>
    <t>8/21/2025 3:47:41 PM</t>
  </si>
  <si>
    <t>2A43</t>
  </si>
  <si>
    <t>WM+ YBI Đoàn Kết, Yên Bình</t>
  </si>
  <si>
    <t>Thôn Đoàn Kết, Chợ Km 19, Xã Cảm Ân, Huyện Yên Bình T. Yên Bái Việt Nam</t>
  </si>
  <si>
    <t>21/08/2025 15:55:11</t>
  </si>
  <si>
    <t>9105833047</t>
  </si>
  <si>
    <t>8/21/2025 3:49:22 PM</t>
  </si>
  <si>
    <t>9105833092</t>
  </si>
  <si>
    <t>8/21/2025 3:57:13 PM</t>
  </si>
  <si>
    <t>4145</t>
  </si>
  <si>
    <t>WIN HCM 271 Bàu Cát</t>
  </si>
  <si>
    <t>271 Đường Bàu Cát, P.12, Quận Tân Bình, TP. Hồ Chí Minh Việt Nam</t>
  </si>
  <si>
    <t>9105833148</t>
  </si>
  <si>
    <t>8/21/2025 4:00:27 PM</t>
  </si>
  <si>
    <t>6777</t>
  </si>
  <si>
    <t>WM+ HNI 39 Ngõ 192 Lê Trọng Tấn</t>
  </si>
  <si>
    <t>Số nhà 39 Ngõ 192 Phố Lê Trọng Tấn, Phường Định Công, Quận Thanh Xuân TP. Hà Nội Việt Nam</t>
  </si>
  <si>
    <t>WM+ HNI 39 Ngõ 192 Lê Trọng Tấ</t>
  </si>
  <si>
    <t>22/08/2025 17:14:28</t>
  </si>
  <si>
    <t>9105833135</t>
  </si>
  <si>
    <t>8/21/2025 4:01:45 PM</t>
  </si>
  <si>
    <t>4423</t>
  </si>
  <si>
    <t>WM+ QNM 17 Nguyễn Tri Phương, Hội A</t>
  </si>
  <si>
    <t>17 Nguyễn Tri Phương, Phường Cẩm Nam, Thành phố Hội An, T. Quảng Nam Việt Nam</t>
  </si>
  <si>
    <t>WM+ QNM 17 Nguyễn Tri Phương,</t>
  </si>
  <si>
    <t>2471066866</t>
  </si>
  <si>
    <t>9105833227</t>
  </si>
  <si>
    <t>8/21/2025 4:07:39 PM</t>
  </si>
  <si>
    <t>9105833232</t>
  </si>
  <si>
    <t>8/21/2025 4:11:37 PM</t>
  </si>
  <si>
    <t>5427</t>
  </si>
  <si>
    <t>WIN HCM Golden Mansion</t>
  </si>
  <si>
    <t>CC Golden Mansion, Lô GM-01.08 Tầng 1, Khu phức hợp, Nhà ở và Thương mại Dịch vụ, 119, Phổ Quang, Phường 9, Q. Phú Nhuận, TP. Hồ Chí Minh Việt Nam</t>
  </si>
  <si>
    <t>0933222440</t>
  </si>
  <si>
    <t>9105833269</t>
  </si>
  <si>
    <t>8/21/2025 4:12:53 PM</t>
  </si>
  <si>
    <t>6555</t>
  </si>
  <si>
    <t>WM+ QNM 65 Đỗ Đăng Tuyển, Đại Lộc</t>
  </si>
  <si>
    <t>65 Đỗ Đăng Tuyển, Khu Nghĩa Hiệp, Tt. Ái Nghĩa, H. Đại Lộc, T. Quảng Nam Việt Nam</t>
  </si>
  <si>
    <t>WM+ QNM 65 Đỗ Đăng Tuyển, Đại</t>
  </si>
  <si>
    <t>9105833245</t>
  </si>
  <si>
    <t>8/21/2025 4:12:57 PM</t>
  </si>
  <si>
    <t>2178</t>
  </si>
  <si>
    <t>WM+ HNI 35B Ng Bỉnh Khiêm</t>
  </si>
  <si>
    <t>35B Nguyễn Bỉnh Khiêm, Phường Lê Đại, Hành, Quận Hai Bà Trưng, TP. Hà Nội Việt Nam</t>
  </si>
  <si>
    <t>9105833301</t>
  </si>
  <si>
    <t>8/21/2025 4:15:47 PM</t>
  </si>
  <si>
    <t>2089</t>
  </si>
  <si>
    <t>WIN DNG 114 Quang Trung</t>
  </si>
  <si>
    <t>114, Quang Trung, Phường Thạch Thang, Quận Hải Châu, TP. Đà Nẵng Việt Nam</t>
  </si>
  <si>
    <t>WM+ DNG 114 Quang Trung</t>
  </si>
  <si>
    <t>0901990914</t>
  </si>
  <si>
    <t>9105833274</t>
  </si>
  <si>
    <t>8/21/2025 4:15:53 PM</t>
  </si>
  <si>
    <t>6240</t>
  </si>
  <si>
    <t>WM+ PTO Hùng Nhĩ, Thanh Sơn</t>
  </si>
  <si>
    <t>Khu Hùng Nhĩ, Thị trấn Thanh Sơn, Huyện Thanh Sơn, T. Phú Thọ Việt Nam</t>
  </si>
  <si>
    <t>9105833328</t>
  </si>
  <si>
    <t>8/21/2025 4:17:57 PM</t>
  </si>
  <si>
    <t>6437</t>
  </si>
  <si>
    <t>WIN HCM 173/23/100 Khuông Việt</t>
  </si>
  <si>
    <t>173/23/100 đ. Khuông Việt, P. Phú Trung, Q. Tân Phú, TP. Hồ Chí Minh Việt Nam</t>
  </si>
  <si>
    <t>WM+ HCM 173/23/100 đường Khuôn</t>
  </si>
  <si>
    <t>9105833358</t>
  </si>
  <si>
    <t>8/21/2025 4:20:54 PM</t>
  </si>
  <si>
    <t>2ANU</t>
  </si>
  <si>
    <t>WM+ CTO 57-59 Nguyễn Tri Phương</t>
  </si>
  <si>
    <t>57-59 Nguyễn Tri Phương, P. An Khánh, Q. Ninh Kiều, TP. Cần Thơ Việt Nam</t>
  </si>
  <si>
    <t>WM+ CTO 57-59 Nguyễn Tri Phươn</t>
  </si>
  <si>
    <t>22/08/2025 13:12:09</t>
  </si>
  <si>
    <t>9105833336</t>
  </si>
  <si>
    <t>8/21/2025 4:24:44 PM</t>
  </si>
  <si>
    <t>9105833372</t>
  </si>
  <si>
    <t>3915</t>
  </si>
  <si>
    <t>WM+ DNG 563 Ngô Quyền</t>
  </si>
  <si>
    <t>563 Ngô Quyền, Phường An Hải Bắc, Quận Sơn Trà, TP. Đà Nẵng Việt Nam</t>
  </si>
  <si>
    <t>0935100752</t>
  </si>
  <si>
    <t>9105833407</t>
  </si>
  <si>
    <t>8/21/2025 4:27:46 PM</t>
  </si>
  <si>
    <t>21/08/2025 16:58:36</t>
  </si>
  <si>
    <t>9105833471</t>
  </si>
  <si>
    <t>8/21/2025 4:36:39 PM</t>
  </si>
  <si>
    <t>9105833499</t>
  </si>
  <si>
    <t>8/21/2025 4:39:08 PM</t>
  </si>
  <si>
    <t>9105833494</t>
  </si>
  <si>
    <t>8/21/2025 4:41:00 PM</t>
  </si>
  <si>
    <t>5686</t>
  </si>
  <si>
    <t>WM+ HNI Xóm 4 Đoan Nữ, Mỹ Đức</t>
  </si>
  <si>
    <t>Xóm 4, Thôn Đoan Nữ, Xã An Mỹ, Huyện Mỹ Đức, TP. Hà Nội Việt Nam</t>
  </si>
  <si>
    <t>0974896240</t>
  </si>
  <si>
    <t>9105833530</t>
  </si>
  <si>
    <t>8/21/2025 4:43:16 PM</t>
  </si>
  <si>
    <t>6221</t>
  </si>
  <si>
    <t>WM+ HNI 271 Vũ Tông Phan</t>
  </si>
  <si>
    <t>Số 271 Vũ Tông Phan, Phường Khương Trung, Quận Thanh Xuân, TP. Hà Nội Việt Nam</t>
  </si>
  <si>
    <t>9105833543</t>
  </si>
  <si>
    <t>8/21/2025 4:46:05 PM</t>
  </si>
  <si>
    <t>4570</t>
  </si>
  <si>
    <t>WM+ NAN 30 Phan Đình Phùng</t>
  </si>
  <si>
    <t>30 Phan Đình Phùng, Phường Cửa Nam, Thành phố Vinh, T. Nghệ An Việt Nam</t>
  </si>
  <si>
    <t>22/08/2025 20:24:03</t>
  </si>
  <si>
    <t>9105833568</t>
  </si>
  <si>
    <t>8/21/2025 4:46:57 PM</t>
  </si>
  <si>
    <t>6359</t>
  </si>
  <si>
    <t>WM+ HCM 33/23 Gò Cát</t>
  </si>
  <si>
    <t>33/23 Gò Cát, P. Phú Hữu, TP. Thủ Đức, TP. HCM TP. Hồ Chí Minh Việt Nam</t>
  </si>
  <si>
    <t>9105833582</t>
  </si>
  <si>
    <t>8/21/2025 4:49:20 PM</t>
  </si>
  <si>
    <t>2AFN</t>
  </si>
  <si>
    <t>WM+ HNI Ô đất 44, KGD Phú Đô</t>
  </si>
  <si>
    <t>Ô đất số 44, khu giãn dân Phú Đô, P. Phú Đô TP. Hà Nội Việt Nam</t>
  </si>
  <si>
    <t>9105833604</t>
  </si>
  <si>
    <t>8/21/2025 4:54:03 PM</t>
  </si>
  <si>
    <t>3674</t>
  </si>
  <si>
    <t>WM+ DNG 47 Châu Thượng Văn</t>
  </si>
  <si>
    <t>47 Đường Châu Thượng Văn, Phường Hòa Cường Bắc, Quận Hải Châu, TP. Đà Nẵng Việt Nam</t>
  </si>
  <si>
    <t>0934900403</t>
  </si>
  <si>
    <t>9105833642</t>
  </si>
  <si>
    <t>8/21/2025 5:01:09 PM</t>
  </si>
  <si>
    <t>6813</t>
  </si>
  <si>
    <t>WM+ BNH Phù Khê Đông, Từ Sơn</t>
  </si>
  <si>
    <t>Khu phố Phù Khê Đông, Phường Phù Khê, Thành Phố Từ Sơn T. Bắc Ninh Việt Nam</t>
  </si>
  <si>
    <t>9105833678</t>
  </si>
  <si>
    <t>8/21/2025 5:02:43 PM</t>
  </si>
  <si>
    <t>2295</t>
  </si>
  <si>
    <t>WM+ HNI 10 Đức Giang</t>
  </si>
  <si>
    <t>10 Đức Giang, P. Đức Giang, Q. Long, Biên, TP. Hà Nội Việt Nam</t>
  </si>
  <si>
    <t>9105833645</t>
  </si>
  <si>
    <t>8/21/2025 5:02:55 PM</t>
  </si>
  <si>
    <t>2ABT</t>
  </si>
  <si>
    <t>WM+ KHA 47B Đường 22 Tháng 8</t>
  </si>
  <si>
    <t>51 đường 22 tháng 8, P. Cam Thuận, TP. Cam Ranh, T. Khánh Hòa Việt Nam</t>
  </si>
  <si>
    <t>WM+ KHA 51 Đường 22 Tháng 8</t>
  </si>
  <si>
    <t>9105833717</t>
  </si>
  <si>
    <t>8/21/2025 5:08:10 PM</t>
  </si>
  <si>
    <t>6639</t>
  </si>
  <si>
    <t>WM+ HNI 114 Ngõ 14 Quỳnh Lôi</t>
  </si>
  <si>
    <t>114 Ngõ 14 Quỳnh Lôi, Phường Quỳnh Mai, Quận Hai Bà Trưng, TP. Hà Nội Việt Nam</t>
  </si>
  <si>
    <t>9105833720</t>
  </si>
  <si>
    <t>8/21/2025 5:11:25 PM</t>
  </si>
  <si>
    <t>9105833761</t>
  </si>
  <si>
    <t>8/21/2025 5:18:11 PM</t>
  </si>
  <si>
    <t>2AFV</t>
  </si>
  <si>
    <t>WM+ KHA 9T (tầng 1+2), Chung cư CT3</t>
  </si>
  <si>
    <t>Căn hộ số 9T (tầng 1+2), Chung cư CT3, Khu đô thị Vĩnh Điềm Trung X. Vĩnh Hiệp, TP. Nha Trang T. Khánh Hòa Việt Nam</t>
  </si>
  <si>
    <t>WM+ KHA 9T (tầng 1+2), Chung c</t>
  </si>
  <si>
    <t>9105833769</t>
  </si>
  <si>
    <t>8/21/2025 5:19:14 PM</t>
  </si>
  <si>
    <t>2AWI</t>
  </si>
  <si>
    <t>WM+ QNI Đại An Tây 1, Hành Thuận</t>
  </si>
  <si>
    <t>Thửa đất số 83, Tờ bản đồ số 12, TL 624B, Thôn Đại An Tây 1, X. Hành Thuận, H. Nghĩa Hành, T. Quảng Ngãi Việt Nam</t>
  </si>
  <si>
    <t>WM+ QNI Đại An Tây 1, Hành Thu</t>
  </si>
  <si>
    <t>23/08/2025 10:03:08</t>
  </si>
  <si>
    <t>9105833797</t>
  </si>
  <si>
    <t>8/21/2025 5:19:15 PM</t>
  </si>
  <si>
    <t>2AW5</t>
  </si>
  <si>
    <t>WM+ BDH 79 Phan Trọng Tuệ</t>
  </si>
  <si>
    <t>79 Phan Trọng Tuệ, P. Hoài Hương, TX. Hoài Nhơn, T. Bình Định Việt Nam</t>
  </si>
  <si>
    <t>9105833781</t>
  </si>
  <si>
    <t>8/21/2025 5:20:26 PM</t>
  </si>
  <si>
    <t>3418</t>
  </si>
  <si>
    <t>WM+ DNG 56 Doản Uẩn</t>
  </si>
  <si>
    <t>56 Doản Uẩn, tổ 8, P. Khuê Mỹ, Quận Ngũ Hành Sơn, TP. Đà Nẵng Việt Nam</t>
  </si>
  <si>
    <t>9105833783</t>
  </si>
  <si>
    <t>8/21/2025 5:21:56 PM</t>
  </si>
  <si>
    <t>2B17</t>
  </si>
  <si>
    <t>WM+ DNG Thôn Phú Sơn Tây,Hòa Khương</t>
  </si>
  <si>
    <t>TĐS 777, TBĐ 14, Thôn Phú Sơn Tây, X. Hòa Khương, TP. Đà Nẵng Việt Nam</t>
  </si>
  <si>
    <t>WM+ DNG Thôn Phú Sơn Tây,Hòa K</t>
  </si>
  <si>
    <t>9105833827</t>
  </si>
  <si>
    <t>8/21/2025 5:23:43 PM</t>
  </si>
  <si>
    <t>5305</t>
  </si>
  <si>
    <t>WM+ HNI Số 110 ngõ 553 Đường Giải P</t>
  </si>
  <si>
    <t>Số 110 ngõ 553 Đường Giải Phóng, Phường Giáp Bát, Quận Hoàng Mai, TP. Hà Nội Việt Nam</t>
  </si>
  <si>
    <t>WM+ HNI Số 110 ngõ 553 Đường G</t>
  </si>
  <si>
    <t>0989186793</t>
  </si>
  <si>
    <t>9105833821</t>
  </si>
  <si>
    <t>8/21/2025 5:26:47 PM</t>
  </si>
  <si>
    <t>9105833865</t>
  </si>
  <si>
    <t>8/21/2025 5:37:27 PM</t>
  </si>
  <si>
    <t>2139</t>
  </si>
  <si>
    <t>WM+ HNI 102 Lê Thanh Nghị</t>
  </si>
  <si>
    <t>102 Lê Thanh Nghị, Phường Bách K, hoa, Quận Hai Bà Trưng, TP. Hà Nội Việt Nam</t>
  </si>
  <si>
    <t>0382081335</t>
  </si>
  <si>
    <t>9105833866</t>
  </si>
  <si>
    <t>8/21/2025 5:38:01 PM</t>
  </si>
  <si>
    <t>2AZ5</t>
  </si>
  <si>
    <t>WM+ HNI 93 Đức Giang, Long Biên</t>
  </si>
  <si>
    <t>SH - 09B, Tầng 1, Số 93 Đức Giang, Phường Đức Giang, Quận Long Biên, Thành phố Hà Nội Việt Nam</t>
  </si>
  <si>
    <t>WM+ HNI 93 Đức Giang, Long Biê</t>
  </si>
  <si>
    <t>9105833913</t>
  </si>
  <si>
    <t>8/21/2025 5:43:28 PM</t>
  </si>
  <si>
    <t>4326</t>
  </si>
  <si>
    <t>WM+ HNI Xóm Mới, Ngọc Than</t>
  </si>
  <si>
    <t>Xóm Mới, Ngọc Than, xã Ngọc Mỹ, Huyện Quốc Oai, TP. Hà Nội Việt Nam</t>
  </si>
  <si>
    <t>0356556248</t>
  </si>
  <si>
    <t>9105833815</t>
  </si>
  <si>
    <t>8/21/2025 5:45:46 PM</t>
  </si>
  <si>
    <t>2APC</t>
  </si>
  <si>
    <t>WM+ BDH 44-45-Khu H, KDC Đông</t>
  </si>
  <si>
    <t>Thửa đất số 44-45-Khu H, Khu dân cư Đông đường Võ Thị Sáu, P. Nhơn Bình T. Bình Định Việt Nam</t>
  </si>
  <si>
    <t>WM+ BDH 45 - 47 Điện Biên Phủ</t>
  </si>
  <si>
    <t>9105833981</t>
  </si>
  <si>
    <t>8/21/2025 5:53:30 PM</t>
  </si>
  <si>
    <t>4276</t>
  </si>
  <si>
    <t>WM+ HNI 48 Ngõ 99 Đức Giang</t>
  </si>
  <si>
    <t>48 ngõ 99 Đức Giang, P. Thượng Thanh, Quận Long Biên, TP. Hà Nội Việt Nam</t>
  </si>
  <si>
    <t>0968688723</t>
  </si>
  <si>
    <t>9105834064</t>
  </si>
  <si>
    <t>8/21/2025 6:17:30 PM</t>
  </si>
  <si>
    <t>3419</t>
  </si>
  <si>
    <t>WM+ HCM 744 Tỉnh lộ 43</t>
  </si>
  <si>
    <t>744 Tỉnh lộ 43, KP3, Phường Bình Chiểu, Quận Thủ Đức, TP. Hồ Chí Minh Việt Nam</t>
  </si>
  <si>
    <t>9105834107</t>
  </si>
  <si>
    <t>3910</t>
  </si>
  <si>
    <t>WM+ HNI 58 Liên Xã - Kim Chung</t>
  </si>
  <si>
    <t>Số 58, Đường Liên Xã, Thôn Nhuế, Kim Chung, Huyện Đông Anh, TP. Hà Nội Việt Nam</t>
  </si>
  <si>
    <t>0352024346</t>
  </si>
  <si>
    <t>9105834173</t>
  </si>
  <si>
    <t>8/21/2025 6:34:25 PM</t>
  </si>
  <si>
    <t>5524</t>
  </si>
  <si>
    <t>WM+ HNI Số 79 ngõ 94 Thượng Thanh</t>
  </si>
  <si>
    <t>Số 79 ngõ 94 Thượng Thanh, Tổ 14, Phường Thượng Thanh, Quận Long Biên, TP. Hà Nội Việt Nam</t>
  </si>
  <si>
    <t>WM+ HNI Số 79 ngõ 94 Thượng Th</t>
  </si>
  <si>
    <t>9105834275</t>
  </si>
  <si>
    <t>8/21/2025 6:57:05 PM</t>
  </si>
  <si>
    <t>5151</t>
  </si>
  <si>
    <t>WM+ NTN 117 Cây Đa</t>
  </si>
  <si>
    <t>117 Cây Đa, KP Khánh Chữ 2, TT Khánh Hải, Huyện Ninh Hải, T. Ninh Thuận Việt Nam</t>
  </si>
  <si>
    <t>0259388541789</t>
  </si>
  <si>
    <t>9105834276</t>
  </si>
  <si>
    <t>8/21/2025 6:57:30 PM</t>
  </si>
  <si>
    <t>3980</t>
  </si>
  <si>
    <t>WM+ HNI 39 Đỗ Xuân Hợp</t>
  </si>
  <si>
    <t>Số 39 đường Đỗ Xuân Hợp, Phường Mỹ Đình 1, Quận Nam Từ Liêm, TP. Hà Nội Việt Nam</t>
  </si>
  <si>
    <t>9105834317</t>
  </si>
  <si>
    <t>8/21/2025 6:58:35 PM</t>
  </si>
  <si>
    <t>2AMU</t>
  </si>
  <si>
    <t>WM+ HTH Quý Hòa, Yên Hòa</t>
  </si>
  <si>
    <t>Thôn Quý Hòa, Xã Yên Hòa, Huyện Cẩm Xuyên T. Hà Tĩnh Việt Nam</t>
  </si>
  <si>
    <t>21/08/2025 19:08:07</t>
  </si>
  <si>
    <t>9105834319</t>
  </si>
  <si>
    <t>8/21/2025 6:59:25 PM</t>
  </si>
  <si>
    <t>2AMA</t>
  </si>
  <si>
    <t>WM+ THA Hoằng Thái, Hoằng Hóa</t>
  </si>
  <si>
    <t>Thôn 3, Xã Hoằng Thái, Huyện Hoằng Hóa T. Thanh Hóa Việt Nam</t>
  </si>
  <si>
    <t>9105834321</t>
  </si>
  <si>
    <t>8/21/2025 6:59:50 PM</t>
  </si>
  <si>
    <t>9105834399</t>
  </si>
  <si>
    <t>8/21/2025 7:32:40 PM</t>
  </si>
  <si>
    <t>9105834401</t>
  </si>
  <si>
    <t>8/23/2025 12:18:42 AM</t>
  </si>
  <si>
    <t>6751</t>
  </si>
  <si>
    <t>WM+ BNH Khu Sơn, Hạp Lĩnh</t>
  </si>
  <si>
    <t>Khu Sơn, Phường Hạp Lĩnh, Thành phố Bắc Ninh T. Bắc Ninh Việt Nam</t>
  </si>
  <si>
    <t>9105834419</t>
  </si>
  <si>
    <t>8/21/2025 7:36:47 PM</t>
  </si>
  <si>
    <t>2ATY</t>
  </si>
  <si>
    <t>WM+ BGG 69 -71 Nguyễn Thị Minh Khai</t>
  </si>
  <si>
    <t>Số 69 -71 Đường Nguyễn Thị Minh Khai, Phường Xương Giang, TP. Bắc Giang T. Bắc Giang Việt Nam</t>
  </si>
  <si>
    <t>WM+ BGG 69 -71 Nguyễn Thị Minh</t>
  </si>
  <si>
    <t>9105834411</t>
  </si>
  <si>
    <t>8/21/2025 7:39:10 PM</t>
  </si>
  <si>
    <t>5867</t>
  </si>
  <si>
    <t>WM+ HDG 206 Vũ Mạnh Hùng</t>
  </si>
  <si>
    <t>206 Vũ Mạnh Hùng, Phường Phú Thứ Thị xã Kinh Môn, T. Hải Dương Việt Nam</t>
  </si>
  <si>
    <t>9105834435</t>
  </si>
  <si>
    <t>8/21/2025 7:49:12 PM</t>
  </si>
  <si>
    <t>6755</t>
  </si>
  <si>
    <t>WM+ HBH Khu 5, TT Cao Phong</t>
  </si>
  <si>
    <t>Khu 5, Thị trấn Cao Phong, Huyện Cao Phong T. Hòa Bình Việt Nam</t>
  </si>
  <si>
    <t>9105834444</t>
  </si>
  <si>
    <t>8/21/2025 7:53:35 PM</t>
  </si>
  <si>
    <t>9105834416</t>
  </si>
  <si>
    <t>8/21/2025 7:55:49 PM</t>
  </si>
  <si>
    <t>6438</t>
  </si>
  <si>
    <t>WM+ NDH Giao Yến, Giao Thủy</t>
  </si>
  <si>
    <t>Xóm 5, Xã Giao Yến, Huyện Giao Thủy, T. Nam Định Việt Nam</t>
  </si>
  <si>
    <t>9105834426</t>
  </si>
  <si>
    <t>8/21/2025 7:56:58 PM</t>
  </si>
  <si>
    <t>2AHU</t>
  </si>
  <si>
    <t>WM+ TBH An Ký Trung, Quỳnh Minh</t>
  </si>
  <si>
    <t>Thôn An Ký Trung, Xã Quỳnh Minh, Huyện Quỳnh Phụ T. Thái Bình Việt Nam</t>
  </si>
  <si>
    <t>WM+ TBH An Ký Trung, Quỳnh Min</t>
  </si>
  <si>
    <t>9105834497</t>
  </si>
  <si>
    <t>8/21/2025 7:58:33 PM</t>
  </si>
  <si>
    <t>9105834501</t>
  </si>
  <si>
    <t>8/21/2025 8:12:31 PM</t>
  </si>
  <si>
    <t>6730</t>
  </si>
  <si>
    <t>WM+ DNI 408 Đường số 4</t>
  </si>
  <si>
    <t>408 Đường số 4, KP. 12, P An Bình, TP. Biên Hòa T. Đồng Nai Việt Nam</t>
  </si>
  <si>
    <t>0941000825</t>
  </si>
  <si>
    <t>9105834525</t>
  </si>
  <si>
    <t>8/21/2025 8:27:01 PM</t>
  </si>
  <si>
    <t>5350</t>
  </si>
  <si>
    <t>WM+ SLA 437A Trần Đăng Ninh</t>
  </si>
  <si>
    <t>Số 437A Trần Đăng Ninh, Phường Quyết Tâm, Thành phố Sơn La, T. Sơn La Việt Nam</t>
  </si>
  <si>
    <t>9105834550</t>
  </si>
  <si>
    <t>8/21/2025 8:31:59 PM</t>
  </si>
  <si>
    <t>2AVR</t>
  </si>
  <si>
    <t>WM+ QNI Thôn Văn Hà, Đức Phong</t>
  </si>
  <si>
    <t>Thửa đất số 1057, Tờ bản đồ số 19, Thôn Văn Hà, T. Quảng Ngãi Việt Nam</t>
  </si>
  <si>
    <t>9105834579</t>
  </si>
  <si>
    <t>8/21/2025 8:33:03 PM</t>
  </si>
  <si>
    <t>9105834580</t>
  </si>
  <si>
    <t>8/21/2025 8:33:50 PM</t>
  </si>
  <si>
    <t>2322</t>
  </si>
  <si>
    <t>WM+ HNI 47/187 Hồng Mai</t>
  </si>
  <si>
    <t>Số 47 ngõ 187 Hồng Mai, Phường Quỳnh, Lôi, TP. Hà Nội Việt Nam</t>
  </si>
  <si>
    <t>9105834598</t>
  </si>
  <si>
    <t>8/21/2025 8:45:34 PM</t>
  </si>
  <si>
    <t>3831</t>
  </si>
  <si>
    <t>WIN HCM 37 Đường 385 - Tăng Nhơn</t>
  </si>
  <si>
    <t>37 Đường 385, Phường Tăng Nhơn Phú A, Quận 9, TP. Hồ Chí Minh Việt Nam</t>
  </si>
  <si>
    <t>WM+ HCM 37 Đường 385 - Tăng Nh</t>
  </si>
  <si>
    <t>0359720631</t>
  </si>
  <si>
    <t>9105834604</t>
  </si>
  <si>
    <t>8/21/2025 8:58:36 PM</t>
  </si>
  <si>
    <t>9105834659</t>
  </si>
  <si>
    <t>8/21/2025 9:14:33 PM</t>
  </si>
  <si>
    <t>9105834679</t>
  </si>
  <si>
    <t>8/21/2025 9:24:19 PM</t>
  </si>
  <si>
    <t>9105834688</t>
  </si>
  <si>
    <t>8/21/2025 9:31:24 PM</t>
  </si>
  <si>
    <t>5752</t>
  </si>
  <si>
    <t>WM+ HNI Bắc Sơn, Sóc Sơn</t>
  </si>
  <si>
    <t>Thôn Nam Lý, xã Bắc Sơn, huyện Sóc Sơn, TP. Hà Nội Việt Nam</t>
  </si>
  <si>
    <t>0387716219</t>
  </si>
  <si>
    <t>21/08/2025 21:51:04</t>
  </si>
  <si>
    <t>9105834711</t>
  </si>
  <si>
    <t>8/21/2025 9:42:04 PM</t>
  </si>
  <si>
    <t>3716</t>
  </si>
  <si>
    <t>WM+ HNI CT2-105 KĐT Văn Khê</t>
  </si>
  <si>
    <t>Tầng 1 tòa nhà CT2-105, khu đô thị mới Văn Khê, Phường La Khê, Quận Hà Đông, TP. Hà Nội Việt Nam</t>
  </si>
  <si>
    <t>9105834771</t>
  </si>
  <si>
    <t>8/21/2025 10:10:15 PM</t>
  </si>
  <si>
    <t>3385</t>
  </si>
  <si>
    <t>WM+ HDG 101-103-105 Thanh Niên</t>
  </si>
  <si>
    <t>Số 101-103-105 đường Thanh Niên, Phường Hải Tân, Thành phố Hải Dương, T. Hải Dương Việt Nam</t>
  </si>
  <si>
    <t>9105834841</t>
  </si>
  <si>
    <t>8/22/2025 6:47:02 AM</t>
  </si>
  <si>
    <t>9105834842</t>
  </si>
  <si>
    <t>8/22/2025 6:51:25 AM</t>
  </si>
  <si>
    <t>6600</t>
  </si>
  <si>
    <t>WM+ THA 12 Phạm Bành</t>
  </si>
  <si>
    <t>Số 12 Phạm Bành, Khu 1, Thị trấn Hậu Lộc, Huyện Hậu Lộc, T. Thanh Hóa Việt Nam</t>
  </si>
  <si>
    <t>9105834920</t>
  </si>
  <si>
    <t>8/22/2025 7:35:31 AM</t>
  </si>
  <si>
    <t>2AEP</t>
  </si>
  <si>
    <t>WM+ QNH Cửa Tràng, Tiền An</t>
  </si>
  <si>
    <t>Khu dân cư xóm Cửa Tràng, Xã Tiền An T. Quảng Ninh Việt Nam</t>
  </si>
  <si>
    <t>9105834914</t>
  </si>
  <si>
    <t>8/22/2025 7:59:00 AM</t>
  </si>
  <si>
    <t>9105834968</t>
  </si>
  <si>
    <t>8/22/2025 8:11:07 AM</t>
  </si>
  <si>
    <t>5844</t>
  </si>
  <si>
    <t>WM+ TBH 138 Hùng Thắng</t>
  </si>
  <si>
    <t>Số 138 phố Hùng Thắng, thị trấn Tiền Hải, huyện Tiền Hải, T. Thái Bình Việt Nam</t>
  </si>
  <si>
    <t>0972879892</t>
  </si>
  <si>
    <t>9105834988</t>
  </si>
  <si>
    <t>8/22/2025 8:30:47 AM</t>
  </si>
  <si>
    <t>5108</t>
  </si>
  <si>
    <t>WM+ HPG Thôn Giữa, X. Quảng Thanh</t>
  </si>
  <si>
    <t>Thôn Giữa, Xã Quảng Thanh, Huyện Thủy Nguyên, TP. Hải Phòng Việt Nam</t>
  </si>
  <si>
    <t>WM+ HPG Thôn Giữa, X. Quảng Th</t>
  </si>
  <si>
    <t>9105834992</t>
  </si>
  <si>
    <t>8/22/2025 8:37:09 AM</t>
  </si>
  <si>
    <t>3754</t>
  </si>
  <si>
    <t>WM+ HNI Đội 7, Thôn Bầu</t>
  </si>
  <si>
    <t>Đội 7, Thôn Bầu, xã Kim Chung, Huyện Đông Anh, TP. Hà Nội Việt Nam</t>
  </si>
  <si>
    <t>22/08/2025 09:11:43</t>
  </si>
  <si>
    <t>9105835045</t>
  </si>
  <si>
    <t>8/22/2025 9:14:40 AM</t>
  </si>
  <si>
    <t>2859</t>
  </si>
  <si>
    <t>WM+ HPG 231B Trần Nguyên Hãn</t>
  </si>
  <si>
    <t>Số 231B Trần Nguyên Hãn, Phường Niệm Nghĩa, Quận Lê Chân, TP. Hải Phòng Việt Nam</t>
  </si>
  <si>
    <t>0378920269</t>
  </si>
  <si>
    <t>9105835082</t>
  </si>
  <si>
    <t>8/22/2025 9:19:51 AM</t>
  </si>
  <si>
    <t>22/08/2025 09:41:31</t>
  </si>
  <si>
    <t>9105835161</t>
  </si>
  <si>
    <t>8/22/2025 9:36:21 AM</t>
  </si>
  <si>
    <t>2AEX</t>
  </si>
  <si>
    <t>WM+ CTO 110 Nguyễn Việt Hồng</t>
  </si>
  <si>
    <t>110 Nguyễn Việt Hồng, P. An Phú TP. Cần Thơ Việt Nam</t>
  </si>
  <si>
    <t>9105835223</t>
  </si>
  <si>
    <t>8/22/2025 10:03:26 AM</t>
  </si>
  <si>
    <t>6485</t>
  </si>
  <si>
    <t>WM+ HNI 95 Giang Cao</t>
  </si>
  <si>
    <t>Số 95 Giang Cao, Xã Bát Tràng, Huyện Gia Lâm, TP. Hà Nội Việt Nam</t>
  </si>
  <si>
    <t>9105835269</t>
  </si>
  <si>
    <t>8/22/2025 10:04:57 AM</t>
  </si>
  <si>
    <t>4785</t>
  </si>
  <si>
    <t>WM+HCM 01.04 Chung cư Pegasuite</t>
  </si>
  <si>
    <t>01.04 tầng 1, chung cư Phương, Việt, 1002 Tạ quang Bửu, P6, Quận 8, TP. Hồ Chí Minh Việt Nam</t>
  </si>
  <si>
    <t>WM+HCM 01.04 Chung cư Pegasuit</t>
  </si>
  <si>
    <t>0901089119</t>
  </si>
  <si>
    <t>9105835242</t>
  </si>
  <si>
    <t>8/22/2025 10:08:08 AM</t>
  </si>
  <si>
    <t>6818</t>
  </si>
  <si>
    <t>WM+ TNH 245 Lạc Long Quân</t>
  </si>
  <si>
    <t>245 Lạc Long Quân, KP. Hiệp Định, P. Hiệp Tân, TX. Hòa Thành T. Tây Ninh Việt Nam</t>
  </si>
  <si>
    <t>9105835300</t>
  </si>
  <si>
    <t>8/22/2025 10:15:20 AM</t>
  </si>
  <si>
    <t>6306</t>
  </si>
  <si>
    <t>WM+ THA 478 Ngô Quyền</t>
  </si>
  <si>
    <t>Số 478 Ngô Quyền, Phường Trung Sơn, Thành phố Sầm Sơn, T. Thanh Hóa Việt Nam</t>
  </si>
  <si>
    <t>9105835445</t>
  </si>
  <si>
    <t>8/22/2025 10:44:00 AM</t>
  </si>
  <si>
    <t>5192</t>
  </si>
  <si>
    <t>WM+ NAN 25 Nguyễn Trung Ngạn</t>
  </si>
  <si>
    <t>25 Nguyễn Trung Ngạn, Khối 3, Phường Trường Thi, Thành phố Vinh, T. Nghệ An Việt Nam</t>
  </si>
  <si>
    <t>22/08/2025 10:45:23</t>
  </si>
  <si>
    <t>9105835466</t>
  </si>
  <si>
    <t>8/22/2025 11:01:49 AM</t>
  </si>
  <si>
    <t>4746</t>
  </si>
  <si>
    <t>WM+ BNH Thôn Đông Yên, Xã Đông Phon</t>
  </si>
  <si>
    <t>Thôn Đông Yên, xã Đông Phong, Huyện Yên Phong, T. Bắc Ninh Việt Nam</t>
  </si>
  <si>
    <t>WM+ BNH Thôn Đông Yên, Xã Đông</t>
  </si>
  <si>
    <t>0862283663</t>
  </si>
  <si>
    <t>9105835560</t>
  </si>
  <si>
    <t>8/22/2025 11:04:59 AM</t>
  </si>
  <si>
    <t>22/08/2025 12:38:54</t>
  </si>
  <si>
    <t>9105835617</t>
  </si>
  <si>
    <t>8/22/2025 11:13:37 AM</t>
  </si>
  <si>
    <t>2751</t>
  </si>
  <si>
    <t>WM+ HNI 453 Bạch Đằng</t>
  </si>
  <si>
    <t>453 Bạch Đằng, Phường Chương Dương, Quận Hoàn Kiếm, TP. Hà Nội Việt Nam</t>
  </si>
  <si>
    <t>0948451869</t>
  </si>
  <si>
    <t>9105835674</t>
  </si>
  <si>
    <t>8/22/2025 11:24:10 AM</t>
  </si>
  <si>
    <t>9105835700</t>
  </si>
  <si>
    <t>8/22/2025 11:27:37 AM</t>
  </si>
  <si>
    <t>4358</t>
  </si>
  <si>
    <t>WM+ QNH 590 Trần Phú</t>
  </si>
  <si>
    <t>Số 590 Trần Phú, Phường Cẩm Thủy, Thành phố Cẩm Phả, T. Quảng Ninh Việt Nam</t>
  </si>
  <si>
    <t>9105835717</t>
  </si>
  <si>
    <t>8/22/2025 11:28:17 AM</t>
  </si>
  <si>
    <t>22/08/2025 11:52:10</t>
  </si>
  <si>
    <t>9105835830</t>
  </si>
  <si>
    <t>8/22/2025 11:52:04 AM</t>
  </si>
  <si>
    <t>5254</t>
  </si>
  <si>
    <t>WM+ DNG 84 Nguyễn Lương Bằng</t>
  </si>
  <si>
    <t>84 Nguyễn Lương Bằng, Phường Hòa Khánh Bắc, Quận Liên Chiểu, TP. Đà Nẵng Việt Nam</t>
  </si>
  <si>
    <t>22/08/2025 11:58:18</t>
  </si>
  <si>
    <t>9105835866</t>
  </si>
  <si>
    <t>8/22/2025 12:07:45 PM</t>
  </si>
  <si>
    <t>4187</t>
  </si>
  <si>
    <t>WM+ DNI 19/5 Cách Mạng Tháng 8</t>
  </si>
  <si>
    <t>19/5 đường Cách Mạng Tháng 8, Phường Quang Vinh, Thành phố Biên Hòa, T. Đồng Nai Việt Nam</t>
  </si>
  <si>
    <t>0941629838</t>
  </si>
  <si>
    <t>9105835936</t>
  </si>
  <si>
    <t>8/22/2025 12:17:59 PM</t>
  </si>
  <si>
    <t>2A83</t>
  </si>
  <si>
    <t>WM+ HNI Phú Mỹ, Tự Lập</t>
  </si>
  <si>
    <t>Đường 308, Xóm 11, Thôn Phú Mỹ, Xã Tự Lập, Huyện Mê Linh TP. Hà Nội Việt Nam</t>
  </si>
  <si>
    <t>9105835885</t>
  </si>
  <si>
    <t>8/22/2025 12:18:49 PM</t>
  </si>
  <si>
    <t>2AZM</t>
  </si>
  <si>
    <t>WM+ TBH Thanh Tây, Đông Lâm</t>
  </si>
  <si>
    <t>Thôn Thanh Tây, Xã Đông Lâm, Huyện Tiền Hải T. Thái Bình Việt Nam</t>
  </si>
  <si>
    <t>9105835886</t>
  </si>
  <si>
    <t>8/22/2025 12:20:46 PM</t>
  </si>
  <si>
    <t>6921</t>
  </si>
  <si>
    <t>WM+ HCM B8/29B Hưng Nhơn</t>
  </si>
  <si>
    <t>B8/29B Hưng Nhơn, X. Tân Kiên, H. Bình Chánh TP. Hồ Chí Minh Việt Nam</t>
  </si>
  <si>
    <t>9105835978</t>
  </si>
  <si>
    <t>8/22/2025 12:21:45 PM</t>
  </si>
  <si>
    <t>3864</t>
  </si>
  <si>
    <t>WM+ QNH Ô 24 KĐT Cột 5-Cột 8 Hồng H</t>
  </si>
  <si>
    <t>Ô số 24 lô A4 khu đô thị Cột 5 –, Cột 8 Phường Hồng Hà, Thành phố Hạ Long, T. Quảng Ninh Việt Nam</t>
  </si>
  <si>
    <t>WM+ QNH Ô 24 KĐT Cột 5-Cột 8 H</t>
  </si>
  <si>
    <t>9105835964</t>
  </si>
  <si>
    <t>8/22/2025 12:25:36 PM</t>
  </si>
  <si>
    <t>5798</t>
  </si>
  <si>
    <t>WM+ DNI 249 Cách Mạng Tháng Tám</t>
  </si>
  <si>
    <t>249 đường Cách Mạng Tháng Tám, KP 1, Phường Hòa Bình, Thành phố Biên Hòa, T. Đồng Nai Việt Nam</t>
  </si>
  <si>
    <t>WM+ DNI 249 Cách Mạng Tháng Tá</t>
  </si>
  <si>
    <t>9105835984</t>
  </si>
  <si>
    <t>8/22/2025 12:30:04 PM</t>
  </si>
  <si>
    <t>3673</t>
  </si>
  <si>
    <t>WM+ HCM 336/55 Nguyễn Văn Luông</t>
  </si>
  <si>
    <t>336/55 Nguyễn Văn Luông, Phường 12, Quận 6, TP. Hồ Chí Minh Việt Nam</t>
  </si>
  <si>
    <t>WM+ HCM 336/55 Nguyễn Văn Luôn</t>
  </si>
  <si>
    <t>0903053243</t>
  </si>
  <si>
    <t>9105836031</t>
  </si>
  <si>
    <t>8/22/2025 12:30:29 PM</t>
  </si>
  <si>
    <t>2AL6</t>
  </si>
  <si>
    <t>WM+ NAN 640 Trần Hưng Đạo</t>
  </si>
  <si>
    <t>Số 640 Đường Trần Hưng Đạo, Thôn Liên Hải, Xã Quỳnh Liên, TX. Hoàng Mai T. Nghệ An Việt Nam</t>
  </si>
  <si>
    <t>9105836060</t>
  </si>
  <si>
    <t>8/22/2025 12:42:22 PM</t>
  </si>
  <si>
    <t>9105836093</t>
  </si>
  <si>
    <t>8/22/2025 12:49:18 PM</t>
  </si>
  <si>
    <t>3760</t>
  </si>
  <si>
    <t>WIN HCM 176 Đường 44 Trương Đình</t>
  </si>
  <si>
    <t>176 Đường 44 Trương Đình Hội, Phường 16, Quận 8, TP. Hồ Chí Minh Việt Nam</t>
  </si>
  <si>
    <t>WM+ HCM 176 Đường 44 Trương Đì</t>
  </si>
  <si>
    <t>0797776650</t>
  </si>
  <si>
    <t>9105836212</t>
  </si>
  <si>
    <t>8/22/2025 1:10:06 PM</t>
  </si>
  <si>
    <t>5456</t>
  </si>
  <si>
    <t>WM+ HNI Đội 2 Thôn Xuân Bách</t>
  </si>
  <si>
    <t>Đội 2, thôn Xuân Bách, xã Quang Tiến, Huyện Sóc Sơn, TP. Hà Nội Việt Nam</t>
  </si>
  <si>
    <t>0373557584</t>
  </si>
  <si>
    <t>9105836202</t>
  </si>
  <si>
    <t>8/22/2025 1:10:59 PM</t>
  </si>
  <si>
    <t>3357</t>
  </si>
  <si>
    <t>WM+ BDG 103/1 Khu Phố 1A</t>
  </si>
  <si>
    <t>103/1 Khu phố 1A, Phường An Phú, Thành phố Thuận An, T. Bình Dương Việt Nam</t>
  </si>
  <si>
    <t>0868509121</t>
  </si>
  <si>
    <t>9105836174</t>
  </si>
  <si>
    <t>8/22/2025 1:11:12 PM</t>
  </si>
  <si>
    <t>3807</t>
  </si>
  <si>
    <t>WM+ DNI 249 Hà Huy Giáp</t>
  </si>
  <si>
    <t>249 Hà Huy Giáp, Phường Quyết Thắng, Thành phố Biên Hòa, T. Đồng Nai Việt Nam</t>
  </si>
  <si>
    <t>9105836228</t>
  </si>
  <si>
    <t>8/22/2025 1:16:54 PM</t>
  </si>
  <si>
    <t>22/08/2025 13:46:03</t>
  </si>
  <si>
    <t>9105836230</t>
  </si>
  <si>
    <t>8/22/2025 1:17:30 PM</t>
  </si>
  <si>
    <t>9105836270</t>
  </si>
  <si>
    <t>8/22/2025 1:19:36 PM</t>
  </si>
  <si>
    <t>5360</t>
  </si>
  <si>
    <t>WM+ HCM 15 Võ Văn Kiệt</t>
  </si>
  <si>
    <t>15 Võ Văn Kiệt, Phường 16, Quận 8, (CC City Gate Towers-A1.03.08), TP. Hồ Chí Minh Việt Nam</t>
  </si>
  <si>
    <t>9105836287</t>
  </si>
  <si>
    <t>8/22/2025 1:24:42 PM</t>
  </si>
  <si>
    <t>2AXT</t>
  </si>
  <si>
    <t>WM+ HNI Hoàng Kim, Mê Linh</t>
  </si>
  <si>
    <t>Thôn Hoàng Kim, Xã Hoàng Kim, Huyện Mê Linh TP. Hà Nội Việt Nam</t>
  </si>
  <si>
    <t>22/08/2025 14:06:50</t>
  </si>
  <si>
    <t>9105836284</t>
  </si>
  <si>
    <t>8/22/2025 1:28:46 PM</t>
  </si>
  <si>
    <t>2AML</t>
  </si>
  <si>
    <t>WM+ QNH Tổ 84 Khu 8 Hà Khẩu</t>
  </si>
  <si>
    <t>Số nhà 240A, Tổ 84, Khu 8, Phường Hà Khẩu, Thành phố Hạ Long, T. Quảng Ninh Việt Nam</t>
  </si>
  <si>
    <t>9105836309</t>
  </si>
  <si>
    <t>8/22/2025 1:29:31 PM</t>
  </si>
  <si>
    <t>2934</t>
  </si>
  <si>
    <t>WM+ DNI 86 Võ Thị Sáu</t>
  </si>
  <si>
    <t>86 Võ Thị Sáu, Phường Quyết Thắng, Thành phố Biên Hòa, T. Đồng Nai Việt Nam</t>
  </si>
  <si>
    <t>9105836343</t>
  </si>
  <si>
    <t>8/22/2025 1:35:28 PM</t>
  </si>
  <si>
    <t>9105836345</t>
  </si>
  <si>
    <t>8/22/2025 1:38:38 PM</t>
  </si>
  <si>
    <t>9105836373</t>
  </si>
  <si>
    <t>8/22/2025 1:39:07 PM</t>
  </si>
  <si>
    <t>6276</t>
  </si>
  <si>
    <t>WM+ CTO 91 Trần Văn Long</t>
  </si>
  <si>
    <t>91 Trần Văn Long, KV1, Khu TĐC Thới Nhựt 2, P. An Khánh, TP. Cần Thơ Việt Nam</t>
  </si>
  <si>
    <t>9105836346</t>
  </si>
  <si>
    <t>8/22/2025 1:39:08 PM</t>
  </si>
  <si>
    <t>9105836452</t>
  </si>
  <si>
    <t>8/22/2025 1:52:14 PM</t>
  </si>
  <si>
    <t>5140</t>
  </si>
  <si>
    <t>WM+ DNI 175-177 đường N16</t>
  </si>
  <si>
    <t>175-177 đường N16, KDC đường Võ Thị Sáu, KP7, Phường Thống Nhất, Thành phố Biên Hòa, T. Đồng Nai Việt Nam</t>
  </si>
  <si>
    <t>9105836488</t>
  </si>
  <si>
    <t>8/22/2025 1:52:56 PM</t>
  </si>
  <si>
    <t>5465</t>
  </si>
  <si>
    <t>WM+ HNI Lô A1.2 Imperia Garden</t>
  </si>
  <si>
    <t>Lô A1.2, tầng 1 tòa nhà A, tổ hợp HBI, Số 203, Nguyễn Huy Tưởng, P. Thanh Xuân Trung, Quận Thanh Xuân, TP. Hà Nội Việt Nam</t>
  </si>
  <si>
    <t>9105836504</t>
  </si>
  <si>
    <t>8/22/2025 1:55:27 PM</t>
  </si>
  <si>
    <t>6911</t>
  </si>
  <si>
    <t>WM+ TNN 43 Minh Cầu</t>
  </si>
  <si>
    <t>Số nhà 43 Đường Minh Cầu, Phường Phan Đình Phùng, TP. Thái Nguyên T. Thái Nguyên Việt Nam</t>
  </si>
  <si>
    <t>9105836519</t>
  </si>
  <si>
    <t>8/22/2025 1:57:48 PM</t>
  </si>
  <si>
    <t>2AYF</t>
  </si>
  <si>
    <t>WM+ THA 01 Ngõ Phủ, Thung Thượng</t>
  </si>
  <si>
    <t>Số 01 Ngõ Phủ, Thôn Thung Thượng, Xã Định Hoà, H. Yên Định T. Thanh Hóa Việt Nam</t>
  </si>
  <si>
    <t>WM+ THA 01 Ngõ Phủ, Trung Thượ</t>
  </si>
  <si>
    <t>9105836509</t>
  </si>
  <si>
    <t>8/22/2025 1:58:00 PM</t>
  </si>
  <si>
    <t>2AOX</t>
  </si>
  <si>
    <t>WM+ QNM ĐT 609, Thôn Lạc Thành Nam</t>
  </si>
  <si>
    <t>Thửa đất số 992, Tờ bản đồ số 07, Đường ĐT 609, TX. Điện Bàn T. Quảng Nam Việt Nam</t>
  </si>
  <si>
    <t>WM+ QNM ĐT 609, Thôn Lạc Thành</t>
  </si>
  <si>
    <t>9105836592</t>
  </si>
  <si>
    <t>8/22/2025 2:08:23 PM</t>
  </si>
  <si>
    <t>9105836659</t>
  </si>
  <si>
    <t>8/22/2025 2:13:05 PM</t>
  </si>
  <si>
    <t>9105836688</t>
  </si>
  <si>
    <t>8/22/2025 2:14:54 PM</t>
  </si>
  <si>
    <t>6164</t>
  </si>
  <si>
    <t>WM+ HCM C-S6, Block CS, Diamond Riv</t>
  </si>
  <si>
    <t>1646A, đường Võ Văn Kiệt, P. 16, Q. 8, TP. Hồ Chí Minh Việt Nam</t>
  </si>
  <si>
    <t>WM+ HCM C-S6, Block CS, Diamon</t>
  </si>
  <si>
    <t>9105836646</t>
  </si>
  <si>
    <t>8/22/2025 2:16:37 PM</t>
  </si>
  <si>
    <t>5242</t>
  </si>
  <si>
    <t>WM+ TVH 363 khóm 8</t>
  </si>
  <si>
    <t>363, khóm 8, Phường 7, Thành phố Trà Vinh, T. Trà Vinh Việt Nam</t>
  </si>
  <si>
    <t>0896451299</t>
  </si>
  <si>
    <t>9105836683</t>
  </si>
  <si>
    <t>8/22/2025 2:16:39 PM</t>
  </si>
  <si>
    <t>5750</t>
  </si>
  <si>
    <t>WM+ HNI 65 Đường Cổ Điển, Thanh Trì</t>
  </si>
  <si>
    <t>Số 65 Đường Cổ Điển, Thị trấn Văn Điển, Huyện Thanh Trì TP. Hà Nội Việt Nam</t>
  </si>
  <si>
    <t>WM+ HNI 65 Đường Cổ Điển, Than</t>
  </si>
  <si>
    <t>9105836674</t>
  </si>
  <si>
    <t>8/22/2025 2:17:35 PM</t>
  </si>
  <si>
    <t>3525</t>
  </si>
  <si>
    <t>WM+ HPG 123 Phương Lưu 1</t>
  </si>
  <si>
    <t>Xã Đông Hải, Huyện An Hải, tp Hải Phòng ( nay là, 123 Phương Lưu 1, Phường Đông Hải 1, Quận Hải An, TP. Hải Phòng Việt Nam</t>
  </si>
  <si>
    <t>9105836769</t>
  </si>
  <si>
    <t>8/22/2025 2:22:05 PM</t>
  </si>
  <si>
    <t>9105836791</t>
  </si>
  <si>
    <t>8/22/2025 2:30:13 PM</t>
  </si>
  <si>
    <t>2AA8</t>
  </si>
  <si>
    <t>WM+ CTO 132 Đường 3/2</t>
  </si>
  <si>
    <t>132 Đường 3/2, P. Hưng Lợi, Q. Ninh Kiều TP. Cần Thơ Việt Nam</t>
  </si>
  <si>
    <t>9105836865</t>
  </si>
  <si>
    <t>8/22/2025 2:41:01 PM</t>
  </si>
  <si>
    <t>2AO6</t>
  </si>
  <si>
    <t>WM+ NAN 426 Khối Tân Phong</t>
  </si>
  <si>
    <t>Số 426 Khối Tân Phong, Phường Quỳnh Thiện, Thị Xã Hoàng Mai T. Nghệ An Việt Nam</t>
  </si>
  <si>
    <t>22/08/2025 14:43:39</t>
  </si>
  <si>
    <t>9105836906</t>
  </si>
  <si>
    <t>8/22/2025 2:41:42 PM</t>
  </si>
  <si>
    <t>9105836894</t>
  </si>
  <si>
    <t>8/22/2025 2:42:04 PM</t>
  </si>
  <si>
    <t>9105836958</t>
  </si>
  <si>
    <t>8/22/2025 2:49:44 PM</t>
  </si>
  <si>
    <t>2AV1</t>
  </si>
  <si>
    <t>WM+ HNI Vân Côn, Hoài Đức</t>
  </si>
  <si>
    <t>Thôn Vân Côn, Xã Vân Côn, Huyện Hoài Đức TP. Hà Nội Việt Nam</t>
  </si>
  <si>
    <t>22/08/2025 14:50:09</t>
  </si>
  <si>
    <t>9105836988</t>
  </si>
  <si>
    <t>8/22/2025 2:50:27 PM</t>
  </si>
  <si>
    <t>9105836963</t>
  </si>
  <si>
    <t>8/22/2025 2:51:10 PM</t>
  </si>
  <si>
    <t>3622</t>
  </si>
  <si>
    <t>WM+ HNI TDP Chợ, Đại Mỗ</t>
  </si>
  <si>
    <t>Tổ dân phố chợ, Phường Đại Mỗ, Quận Nam Từ Liêm, TP. Hà Nội Việt Nam</t>
  </si>
  <si>
    <t>0982177314</t>
  </si>
  <si>
    <t>9105836982</t>
  </si>
  <si>
    <t>8/22/2025 2:54:31 PM</t>
  </si>
  <si>
    <t>1664</t>
  </si>
  <si>
    <t>WM HNI La Thành</t>
  </si>
  <si>
    <t>Tầng 1, Toàn nhà 170 La Thành, Ô Chợ Dừa, Quận Đống Đa, TP. Hà Nội Việt Nam</t>
  </si>
  <si>
    <t>Phùng Cẩm Tú</t>
  </si>
  <si>
    <t>0936823841</t>
  </si>
  <si>
    <t>9105837132</t>
  </si>
  <si>
    <t>8/22/2025 3:03:02 PM</t>
  </si>
  <si>
    <t>3454</t>
  </si>
  <si>
    <t>WM+ HNI 451 Đại Mỗ</t>
  </si>
  <si>
    <t>Phường Đại Mỗ, Quận Nam Từ Liêm, TP. Hà Nội Việt Nam</t>
  </si>
  <si>
    <t>0374446778</t>
  </si>
  <si>
    <t>9105837112</t>
  </si>
  <si>
    <t>8/22/2025 3:05:17 PM</t>
  </si>
  <si>
    <t>5290</t>
  </si>
  <si>
    <t>WM+ HNI 71 Ngõ 180 Tây Mỗ</t>
  </si>
  <si>
    <t>71 Ngõ 180 Tây Mỗ, Quận Nam Từ Liêm, TP. Hà Nội Việt Nam</t>
  </si>
  <si>
    <t>9105837124</t>
  </si>
  <si>
    <t>8/22/2025 3:06:57 PM</t>
  </si>
  <si>
    <t>6957</t>
  </si>
  <si>
    <t>WIN HCM U01-0.01 Block A10 CC Ehome</t>
  </si>
  <si>
    <t>U01-0.01 Block A10 CC Ehome 3, 103 Hồ Học Lãm, P. An Lạc, Q. Bình Tân TP. Hồ Chí Minh Việt Nam</t>
  </si>
  <si>
    <t>WIN HCM U01-0.01 Block A10 CC</t>
  </si>
  <si>
    <t>9105837146</t>
  </si>
  <si>
    <t>8/22/2025 3:07:17 PM</t>
  </si>
  <si>
    <t>6186</t>
  </si>
  <si>
    <t>WM+ HCM C00.02 CC Carina</t>
  </si>
  <si>
    <t>Căn hộ C00.02, Chung cư Carina, 1648 đường Võ Văn Kiệt, P.16, Q. 8, TP. Hồ Chí Minh Việt Nam</t>
  </si>
  <si>
    <t>9105837203</t>
  </si>
  <si>
    <t>8/22/2025 3:11:38 PM</t>
  </si>
  <si>
    <t>4186</t>
  </si>
  <si>
    <t>WM+ DNI 89 Tổ 9, Tân Hiệp</t>
  </si>
  <si>
    <t>89 Tổ 9, KP1, P.Tân Hiệp, Thành phố Biên Hòa, T. Đồng Nai Việt Nam</t>
  </si>
  <si>
    <t>0971027010</t>
  </si>
  <si>
    <t>9105837240</t>
  </si>
  <si>
    <t>8/22/2025 3:14:11 PM</t>
  </si>
  <si>
    <t>5981</t>
  </si>
  <si>
    <t>WM+ TQG Thôn 4, Lưỡng Vượng</t>
  </si>
  <si>
    <t>Thôn 4, Xã Lưỡng Vượng, TP. Tuyên Quang, T. Tuyên Quang Việt Nam</t>
  </si>
  <si>
    <t>9105837241</t>
  </si>
  <si>
    <t>8/22/2025 3:15:37 PM</t>
  </si>
  <si>
    <t>2A66</t>
  </si>
  <si>
    <t>WM+ PTO Khu Phố, Đoan Hùng</t>
  </si>
  <si>
    <t>Khu Phố, Xã Tây Cốc, Huyện Đoan Hùng T. Phú Thọ Việt Nam</t>
  </si>
  <si>
    <t>WM+ PTO Khu Phố Cốc, Đoan Hùng</t>
  </si>
  <si>
    <t>9105837278</t>
  </si>
  <si>
    <t>8/22/2025 3:16:32 PM</t>
  </si>
  <si>
    <t>2AOA</t>
  </si>
  <si>
    <t>WM+ BDH TĐ 861-862, TBD 13,Cát Hiệp</t>
  </si>
  <si>
    <t>Thửa đất số 861-862, Tờ bản đồ số 13, Thôn Hòa Đại, Đường ĐT 634, X. Cát Hiệp, H. Phù Cát T. Bình Định Việt Nam</t>
  </si>
  <si>
    <t>WM+ BDH Thửa 861-862, TBD 13,</t>
  </si>
  <si>
    <t>9105837260</t>
  </si>
  <si>
    <t>8/22/2025 3:17:23 PM</t>
  </si>
  <si>
    <t>3728</t>
  </si>
  <si>
    <t>WM+ HNI N0-26,LK15 Hà Trì</t>
  </si>
  <si>
    <t>NO – 26; LK15 Hà Trì, Phường Hà Cầu, Quận Hà Đông, TP. Hà Nội Việt Nam</t>
  </si>
  <si>
    <t>9105837314</t>
  </si>
  <si>
    <t>8/22/2025 3:21:48 PM</t>
  </si>
  <si>
    <t>6493</t>
  </si>
  <si>
    <t>WM+ NAN Khối 3, TT Diễn Châu</t>
  </si>
  <si>
    <t>Khối 3, Thị Trấn Diễn Châu, Huyện Diễn Châu, T. Nghệ An Việt Nam</t>
  </si>
  <si>
    <t>0968795342</t>
  </si>
  <si>
    <t>9105837291</t>
  </si>
  <si>
    <t>8/22/2025 3:22:32 PM</t>
  </si>
  <si>
    <t>2AN7</t>
  </si>
  <si>
    <t>WM+ BTN 109 Cách Mạng Tháng 8</t>
  </si>
  <si>
    <t>109 Đường Cách Mạng Tháng 8, Thị trấn Tân Nghĩa, Huyện Hàm Tân, T. Bình Thuận Việt Nam</t>
  </si>
  <si>
    <t>WM+ BTN Khu phố 1, TT Tân Nghĩ</t>
  </si>
  <si>
    <t>9105837273</t>
  </si>
  <si>
    <t>8/22/2025 3:22:45 PM</t>
  </si>
  <si>
    <t>3322</t>
  </si>
  <si>
    <t>WIN HNI Hapulico</t>
  </si>
  <si>
    <t>Tầng 1, tòa 17T4, (Hapulico Complex), Số 01 phố Nguyễn Huy, Tưởng, Phường Thanh Xuân Trung, Quận Thanh Xuân, TP. Hà Nội Việt Nam</t>
  </si>
  <si>
    <t>0357 966 932</t>
  </si>
  <si>
    <t>9105837338</t>
  </si>
  <si>
    <t>8/22/2025 3:22:57 PM</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</si>
  <si>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</si>
  <si>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</si>
  <si>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</si>
  <si>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</si>
  <si>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</si>
  <si>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9105837358</t>
  </si>
  <si>
    <t>8/22/2025 3:28:10 PM</t>
  </si>
  <si>
    <t>2AX9</t>
  </si>
  <si>
    <t>WM+ QNM TĐ 18, TBĐ 2, Thôn Phú Đông</t>
  </si>
  <si>
    <t>Thửa đất số 18, Tờ bản đồ số 2, Thôn Phú Đông, X. Đại Hiệp, H. Đại Lộc, T. Quảng Nam Việt Nam</t>
  </si>
  <si>
    <t>WM+ QNM TĐ 18, TBĐ 2, Thôn Phú</t>
  </si>
  <si>
    <t>22/08/2025 15:43:03</t>
  </si>
  <si>
    <t>9105837325</t>
  </si>
  <si>
    <t>8/22/2025 3:28:21 PM</t>
  </si>
  <si>
    <t>6932</t>
  </si>
  <si>
    <t>WM+ VTU 238 Đường 30/4</t>
  </si>
  <si>
    <t>238 Đường 30/4, P. Rạch Dừa, TP. Vũng Tàu T. Bà Rịa - Vũng Tàu Việt Nam</t>
  </si>
  <si>
    <t>22/08/2025 21:30:33</t>
  </si>
  <si>
    <t>9105837389</t>
  </si>
  <si>
    <t>8/22/2025 3:29:05 PM</t>
  </si>
  <si>
    <t>22/08/2025 21:30:45</t>
  </si>
  <si>
    <t>9105837391</t>
  </si>
  <si>
    <t>2AIX</t>
  </si>
  <si>
    <t>WM+ THA Thôn 6, Nga Liên</t>
  </si>
  <si>
    <t>Thôn 6, Xã Nga Liên, Huyện Nga Sơn T. Thanh Hóa Việt Nam</t>
  </si>
  <si>
    <t>9105837363</t>
  </si>
  <si>
    <t>8/22/2025 3:29:40 PM</t>
  </si>
  <si>
    <t>5003</t>
  </si>
  <si>
    <t>WM+ YBI Số 2 Quang Trung-Đồng Tâm</t>
  </si>
  <si>
    <t>Số 2 Quang Trung, Phường Đồng Tâm, Thành phố Yên Bái, T. Yên Bái Việt Nam</t>
  </si>
  <si>
    <t>WM+ YBI Số 2 Quang Trung-Đồng</t>
  </si>
  <si>
    <t>0342642222</t>
  </si>
  <si>
    <t>22/08/2025 15:47:07</t>
  </si>
  <si>
    <t>9105837356</t>
  </si>
  <si>
    <t>8/22/2025 3:30:56 PM</t>
  </si>
  <si>
    <t>3590</t>
  </si>
  <si>
    <t>WM+ DNI 18/30A Tổ 24</t>
  </si>
  <si>
    <t>18/30A Tổ 24, Khu Phố 5, Phường Trảng Dài, Thành phố Biên Hòa, T. Đồng Nai Việt Nam</t>
  </si>
  <si>
    <t>9105837422</t>
  </si>
  <si>
    <t>8/22/2025 3:32:56 PM</t>
  </si>
  <si>
    <t>6846</t>
  </si>
  <si>
    <t>WM+ HCM 275 An Dương Vương</t>
  </si>
  <si>
    <t>275 An Dương Vương, khu phố 4, P. An Lạc, Q. Bình Tân TP. Hồ Chí Minh Việt Nam</t>
  </si>
  <si>
    <t>9105837401</t>
  </si>
  <si>
    <t>6373</t>
  </si>
  <si>
    <t>WM+ HCM C00.01, 35 Hồ Học Lãm</t>
  </si>
  <si>
    <t>WM+ HCM Căn hộ C00.01, tầng 1 (tầng trệt), Khối C thuộc dự án HOF-HQC Hồ Học Lãm, số 35 Hồ Học Lãm, P. An Lạc, Q. Bình Tân, TP. Hồ Chí Minh Việt Nam</t>
  </si>
  <si>
    <t>9105837415</t>
  </si>
  <si>
    <t>8/22/2025 3:33:09 PM</t>
  </si>
  <si>
    <t>3797</t>
  </si>
  <si>
    <t>WM+ DNG 274 Nguyễn Phước Nguyên</t>
  </si>
  <si>
    <t>274 Nguyễn Phước Nguyên, Tổ 49, Phường An Khê, Quận Thanh Khê, TP. Đà Nẵng Việt Nam</t>
  </si>
  <si>
    <t>WM+ DNG 274 Nguyễn Phước Nguyê</t>
  </si>
  <si>
    <t>0796864388</t>
  </si>
  <si>
    <t>22/08/2025 15:42:46</t>
  </si>
  <si>
    <t>9105837440</t>
  </si>
  <si>
    <t>8/22/2025 3:33:50 PM</t>
  </si>
  <si>
    <t>3592</t>
  </si>
  <si>
    <t>WM+ DNI 2/11 Khu Phố 4</t>
  </si>
  <si>
    <t>2/11 Khu Phố 4, Phường Trảng Dài, Thành phố Biên Hòa, T. Đồng Nai Việt Nam</t>
  </si>
  <si>
    <t>0985397693</t>
  </si>
  <si>
    <t>9105837403</t>
  </si>
  <si>
    <t>8/22/2025 3:34:32 PM</t>
  </si>
  <si>
    <t>4157</t>
  </si>
  <si>
    <t>WM+ DNG 119 Phạm Như Xương</t>
  </si>
  <si>
    <t>119 Phạm Như Xương, P. Hòa Khành Nam, Quận Liên Chiểu, TP. Đà Nẵng Việt Nam</t>
  </si>
  <si>
    <t>9105837404</t>
  </si>
  <si>
    <t>8/22/2025 3:35:48 PM</t>
  </si>
  <si>
    <t>9105837452</t>
  </si>
  <si>
    <t>8/22/2025 3:36:48 PM</t>
  </si>
  <si>
    <t>6452</t>
  </si>
  <si>
    <t>WM+ THA Tiểu khu Yên Hạnh 2, Nga Sơ</t>
  </si>
  <si>
    <t>Tiểu khu Yên Hạnh 2, Thị trấn Nga Sơn, Huyện Nga Sơn, T. Thanh Hóa Việt Nam</t>
  </si>
  <si>
    <t>WM+ THA Tiểu khu Yên Hạnh 2, N</t>
  </si>
  <si>
    <t>0559864656</t>
  </si>
  <si>
    <t>9105837514</t>
  </si>
  <si>
    <t>8/22/2025 3:39:48 PM</t>
  </si>
  <si>
    <t>4169</t>
  </si>
  <si>
    <t>WM+ HNI Thống Nhất Complex</t>
  </si>
  <si>
    <t>Khu DVTM Tầng 1 khối công trình TTTM và nhà ở cao tầng -, - Thống Nhất Complex, số 82 Nguyễn Tuân P. Thanh Xuân Trung, Q. Thanh Xuân, TP. Hà Nội Việt Nam</t>
  </si>
  <si>
    <t>0383856236</t>
  </si>
  <si>
    <t>9105837486</t>
  </si>
  <si>
    <t>8/22/2025 3:42:15 PM</t>
  </si>
  <si>
    <t>9105837549</t>
  </si>
  <si>
    <t>8/22/2025 3:45:10 PM</t>
  </si>
  <si>
    <t>9105837574</t>
  </si>
  <si>
    <t>8/22/2025 3:47:15 PM</t>
  </si>
  <si>
    <t>9105837534</t>
  </si>
  <si>
    <t>8/22/2025 3:47:57 PM</t>
  </si>
  <si>
    <t>6383</t>
  </si>
  <si>
    <t>WM+ DNI 9/8 Nguyễn Khuyến</t>
  </si>
  <si>
    <t>9/8 Nguyễn Khuyến, Tổ 44, P. Trảng Dài, TP. Biên Hòa, T. Đồng Nai Việt Nam</t>
  </si>
  <si>
    <t>9105837536</t>
  </si>
  <si>
    <t>8/22/2025 3:48:10 PM</t>
  </si>
  <si>
    <t>2AVM</t>
  </si>
  <si>
    <t>WM+ HCM 01.03, CC The Pegasuite 2</t>
  </si>
  <si>
    <t>Căn TMDV 01.03, Tầng 1-2, Q. 8 TP. Hồ Chí Minh Việt Nam</t>
  </si>
  <si>
    <t>WM+ HCM 01.03, CC The Pegasuit</t>
  </si>
  <si>
    <t>9105837618</t>
  </si>
  <si>
    <t>8/22/2025 3:49:08 PM</t>
  </si>
  <si>
    <t>5201</t>
  </si>
  <si>
    <t>WM+ NTN 95 Trường Chinh</t>
  </si>
  <si>
    <t>95 Trường Chinh, Xã Văn Hải, TP. Phan Rang - Tháp Chàm, T. Ninh Thuận Việt Nam</t>
  </si>
  <si>
    <t>0338058758</t>
  </si>
  <si>
    <t>22/08/2025 16:07:01</t>
  </si>
  <si>
    <t>9105837592</t>
  </si>
  <si>
    <t>8/22/2025 3:49:34 PM</t>
  </si>
  <si>
    <t>6289</t>
  </si>
  <si>
    <t>WM+ HNI Thăng Long Tower</t>
  </si>
  <si>
    <t>Tầng 1, Chân đế chung cư Thăng Long Tower đường Mạc Thái Tổ, Tổ 50, Phường Yên Hòa, Quận Cầu Giấy, TP. Hà Nội Việt Nam</t>
  </si>
  <si>
    <t>9105837622</t>
  </si>
  <si>
    <t>8/22/2025 3:50:10 PM</t>
  </si>
  <si>
    <t>2303</t>
  </si>
  <si>
    <t>WM+ HNI 62/63 Lô 7 Đền Lừ II</t>
  </si>
  <si>
    <t>Ô số 62 + 63 khu di dân Đền Lừ II, Phường Hoàng Văn Thụ, Quận Hoàng Mai, TP. Hà Nội Việt Nam</t>
  </si>
  <si>
    <t>0376265052</t>
  </si>
  <si>
    <t>9105837611</t>
  </si>
  <si>
    <t>8/22/2025 3:51:42 PM</t>
  </si>
  <si>
    <t>4038</t>
  </si>
  <si>
    <t>WM+ HDG TT2AB.11 KĐT Tuệ Tĩnh</t>
  </si>
  <si>
    <t>TT2AB.11 KĐT Tuệ Tĩnh, Phường Cẩm Thượng, Thành phố Hải Dương, T. Hải Dương Việt Nam</t>
  </si>
  <si>
    <t>22/08/2025 15:58:02</t>
  </si>
  <si>
    <t>9105837612</t>
  </si>
  <si>
    <t>8/22/2025 3:53:30 PM</t>
  </si>
  <si>
    <t>6884</t>
  </si>
  <si>
    <t>WM+ THA Chợ Vực, Hoằng Ngọc, Hoằng</t>
  </si>
  <si>
    <t>Số 11 Đường ĐT 510B, Thôn 6, Xã Hoằng Ngọc, Huyện Hoằng Hóa T. Thanh Hóa Việt Nam</t>
  </si>
  <si>
    <t>WM+ THA Chợ Vực, Hoằng Ngọc, H</t>
  </si>
  <si>
    <t>22/08/2025 16:10:02</t>
  </si>
  <si>
    <t>9105837626</t>
  </si>
  <si>
    <t>8/22/2025 3:53:34 PM</t>
  </si>
  <si>
    <t>5177</t>
  </si>
  <si>
    <t>WM+ HNI Thôn Cổ Dương-Tiên Dương</t>
  </si>
  <si>
    <t>Thôn Cổ Dương, Xã Tiên Dương, Huyện Đông Anh, TP. Hà Nội Việt Nam</t>
  </si>
  <si>
    <t>WM+ HNI Thôn Cổ Dương-Tiên Dươ</t>
  </si>
  <si>
    <t>9105837656</t>
  </si>
  <si>
    <t>8/22/2025 3:58:47 PM</t>
  </si>
  <si>
    <t>9105837700</t>
  </si>
  <si>
    <t>6067</t>
  </si>
  <si>
    <t>WM+ HCM 181-183 Lê Cơ</t>
  </si>
  <si>
    <t>181-183 Lê Cơ, P. An Lạc, Q. Bình Tân, TP. HCM TP. Hồ Chí Minh Việt Nam</t>
  </si>
  <si>
    <t>0927074406</t>
  </si>
  <si>
    <t>9105837666</t>
  </si>
  <si>
    <t>8/22/2025 4:02:15 PM</t>
  </si>
  <si>
    <t>2AEL</t>
  </si>
  <si>
    <t>WM+ HTH 175A - 175B Lý Tự Trọng</t>
  </si>
  <si>
    <t>Số 175A - 175B, đường Lý Tự Trọng, Tổ dân phố 7, Thị trấn Thạch Hà, T. Hà Tĩnh Việt Nam</t>
  </si>
  <si>
    <t>WM+ HTH TDP 7, Thạch Hà</t>
  </si>
  <si>
    <t>9105837740</t>
  </si>
  <si>
    <t>8/22/2025 4:03:24 PM</t>
  </si>
  <si>
    <t>5813</t>
  </si>
  <si>
    <t>WM+ HNI Nội Phật, Sóc Sơn</t>
  </si>
  <si>
    <t>Thôn Nội Phật, xã Mai Đình, huyện Sóc Sơn, TP. Hà Nội Việt Nam</t>
  </si>
  <si>
    <t>9105837770</t>
  </si>
  <si>
    <t>8/22/2025 4:05:24 PM</t>
  </si>
  <si>
    <t>2AUM</t>
  </si>
  <si>
    <t>WM+ HNI Trung Hà, Thái Hòa</t>
  </si>
  <si>
    <t>Thôn Trung Hà, Xã Thái Hòa, Huyện Ba Vì TP. Hà Nội Việt Nam</t>
  </si>
  <si>
    <t>9105837714</t>
  </si>
  <si>
    <t>8/22/2025 4:07:41 PM</t>
  </si>
  <si>
    <t>5804</t>
  </si>
  <si>
    <t>WM+ HNI Tân Dân, Phú Xuyên</t>
  </si>
  <si>
    <t>Thôn Đại Nghiệp, Xã Tân Dân, Huyện Phú Xuyên, TP. Hà Nội Việt Nam</t>
  </si>
  <si>
    <t>9105837726</t>
  </si>
  <si>
    <t>8/22/2025 4:07:53 PM</t>
  </si>
  <si>
    <t>9105837841</t>
  </si>
  <si>
    <t>8/22/2025 4:14:08 PM</t>
  </si>
  <si>
    <t>5660</t>
  </si>
  <si>
    <t>WM+ HYN 463 TT Văn Giang</t>
  </si>
  <si>
    <t>Số 463 Thị trấn Văn Giang, Huyện Văn Giang, Tỉnh Hưng Yên Việt Nam</t>
  </si>
  <si>
    <t>0983330721</t>
  </si>
  <si>
    <t>9105837874</t>
  </si>
  <si>
    <t>8/22/2025 4:17:25 PM</t>
  </si>
  <si>
    <t>3851</t>
  </si>
  <si>
    <t>WM+ HNI The Legend, 109 Nguyễn Tuân</t>
  </si>
  <si>
    <t>Lô 1C, Tầng 1, Tòa nhà The Legend, 109 Phố Nguyễn Tuân, Phường Nhân Chính, Quận Thanh Xuân, TP. Hà Nội Việt Nam</t>
  </si>
  <si>
    <t>WM+ HNI The Legend, 109 Nguyễn</t>
  </si>
  <si>
    <t>0344362937</t>
  </si>
  <si>
    <t>9105837897</t>
  </si>
  <si>
    <t>8/22/2025 4:17:26 PM</t>
  </si>
  <si>
    <t>6663</t>
  </si>
  <si>
    <t>WM+ HNI SH B4 Anland LakeView</t>
  </si>
  <si>
    <t>SH B4 tòa CT6B, Khu đô thị mới Dương Nội, Phường Dương Nội, Quận Hà Đông, TP. Hà Nội Việt Nam</t>
  </si>
  <si>
    <t>9105837895</t>
  </si>
  <si>
    <t>8/22/2025 4:18:12 PM</t>
  </si>
  <si>
    <t>9105837919</t>
  </si>
  <si>
    <t>8/22/2025 4:19:50 PM</t>
  </si>
  <si>
    <t>3168</t>
  </si>
  <si>
    <t>WM+ HNI 153 Hữu Hưng</t>
  </si>
  <si>
    <t>Số 153 Hữu Hưng, Phường Tây Mỗ, Quận Nam Từ Liêm, TP. Hà Nội Việt Nam</t>
  </si>
  <si>
    <t>9105837922</t>
  </si>
  <si>
    <t>8/22/2025 4:24:00 PM</t>
  </si>
  <si>
    <t>6083</t>
  </si>
  <si>
    <t>WM+ HPG 5/4 Quán Toan</t>
  </si>
  <si>
    <t>Tổ đường 5/4, Phường Quán Toan, Quận Hồng Bàng, TP. Hải Phòng Việt Nam</t>
  </si>
  <si>
    <t>9105837856</t>
  </si>
  <si>
    <t>8/22/2025 4:25:37 PM</t>
  </si>
  <si>
    <t>1614</t>
  </si>
  <si>
    <t>WM VCP LAN Long An</t>
  </si>
  <si>
    <t>Góc đường Hùng Vương và đường Mai Thị Tốt, Phường 2, TP. Tân An, T. Long An Việt Nam</t>
  </si>
  <si>
    <t>Lê Trung Dũng</t>
  </si>
  <si>
    <t>0333745755</t>
  </si>
  <si>
    <t>9105837945</t>
  </si>
  <si>
    <t>8/22/2025 4:28:38 PM</t>
  </si>
  <si>
    <t>2803</t>
  </si>
  <si>
    <t>WM+ HNI 528/528 Ngô Gia Tự</t>
  </si>
  <si>
    <t>Số 528 ngõ 528 Ngô Gia Tự, Phường Đức Giang, Quận, TP. Hà Nội Việt Nam</t>
  </si>
  <si>
    <t>9105838047</t>
  </si>
  <si>
    <t>8/22/2025 4:32:22 PM</t>
  </si>
  <si>
    <t>9105838040</t>
  </si>
  <si>
    <t>8/22/2025 4:32:33 PM</t>
  </si>
  <si>
    <t>6692</t>
  </si>
  <si>
    <t>WM+ DNI 106 Hồ Hòa</t>
  </si>
  <si>
    <t>106 Hồ Hòa, KP. 6, P. Tân Phong, TP. Biên Hòa, T. Đồng Nai Việt Nam</t>
  </si>
  <si>
    <t>9105838006</t>
  </si>
  <si>
    <t>8/22/2025 4:35:03 PM</t>
  </si>
  <si>
    <t>5585</t>
  </si>
  <si>
    <t>WM+ HNI Tòa D Việt Đức Complex</t>
  </si>
  <si>
    <t>Lô DTM01, Tầng 1, Tòa D Viet Duc Complex, ngõ 164 Khuất Duy Tiến, P. Nhân Chính, Q. Thanh Xuân, Hà Nội Việt Nam</t>
  </si>
  <si>
    <t>9105838087</t>
  </si>
  <si>
    <t>8/22/2025 4:36:27 PM</t>
  </si>
  <si>
    <t>4991</t>
  </si>
  <si>
    <t>WM+ QNH Khu 1 TT Cái Rồng</t>
  </si>
  <si>
    <t>Khu 1, Thị trấn Cái Rồng, Huyện Vân Đồn, T. Quảng Ninh Việt Nam</t>
  </si>
  <si>
    <t>9105838059</t>
  </si>
  <si>
    <t>8/22/2025 4:38:20 PM</t>
  </si>
  <si>
    <t>6254</t>
  </si>
  <si>
    <t>WIN HCM 0.01-0.02, CC Imperial</t>
  </si>
  <si>
    <t>Căn hộ 0.01 và 0.02, Tầng trệt. Khối C, CCCT thuộc DA Natura Poem (CC Imperial Place), số 629 Kinh Dương Vương, P. An Lạc, Q. Bình Tân TP. Hồ Chí Minh Việt Nam</t>
  </si>
  <si>
    <t>WM+ HCM 0.01-0.02, CC Imperial</t>
  </si>
  <si>
    <t>0769620933</t>
  </si>
  <si>
    <t>9105838118</t>
  </si>
  <si>
    <t>8/22/2025 4:42:03 PM</t>
  </si>
  <si>
    <t>9105838119</t>
  </si>
  <si>
    <t>8/22/2025 4:42:05 PM</t>
  </si>
  <si>
    <t>3762</t>
  </si>
  <si>
    <t>WM+ HPG 158 Quang Trung</t>
  </si>
  <si>
    <t>Số 158 phố Quang Trung, P. Phan Bội Châu, Quận Hồng Bàng, TP. Hải Phòng Việt Nam</t>
  </si>
  <si>
    <t>9105838147</t>
  </si>
  <si>
    <t>8/22/2025 4:44:12 PM</t>
  </si>
  <si>
    <t>2AFL</t>
  </si>
  <si>
    <t>WM+ NAN Lạc Hồng, Nghi Diên</t>
  </si>
  <si>
    <t>Xóm Lạc Hồng, Xã Nghi Diên T. Nghệ An Việt Nam</t>
  </si>
  <si>
    <t>9105838135</t>
  </si>
  <si>
    <t>8/22/2025 4:47:56 PM</t>
  </si>
  <si>
    <t>9105838177</t>
  </si>
  <si>
    <t>8/22/2025 4:50:07 PM</t>
  </si>
  <si>
    <t>5031</t>
  </si>
  <si>
    <t>WM+ HTH 87 Phan Đình Giót</t>
  </si>
  <si>
    <t>87 Phan Đình Giót, Phường Nam Hà, Thành phố Hà Tĩnh, T. Hà Tĩnh Việt Nam</t>
  </si>
  <si>
    <t>0972712493</t>
  </si>
  <si>
    <t>9105838200</t>
  </si>
  <si>
    <t>8/22/2025 4:50:54 PM</t>
  </si>
  <si>
    <t>5132</t>
  </si>
  <si>
    <t>WM+ HPG Khu 5,TT Tiên Lãng</t>
  </si>
  <si>
    <t>Khu 5, Thị trấn Tiên Lãng, Huyện Tiên Lãng, TP. Hải Phòng Việt Nam</t>
  </si>
  <si>
    <t>0972389332</t>
  </si>
  <si>
    <t>9105838229</t>
  </si>
  <si>
    <t>8/22/2025 4:56:49 PM</t>
  </si>
  <si>
    <t>9105838295</t>
  </si>
  <si>
    <t>8/22/2025 5:07:13 PM</t>
  </si>
  <si>
    <t>4990</t>
  </si>
  <si>
    <t>WM+ BNH Thôn An Ninh-Yên Phụ</t>
  </si>
  <si>
    <t>Thôn An Ninh, Xã Yên Phụ, Huyện Yên Phong, T. Bắc Ninh Việt Nam</t>
  </si>
  <si>
    <t>22/08/2025 17:13:03</t>
  </si>
  <si>
    <t>9105838327</t>
  </si>
  <si>
    <t>8/22/2025 5:07:51 PM</t>
  </si>
  <si>
    <t>2A02</t>
  </si>
  <si>
    <t>WM+ VPC TDP Mậu Thông, Vĩnh Yên</t>
  </si>
  <si>
    <t>Tổ dân phố Mậu Thông, P. Khai Quang, Tp. Vĩnh Yên T. Vĩnh Phúc Việt Nam</t>
  </si>
  <si>
    <t>WM+ VPC TDP Mậu Thông, Vĩnh Yê</t>
  </si>
  <si>
    <t>22/08/2025 17:21:12</t>
  </si>
  <si>
    <t>9105838339</t>
  </si>
  <si>
    <t>8/22/2025 5:10:58 PM</t>
  </si>
  <si>
    <t>6524</t>
  </si>
  <si>
    <t>WM+ VPC Thôn Chùa, Vĩnh Tường</t>
  </si>
  <si>
    <t>WM+ VPC Thôn Chùa, Vĩnh Tường T. Vĩnh Phúc Việt Nam</t>
  </si>
  <si>
    <t>9105838341</t>
  </si>
  <si>
    <t>8/22/2025 5:12:23 PM</t>
  </si>
  <si>
    <t>9105838361</t>
  </si>
  <si>
    <t>8/22/2025 5:17:07 PM</t>
  </si>
  <si>
    <t>22/08/2025 17:23:39</t>
  </si>
  <si>
    <t>9105838362</t>
  </si>
  <si>
    <t>8/22/2025 5:17:25 PM</t>
  </si>
  <si>
    <t>2AAH</t>
  </si>
  <si>
    <t>WM+ THA Trung Sơn, Thanh Sơn</t>
  </si>
  <si>
    <t>Thôn Trung Sơn, Xã Thanh Sơn, Thị xã Nghi Sơn T. Thanh Hóa Việt Nam</t>
  </si>
  <si>
    <t>22/08/2025 18:08:32</t>
  </si>
  <si>
    <t>9105838390</t>
  </si>
  <si>
    <t>8/22/2025 5:21:26 PM</t>
  </si>
  <si>
    <t>22/08/2025 17:23:56</t>
  </si>
  <si>
    <t>9105838427</t>
  </si>
  <si>
    <t>8/22/2025 5:28:18 PM</t>
  </si>
  <si>
    <t>9105838374</t>
  </si>
  <si>
    <t>8/22/2025 5:31:26 PM</t>
  </si>
  <si>
    <t>5653</t>
  </si>
  <si>
    <t>WM+ QNH 81 Đường 334 TT Cái Rồng</t>
  </si>
  <si>
    <t>Số 81 Đường 334 Thị trấn Cái Rồng, Huyện Vân Đồn, Tỉnh Quảng Ninh Việt Nam</t>
  </si>
  <si>
    <t>WM+ QNH 81 Đường 334 TT Cái Rồ</t>
  </si>
  <si>
    <t>9105838455</t>
  </si>
  <si>
    <t>8/22/2025 5:41:01 PM</t>
  </si>
  <si>
    <t>2ABJ</t>
  </si>
  <si>
    <t>WM+ GLI 511 Quang Trung</t>
  </si>
  <si>
    <t>511 Quang Trung, P. An Tân, TX. An Khê, T. Gia Lai Việt Nam</t>
  </si>
  <si>
    <t>9105838540</t>
  </si>
  <si>
    <t>8/22/2025 5:47:58 PM</t>
  </si>
  <si>
    <t>2AJQ</t>
  </si>
  <si>
    <t>WM+ DNG 45 Trần Quang Khải</t>
  </si>
  <si>
    <t>45 Trần Quang Khải, P. Thọ Quang, Q. Sơn Trà, TP. Đà Nẵng Việt Nam</t>
  </si>
  <si>
    <t>9105838547</t>
  </si>
  <si>
    <t>8/22/2025 5:48:22 PM</t>
  </si>
  <si>
    <t>9105838534</t>
  </si>
  <si>
    <t>8/22/2025 5:51:31 PM</t>
  </si>
  <si>
    <t>22/08/2025 18:09:37</t>
  </si>
  <si>
    <t>9105838602</t>
  </si>
  <si>
    <t>8/22/2025 6:00:09 PM</t>
  </si>
  <si>
    <t>2881</t>
  </si>
  <si>
    <t>WM+ HCM 258 Phan Văn Hớn</t>
  </si>
  <si>
    <t>CH TM.08,CC Tecco Tower, Tham Lương, P. Tân Thới Nhất, Quận 12, TP. Hồ Chí Minh Việt Nam</t>
  </si>
  <si>
    <t>0798180534</t>
  </si>
  <si>
    <t>9105838581</t>
  </si>
  <si>
    <t>8/22/2025 6:00:37 PM</t>
  </si>
  <si>
    <t>9105838604</t>
  </si>
  <si>
    <t>8/22/2025 6:01:04 PM</t>
  </si>
  <si>
    <t>9105838608</t>
  </si>
  <si>
    <t>8/22/2025 6:01:53 PM</t>
  </si>
  <si>
    <t>9105838584</t>
  </si>
  <si>
    <t>8/22/2025 6:03:14 PM</t>
  </si>
  <si>
    <t>9105838648</t>
  </si>
  <si>
    <t>8/22/2025 6:07:30 PM</t>
  </si>
  <si>
    <t>9105838641</t>
  </si>
  <si>
    <t>8/22/2025 6:09:40 PM</t>
  </si>
  <si>
    <t>2458</t>
  </si>
  <si>
    <t>WM+ HCM Ehome 3 Tây Sài Gòn</t>
  </si>
  <si>
    <t>A7-003, tầng trệt, khu căn hộ Ehome, 3, Tây Sài Gòn, Hồ Ngọc Lãm, An Lạc, Bình Tân, TP. Hồ Chí Minh Việt Nam</t>
  </si>
  <si>
    <t>9105838632</t>
  </si>
  <si>
    <t>8/22/2025 6:10:51 PM</t>
  </si>
  <si>
    <t>2AW2</t>
  </si>
  <si>
    <t>WM+ PYN Thửa 1019, TBĐ 38, QL29</t>
  </si>
  <si>
    <t>Thửa đất số 1019 (số cũ 206), TBĐ số 38 (số cũ 28B), Quốc lộ 29, X. Sơn Thành Đông, H. Tây Hoà T. Phú Yên Việt Nam</t>
  </si>
  <si>
    <t>WM+ PYN QL29B, Sơn Thành Đông</t>
  </si>
  <si>
    <t>9105838615</t>
  </si>
  <si>
    <t>8/22/2025 6:10:52 PM</t>
  </si>
  <si>
    <t>5562</t>
  </si>
  <si>
    <t>WM+ TBH 341 Lý Thường Kiệt</t>
  </si>
  <si>
    <t>341 Lý Thường Kiệt, Phường Trần Lãm, TP Thái Bình, T. Thái Bình Việt Nam</t>
  </si>
  <si>
    <t>0902790706</t>
  </si>
  <si>
    <t>9105838624</t>
  </si>
  <si>
    <t>8/22/2025 6:17:41 PM</t>
  </si>
  <si>
    <t>9105838665</t>
  </si>
  <si>
    <t>8/22/2025 6:21:00 PM</t>
  </si>
  <si>
    <t>9105838698</t>
  </si>
  <si>
    <t>8/22/2025 6:23:11 PM</t>
  </si>
  <si>
    <t>22/08/2025 18:29:15</t>
  </si>
  <si>
    <t>9105838681</t>
  </si>
  <si>
    <t>8/22/2025 6:29:18 PM</t>
  </si>
  <si>
    <t>5539</t>
  </si>
  <si>
    <t>WM+ HNI 124 Thanh Ấm</t>
  </si>
  <si>
    <t>124 Thanh Ấm, Thị trấn Vân Đình, Huyện Ứng Hòa, TP. Hà Nội Việt Nam</t>
  </si>
  <si>
    <t>9105838682</t>
  </si>
  <si>
    <t>8/22/2025 6:30:59 PM</t>
  </si>
  <si>
    <t>9105838798</t>
  </si>
  <si>
    <t>8/22/2025 6:55:12 PM</t>
  </si>
  <si>
    <t>6265</t>
  </si>
  <si>
    <t>WM+ VPC TDP Cổ Độ, Bình Xuyên</t>
  </si>
  <si>
    <t>TDP Cổ Độ, Thị Trấn Gia Khánh, Huyện Bình Xuyên, T. Vĩnh Phúc Việt Nam</t>
  </si>
  <si>
    <t>9105838828</t>
  </si>
  <si>
    <t>8/22/2025 7:16:36 PM</t>
  </si>
  <si>
    <t>5835</t>
  </si>
  <si>
    <t>WM+ HNI Chợ Hiền Ninh, Sóc Sơn</t>
  </si>
  <si>
    <t>Khu Chợ, xã Hiền Ninh, huyện Sóc Sơn, TP. Hà Nội Việt Nam</t>
  </si>
  <si>
    <t>22/08/2025 23:37:18</t>
  </si>
  <si>
    <t>9105838898</t>
  </si>
  <si>
    <t>8/22/2025 7:32:32 PM</t>
  </si>
  <si>
    <t>22/08/2025 19:42:54</t>
  </si>
  <si>
    <t>9105838900</t>
  </si>
  <si>
    <t>8/22/2025 7:36:16 PM</t>
  </si>
  <si>
    <t>2AI8</t>
  </si>
  <si>
    <t>WM+ QTI Khu phố An Đức 2, Vĩnh Linh</t>
  </si>
  <si>
    <t>Khu phố An Đức 2, Thị trấn Cửa Tùng, Huyện Vĩnh Linh T. Quảng Trị Việt Nam</t>
  </si>
  <si>
    <t>WM+ QTI Khu phố An Đức 2, Vĩnh</t>
  </si>
  <si>
    <t>9105838950</t>
  </si>
  <si>
    <t>8/22/2025 7:47:15 PM</t>
  </si>
  <si>
    <t>3161</t>
  </si>
  <si>
    <t>WM+ HYN WB-D03 Westbay</t>
  </si>
  <si>
    <t>Căn WB-D03, tầng 1 tháp D, Khu chung cư cao tầng Lake View, ECOPARK, Xã Xuân Quan, Huyện Văn Giang, T. Hưng Yên Việt Nam</t>
  </si>
  <si>
    <t>0968488591</t>
  </si>
  <si>
    <t>9105839016</t>
  </si>
  <si>
    <t>8/22/2025 8:38:02 PM</t>
  </si>
  <si>
    <t>6949</t>
  </si>
  <si>
    <t>WM+ QNH 225 Lê Lợi</t>
  </si>
  <si>
    <t>225 Đường Lê Lợi, Phường Yết Kiêu, Thành phố Hạ Long T. Quảng Ninh Việt Nam</t>
  </si>
  <si>
    <t>9105839210</t>
  </si>
  <si>
    <t>8/22/2025 9:18:48 PM</t>
  </si>
  <si>
    <t>2A36</t>
  </si>
  <si>
    <t>WM+ QBH TDP Xuân Tiến, Bố Trạch</t>
  </si>
  <si>
    <t>Tổ dân phố Xuân Tiến, Thị trấn Phong Nha, Huyện Bố Trạch T. Quảng Bình Việt Nam</t>
  </si>
  <si>
    <t>WM+ QBH TDP Xuân Tiến, Bố Trạc</t>
  </si>
  <si>
    <t>22/08/2025 21:23:59</t>
  </si>
  <si>
    <t>9105839280</t>
  </si>
  <si>
    <t>8/22/2025 9:48:31 PM</t>
  </si>
  <si>
    <t>22/08/2025 22:07:41</t>
  </si>
  <si>
    <t>9105839282</t>
  </si>
  <si>
    <t>8/22/2025 9:53:43 PM</t>
  </si>
  <si>
    <t>4710</t>
  </si>
  <si>
    <t>WM+ BGG 30 Nguyễn Thị Lưu</t>
  </si>
  <si>
    <t>Số 30, đường Nguyễn Thị Lưu, Phường Trần Phú, Thành phố Bắc Giang, T. Bắc Giang Việt Nam</t>
  </si>
  <si>
    <t>0903281594</t>
  </si>
  <si>
    <t>9105839331</t>
  </si>
  <si>
    <t>8/22/2025 10:13:36 PM</t>
  </si>
  <si>
    <t>9105839364</t>
  </si>
  <si>
    <t>8/22/2025 11:04:17 PM</t>
  </si>
  <si>
    <t>2AG3</t>
  </si>
  <si>
    <t>WM+ HCM 49 Đông Thạnh 3-4</t>
  </si>
  <si>
    <t>49 Đông Thạnh 3-4, Ấp 7, X. Đông Thạnh, H. Hóc Môn TP. Hồ Chí Minh Việt Nam</t>
  </si>
  <si>
    <t>WM+ HCM 505/56/8E Ấp 7</t>
  </si>
  <si>
    <t>9105839124</t>
  </si>
  <si>
    <t>8/23/2025 6:06:29 AM</t>
  </si>
  <si>
    <t>4480</t>
  </si>
  <si>
    <t>WM+ VPC 134B Trần Phú</t>
  </si>
  <si>
    <t>134B Trần Phú, Phường Liên Bảo, thành phố Vĩnh Yên, T. Vĩnh Phúc Việt Nam</t>
  </si>
  <si>
    <t>0966751701</t>
  </si>
  <si>
    <t>9105839126</t>
  </si>
  <si>
    <t>8/23/2025 6:45:29 AM</t>
  </si>
  <si>
    <t>2AM8</t>
  </si>
  <si>
    <t>WM+ VPC Khu Trung Tâm, Lãng Công</t>
  </si>
  <si>
    <t>Khu Trung Tâm, Thôn Phú Cường, Xã Lãng Công, Huyện Sông Lô T. Vĩnh Phúc Việt Nam</t>
  </si>
  <si>
    <t>WM+ VPC Khu Trung Tâm,, Lãng C</t>
  </si>
  <si>
    <t>9105839414</t>
  </si>
  <si>
    <t>8/23/2025 7:00:40 AM</t>
  </si>
  <si>
    <t>6953</t>
  </si>
  <si>
    <t>WM+ BDG SH20-21, CC Bcons Green Vie</t>
  </si>
  <si>
    <t>SH20-21 Tầng 1, Block B, CC Bcons Green View, Số 150/2 Đường Quốc Lộ 1K, KP. Tân Hòa, P. Đông Hòa, TP. Dĩ An T. Bình Dương Việt Nam</t>
  </si>
  <si>
    <t>WM+ BDG 20-21 Bcons Green View</t>
  </si>
  <si>
    <t>9105839396</t>
  </si>
  <si>
    <t>8/23/2025 7:23:06 AM</t>
  </si>
  <si>
    <t>9105839403</t>
  </si>
  <si>
    <t>8/23/2025 7:49:32 AM</t>
  </si>
  <si>
    <t>6926</t>
  </si>
  <si>
    <t>WM+ BNH Khu phố Yên Lã, Từ Sơn</t>
  </si>
  <si>
    <t>Khu phố Yên Lã, Phường Tân Hồng, TP. Từ Sơn T. Bắc Ninh Việt Nam</t>
  </si>
  <si>
    <t>9105839439</t>
  </si>
  <si>
    <t>8/23/2025 7:50:42 AM</t>
  </si>
  <si>
    <t>9105839404</t>
  </si>
  <si>
    <t>8/23/2025 8:18:35 AM</t>
  </si>
  <si>
    <t>2AKH</t>
  </si>
  <si>
    <t>WIN HNI CT8B KĐT Đại Thanh</t>
  </si>
  <si>
    <t>Tầng 1, Tòa nhà CT8B, Khu đô thị Đại Thanh, Xã Tả Thanh Oai, TP. Hà Nội Việt Nam</t>
  </si>
  <si>
    <t>9105839550</t>
  </si>
  <si>
    <t>8/23/2025 8:37:11 AM</t>
  </si>
  <si>
    <t>4993</t>
  </si>
  <si>
    <t>WM+ YBI 150A Đường Hoàng Hoa Thám</t>
  </si>
  <si>
    <t>Số 150A Đường Hoàng Hoa Thám, Phường Nguyễn Thái Học, Thành phố Yên Bái, T. Yên Bái Việt Nam</t>
  </si>
  <si>
    <t>WM+ YBI 150A Đường Hoàng Hoa T</t>
  </si>
  <si>
    <t>9105839510</t>
  </si>
  <si>
    <t>8/23/2025 8:39:09 AM</t>
  </si>
  <si>
    <t>3237</t>
  </si>
  <si>
    <t>WM+ HNI 23 ngõ 136 Cầu Diễn</t>
  </si>
  <si>
    <t>Số 23 ngõ 136 đường Cầu Diễn, Phường Minh Khai, Quận Bắc Từ Liêm, TP. Hà Nội Việt Nam</t>
  </si>
  <si>
    <t>0984624432</t>
  </si>
  <si>
    <t>9105839632</t>
  </si>
  <si>
    <t>8/23/2025 9:06:57 AM</t>
  </si>
  <si>
    <t>6315</t>
  </si>
  <si>
    <t>WM+ HNI Quỳnh Đô, Thanh Trì</t>
  </si>
  <si>
    <t>Thôn Quỳnh Đô, Xã Vĩnh Quỳnh, Huyện Thanh Trì, TP. Hà Nội Việt Nam</t>
  </si>
  <si>
    <t>9105839663</t>
  </si>
  <si>
    <t>8/23/2025 9:15:15 AM</t>
  </si>
  <si>
    <t>2AN9</t>
  </si>
  <si>
    <t>WM+ PYN Phú Long, Tuy An</t>
  </si>
  <si>
    <t>Thôn Phú Long, Xã An Mỹ, Huyện Tuy An T. Phú Yên Việt Nam</t>
  </si>
  <si>
    <t>9105839770</t>
  </si>
  <si>
    <t>8/23/2025 9:40:37 AM</t>
  </si>
  <si>
    <t>6893</t>
  </si>
  <si>
    <t>WM+ THA TDP Đại Đồng, Cẩm Thủy</t>
  </si>
  <si>
    <t>TDP Đại Đồng, Thị trấn Phong Sơn, Huyện Cẩm Thủy T. Thanh Hóa Việt Nam</t>
  </si>
  <si>
    <t>9105839764</t>
  </si>
  <si>
    <t>8/23/2025 9:46:03 AM</t>
  </si>
  <si>
    <t>3554</t>
  </si>
  <si>
    <t>WM+ HNI Đội 3 Lạc Thị, Ngọc Hồi</t>
  </si>
  <si>
    <t>Đội 3, thôn Lạc Thị, xã Ngọc Hồi, Huyện Thanh trì, TP. Hà Nội Việt Nam</t>
  </si>
  <si>
    <t>WM+ HNI Đội 3 Lạc Thị, Ngọc Hồ</t>
  </si>
  <si>
    <t>0366353716</t>
  </si>
  <si>
    <t>9105839820</t>
  </si>
  <si>
    <t>8/23/2025 9:50:52 AM</t>
  </si>
  <si>
    <t>6521</t>
  </si>
  <si>
    <t>WM+ HTH Quang Phú, Lộc Hà</t>
  </si>
  <si>
    <t>Thôn Quang Phú, Xã Thạch Châu, Huyện Lộc Hà, T. Hà Tĩnh Việt Nam</t>
  </si>
  <si>
    <t>9105839848</t>
  </si>
  <si>
    <t>8/23/2025 9:53:26 AM</t>
  </si>
  <si>
    <t>3123</t>
  </si>
  <si>
    <t>WM+ HNI FLC Star Tower</t>
  </si>
  <si>
    <t>Tầng 1 (L1),Tòa nhà FLC Star Tower, 418 Quang Trung, Phường La Khê, Quận Hà Đông, TP. Hà Nội Việt Nam</t>
  </si>
  <si>
    <t>9105839845</t>
  </si>
  <si>
    <t>8/23/2025 9:55:24 AM</t>
  </si>
  <si>
    <t>4828</t>
  </si>
  <si>
    <t>WM+ TNN 815 Dương Tự Minh</t>
  </si>
  <si>
    <t>815 Dương Tự Minh, Phường Quang Vinh, Thành phố Thái Nguyên, T. Thái Nguyên Việt Nam</t>
  </si>
  <si>
    <t>9105839860</t>
  </si>
  <si>
    <t>8/23/2025 9:57:06 AM</t>
  </si>
  <si>
    <t>4443</t>
  </si>
  <si>
    <t>WM+ HPG 182 Minh Đức</t>
  </si>
  <si>
    <t>Số 182 Minh Đức, thị trấn Tiên Lãng, Huyện Tiên Lãng, TP. Hải Phòng Việt Nam</t>
  </si>
  <si>
    <t>0347160892</t>
  </si>
  <si>
    <t>9105839836</t>
  </si>
  <si>
    <t>8/23/2025 9:58:57 AM</t>
  </si>
  <si>
    <t>5806</t>
  </si>
  <si>
    <t>WM+ QNH 218 Trần Nhân Tông</t>
  </si>
  <si>
    <t>số 218 Trần Nhân Tông, Khu Yên Lâm 4, P. Đức Chính, Thị xã Đông Triều, T. Quảng Ninh Việt Nam</t>
  </si>
  <si>
    <t>9105839865</t>
  </si>
  <si>
    <t>8/23/2025 10:00:13 AM</t>
  </si>
  <si>
    <t>9105839899</t>
  </si>
  <si>
    <t>8/23/2025 10:06:06 AM</t>
  </si>
  <si>
    <t>23/08/2025 10:12:08</t>
  </si>
  <si>
    <t>9105839932</t>
  </si>
  <si>
    <t>8/23/2025 10:07:33 AM</t>
  </si>
  <si>
    <t>4554</t>
  </si>
  <si>
    <t>WM+ HNI Đội 7 Ngọc Hồi</t>
  </si>
  <si>
    <t>Đội 7 Ngọc Hồi, Xã Ngọc Hồi, Huyện Thanh Trì, TP. Hà Nội Việt Nam</t>
  </si>
  <si>
    <t>9105839972</t>
  </si>
  <si>
    <t>8/23/2025 10:15:58 AM</t>
  </si>
  <si>
    <t>2A41</t>
  </si>
  <si>
    <t>WM+ NAN Nghi Văn, Nghi Lộc</t>
  </si>
  <si>
    <t>Xóm 7, Xã Nghi Văn, Huyện Nghi Lộc T. Nghệ An Việt Nam</t>
  </si>
  <si>
    <t>9105840001</t>
  </si>
  <si>
    <t>8/23/2025 10:22:16 AM</t>
  </si>
  <si>
    <t>9105840043</t>
  </si>
  <si>
    <t>8/23/2025 10:30:41 AM</t>
  </si>
  <si>
    <t>2AKK</t>
  </si>
  <si>
    <t>WM+ QNI 1117 Quang Trung</t>
  </si>
  <si>
    <t>1117 Quang Trung, P. Nghĩa Chánh, TP. Quảng Ngãi T. Quảng Ngãi Việt Nam</t>
  </si>
  <si>
    <t>9105840070</t>
  </si>
  <si>
    <t>8/23/2025 10:39:59 AM</t>
  </si>
  <si>
    <t>5378</t>
  </si>
  <si>
    <t>WM+ HNI T1 KCH Tecco Skyville Tower</t>
  </si>
  <si>
    <t>Tầng 1 Khu căn hộ Tecco Skyville Tower, Ô đất HH, Khu đấu giá quyền sử dụng đất, Xã Tứ Hiệp, Huyện Thanh Trì, TP. Hà Nội Việt Nam</t>
  </si>
  <si>
    <t>WM+ HNI T1 KCH Tecco Skyville</t>
  </si>
  <si>
    <t>9105840110</t>
  </si>
  <si>
    <t>8/23/2025 10:40:35 AM</t>
  </si>
  <si>
    <t>9105840074</t>
  </si>
  <si>
    <t>8/23/2025 10:45:48 AM</t>
  </si>
  <si>
    <t>1657</t>
  </si>
  <si>
    <t>WM HNI Lê Đức Thọ</t>
  </si>
  <si>
    <t>Tầng 1 Tòa nhà CT4 Lê Đức Thọ, Phường Mỹ Đình 2, Quận Nam Từ Liêm, TP. Hà Nội Việt Nam</t>
  </si>
  <si>
    <t>Đoàn Anh Tuấn</t>
  </si>
  <si>
    <t>9105840160</t>
  </si>
  <si>
    <t>8/23/2025 10:50:48 AM</t>
  </si>
  <si>
    <t>2ADJ</t>
  </si>
  <si>
    <t>WM+ HYN H201 &amp; H202 Haven Park</t>
  </si>
  <si>
    <t>Căn H201S26 &amp; H202S26 Tòa H2, Haven Park Residences T. Hưng Yên Việt Nam</t>
  </si>
  <si>
    <t>WM+ HYN H201S26 &amp; H202S26 Have</t>
  </si>
  <si>
    <t>9105840152</t>
  </si>
  <si>
    <t>8/23/2025 10:53:55 AM</t>
  </si>
  <si>
    <t>2AH8</t>
  </si>
  <si>
    <t>WM+ HNI BT4-13 KĐG Ngũ Hiệp-Tứ Hiệp</t>
  </si>
  <si>
    <t>BT4-13 Khu đấu giá quyền sử dụng đất Ngũ Hiệp-Tứ Hiệp, Xã Tứ Hiệp, Huyện Thanh Trì TP. Hà Nội Việt Nam</t>
  </si>
  <si>
    <t>WM+ HNI BT4-13 KĐG Ngũ Hiệp-Tứ</t>
  </si>
  <si>
    <t>9105840154</t>
  </si>
  <si>
    <t>8/23/2025 10:55:15 AM</t>
  </si>
  <si>
    <t>6494</t>
  </si>
  <si>
    <t>WM+ QNM 120 Trần Thủ Độ, Điện Bàn</t>
  </si>
  <si>
    <t>120 Trần Thủ Độ, P. Điện Nam Bắc, Tx. Điện Bàn, T. Quảng Nam Việt Nam</t>
  </si>
  <si>
    <t>WM+ QNM 120 Trần Thủ Độ, Điện</t>
  </si>
  <si>
    <t>9105840227</t>
  </si>
  <si>
    <t>8/23/2025 10:57:29 AM</t>
  </si>
  <si>
    <t>5622</t>
  </si>
  <si>
    <t>WM+ HNI S1.11 Ocean Park</t>
  </si>
  <si>
    <t>1S02, Tầng 1 Tòa nhà số S1.11, Dự án Vinhomes Ocean Park, Xã Đa Tốn, Huyện Gia Lâm, Thành phố Hà Nội Việt Nam</t>
  </si>
  <si>
    <t>02471066866-56221</t>
  </si>
  <si>
    <t>9105840277</t>
  </si>
  <si>
    <t>8/23/2025 11:07:30 AM</t>
  </si>
  <si>
    <t>3729</t>
  </si>
  <si>
    <t>WM+ HNI Ngã tư Sơn Đồng</t>
  </si>
  <si>
    <t>Ngã tư Sơn Đồng, xã Sơn Đồng, Huyện Hoài Đức, TP. Hà Nội Việt Nam</t>
  </si>
  <si>
    <t>9105840299</t>
  </si>
  <si>
    <t>8/23/2025 11:12:01 AM</t>
  </si>
  <si>
    <t>4578</t>
  </si>
  <si>
    <t>WM+ HCM 145A Lê Đình Cẩn</t>
  </si>
  <si>
    <t>145A Lê Đình Cẩn, khu phố 6, Phường Tân Tạo, Quận Bình Tân, TP. Hồ Chí Minh Việt Nam</t>
  </si>
  <si>
    <t>0908280906</t>
  </si>
  <si>
    <t>9105840323</t>
  </si>
  <si>
    <t>8/23/2025 11:23:10 AM</t>
  </si>
  <si>
    <t>9105840361</t>
  </si>
  <si>
    <t>8/23/2025 11:24:50 AM</t>
  </si>
  <si>
    <t>2AF7</t>
  </si>
  <si>
    <t>WM+ HCM 36 Đường số 4D</t>
  </si>
  <si>
    <t>36 Đường số 4D, P. Linh Xuân, TP. Thủ Đức (Q. Thủ Đức cũ) TP. Hồ Chí Minh Việt Nam</t>
  </si>
  <si>
    <t>9105840378</t>
  </si>
  <si>
    <t>9105840423</t>
  </si>
  <si>
    <t>8/23/2025 11:35:04 AM</t>
  </si>
  <si>
    <t>5909</t>
  </si>
  <si>
    <t>WM+ HPG Tân Hòa, Vĩnh Bảo</t>
  </si>
  <si>
    <t>Khu phố Tân Hòa, thị trấn Vĩnh Bảo, huyện Vĩnh Bảo, TP. Hải Phòng Việt Nam</t>
  </si>
  <si>
    <t>0559969659</t>
  </si>
  <si>
    <t>9105840435</t>
  </si>
  <si>
    <t>8/23/2025 11:37:34 AM</t>
  </si>
  <si>
    <t>5420</t>
  </si>
  <si>
    <t>WM+ HCM 120E Xóm Đất</t>
  </si>
  <si>
    <t>120E Xóm Đất, Phường 8, Quận 11, TP. Hồ Chí Minh Việt Nam</t>
  </si>
  <si>
    <t>0932002304</t>
  </si>
  <si>
    <t>9105840441</t>
  </si>
  <si>
    <t>8/23/2025 11:38:32 AM</t>
  </si>
  <si>
    <t>6230</t>
  </si>
  <si>
    <t>WM+ HCM 122 Trung Mỹ Tây 13</t>
  </si>
  <si>
    <t>122 Trung Mỹ Tây 13, KP. 7, P. Trung Mỹ Tây, Q. 12, TP. Hồ Chí Minh Việt Nam</t>
  </si>
  <si>
    <t>9105840539</t>
  </si>
  <si>
    <t>8/23/2025 11:47:25 AM</t>
  </si>
  <si>
    <t>6043</t>
  </si>
  <si>
    <t>WM+ HDG Chi Đoan, Nam Sách</t>
  </si>
  <si>
    <t>Thôn Chi Đoan, xã Cộng Hòa, huyện Nam Sách, T. Hải Dương Việt Nam</t>
  </si>
  <si>
    <t>9105840567</t>
  </si>
  <si>
    <t>8/23/2025 11:51:00 AM</t>
  </si>
  <si>
    <t>2792</t>
  </si>
  <si>
    <t>WM+ HNI 38 Đê Tô Hoàng</t>
  </si>
  <si>
    <t>Số 38 Đê Tô Hoàng, P Cầu Dền, Quận Hai Bà Trưng, TP. Hà Nội Việt Nam</t>
  </si>
  <si>
    <t>9105840579</t>
  </si>
  <si>
    <t>8/23/2025 11:52:02 AM</t>
  </si>
  <si>
    <t>5338</t>
  </si>
  <si>
    <t>WIN HCM 196 Mã Lò</t>
  </si>
  <si>
    <t>196 Mã Lò, KP 6, Phường Bình Trị Đông A, Quận Bình Tân, TP. Hồ Chí Minh Việt Nam</t>
  </si>
  <si>
    <t>02871081368</t>
  </si>
  <si>
    <t>9105840631</t>
  </si>
  <si>
    <t>8/23/2025 11:57:23 AM</t>
  </si>
  <si>
    <t>3755</t>
  </si>
  <si>
    <t>WM+ HNI TTTM DVTH, Tứ Hiệp</t>
  </si>
  <si>
    <t>Tầng 1, TTTM Dịch Vụ Tổng hợp, xã Tứ Hiệp, Huyện Thanh Trì, TP. Hà Nội Việt Nam</t>
  </si>
  <si>
    <t>9105840625</t>
  </si>
  <si>
    <t>8/23/2025 12:04:53 PM</t>
  </si>
  <si>
    <t>5563</t>
  </si>
  <si>
    <t>WM+ DNG 249 - 251 Phạm Hùng</t>
  </si>
  <si>
    <t>Thửa A-279 và A-277, TBĐ số KT: 03/3 KDC Đô thị mới Nam cầu Cẩm Lệ, Xã Hòa Phước, Huyện Hòa Vang, TP. Đà Nẵng Việt Nam</t>
  </si>
  <si>
    <t>0905872072</t>
  </si>
  <si>
    <t>23/08/2025 12:44:57</t>
  </si>
  <si>
    <t>9105840665</t>
  </si>
  <si>
    <t>8/23/2025 12:06:11 PM</t>
  </si>
  <si>
    <t>9105840735</t>
  </si>
  <si>
    <t>8/23/2025 12:17:46 PM</t>
  </si>
  <si>
    <t>3516</t>
  </si>
  <si>
    <t>WM+ HCM 37/2B-2D Ấp Mỹ Hòa</t>
  </si>
  <si>
    <t>37/2B-37/2D Ấp Mỹ Hòa, Xã Trung Chánh, Huyện Hóc Môn, TP. Hồ Chí Minh Việt Nam</t>
  </si>
  <si>
    <t>0359179787</t>
  </si>
  <si>
    <t>9105840790</t>
  </si>
  <si>
    <t>8/23/2025 12:23:22 PM</t>
  </si>
  <si>
    <t>5809</t>
  </si>
  <si>
    <t>WM+ HCM  174A Trịnh Đình Trọng</t>
  </si>
  <si>
    <t>174A Trịnh Đình Trọng, Phường Phú Trung, Quận Tân Phú, TP. Hồ Chí Minh Việt Nam</t>
  </si>
  <si>
    <t>9105840850</t>
  </si>
  <si>
    <t>8/23/2025 12:34:20 PM</t>
  </si>
  <si>
    <t>2ABO</t>
  </si>
  <si>
    <t>WM+ HPG 461 Cát Bi</t>
  </si>
  <si>
    <t>Số 461 Cát Bi, phường Thành Tô, Quận Hải An, Thành phố Hải Phòng Việt Nam</t>
  </si>
  <si>
    <t>9105840855</t>
  </si>
  <si>
    <t>8/23/2025 12:40:34 PM</t>
  </si>
  <si>
    <t>2790</t>
  </si>
  <si>
    <t>WM+ HNI 166 Ái Mộ</t>
  </si>
  <si>
    <t>Số 166 Ái Mộ, Phường Bồ Đề, TP. Hà Nội Việt Nam</t>
  </si>
  <si>
    <t>0964681023</t>
  </si>
  <si>
    <t>9105840980</t>
  </si>
  <si>
    <t>8/23/2025 12:55:36 PM</t>
  </si>
  <si>
    <t>6682</t>
  </si>
  <si>
    <t>WM+ HCM 34/5B Trung Mỹ - Tân Xuân</t>
  </si>
  <si>
    <t>34/5B Trung Mỹ - Tân Xuân, Ấp Mỹ Huề, X. Trung Chánh, H. Hóc Môn , TP. Hồ Chí Minh Việt Nam</t>
  </si>
  <si>
    <t>WM+ HCM 34/5B Trung Mỹ - Tân X</t>
  </si>
  <si>
    <t>9105840998</t>
  </si>
  <si>
    <t>8/23/2025 1:01:55 PM</t>
  </si>
  <si>
    <t>2AW1</t>
  </si>
  <si>
    <t>WM+ GLI Lô 01 Nguyễn Huệ, Kông Chro</t>
  </si>
  <si>
    <t>Lô số 01-02, đường Nguyễn Huệ - Kpã Klơn, thị trấn Kông Chro, huyện Kông Chro T. Gia Lai Việt Nam</t>
  </si>
  <si>
    <t>WM+ GLI Lô 01 Nguyễn Huệ, Kông</t>
  </si>
  <si>
    <t>9105841032</t>
  </si>
  <si>
    <t>8/23/2025 1:13:58 PM</t>
  </si>
  <si>
    <t>2AFF</t>
  </si>
  <si>
    <t>WM+ PTO Khu 5, Xuân Lộc</t>
  </si>
  <si>
    <t>Khu 5, Xã Xuân Lộc, Huyện Thanh Thủy T. Phú Thọ Việt Nam</t>
  </si>
  <si>
    <t>9105841045</t>
  </si>
  <si>
    <t>8/23/2025 1:19:23 PM</t>
  </si>
  <si>
    <t>5095</t>
  </si>
  <si>
    <t>WM+ NDH 40 Đông A</t>
  </si>
  <si>
    <t>40 Đông A, Phường Lộc Vượng, Thành phố Nam Định, T. Nam Định Việt Nam</t>
  </si>
  <si>
    <t>9105841130</t>
  </si>
  <si>
    <t>8/23/2025 1:23:36 PM</t>
  </si>
  <si>
    <t>5149</t>
  </si>
  <si>
    <t>WM+ NTN 42C Đường 21 Tháng 8</t>
  </si>
  <si>
    <t>42C Đường 21 Tháng 8, Phường Phủ Hà, TP. Phan Rang - Tháp Chàm, T. Ninh Thuận Việt Nam</t>
  </si>
  <si>
    <t>0975155502</t>
  </si>
  <si>
    <t>9105841158</t>
  </si>
  <si>
    <t>8/23/2025 1:29:18 PM</t>
  </si>
  <si>
    <t>3079</t>
  </si>
  <si>
    <t>WM+ HCM 31 Trương Phước Phan</t>
  </si>
  <si>
    <t>A.004 thuộc Chung cư Hoàng, 31 Trương Phước Phan, P.Bình Trị Đông, Quận Bình Tân, TP. Hồ Chí Minh Việt Nam</t>
  </si>
  <si>
    <t>0908570244</t>
  </si>
  <si>
    <t>9105841181</t>
  </si>
  <si>
    <t>8/23/2025 1:30:13 PM</t>
  </si>
  <si>
    <t>2AI3</t>
  </si>
  <si>
    <t>WM+ THA Yên Khoái, Nga Sơn</t>
  </si>
  <si>
    <t>Thôn Yên Khoái, Xã Nga Yên, Huyện Nga Sơn T. Thanh Hóa Việt Nam</t>
  </si>
  <si>
    <t>23/08/2025 13:42:41</t>
  </si>
  <si>
    <t>9105841153</t>
  </si>
  <si>
    <t>8/23/2025 1:31:22 PM</t>
  </si>
  <si>
    <t>6776</t>
  </si>
  <si>
    <t>WM+ HNI H3 Hope Residences</t>
  </si>
  <si>
    <t>TM10,11 Tầng 1+2 Tòa H3, Khu nhà ở xã hội tại Ô đất B8, NXH khu công viên công nghệ phần mềm Hà Nội, Phường Phúc Đồng, Quận Long Biên TP. Hà Nội Việt Nam</t>
  </si>
  <si>
    <t>9105841198</t>
  </si>
  <si>
    <t>8/23/2025 1:33:22 PM</t>
  </si>
  <si>
    <t>23/08/2025 13:42:03</t>
  </si>
  <si>
    <t>9105841294</t>
  </si>
  <si>
    <t>8/23/2025 1:51:11 PM</t>
  </si>
  <si>
    <t>9105841413</t>
  </si>
  <si>
    <t>8/23/2025 2:09:01 PM</t>
  </si>
  <si>
    <t>3720</t>
  </si>
  <si>
    <t>WM+ HPG 20 Chợ Lũng</t>
  </si>
  <si>
    <t>Số 20 Chợ Lũng, Phường Đằng Hải, Quận Hải An, TP. Hải Phòng Việt Nam</t>
  </si>
  <si>
    <t>0772359090</t>
  </si>
  <si>
    <t>9105841517</t>
  </si>
  <si>
    <t>8/23/2025 2:15:20 PM</t>
  </si>
  <si>
    <t>4332</t>
  </si>
  <si>
    <t>WM+ HCM 94 đường số 4</t>
  </si>
  <si>
    <t>94 đường số 4, kp 3, p Bình Hưng Hòa A, Quận Bình Tân, TP. Hồ Chí Minh Việt Nam</t>
  </si>
  <si>
    <t>0902800461</t>
  </si>
  <si>
    <t>9105841531</t>
  </si>
  <si>
    <t>8/23/2025 2:16:49 PM</t>
  </si>
  <si>
    <t>1533</t>
  </si>
  <si>
    <t>WM HNI Trung Hòa</t>
  </si>
  <si>
    <t>TTTM Ocean Mall Trung Hòa - Đường, Hoàng Đạo Thúy, Quận Cầu Giấy, TP. Hà Nội Việt Nam</t>
  </si>
  <si>
    <t>Lê Thị Quế</t>
  </si>
  <si>
    <t>9105841504</t>
  </si>
  <si>
    <t>8/23/2025 2:19:36 PM</t>
  </si>
  <si>
    <t>2ACD</t>
  </si>
  <si>
    <t>WM+ NBH Số 8 Trì Chính</t>
  </si>
  <si>
    <t>Số 8 Phố Trì Chính, Thị Trấn Phát Diệm, Huyện Kim Sơn Tỉnh Ninh Bình Việt Nam</t>
  </si>
  <si>
    <t>9105841569</t>
  </si>
  <si>
    <t>8/23/2025 2:21:55 PM</t>
  </si>
  <si>
    <t>3073</t>
  </si>
  <si>
    <t>WM+ HNI 38 Ô Cách</t>
  </si>
  <si>
    <t>Số 38 Ô Cách, Phường Đức Giang, Số 38 Ô Cách, Phường Đức Giang, TP. Hà Nội Việt Nam</t>
  </si>
  <si>
    <t>9105841554</t>
  </si>
  <si>
    <t>8/23/2025 2:23:14 PM</t>
  </si>
  <si>
    <t>9105841589</t>
  </si>
  <si>
    <t>8/23/2025 2:25:10 PM</t>
  </si>
  <si>
    <t>2AZQ</t>
  </si>
  <si>
    <t>WM+ QNH 693 Trần Phú</t>
  </si>
  <si>
    <t>Số 693 Trần Phú, Phường Cẩm Thủy, Thành phố Cẩm Phả T. Quảng Ninh Việt Nam</t>
  </si>
  <si>
    <t>9105841637</t>
  </si>
  <si>
    <t>8/23/2025 2:27:02 PM</t>
  </si>
  <si>
    <t>6122</t>
  </si>
  <si>
    <t>WM+ CTO 369/14 KDC Bình Nhựt</t>
  </si>
  <si>
    <t>369/14 KDC Bình Nhựt, P. Long Hòa, Q. Bình Thủy, TP. Cần Thơ Việt Nam</t>
  </si>
  <si>
    <t>0974566093</t>
  </si>
  <si>
    <t>9105841725</t>
  </si>
  <si>
    <t>8/23/2025 2:38:31 PM</t>
  </si>
  <si>
    <t>9105841763</t>
  </si>
  <si>
    <t>8/23/2025 2:40:41 PM</t>
  </si>
  <si>
    <t>3949</t>
  </si>
  <si>
    <t>WM+ HNI Lô BT1-18 Phúc Lợi</t>
  </si>
  <si>
    <t>Lô BT1-18 Đường Phúc Lợi, Phường Phúc Lợi, Quận Long Biên, TP. Hà Nội Việt Nam</t>
  </si>
  <si>
    <t>0349490943</t>
  </si>
  <si>
    <t>9105841791</t>
  </si>
  <si>
    <t>8/23/2025 2:43:40 PM</t>
  </si>
  <si>
    <t>6469</t>
  </si>
  <si>
    <t>WM+ HCM 38 Đường số 18B</t>
  </si>
  <si>
    <t>P. Bình Hưng Hòa A38 Đ. số 18B, KP. 22, P. Bình Hưng Hòa A, Q. Bình Tân TP. Hồ Chí Minh Việt Nam</t>
  </si>
  <si>
    <t>9105841809</t>
  </si>
  <si>
    <t>8/23/2025 2:44:44 PM</t>
  </si>
  <si>
    <t>6595</t>
  </si>
  <si>
    <t>WM+ VPC 81 Quang Trung</t>
  </si>
  <si>
    <t>81 Quang Trung, Phường Hội Hợp, Thành phố Vĩnh Yên, T. Vĩnh Phúc Việt Nam</t>
  </si>
  <si>
    <t>9105841805</t>
  </si>
  <si>
    <t>8/23/2025 2:45:40 PM</t>
  </si>
  <si>
    <t>2AFY</t>
  </si>
  <si>
    <t>WM+ BGG 322 Lê Lợi</t>
  </si>
  <si>
    <t>Số 322 Đường Lê Lợi, Phường Hoàng Văn Thụ Thành phố Bắc Giang T. Bắc Giang Việt Nam</t>
  </si>
  <si>
    <t>9105841851</t>
  </si>
  <si>
    <t>8/23/2025 2:46:58 PM</t>
  </si>
  <si>
    <t>2ASE</t>
  </si>
  <si>
    <t>WM+ HTH Phú Thượng, Cẩm Duệ</t>
  </si>
  <si>
    <t>Thôn Phú Thượng, Xã Cẩm Duệ, Huyện Cẩm Xuyên T. Hà Tĩnh Việt Nam</t>
  </si>
  <si>
    <t>9105841891</t>
  </si>
  <si>
    <t>8/23/2025 2:51:38 PM</t>
  </si>
  <si>
    <t>2AT5</t>
  </si>
  <si>
    <t>WM+ QBH 220 Lê Lợi</t>
  </si>
  <si>
    <t>Số 220 Lê Lợi, Xã Đức Ninh, Thành phố Đồng Hới T. Quảng Bình Việt Nam</t>
  </si>
  <si>
    <t>9105841937</t>
  </si>
  <si>
    <t>8/23/2025 2:56:28 PM</t>
  </si>
  <si>
    <t>2226</t>
  </si>
  <si>
    <t>WM+ HCM 022 Tản Đà</t>
  </si>
  <si>
    <t>022 Tản Đà,Lô E CC Hùng Vương P11 Q, 5, TP. Hồ Chí Minh Việt Nam</t>
  </si>
  <si>
    <t>9105841914</t>
  </si>
  <si>
    <t>8/23/2025 2:57:50 PM</t>
  </si>
  <si>
    <t>3770</t>
  </si>
  <si>
    <t>WM+ BDG 86 Ngô Thì Nhậm</t>
  </si>
  <si>
    <t>86 Ngô Thì Nhậm, KP Nhị Đồng 2, Phường Dĩ An, Thành phố Dĩ An, T. Bình Dương Việt Nam</t>
  </si>
  <si>
    <t>9105841952</t>
  </si>
  <si>
    <t>8/23/2025 3:01:16 PM</t>
  </si>
  <si>
    <t>6665</t>
  </si>
  <si>
    <t>WM+ VPC Duy Phiên, Tam Dương</t>
  </si>
  <si>
    <t>Thôn Thượng, Xã Duy Phiên, Huyện Tam Dương, T. Vĩnh Phúc Việt Nam</t>
  </si>
  <si>
    <t>WM+ QNM Thôn Thanh Vân, Đại Cường</t>
  </si>
  <si>
    <t>2ASX</t>
  </si>
  <si>
    <t>NKHT2508/02052</t>
  </si>
  <si>
    <t>NKHT2508/02053</t>
  </si>
  <si>
    <t>NKHT2508/02054</t>
  </si>
  <si>
    <t>NKHT2508/02055</t>
  </si>
  <si>
    <t>NKHT2508/02056</t>
  </si>
  <si>
    <t>NKHT2508/02057</t>
  </si>
  <si>
    <t>NKHT2508/02058</t>
  </si>
  <si>
    <t>NKHT2508/02059</t>
  </si>
  <si>
    <t>NKHT2508/02060</t>
  </si>
  <si>
    <t>NKHT2508/02061</t>
  </si>
  <si>
    <t>NKHT2508/02062</t>
  </si>
  <si>
    <t>NKHT2508/02063</t>
  </si>
  <si>
    <t>NKHT2508/02064</t>
  </si>
  <si>
    <t>NKHT2508/02065</t>
  </si>
  <si>
    <t>NKHT2508/02066</t>
  </si>
  <si>
    <t>NKHT2508/02067</t>
  </si>
  <si>
    <t>NKHT2508/02068</t>
  </si>
  <si>
    <t>NKHT2508/02069</t>
  </si>
  <si>
    <t>NKHT2508/02070</t>
  </si>
  <si>
    <t>NKHT2508/02071</t>
  </si>
  <si>
    <t>NKHT2508/02072</t>
  </si>
  <si>
    <t>NKHT2508/02073</t>
  </si>
  <si>
    <t>NKHT2508/02074</t>
  </si>
  <si>
    <t>NKHT2508/02075</t>
  </si>
  <si>
    <t>NKHT2508/02076</t>
  </si>
  <si>
    <t>NKHT2508/02077</t>
  </si>
  <si>
    <t>NKHT2508/02078</t>
  </si>
  <si>
    <t>NKHT2508/02079</t>
  </si>
  <si>
    <t>NKHT2508/02080</t>
  </si>
  <si>
    <t>NKHT2508/02081</t>
  </si>
  <si>
    <t>NKHT2508/02082</t>
  </si>
  <si>
    <t>NKHT2508/02083</t>
  </si>
  <si>
    <t>NKHT2508/02084</t>
  </si>
  <si>
    <t>NKHT2508/02085</t>
  </si>
  <si>
    <t>NKHT2508/02086</t>
  </si>
  <si>
    <t>NKHT2508/02087</t>
  </si>
  <si>
    <t>NKHT2508/02088</t>
  </si>
  <si>
    <t>NKHT2508/02089</t>
  </si>
  <si>
    <t>NKHT2508/02090</t>
  </si>
  <si>
    <t>NKHT2508/02091</t>
  </si>
  <si>
    <t>NKHT2508/02092</t>
  </si>
  <si>
    <t>NKHT2508/02093</t>
  </si>
  <si>
    <t>NKHT2508/02094</t>
  </si>
  <si>
    <t>NKHT2508/02095</t>
  </si>
  <si>
    <t>NKHT2508/02096</t>
  </si>
  <si>
    <t>NKHT2508/02097</t>
  </si>
  <si>
    <t>NKHT2508/02098</t>
  </si>
  <si>
    <t>NKHT2508/02099</t>
  </si>
  <si>
    <t>NKHT2508/02100</t>
  </si>
  <si>
    <t>NKHT2508/02101</t>
  </si>
  <si>
    <t>NKHT2508/02102</t>
  </si>
  <si>
    <t>NKHT2508/02103</t>
  </si>
  <si>
    <t>NKHT2508/02104</t>
  </si>
  <si>
    <t>NKHT2508/02105</t>
  </si>
  <si>
    <t>NKHT2508/02106</t>
  </si>
  <si>
    <t>NKHT2508/02107</t>
  </si>
  <si>
    <t>NKHT2508/02108</t>
  </si>
  <si>
    <t>NKHT2508/02109</t>
  </si>
  <si>
    <t>NKHT2508/02110</t>
  </si>
  <si>
    <t>NKHT2508/02111</t>
  </si>
  <si>
    <t>NKHT2508/02112</t>
  </si>
  <si>
    <t>NKHT2508/02113</t>
  </si>
  <si>
    <t>NKHT2508/02114</t>
  </si>
  <si>
    <t>NKHT2508/02115</t>
  </si>
  <si>
    <t>NKHT2508/02116</t>
  </si>
  <si>
    <t>NKHT2508/02117</t>
  </si>
  <si>
    <t>NKHT2508/02118</t>
  </si>
  <si>
    <t>NKHT2508/02119</t>
  </si>
  <si>
    <t>NKHT2508/02120</t>
  </si>
  <si>
    <t>NKHT2508/02121</t>
  </si>
  <si>
    <t>NKHT2508/02122</t>
  </si>
  <si>
    <t>NKHT2508/02123</t>
  </si>
  <si>
    <t>NKHT2508/02124</t>
  </si>
  <si>
    <t>NKHT2508/02125</t>
  </si>
  <si>
    <t>NKHT2508/02126</t>
  </si>
  <si>
    <t>NKHT2508/02127</t>
  </si>
  <si>
    <t>NKHT2508/02128</t>
  </si>
  <si>
    <t>NKHT2508/02129</t>
  </si>
  <si>
    <t>NKHT2508/02130</t>
  </si>
  <si>
    <t>NKHT2508/02131</t>
  </si>
  <si>
    <t>NKHT2508/02132</t>
  </si>
  <si>
    <t>NKHT2508/02133</t>
  </si>
  <si>
    <t>NKHT2508/02134</t>
  </si>
  <si>
    <t>NKHT2508/02135</t>
  </si>
  <si>
    <t>NKHT2508/02136</t>
  </si>
  <si>
    <t>NKHT2508/02137</t>
  </si>
  <si>
    <t>NKHT2508/02138</t>
  </si>
  <si>
    <t>NKHT2508/02139</t>
  </si>
  <si>
    <t>NKHT2508/02140</t>
  </si>
  <si>
    <t>NKHT2508/02141</t>
  </si>
  <si>
    <t>NKHT2508/02142</t>
  </si>
  <si>
    <t>NKHT2508/02143</t>
  </si>
  <si>
    <t>NKHT2508/02144</t>
  </si>
  <si>
    <t>NKHT2508/02145</t>
  </si>
  <si>
    <t>NKHT2508/02146</t>
  </si>
  <si>
    <t>NKHT2508/02147</t>
  </si>
  <si>
    <t>NKHT2508/02148</t>
  </si>
  <si>
    <t>NKHT2508/02149</t>
  </si>
  <si>
    <t>NKHT2508/02150</t>
  </si>
  <si>
    <t>NKHT2508/02151</t>
  </si>
  <si>
    <t>NKHT2508/02152</t>
  </si>
  <si>
    <t>NKHT2508/02153</t>
  </si>
  <si>
    <t>NKHT2508/02154</t>
  </si>
  <si>
    <t>NKHT2508/02155</t>
  </si>
  <si>
    <t>NKHT2508/02156</t>
  </si>
  <si>
    <t>NKHT2508/02157</t>
  </si>
  <si>
    <t>NKHT2508/02158</t>
  </si>
  <si>
    <t>NKHT2508/02159</t>
  </si>
  <si>
    <t>NKHT2508/02160</t>
  </si>
  <si>
    <t>NKHT2508/02161</t>
  </si>
  <si>
    <t>NKHT2508/02162</t>
  </si>
  <si>
    <t>NKHT2508/02163</t>
  </si>
  <si>
    <t>NKHT2508/02164</t>
  </si>
  <si>
    <t>NKHT2508/02165</t>
  </si>
  <si>
    <t>NKHT2508/02166</t>
  </si>
  <si>
    <t>NKHT2508/02167</t>
  </si>
  <si>
    <t>NKHT2508/02168</t>
  </si>
  <si>
    <t>NKHT2508/02169</t>
  </si>
  <si>
    <t>NKHT2508/02170</t>
  </si>
  <si>
    <t>NKHT2508/02171</t>
  </si>
  <si>
    <t>NKHT2508/02172</t>
  </si>
  <si>
    <t>NKHT2508/02173</t>
  </si>
  <si>
    <t>NKHT2508/02174</t>
  </si>
  <si>
    <t>NKHT2508/02175</t>
  </si>
  <si>
    <t>NKHT2508/02176</t>
  </si>
  <si>
    <t>NKHT2508/02177</t>
  </si>
  <si>
    <t>NKHT2508/02178</t>
  </si>
  <si>
    <t>NKHT2508/02179</t>
  </si>
  <si>
    <t>NKHT2508/02180</t>
  </si>
  <si>
    <t>NKHT2508/02181</t>
  </si>
  <si>
    <t>NKHT2508/02182</t>
  </si>
  <si>
    <t>NKHT2508/02183</t>
  </si>
  <si>
    <t>NKHT2508/02184</t>
  </si>
  <si>
    <t>NKHT2508/02185</t>
  </si>
  <si>
    <t>NKHT2508/02186</t>
  </si>
  <si>
    <t>NKHT2508/02187</t>
  </si>
  <si>
    <t>NKHT2508/02188</t>
  </si>
  <si>
    <t>NKHT2508/02189</t>
  </si>
  <si>
    <t>NKHT2508/02190</t>
  </si>
  <si>
    <t>NKHT2508/02191</t>
  </si>
  <si>
    <t>NKHT2508/02192</t>
  </si>
  <si>
    <t>NKHT2508/02193</t>
  </si>
  <si>
    <t>NKHT2508/02194</t>
  </si>
  <si>
    <t>NKHT2508/02195</t>
  </si>
  <si>
    <t>NKHT2508/02196</t>
  </si>
  <si>
    <t>NKHT2508/02197</t>
  </si>
  <si>
    <t>NKHT2508/02198</t>
  </si>
  <si>
    <t>NKHT2508/02199</t>
  </si>
  <si>
    <t>NKHT2508/02200</t>
  </si>
  <si>
    <t>NKHT2508/02201</t>
  </si>
  <si>
    <t>NKHT2508/02202</t>
  </si>
  <si>
    <t>NKHT2508/02203</t>
  </si>
  <si>
    <t>NKHT2508/02204</t>
  </si>
  <si>
    <t>NKHT2508/02205</t>
  </si>
  <si>
    <t>NKHT2508/02206</t>
  </si>
  <si>
    <t>NKHT2508/02207</t>
  </si>
  <si>
    <t>NKHT2508/02208</t>
  </si>
  <si>
    <t>NKHT2508/02209</t>
  </si>
  <si>
    <t>NKHT2508/02210</t>
  </si>
  <si>
    <t>NKHT2508/02211</t>
  </si>
  <si>
    <t>NKHT2508/02212</t>
  </si>
  <si>
    <t>NKHT2508/02213</t>
  </si>
  <si>
    <t>NKHT2508/02214</t>
  </si>
  <si>
    <t>NKHT2508/02215</t>
  </si>
  <si>
    <t>NKHT2508/02216</t>
  </si>
  <si>
    <t>NKHT2508/02217</t>
  </si>
  <si>
    <t>NKHT2508/02218</t>
  </si>
  <si>
    <t>NKHT2508/02219</t>
  </si>
  <si>
    <t>NKHT2508/02220</t>
  </si>
  <si>
    <t>NKHT2508/02221</t>
  </si>
  <si>
    <t>NKHT2508/02222</t>
  </si>
  <si>
    <t>NKHT2508/02223</t>
  </si>
  <si>
    <t>NKHT2508/02224</t>
  </si>
  <si>
    <t>NKHT2508/02225</t>
  </si>
  <si>
    <t>NKHT2508/02226</t>
  </si>
  <si>
    <t>NKHT2508/02227</t>
  </si>
  <si>
    <t>NKHT2508/02228</t>
  </si>
  <si>
    <t>NKHT2508/02229</t>
  </si>
  <si>
    <t>NKHT2508/02230</t>
  </si>
  <si>
    <t>NKHT2508/02231</t>
  </si>
  <si>
    <t>NKHT2508/02232</t>
  </si>
  <si>
    <t>NKHT2508/02233</t>
  </si>
  <si>
    <t>NKHT2508/02234</t>
  </si>
  <si>
    <t>NKHT2508/02235</t>
  </si>
  <si>
    <t>NKHT2508/02236</t>
  </si>
  <si>
    <t>NKHT2508/02237</t>
  </si>
  <si>
    <t>NKHT2508/02238</t>
  </si>
  <si>
    <t>NKHT2508/02239</t>
  </si>
  <si>
    <t>NKHT2508/02240</t>
  </si>
  <si>
    <t>NKHT2508/02241</t>
  </si>
  <si>
    <t>NKHT2508/02242</t>
  </si>
  <si>
    <t>NKHT2508/02243</t>
  </si>
  <si>
    <t>NKHT2508/02244</t>
  </si>
  <si>
    <t>NKHT2508/02245</t>
  </si>
  <si>
    <t>NKHT2508/02246</t>
  </si>
  <si>
    <t>NKHT2508/02247</t>
  </si>
  <si>
    <t>NKHT2508/02248</t>
  </si>
  <si>
    <t>NKHT2508/02249</t>
  </si>
  <si>
    <t>NKHT2508/02250</t>
  </si>
  <si>
    <t>NKHT2508/02251</t>
  </si>
  <si>
    <t>NKHT2508/02252</t>
  </si>
  <si>
    <t>NKHT2508/02253</t>
  </si>
  <si>
    <t>NKHT2508/02254</t>
  </si>
  <si>
    <t>NKHT2508/02255</t>
  </si>
  <si>
    <t>NKHT2508/02256</t>
  </si>
  <si>
    <t>NKHT2508/02257</t>
  </si>
  <si>
    <t>NKHT2508/02258</t>
  </si>
  <si>
    <t>NKHT2508/02259</t>
  </si>
  <si>
    <t>NKHT2508/02260</t>
  </si>
  <si>
    <t>NKHT2508/02261</t>
  </si>
  <si>
    <t>NKHT2508/02262</t>
  </si>
  <si>
    <t>NKHT2508/02263</t>
  </si>
  <si>
    <t>NKHT2508/02264</t>
  </si>
  <si>
    <t>NKHT2508/02265</t>
  </si>
  <si>
    <t>NKHT2508/02266</t>
  </si>
  <si>
    <t>NKHT2508/02267</t>
  </si>
  <si>
    <t>NKHT2508/02268</t>
  </si>
  <si>
    <t>NKHT2508/02269</t>
  </si>
  <si>
    <t>NKHT2508/02270</t>
  </si>
  <si>
    <t>NKHT2508/02271</t>
  </si>
  <si>
    <t>NKHT2508/02272</t>
  </si>
  <si>
    <t>NKHT2508/02273</t>
  </si>
  <si>
    <t>NKHT2508/02274</t>
  </si>
  <si>
    <t>NKHT2508/02275</t>
  </si>
  <si>
    <t>NKHT2508/02276</t>
  </si>
  <si>
    <t>NKHT2508/02277</t>
  </si>
  <si>
    <t>NKHT2508/02278</t>
  </si>
  <si>
    <t>NKHT2508/02279</t>
  </si>
  <si>
    <t>NKHT2508/02280</t>
  </si>
  <si>
    <t>NKHT2508/02281</t>
  </si>
  <si>
    <t>NKHT2508/02282</t>
  </si>
  <si>
    <t>NKHT2508/02283</t>
  </si>
  <si>
    <t>NKHT2508/02284</t>
  </si>
  <si>
    <t>NKHT2508/02285</t>
  </si>
  <si>
    <t>NKHT2508/02286</t>
  </si>
  <si>
    <t>NKHT2508/02287</t>
  </si>
  <si>
    <t>NKHT2508/02288</t>
  </si>
  <si>
    <t>NKHT2508/02289</t>
  </si>
  <si>
    <t>NKHT2508/02290</t>
  </si>
  <si>
    <t>NKHT2508/02291</t>
  </si>
  <si>
    <t>NKHT2508/02292</t>
  </si>
  <si>
    <t>NKHT2508/02293</t>
  </si>
  <si>
    <t>NKHT2508/02294</t>
  </si>
  <si>
    <t>NKHT2508/02295</t>
  </si>
  <si>
    <t>NKHT2508/02296</t>
  </si>
  <si>
    <t>NKHT2508/02297</t>
  </si>
  <si>
    <t>NKHT2508/02298</t>
  </si>
  <si>
    <t>NKHT2508/02299</t>
  </si>
  <si>
    <t>NKHT2508/02300</t>
  </si>
  <si>
    <t>NKHT2508/02301</t>
  </si>
  <si>
    <t>NKHT2508/02302</t>
  </si>
  <si>
    <t>NKHT2508/02303</t>
  </si>
  <si>
    <t>NKHT2508/02304</t>
  </si>
  <si>
    <t>NKHT2508/02305</t>
  </si>
  <si>
    <t>NKHT2508/02306</t>
  </si>
  <si>
    <t>NKHT2508/02307</t>
  </si>
  <si>
    <t>NKHT2508/02308</t>
  </si>
  <si>
    <t>NKHT2508/02309</t>
  </si>
  <si>
    <t>NKHT2508/02310</t>
  </si>
  <si>
    <t>NKHT2508/02311</t>
  </si>
  <si>
    <t>NKHT2508/02312</t>
  </si>
  <si>
    <t>NKHT2508/02313</t>
  </si>
  <si>
    <t>NKHT2508/02314</t>
  </si>
  <si>
    <t>NKHT2508/02315</t>
  </si>
  <si>
    <t>NKHT2508/02316</t>
  </si>
  <si>
    <t>NKHT2508/02317</t>
  </si>
  <si>
    <t>NKHT2508/02318</t>
  </si>
  <si>
    <t>NKHT2508/02319</t>
  </si>
  <si>
    <t>NKHT2508/02320</t>
  </si>
  <si>
    <t>NKHT2508/02321</t>
  </si>
  <si>
    <t>NKHT2508/02322</t>
  </si>
  <si>
    <t>NKHT2508/02323</t>
  </si>
  <si>
    <t>NKHT2508/02324</t>
  </si>
  <si>
    <t>NKHT2508/02325</t>
  </si>
  <si>
    <t>NKHT2508/02326</t>
  </si>
  <si>
    <t>NKHT2508/02327</t>
  </si>
  <si>
    <t>NKHT2508/02328</t>
  </si>
  <si>
    <t>NKHT2508/02329</t>
  </si>
  <si>
    <t>NKHT2508/02330</t>
  </si>
  <si>
    <t>NKHT2508/02331</t>
  </si>
  <si>
    <t>NKHT2508/02332</t>
  </si>
  <si>
    <t>NKHT2508/02333</t>
  </si>
  <si>
    <t>NKHT2508/02334</t>
  </si>
  <si>
    <t>NKHT2508/02335</t>
  </si>
  <si>
    <t>NKHT2508/02336</t>
  </si>
  <si>
    <t>NKHT2508/02337</t>
  </si>
  <si>
    <t>NKHT2508/02338</t>
  </si>
  <si>
    <t>NKHT2508/02339</t>
  </si>
  <si>
    <t>NKHT2508/02340</t>
  </si>
  <si>
    <t>NKHT2508/02341</t>
  </si>
  <si>
    <t>NKHT2508/02342</t>
  </si>
  <si>
    <t>NKHT2508/02343</t>
  </si>
  <si>
    <t>NKHT2508/02344</t>
  </si>
  <si>
    <t>NKHT2508/02345</t>
  </si>
  <si>
    <t>NKHT2508/02346</t>
  </si>
  <si>
    <t>NKHT2508/02347</t>
  </si>
  <si>
    <t>NKHT2508/02348</t>
  </si>
  <si>
    <t>NKHT2508/02349</t>
  </si>
  <si>
    <t>NKHT2508/02350</t>
  </si>
  <si>
    <t>NKHT2508/02351</t>
  </si>
  <si>
    <t>NKHT2508/02352</t>
  </si>
  <si>
    <t>NKHT2508/02353</t>
  </si>
  <si>
    <t>NKHT2508/02354</t>
  </si>
  <si>
    <t>NKHT2508/02355</t>
  </si>
  <si>
    <t>NKHT2508/02356</t>
  </si>
  <si>
    <t>NKHT2508/02357</t>
  </si>
  <si>
    <t>NKHT2508/02358</t>
  </si>
  <si>
    <t>NKHT2508/02359</t>
  </si>
  <si>
    <t>NKHT2508/02360</t>
  </si>
  <si>
    <t>NKHT2508/02361</t>
  </si>
  <si>
    <t>NKHT2508/02362</t>
  </si>
  <si>
    <t>NKHT2508/02363</t>
  </si>
  <si>
    <t>NKHT2508/02364</t>
  </si>
  <si>
    <t>NKHT2508/02365</t>
  </si>
  <si>
    <t>NKHT2508/02366</t>
  </si>
  <si>
    <t>NKHT2508/02367</t>
  </si>
  <si>
    <t>NKHT2508/02368</t>
  </si>
  <si>
    <t>NKHT2508/02369</t>
  </si>
  <si>
    <t>NKHT2508/02370</t>
  </si>
  <si>
    <t>NKHT2508/02371</t>
  </si>
  <si>
    <t>NKHT2508/02372</t>
  </si>
  <si>
    <t>NKHT2508/02373</t>
  </si>
  <si>
    <t>NKHT2508/02374</t>
  </si>
  <si>
    <t>NKHT2508/02375</t>
  </si>
  <si>
    <t>NKHT2508/02376</t>
  </si>
  <si>
    <t>NKHT2508/02377</t>
  </si>
  <si>
    <t>NKHT2508/02378</t>
  </si>
  <si>
    <t>DANH SÁCH VẬT TƯ, HÀNG HÓA, DỊCH VỤ</t>
  </si>
  <si>
    <t>Mã</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</si>
  <si>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</si>
  <si>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</si>
  <si>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</si>
  <si>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</si>
  <si>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</si>
  <si>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</si>
  <si>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</si>
  <si>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</si>
  <si>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</si>
  <si>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</si>
  <si>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</si>
  <si>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</si>
  <si>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</si>
  <si>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</si>
  <si>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</si>
  <si>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</si>
  <si>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</si>
  <si>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</si>
  <si>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</si>
  <si>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</si>
  <si>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</si>
  <si>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</si>
  <si>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</si>
  <si>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</si>
  <si>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</si>
  <si>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</si>
  <si>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</si>
  <si>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</si>
  <si>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</si>
  <si>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</si>
  <si>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</si>
  <si>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</si>
  <si>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</si>
  <si>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</si>
  <si>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</si>
  <si>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</si>
  <si>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</si>
  <si>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</si>
  <si>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</si>
  <si>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</si>
  <si>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</si>
  <si>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</si>
  <si>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</si>
  <si>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</si>
  <si>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</si>
  <si>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</si>
  <si>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</si>
  <si>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</si>
  <si>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</si>
  <si>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</si>
  <si>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</si>
  <si>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</si>
  <si>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</si>
  <si>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</si>
  <si>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</si>
  <si>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</si>
  <si>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</si>
  <si>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</si>
  <si>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</si>
  <si>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</si>
  <si>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</si>
  <si>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</si>
  <si>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</si>
  <si>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</si>
  <si>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</si>
  <si>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</si>
  <si>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</si>
  <si>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</si>
  <si>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</si>
  <si>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</si>
  <si>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</si>
  <si>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</si>
  <si>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</si>
  <si>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</si>
  <si>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</si>
  <si>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</si>
  <si>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</si>
  <si>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</si>
  <si>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</si>
  <si>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</si>
  <si>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</si>
  <si>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</si>
  <si>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</si>
  <si>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</si>
  <si>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</si>
  <si>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</si>
  <si>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</si>
  <si>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</si>
  <si>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</si>
  <si>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</si>
  <si>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</si>
  <si>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</si>
  <si>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</si>
  <si>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Chả cốm 300g</t>
  </si>
  <si>
    <t>CC300KT</t>
  </si>
  <si>
    <t>Chả cốm 300g - Hàng mẫu tặng</t>
  </si>
  <si>
    <t>Gói</t>
  </si>
  <si>
    <t>CGM100</t>
  </si>
  <si>
    <t>Chân giò heo muối 100g</t>
  </si>
  <si>
    <t>CGM200KT</t>
  </si>
  <si>
    <t>Chân giò heo muối 200g - Hàng mẫu tặng</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</si>
  <si>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</si>
  <si>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</si>
  <si>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</si>
  <si>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</si>
  <si>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</si>
  <si>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</si>
  <si>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</si>
  <si>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</si>
  <si>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</si>
  <si>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</si>
  <si>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</si>
  <si>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</si>
  <si>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</si>
  <si>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</si>
  <si>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</si>
  <si>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</si>
  <si>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</si>
  <si>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</si>
  <si>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</si>
  <si>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</si>
  <si>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</si>
  <si>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</si>
  <si>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</si>
  <si>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</si>
  <si>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</si>
  <si>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</si>
  <si>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</si>
  <si>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</si>
  <si>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</si>
  <si>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</si>
  <si>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</si>
  <si>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10%</t>
  </si>
  <si>
    <t>ck2022</t>
  </si>
  <si>
    <t>chiết khấu 2022</t>
  </si>
  <si>
    <t>CK2023</t>
  </si>
  <si>
    <t>Chiết khấu không điều kiện</t>
  </si>
  <si>
    <t>C6 HÀ NỘI</t>
  </si>
  <si>
    <t>CKTM</t>
  </si>
  <si>
    <t>Chiết khấu doanh thu</t>
  </si>
  <si>
    <t>Chả nướng 300g</t>
  </si>
  <si>
    <t>CN300KT</t>
  </si>
  <si>
    <t>Chả nướng 300g - Hàng mẫu tặng</t>
  </si>
  <si>
    <t>combo1</t>
  </si>
  <si>
    <t>Combo Tết bình an</t>
  </si>
  <si>
    <t>combo</t>
  </si>
  <si>
    <t>Gà muối 500g; chân giò heo muối 300g; giò tai lưỡi xào 250g</t>
  </si>
  <si>
    <t>3 tháng</t>
  </si>
  <si>
    <t>155</t>
  </si>
  <si>
    <t>Gà muối 500g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</si>
  <si>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</si>
  <si>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</si>
  <si>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</si>
  <si>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</si>
  <si>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</si>
  <si>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</si>
  <si>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</si>
  <si>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</si>
  <si>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</si>
  <si>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</si>
  <si>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</si>
  <si>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</si>
  <si>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</si>
  <si>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</si>
  <si>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</si>
  <si>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</si>
  <si>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</si>
  <si>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</si>
  <si>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</si>
  <si>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</si>
  <si>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</si>
  <si>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</si>
  <si>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</si>
  <si>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</si>
  <si>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</si>
  <si>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</si>
  <si>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</si>
  <si>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</si>
  <si>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</si>
  <si>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</si>
  <si>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</si>
  <si>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</si>
  <si>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</si>
  <si>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</si>
  <si>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</si>
  <si>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</si>
  <si>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</si>
  <si>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</si>
  <si>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</si>
  <si>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</si>
  <si>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</si>
  <si>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</si>
  <si>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</si>
  <si>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</si>
  <si>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</si>
  <si>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</si>
  <si>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</si>
  <si>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</si>
  <si>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</si>
  <si>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</si>
  <si>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</si>
  <si>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</si>
  <si>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Giò lụa 250g</t>
  </si>
  <si>
    <t>GLHC</t>
  </si>
  <si>
    <t>Giò lụa không định lượng</t>
  </si>
  <si>
    <t>GLKM</t>
  </si>
  <si>
    <t>Giò lụa khoanh mẫu</t>
  </si>
  <si>
    <t>GM500KT</t>
  </si>
  <si>
    <t>Gà muối 500g - Hàng mẫu tặng</t>
  </si>
  <si>
    <t>GSG150</t>
  </si>
  <si>
    <t>Giò sụn gà 150g</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</si>
  <si>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</si>
  <si>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</si>
  <si>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</si>
  <si>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</si>
  <si>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</si>
  <si>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</si>
  <si>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</si>
  <si>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</si>
  <si>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</si>
  <si>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</si>
  <si>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</si>
  <si>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</si>
  <si>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</si>
  <si>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</si>
  <si>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</si>
  <si>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</si>
  <si>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</si>
  <si>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</si>
  <si>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</si>
  <si>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</si>
  <si>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</si>
  <si>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</si>
  <si>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</si>
  <si>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</si>
  <si>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</si>
  <si>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</si>
  <si>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</si>
  <si>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</si>
  <si>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</si>
  <si>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</si>
  <si>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</si>
  <si>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</si>
  <si>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</si>
  <si>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</si>
  <si>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</si>
  <si>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</si>
  <si>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</si>
  <si>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</si>
  <si>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</si>
  <si>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</si>
  <si>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</si>
  <si>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</si>
  <si>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</si>
  <si>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</si>
  <si>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</si>
  <si>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</si>
  <si>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</si>
  <si>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</si>
  <si>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</si>
  <si>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</si>
  <si>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</si>
  <si>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</si>
  <si>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</si>
  <si>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</si>
  <si>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</si>
  <si>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</si>
  <si>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</si>
  <si>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</si>
  <si>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</si>
  <si>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</si>
  <si>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</si>
  <si>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</si>
  <si>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</si>
  <si>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</si>
  <si>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</si>
  <si>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</si>
  <si>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</si>
  <si>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</si>
  <si>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</si>
  <si>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</si>
  <si>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</si>
  <si>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</si>
  <si>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</si>
  <si>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</si>
  <si>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</si>
  <si>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</si>
  <si>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</si>
  <si>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</si>
  <si>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</si>
  <si>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</si>
  <si>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</si>
  <si>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</si>
  <si>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</si>
  <si>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</si>
  <si>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</si>
  <si>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</si>
  <si>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</si>
  <si>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</si>
  <si>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</si>
  <si>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</si>
  <si>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</si>
  <si>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</si>
  <si>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</si>
  <si>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</si>
  <si>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</si>
  <si>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</si>
  <si>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</si>
  <si>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</si>
  <si>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</si>
  <si>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</si>
  <si>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</si>
  <si>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</si>
  <si>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</si>
  <si>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</si>
  <si>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</si>
  <si>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</si>
  <si>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</si>
  <si>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</si>
  <si>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</si>
  <si>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</si>
  <si>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</si>
  <si>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</si>
  <si>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</si>
  <si>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</si>
  <si>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</si>
  <si>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</si>
  <si>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</si>
  <si>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</si>
  <si>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</si>
  <si>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</si>
  <si>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</si>
  <si>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</si>
  <si>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</si>
  <si>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</si>
  <si>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</si>
  <si>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</si>
  <si>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</si>
  <si>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</si>
  <si>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</si>
  <si>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</si>
  <si>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</si>
  <si>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</si>
  <si>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</si>
  <si>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</si>
  <si>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</si>
  <si>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</si>
  <si>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</si>
  <si>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</si>
  <si>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</si>
  <si>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</si>
  <si>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</si>
  <si>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</si>
  <si>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</si>
  <si>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</si>
  <si>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</si>
  <si>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</si>
  <si>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</si>
  <si>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</si>
  <si>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</si>
  <si>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</si>
  <si>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</si>
  <si>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</si>
  <si>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</si>
  <si>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</si>
  <si>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</si>
  <si>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</si>
  <si>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</si>
  <si>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</si>
  <si>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</si>
  <si>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</si>
  <si>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</si>
  <si>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</si>
  <si>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</si>
  <si>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</si>
  <si>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</si>
  <si>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</si>
  <si>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</si>
  <si>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</si>
  <si>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</si>
  <si>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</si>
  <si>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</si>
  <si>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</si>
  <si>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</si>
  <si>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</si>
  <si>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</si>
  <si>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</si>
  <si>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</si>
  <si>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</si>
  <si>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</si>
  <si>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</si>
  <si>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</si>
  <si>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</si>
  <si>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</si>
  <si>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</si>
  <si>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</si>
  <si>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</si>
  <si>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</si>
  <si>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</si>
  <si>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</si>
  <si>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</si>
  <si>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</si>
  <si>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2141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</si>
  <si>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</si>
  <si>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</si>
  <si>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</si>
  <si>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</si>
  <si>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</si>
  <si>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</si>
  <si>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</si>
  <si>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</si>
  <si>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</si>
  <si>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</si>
  <si>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</si>
  <si>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</si>
  <si>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</si>
  <si>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</si>
  <si>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</si>
  <si>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</si>
  <si>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</si>
  <si>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</si>
  <si>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</si>
  <si>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</si>
  <si>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</si>
  <si>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</si>
  <si>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</si>
  <si>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</si>
  <si>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</si>
  <si>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</si>
  <si>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</si>
  <si>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</si>
  <si>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Tai heo muối gói 200g</t>
  </si>
  <si>
    <t>Gà muối gói 500g</t>
  </si>
  <si>
    <t>gà xì dầu 500g</t>
  </si>
  <si>
    <t>Chân giò heo muối gói 300g</t>
  </si>
  <si>
    <t>Mộc nấm hương gói 250g</t>
  </si>
  <si>
    <t>Giò tai lưỡi xào gói 250g</t>
  </si>
  <si>
    <t>9105787752</t>
  </si>
  <si>
    <t>8/22/2025 11:46:09 PM</t>
  </si>
  <si>
    <t>Thửa đất số 8/1-9/1, Tờ bản đồ số 7, Đường ĐT609C, Thôn Thanh Vân, X. Đại Cường, H. Đại Lộc T. Quảng Nam Việt Nam</t>
  </si>
  <si>
    <t>WM+ QNM Thửa 8/1-9/1, TBĐ 7-07</t>
  </si>
  <si>
    <t>9105794604</t>
  </si>
  <si>
    <t>24/08/2025 07:31:14</t>
  </si>
  <si>
    <t>25/08/2025 08:24:38</t>
  </si>
  <si>
    <t>23/08/2025 20:40:23</t>
  </si>
  <si>
    <t>23/08/2025 20:43:30</t>
  </si>
  <si>
    <t>23/08/2025 19:41:34</t>
  </si>
  <si>
    <t>23/08/2025 19:55:32</t>
  </si>
  <si>
    <t>2ASX WM+ QNM Thôn Thanh Vân, Đại Cường</t>
  </si>
  <si>
    <t>1519 WM CTO Ninh Kiều</t>
  </si>
  <si>
    <t>1649 WM VC+ PTO Phú Thọ</t>
  </si>
  <si>
    <t>1651 WM HNI Trương Định</t>
  </si>
  <si>
    <t>2AR2 WM+ NAN Khối 7, TT Cầu Giát</t>
  </si>
  <si>
    <t>6600 WM+ THA 12 Phạm Bành</t>
  </si>
  <si>
    <t>2AEP WM+ QNH Cửa Tràng, Tiền An</t>
  </si>
  <si>
    <t>2AX0 WM+ TBH Đồng Hòa, Thái Thụy</t>
  </si>
  <si>
    <t>5844 WM+ TBH 138 Hùng Thắng</t>
  </si>
  <si>
    <t>5108 WM+ HPG Thôn Giữa, X. Quảng Thanh</t>
  </si>
  <si>
    <t>3754 WM+ HNI Đội 7, Thôn Bầu</t>
  </si>
  <si>
    <t>2859 WM+ HPG 231B Trần Nguyên Hãn</t>
  </si>
  <si>
    <t>2AG0 WM+ NAN Khối 4, TT Yên Thành</t>
  </si>
  <si>
    <t>2AEX WM+ CTO 110 Nguyễn Việt Hồng</t>
  </si>
  <si>
    <t>6485 WM+ HNI 95 Giang Cao</t>
  </si>
  <si>
    <t>4785 WM+HCM 01.04 Chung cư Pegasuite</t>
  </si>
  <si>
    <t>6818 WM+ TNH 245 Lạc Long Quân</t>
  </si>
  <si>
    <t>6306 WM+ THA 478 Ngô Quyền</t>
  </si>
  <si>
    <t>5192 WM+ NAN 25 Nguyễn Trung Ngạn</t>
  </si>
  <si>
    <t>4746 WM+ BNH Thôn Đông Yên, Xã Đông Phon</t>
  </si>
  <si>
    <t>2B16 WM+ QNI Thôn Gia Hòa, Tịnh Long</t>
  </si>
  <si>
    <t>2751 WM+ HNI 453 Bạch Đằng</t>
  </si>
  <si>
    <t>5749 WM+ HNI Lô D1.1 Imperia Garden</t>
  </si>
  <si>
    <t>4358 WM+ QNH 590 Trần Phú</t>
  </si>
  <si>
    <t>6381 WM+ HTH 259 Trần Phú</t>
  </si>
  <si>
    <t>5254 WM+ DNG 84 Nguyễn Lương Bằng</t>
  </si>
  <si>
    <t>4187 WM+ DNI 19/5 Cách Mạng Tháng 8</t>
  </si>
  <si>
    <t>2A83 WM+ HNI Phú Mỹ, Tự Lập</t>
  </si>
  <si>
    <t>2AZM WM+ TBH Thanh Tây, Đông Lâm</t>
  </si>
  <si>
    <t>6921 WM+ HCM B8/29B Hưng Nhơn</t>
  </si>
  <si>
    <t>3864 WM+ QNH Ô 24 KĐT Cột 5-Cột 8 Hồng H</t>
  </si>
  <si>
    <t>5798 WM+ DNI 249 Cách Mạng Tháng Tám</t>
  </si>
  <si>
    <t>3673 WM+ HCM 336/55 Nguyễn Văn Luông</t>
  </si>
  <si>
    <t>2AL6 WM+ NAN 640 Trần Hưng Đạo</t>
  </si>
  <si>
    <t>4032 WM+ HNI 86 Quan Nhân</t>
  </si>
  <si>
    <t>3760 WIN HCM 176 Đường 44 Trương Đình</t>
  </si>
  <si>
    <t>5456 WM+ HNI Đội 2 Thôn Xuân Bách</t>
  </si>
  <si>
    <t>3357 WM+ BDG 103/1 Khu Phố 1A</t>
  </si>
  <si>
    <t>3807 WM+ DNI 249 Hà Huy Giáp</t>
  </si>
  <si>
    <t>5360 WM+ HCM 15 Võ Văn Kiệt</t>
  </si>
  <si>
    <t>2AXT WM+ HNI Hoàng Kim, Mê Linh</t>
  </si>
  <si>
    <t>2AML WM+ QNH Tổ 84 Khu 8 Hà Khẩu</t>
  </si>
  <si>
    <t>2934 WM+ DNI 86 Võ Thị Sáu</t>
  </si>
  <si>
    <t>6276 WM+ CTO 91 Trần Văn Long</t>
  </si>
  <si>
    <t>2AT4 WM+ THA Phố Mới, Nông Cống</t>
  </si>
  <si>
    <t>5140 WM+ DNI 175-177 đường N16</t>
  </si>
  <si>
    <t>5465 WM+ HNI Lô A1.2 Imperia Garden</t>
  </si>
  <si>
    <t>6911 WM+ TNN 43 Minh Cầu</t>
  </si>
  <si>
    <t>2AYF WM+ THA 01 Ngõ Phủ, Thung Thượng</t>
  </si>
  <si>
    <t>2AOX WM+ QNM ĐT 609, Thôn Lạc Thành Nam</t>
  </si>
  <si>
    <t>3708 WM+ QNH số 9 LK1 khu Bao Biển</t>
  </si>
  <si>
    <t>6164 WM+ HCM C-S6, Block CS, Diamond Riv</t>
  </si>
  <si>
    <t>5242 WM+ TVH 363 khóm 8</t>
  </si>
  <si>
    <t>5750 WM+ HNI 65 Đường Cổ Điển, Thanh Trì</t>
  </si>
  <si>
    <t>3525 WM+ HPG 123 Phương Lưu 1</t>
  </si>
  <si>
    <t>3954 WM+ HDG 108 Vũ Hựu</t>
  </si>
  <si>
    <t>2AA8 WM+ CTO 132 Đường 3/2</t>
  </si>
  <si>
    <t>2AO6 WM+ NAN 426 Khối Tân Phong</t>
  </si>
  <si>
    <t>2ANQ WM+ THA 178 Bà Triệu</t>
  </si>
  <si>
    <t>2AV1 WM+ HNI Vân Côn, Hoài Đức</t>
  </si>
  <si>
    <t>2A50 WM+ VPC TDP Trại Dật, Bình Xuyên</t>
  </si>
  <si>
    <t>3622 WM+ HNI TDP Chợ, Đại Mỗ</t>
  </si>
  <si>
    <t>1664 WM HNI La Thành</t>
  </si>
  <si>
    <t>3454 WM+ HNI 451 Đại Mỗ</t>
  </si>
  <si>
    <t>5290 WM+ HNI 71 Ngõ 180 Tây Mỗ</t>
  </si>
  <si>
    <t>6957 WIN HCM U01-0.01 Block A10 CC Ehome</t>
  </si>
  <si>
    <t>6186 WM+ HCM C00.02 CC Carina</t>
  </si>
  <si>
    <t>4186 WM+ DNI 89 Tổ 9, Tân Hiệp</t>
  </si>
  <si>
    <t>5981 WM+ TQG Thôn 4, Lưỡng Vượng</t>
  </si>
  <si>
    <t>2A66 WM+ PTO Khu Phố, Đoan Hùng</t>
  </si>
  <si>
    <t>2AOA WM+ BDH TĐ 861-862, TBD 13,Cát Hiệp</t>
  </si>
  <si>
    <t>3728 WM+ HNI N0-26,LK15 Hà Trì</t>
  </si>
  <si>
    <t>6493 WM+ NAN Khối 3, TT Diễn Châu</t>
  </si>
  <si>
    <t>2AN7 WM+ BTN 109 Cách Mạng Tháng 8</t>
  </si>
  <si>
    <t>3322 WIN HNI Hapulico</t>
  </si>
  <si>
    <t>2AX9 WM+ QNM TĐ 18, TBĐ 2, Thôn Phú Đông</t>
  </si>
  <si>
    <t>6932 WM+ VTU 238 Đường 30/4</t>
  </si>
  <si>
    <t>2AIX WM+ THA Thôn 6, Nga Liên</t>
  </si>
  <si>
    <t>5003 WM+ YBI Số 2 Quang Trung-Đồng Tâm</t>
  </si>
  <si>
    <t>3590 WM+ DNI 18/30A Tổ 24</t>
  </si>
  <si>
    <t>6846 WM+ HCM 275 An Dương Vương</t>
  </si>
  <si>
    <t>6373 WM+ HCM C00.01, 35 Hồ Học Lãm</t>
  </si>
  <si>
    <t>3797 WM+ DNG 274 Nguyễn Phước Nguyên</t>
  </si>
  <si>
    <t>3592 WM+ DNI 2/11 Khu Phố 4</t>
  </si>
  <si>
    <t>4157 WM+ DNG 119 Phạm Như Xương</t>
  </si>
  <si>
    <t>6452 WM+ THA Tiểu khu Yên Hạnh 2, Nga Sơ</t>
  </si>
  <si>
    <t>4169 WM+ HNI Thống Nhất Complex</t>
  </si>
  <si>
    <t>6407 WM+ QNM 101 Huỳnh Ngọc Huệ, Đại Lộc</t>
  </si>
  <si>
    <t>2AQU WM+ HNI 92 Xóm Đông, Thôn Dược Hạ</t>
  </si>
  <si>
    <t>6383 WM+ DNI 9/8 Nguyễn Khuyến</t>
  </si>
  <si>
    <t>2AVM WM+ HCM 01.03, CC The Pegasuite 2</t>
  </si>
  <si>
    <t>5201 WM+ NTN 95 Trường Chinh</t>
  </si>
  <si>
    <t>6289 WM+ HNI Thăng Long Tower</t>
  </si>
  <si>
    <t>2303 WM+ HNI 62/63 Lô 7 Đền Lừ II</t>
  </si>
  <si>
    <t>4038 WM+ HDG TT2AB.11 KĐT Tuệ Tĩnh</t>
  </si>
  <si>
    <t>6884 WM+ THA Chợ Vực, Hoằng Ngọc, Hoằng</t>
  </si>
  <si>
    <t>5177 WM+ HNI Thôn Cổ Dương-Tiên Dương</t>
  </si>
  <si>
    <t>6067 WM+ HCM 181-183 Lê Cơ</t>
  </si>
  <si>
    <t>2AEL WM+ HTH 175A - 175B Lý Tự Trọng</t>
  </si>
  <si>
    <t>5813 WM+ HNI Nội Phật, Sóc Sơn</t>
  </si>
  <si>
    <t>2AUM WM+ HNI Trung Hà, Thái Hòa</t>
  </si>
  <si>
    <t>5804 WM+ HNI Tân Dân, Phú Xuyên</t>
  </si>
  <si>
    <t>5592 WM+ HYN 9 Nguyễn Thiện Thuật</t>
  </si>
  <si>
    <t>5660 WM+ HYN 463 TT Văn Giang</t>
  </si>
  <si>
    <t>3851 WM+ HNI The Legend, 109 Nguyễn Tuân</t>
  </si>
  <si>
    <t>6663 WM+ HNI SH B4 Anland LakeView</t>
  </si>
  <si>
    <t>5682 WM+ QNH 590 Nguyễn Đức Cảnh</t>
  </si>
  <si>
    <t>3168 WM+ HNI 153 Hữu Hưng</t>
  </si>
  <si>
    <t>6083 WM+ HPG 5/4 Quán Toan</t>
  </si>
  <si>
    <t>1614 WM VCP LAN Long An</t>
  </si>
  <si>
    <t>2803 WM+ HNI 528/528 Ngô Gia Tự</t>
  </si>
  <si>
    <t>6805 WM+ QNH 163 Độc Lập</t>
  </si>
  <si>
    <t>6692 WM+ DNI 106 Hồ Hòa</t>
  </si>
  <si>
    <t>5585 WM+ HNI Tòa D Việt Đức Complex</t>
  </si>
  <si>
    <t>4991 WM+ QNH Khu 1 TT Cái Rồng</t>
  </si>
  <si>
    <t>6254 WIN HCM 0.01-0.02, CC Imperial</t>
  </si>
  <si>
    <t>5952 WM+ HNI Phú Sơn, Ba Vì</t>
  </si>
  <si>
    <t>3762 WM+ HPG 158 Quang Trung</t>
  </si>
  <si>
    <t>2AFL WM+ NAN Lạc Hồng, Nghi Diên</t>
  </si>
  <si>
    <t>2816 WM+ HNI 198 Hoàng Mai</t>
  </si>
  <si>
    <t>5031 WM+ HTH 87 Phan Đình Giót</t>
  </si>
  <si>
    <t>5132 WM+ HPG Khu 5,TT Tiên Lãng</t>
  </si>
  <si>
    <t>3264 WM+ HNI 15 ngõ 259 Yên Hòa</t>
  </si>
  <si>
    <t>4990 WM+ BNH Thôn An Ninh-Yên Phụ</t>
  </si>
  <si>
    <t>2A02 WM+ VPC TDP Mậu Thông, Vĩnh Yên</t>
  </si>
  <si>
    <t>6524 WM+ VPC Thôn Chùa, Vĩnh Tường</t>
  </si>
  <si>
    <t>6996 WM+ HTH Tân Dinh, Cẩm Xuyên</t>
  </si>
  <si>
    <t>2AAH WM+ THA Trung Sơn, Thanh Sơn</t>
  </si>
  <si>
    <t>2A94 WM+ GLI 1107 - 1109 Quang Trung</t>
  </si>
  <si>
    <t>2AT8 WM+ NAN Đường Tái Định Cư, Diễn Thà</t>
  </si>
  <si>
    <t>5653 WM+ QNH 81 Đường 334 TT Cái Rồng</t>
  </si>
  <si>
    <t>2ABJ WM+ GLI 511 Quang Trung</t>
  </si>
  <si>
    <t>2AJQ WM+ DNG 45 Trần Quang Khải</t>
  </si>
  <si>
    <t>4315 WM+ DNG 17 Yên Thế</t>
  </si>
  <si>
    <t>2881 WM+ HCM 258 Phan Văn Hớn</t>
  </si>
  <si>
    <t>2B28 WM+ DNG 276 Lý Thái Tông</t>
  </si>
  <si>
    <t>2AC0 WM+ GLI Ia Mrơn, Ia Pa</t>
  </si>
  <si>
    <t>4570 WM+ NAN 30 Phan Đình Phùng</t>
  </si>
  <si>
    <t>2458 WM+ HCM Ehome 3 Tây Sài Gòn</t>
  </si>
  <si>
    <t>2AW2 WM+ PYN Thửa 1019, TBĐ 38, QL29</t>
  </si>
  <si>
    <t>5562 WM+ TBH 341 Lý Thường Kiệt</t>
  </si>
  <si>
    <t>2B18 WM+ TTH 497 Bùi Thị Xuân</t>
  </si>
  <si>
    <t>2ANI WM+ HYN 50 Tuệ Tĩnh</t>
  </si>
  <si>
    <t>5539 WM+ HNI 124 Thanh Ấm</t>
  </si>
  <si>
    <t>6265 WM+ VPC TDP Cổ Độ, Bình Xuyên</t>
  </si>
  <si>
    <t>5835 WM+ HNI Chợ Hiền Ninh, Sóc Sơn</t>
  </si>
  <si>
    <t>3050 WM+ CTO 119-121 Đề Thám</t>
  </si>
  <si>
    <t>2AI8 WM+ QTI Khu phố An Đức 2, Vĩnh Linh</t>
  </si>
  <si>
    <t>3161 WM+ HYN WB-D03 Westbay</t>
  </si>
  <si>
    <t>6949 WM+ QNH 225 Lê Lợi</t>
  </si>
  <si>
    <t>2A36 WM+ QBH TDP Xuân Tiến, Bố Trạch</t>
  </si>
  <si>
    <t>4710 WM+ BGG 30 Nguyễn Thị Lưu</t>
  </si>
  <si>
    <t>3379 WM+ HCM Vinhomes Central Park L6</t>
  </si>
  <si>
    <t>2AG3 WM+ HCM 49 Đông Thạnh 3-4</t>
  </si>
  <si>
    <t>mọc nấm hương 250g</t>
  </si>
  <si>
    <t>Giò tai lưỡi xào 250g</t>
  </si>
  <si>
    <t>NKHT2508/04001</t>
  </si>
  <si>
    <t>NKHT2508/04004</t>
  </si>
  <si>
    <t>NKHT2508/04007</t>
  </si>
  <si>
    <t>NKHT2508/04009</t>
  </si>
  <si>
    <t>NKHT2508/04010</t>
  </si>
  <si>
    <t>NKHT2508/04012</t>
  </si>
  <si>
    <t>NKHT2508/04014</t>
  </si>
  <si>
    <t>NKHT2508/04015</t>
  </si>
  <si>
    <t>NKHT2508/04016</t>
  </si>
  <si>
    <t>NKHT2508/04017</t>
  </si>
  <si>
    <t>NKHT2508/04019</t>
  </si>
  <si>
    <t>NKHT2508/04020</t>
  </si>
  <si>
    <t>NKHT2508/04021</t>
  </si>
  <si>
    <t>NKHT2508/04023</t>
  </si>
  <si>
    <t>NKHT2508/04025</t>
  </si>
  <si>
    <t>NKHT2508/04026</t>
  </si>
  <si>
    <t>NKHT2508/04030</t>
  </si>
  <si>
    <t>NKHT2508/04037</t>
  </si>
  <si>
    <t>NKHT2508/04040</t>
  </si>
  <si>
    <t>NKHT2508/04041</t>
  </si>
  <si>
    <t>NKHT2508/04042</t>
  </si>
  <si>
    <t>NKHT2508/04043</t>
  </si>
  <si>
    <t>NKHT2508/04047</t>
  </si>
  <si>
    <t>NKHT2508/04048</t>
  </si>
  <si>
    <t>NKHT2508/04049</t>
  </si>
  <si>
    <t>NKHT2508/04050</t>
  </si>
  <si>
    <t>NKHT2508/04051</t>
  </si>
  <si>
    <t>NKHT2508/04052</t>
  </si>
  <si>
    <t>NKHT2508/04054</t>
  </si>
  <si>
    <t>NKHT2508/04056</t>
  </si>
  <si>
    <t>NKHT2508/04057</t>
  </si>
  <si>
    <t>NKHT2508/04058</t>
  </si>
  <si>
    <t>NKHT2508/04059</t>
  </si>
  <si>
    <t>NKHT2508/04060</t>
  </si>
  <si>
    <t>NKHT2508/04064</t>
  </si>
  <si>
    <t>NKHT2508/04066</t>
  </si>
  <si>
    <t>NKHT2508/04067</t>
  </si>
  <si>
    <t>NKHT2508/04072</t>
  </si>
  <si>
    <t>NKHT2508/04073</t>
  </si>
  <si>
    <t>NKHT2508/04076</t>
  </si>
  <si>
    <t>NKHT2508/04079</t>
  </si>
  <si>
    <t>NKHT2508/04080</t>
  </si>
  <si>
    <t>NKHT2508/04082</t>
  </si>
  <si>
    <t>NKHT2508/04088</t>
  </si>
  <si>
    <t>NKHT2508/04089</t>
  </si>
  <si>
    <t>NKHT2508/04090</t>
  </si>
  <si>
    <t>NKHT2508/04096</t>
  </si>
  <si>
    <t>NKHT2508/04097</t>
  </si>
  <si>
    <t>NKHT2508/04098</t>
  </si>
  <si>
    <t>NKHT2508/04099</t>
  </si>
  <si>
    <t>NKHT2508/04101</t>
  </si>
  <si>
    <t>NKHT2508/04106</t>
  </si>
  <si>
    <t>NKHT2508/04107</t>
  </si>
  <si>
    <t>NKHT2508/04108</t>
  </si>
  <si>
    <t>NKHT2508/04109</t>
  </si>
  <si>
    <t>NKHT2508/04111</t>
  </si>
  <si>
    <t>NKHT2508/04112</t>
  </si>
  <si>
    <t>NKHT2508/04117</t>
  </si>
  <si>
    <t>NKHT2508/04118</t>
  </si>
  <si>
    <t>NKHT2508/04119</t>
  </si>
  <si>
    <t>NKHT2508/04120</t>
  </si>
  <si>
    <t>NKHT2508/04121</t>
  </si>
  <si>
    <t>NKHT2508/04124</t>
  </si>
  <si>
    <t>NKHT2508/04125</t>
  </si>
  <si>
    <t>NKHT2508/04126</t>
  </si>
  <si>
    <t>NKHT2508/04131</t>
  </si>
  <si>
    <t>NKHT2508/04132</t>
  </si>
  <si>
    <t>NKHT2508/04133</t>
  </si>
  <si>
    <t>NKHT2508/04134</t>
  </si>
  <si>
    <t>NKHT2508/04143</t>
  </si>
  <si>
    <t>NKHT2508/04146</t>
  </si>
  <si>
    <t>NKHT2508/04147</t>
  </si>
  <si>
    <t>NKHT2508/04150</t>
  </si>
  <si>
    <t>NKHT2508/04153</t>
  </si>
  <si>
    <t>NKHT2508/04156</t>
  </si>
  <si>
    <t>NKHT2508/04157</t>
  </si>
  <si>
    <t>NKHT2508/04158</t>
  </si>
  <si>
    <t>NKHT2508/04159</t>
  </si>
  <si>
    <t>NKHT2508/04160</t>
  </si>
  <si>
    <t>NKHT2508/04161</t>
  </si>
  <si>
    <t>NKHT2508/04162</t>
  </si>
  <si>
    <t>NKHT2508/04163</t>
  </si>
  <si>
    <t>NKHT2508/04164</t>
  </si>
  <si>
    <t>NKHT2508/04165</t>
  </si>
  <si>
    <t>NKHT2508/04166</t>
  </si>
  <si>
    <t>NKHT2508/04167</t>
  </si>
  <si>
    <t>NKHT2508/04171</t>
  </si>
  <si>
    <t>NKHT2508/04175</t>
  </si>
  <si>
    <t>NKHT2508/04182</t>
  </si>
  <si>
    <t>NKHT2508/04186</t>
  </si>
  <si>
    <t>NKHT2508/04190</t>
  </si>
  <si>
    <t>NKHT2508/04191</t>
  </si>
  <si>
    <t>NKHT2508/04192</t>
  </si>
  <si>
    <t>NKHT2508/04195</t>
  </si>
  <si>
    <t>NKHT2508/04196</t>
  </si>
  <si>
    <t>NKHT2508/04197</t>
  </si>
  <si>
    <t>NKHT2508/04198</t>
  </si>
  <si>
    <t>NKHT2508/04200</t>
  </si>
  <si>
    <t>NKHT2508/04205</t>
  </si>
  <si>
    <t>NKHT2508/04206</t>
  </si>
  <si>
    <t>NKHT2508/04207</t>
  </si>
  <si>
    <t>NKHT2508/04208</t>
  </si>
  <si>
    <t>NKHT2508/04209</t>
  </si>
  <si>
    <t>NKHT2508/04210</t>
  </si>
  <si>
    <t>NKHT2508/04211</t>
  </si>
  <si>
    <t>NKHT2508/04212</t>
  </si>
  <si>
    <t>NKHT2508/04215</t>
  </si>
  <si>
    <t>NKHT2508/04216</t>
  </si>
  <si>
    <t>NKHT2508/04218</t>
  </si>
  <si>
    <t>NKHT2508/04220</t>
  </si>
  <si>
    <t>NKHT2508/04222</t>
  </si>
  <si>
    <t>NKHT2508/04223</t>
  </si>
  <si>
    <t>NKHT2508/04224</t>
  </si>
  <si>
    <t>NKHT2508/04226</t>
  </si>
  <si>
    <t>NKHT2508/04227</t>
  </si>
  <si>
    <t>NKHT2508/04228</t>
  </si>
  <si>
    <t>NKHT2508/04231</t>
  </si>
  <si>
    <t>NKHT2508/04234</t>
  </si>
  <si>
    <t>NKHT2508/04239</t>
  </si>
  <si>
    <t>NKHT2508/04241</t>
  </si>
  <si>
    <t>NKHT2508/04242</t>
  </si>
  <si>
    <t>NKHT2508/04246</t>
  </si>
  <si>
    <t>NKHT2508/04249</t>
  </si>
  <si>
    <t>NKHT2508/04250</t>
  </si>
  <si>
    <t>NKHT2508/04256</t>
  </si>
  <si>
    <t>NKHT2508/04257</t>
  </si>
  <si>
    <t>NKHT2508/04258</t>
  </si>
  <si>
    <t>NKHT2508/04259</t>
  </si>
  <si>
    <t>NKHT2508/04260</t>
  </si>
  <si>
    <t>NKHT2508/04261</t>
  </si>
  <si>
    <t>NKHT2508/04263</t>
  </si>
  <si>
    <t>NKHT2508/04264</t>
  </si>
  <si>
    <t>NKHT2508/04265</t>
  </si>
  <si>
    <t>NKHT2508/04267</t>
  </si>
  <si>
    <t>NKHT2508/04268</t>
  </si>
  <si>
    <t>NKHT2508/04269</t>
  </si>
  <si>
    <t>NKHT2508/04270</t>
  </si>
  <si>
    <t>NKHT2508/04271</t>
  </si>
  <si>
    <t>NKHT2508/04272</t>
  </si>
  <si>
    <t>NKHT2508/04273</t>
  </si>
  <si>
    <t>NKHT2508/04274</t>
  </si>
  <si>
    <t>NKHT2508/04275</t>
  </si>
  <si>
    <t>NKHT2508/04276</t>
  </si>
  <si>
    <t>NKHT2508/04277</t>
  </si>
  <si>
    <t>NKHT2508/04278</t>
  </si>
  <si>
    <t>NKHT2508/04281</t>
  </si>
  <si>
    <t>NKHT2508/04284</t>
  </si>
  <si>
    <t>NKHT2508/04285</t>
  </si>
  <si>
    <t>NKHT2508/04287</t>
  </si>
  <si>
    <t>NKHT2508/04288</t>
  </si>
  <si>
    <t>NKHT2508/04289</t>
  </si>
  <si>
    <t>NKHT2508/04291</t>
  </si>
  <si>
    <t>NKHT2508/04295</t>
  </si>
  <si>
    <t>NKHT2508/04297</t>
  </si>
  <si>
    <t>NKHT2508/04298</t>
  </si>
  <si>
    <t>NKHT2508/04299</t>
  </si>
  <si>
    <t>NKHT2508/04300</t>
  </si>
  <si>
    <t>NKHT2508/04302</t>
  </si>
  <si>
    <t>NKHT2508/04303</t>
  </si>
  <si>
    <t>NKHT2508/04304</t>
  </si>
  <si>
    <t>NKHT2508/04306</t>
  </si>
  <si>
    <t>NKHT2508/04307</t>
  </si>
  <si>
    <t>NKHT2508/04308</t>
  </si>
  <si>
    <t>NKHT2508/04309</t>
  </si>
  <si>
    <t>NKHT2508/04310</t>
  </si>
  <si>
    <t>NKHT2508/04311</t>
  </si>
  <si>
    <t>NKHT2508/04315</t>
  </si>
  <si>
    <t>NKHT2508/04317</t>
  </si>
  <si>
    <t>NKHT2508/04323</t>
  </si>
  <si>
    <t>NKHT2508/04325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</si>
</sst>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00\ ;[Red]\-#,##0.0000\ "/>
    <numFmt numFmtId="165" formatCode="#,##0.00\ ;[Red]\-#,##0.00\ "/>
    <numFmt numFmtId="166" formatCode="dd/mm/yyyy\ hh:mm"/>
    <numFmt numFmtId="167" formatCode="#,##0.000_);[Red]\(#,##0.000\)"/>
    <numFmt numFmtId="168" formatCode="_(* #,##0_);_(* \(#,##0\);_(* &quot;-&quot;??_);_(@_)"/>
  </numFmts>
  <fonts count="19" x14ac:knownFonts="1">
    <font>
      <sz val="12"/>
      <name val="Calibri"/>
    </font>
    <font>
      <sz val="11"/>
      <color theme="1"/>
      <name val="Calibri"/>
      <family val="2"/>
      <scheme val="minor"/>
    </font>
    <font>
      <sz val="11"/>
      <color theme="1"/>
      <name val="Calibri"/>
      <family val="2"/>
      <scheme val="minor"/>
    </font>
    <font>
      <sz val="12"/>
      <name val="Calibri"/>
      <family val="2"/>
    </font>
    <font>
      <sz val="11"/>
      <name val="Calibri"/>
      <family val="2"/>
    </font>
    <font>
      <b/>
      <sz val="11"/>
      <color rgb="FFFFFFFF"/>
      <name val="Calibri"/>
      <family val="2"/>
    </font>
    <font>
      <sz val="12"/>
      <name val="Calibri"/>
      <family val="2"/>
    </font>
    <font>
      <sz val="8"/>
      <color rgb="FF000000"/>
      <name val="Microsoft Sans Serif"/>
      <family val="2"/>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
      <b/>
      <sz val="14"/>
      <color theme="1"/>
      <name val="Times New Roman"/>
      <family val="1"/>
    </font>
    <font>
      <sz val="8"/>
      <name val="Microsoft Sans Serif"/>
      <family val="2"/>
    </font>
    <font>
      <sz val="11"/>
      <name val="Calibri"/>
      <family val="2"/>
    </font>
    <font>
      <b/>
      <sz val="11"/>
      <color rgb="FFFFFFFF"/>
      <name val="Calibri"/>
      <family val="2"/>
    </font>
    <font>
      <sz val="12"/>
      <name val="Times New Roman"/>
      <family val="1"/>
    </font>
    <font>
      <sz val="12"/>
      <name val="Calibri"/>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rgb="FFC2CFF8"/>
        <bgColor indexed="64"/>
      </patternFill>
    </fill>
    <fill>
      <patternFill patternType="solid">
        <fgColor theme="9" tint="0.59999389629810485"/>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1"/>
    <xf numFmtId="0" fontId="3" fillId="0" borderId="1"/>
    <xf numFmtId="43" fontId="6" fillId="0" borderId="1" applyFont="0" applyFill="0" applyBorder="0" applyAlignment="0" applyProtection="0"/>
    <xf numFmtId="0" fontId="2" fillId="0" borderId="1"/>
    <xf numFmtId="0" fontId="8" fillId="0" borderId="1"/>
    <xf numFmtId="0" fontId="1" fillId="0" borderId="1"/>
    <xf numFmtId="0" fontId="15" fillId="0" borderId="1"/>
    <xf numFmtId="43" fontId="18" fillId="0" borderId="0" applyFont="0" applyFill="0" applyBorder="0" applyAlignment="0" applyProtection="0"/>
  </cellStyleXfs>
  <cellXfs count="102">
    <xf numFmtId="0" fontId="0" fillId="0" borderId="0" xfId="0"/>
    <xf numFmtId="0" fontId="0" fillId="0" borderId="0" xfId="0"/>
    <xf numFmtId="0" fontId="4" fillId="0" borderId="1" xfId="1" applyNumberFormat="1" applyFont="1"/>
    <xf numFmtId="0" fontId="4" fillId="0" borderId="1" xfId="1" applyNumberFormat="1" applyFont="1" applyAlignment="1">
      <alignment horizontal="center"/>
    </xf>
    <xf numFmtId="0" fontId="5" fillId="2" borderId="1" xfId="1" applyNumberFormat="1" applyFont="1" applyFill="1" applyAlignment="1">
      <alignment horizontal="center" vertical="center"/>
    </xf>
    <xf numFmtId="0" fontId="0" fillId="0" borderId="0" xfId="0" applyNumberFormat="1" applyFont="1"/>
    <xf numFmtId="0" fontId="0" fillId="0" borderId="1" xfId="0" applyNumberFormat="1" applyFont="1" applyBorder="1" applyAlignment="1">
      <alignment horizontal="center"/>
    </xf>
    <xf numFmtId="0" fontId="4" fillId="0" borderId="0" xfId="1" applyNumberFormat="1" applyFont="1" applyBorder="1" applyAlignment="1">
      <alignment horizontal="center"/>
    </xf>
    <xf numFmtId="0" fontId="0" fillId="0" borderId="1" xfId="0" applyNumberFormat="1" applyFont="1" applyBorder="1"/>
    <xf numFmtId="0" fontId="4" fillId="0" borderId="0" xfId="1" applyNumberFormat="1" applyFont="1" applyBorder="1"/>
    <xf numFmtId="0" fontId="0" fillId="0" borderId="0" xfId="0" applyNumberFormat="1"/>
    <xf numFmtId="0" fontId="7" fillId="4" borderId="2" xfId="4" applyFont="1" applyFill="1" applyBorder="1" applyAlignment="1">
      <alignment horizontal="center" vertical="center" wrapText="1"/>
    </xf>
    <xf numFmtId="0" fontId="7" fillId="4" borderId="1" xfId="4" applyFont="1" applyFill="1" applyAlignment="1">
      <alignment horizontal="center" vertical="center" wrapText="1"/>
    </xf>
    <xf numFmtId="0" fontId="2" fillId="0" borderId="1" xfId="4"/>
    <xf numFmtId="0" fontId="7" fillId="0" borderId="3" xfId="4" applyFont="1" applyBorder="1" applyAlignment="1">
      <alignment horizontal="left" vertical="center"/>
    </xf>
    <xf numFmtId="0" fontId="7" fillId="0" borderId="1" xfId="4" quotePrefix="1" applyFont="1" applyAlignment="1">
      <alignment horizontal="left" vertical="center"/>
    </xf>
    <xf numFmtId="0" fontId="7" fillId="0" borderId="4" xfId="4" applyFont="1" applyBorder="1" applyAlignment="1">
      <alignment horizontal="left" vertical="center"/>
    </xf>
    <xf numFmtId="0" fontId="7" fillId="0" borderId="1" xfId="4" applyFont="1" applyAlignment="1">
      <alignment horizontal="left" vertical="center"/>
    </xf>
    <xf numFmtId="0" fontId="7" fillId="0" borderId="3" xfId="4" quotePrefix="1" applyFont="1" applyBorder="1" applyAlignment="1">
      <alignment horizontal="left" vertical="center"/>
    </xf>
    <xf numFmtId="49" fontId="9" fillId="0" borderId="5" xfId="5" applyNumberFormat="1" applyFont="1" applyBorder="1" applyAlignment="1" applyProtection="1">
      <alignment horizontal="center" vertical="center"/>
      <protection hidden="1"/>
    </xf>
    <xf numFmtId="14" fontId="9" fillId="5" borderId="5" xfId="5" applyNumberFormat="1" applyFont="1" applyFill="1" applyBorder="1" applyAlignment="1" applyProtection="1">
      <alignment horizontal="center" vertical="center"/>
      <protection hidden="1"/>
    </xf>
    <xf numFmtId="49" fontId="9" fillId="5" borderId="5" xfId="5" applyNumberFormat="1" applyFont="1" applyFill="1" applyBorder="1" applyAlignment="1" applyProtection="1">
      <alignment horizontal="center" vertical="center"/>
      <protection hidden="1"/>
    </xf>
    <xf numFmtId="0" fontId="9" fillId="5" borderId="5" xfId="5" applyFont="1" applyFill="1" applyBorder="1" applyAlignment="1" applyProtection="1">
      <alignment horizontal="center" vertical="center"/>
      <protection hidden="1"/>
    </xf>
    <xf numFmtId="0" fontId="9" fillId="0" borderId="5" xfId="5" applyFont="1" applyBorder="1" applyAlignment="1" applyProtection="1">
      <alignment horizontal="center" vertical="center"/>
      <protection hidden="1"/>
    </xf>
    <xf numFmtId="164" fontId="9" fillId="0" borderId="5" xfId="5" applyNumberFormat="1" applyFont="1" applyBorder="1" applyAlignment="1" applyProtection="1">
      <alignment horizontal="center" vertical="center"/>
      <protection hidden="1"/>
    </xf>
    <xf numFmtId="0" fontId="10" fillId="0" borderId="1" xfId="5" applyFont="1" applyAlignment="1" applyProtection="1">
      <alignment horizontal="center"/>
      <protection hidden="1"/>
    </xf>
    <xf numFmtId="0" fontId="11" fillId="0" borderId="1" xfId="5" applyFont="1" applyAlignment="1">
      <alignment horizontal="center"/>
    </xf>
    <xf numFmtId="0" fontId="10" fillId="0" borderId="5" xfId="5" applyFont="1" applyBorder="1" applyAlignment="1" applyProtection="1">
      <alignment horizontal="center"/>
      <protection hidden="1"/>
    </xf>
    <xf numFmtId="49" fontId="11" fillId="0" borderId="1" xfId="5" applyNumberFormat="1" applyFont="1" applyAlignment="1">
      <alignment horizontal="center" vertical="center"/>
    </xf>
    <xf numFmtId="49" fontId="12" fillId="0" borderId="6" xfId="5" applyNumberFormat="1" applyFont="1" applyBorder="1" applyAlignment="1">
      <alignment horizontal="center" vertical="center"/>
    </xf>
    <xf numFmtId="49" fontId="12" fillId="3" borderId="1" xfId="5" applyNumberFormat="1" applyFont="1" applyFill="1" applyAlignment="1">
      <alignment horizontal="center" vertical="center"/>
    </xf>
    <xf numFmtId="49" fontId="12" fillId="0" borderId="6" xfId="5" applyNumberFormat="1" applyFont="1" applyBorder="1" applyAlignment="1">
      <alignment horizontal="left" vertical="center"/>
    </xf>
    <xf numFmtId="14" fontId="12" fillId="0" borderId="6" xfId="5" applyNumberFormat="1" applyFont="1" applyBorder="1" applyAlignment="1">
      <alignment horizontal="center" vertical="center"/>
    </xf>
    <xf numFmtId="0" fontId="12" fillId="0" borderId="6" xfId="5" applyFont="1" applyBorder="1" applyAlignment="1">
      <alignment horizontal="right" vertical="center"/>
    </xf>
    <xf numFmtId="49" fontId="12" fillId="0" borderId="6" xfId="5" applyNumberFormat="1" applyFont="1" applyBorder="1" applyAlignment="1">
      <alignment horizontal="right" vertical="center"/>
    </xf>
    <xf numFmtId="0" fontId="12" fillId="3" borderId="1" xfId="5" applyFont="1" applyFill="1" applyAlignment="1">
      <alignment horizontal="right" vertical="center"/>
    </xf>
    <xf numFmtId="49" fontId="12" fillId="3" borderId="1" xfId="5" applyNumberFormat="1" applyFont="1" applyFill="1" applyAlignment="1">
      <alignment horizontal="right" vertical="center"/>
    </xf>
    <xf numFmtId="49" fontId="11" fillId="3" borderId="6" xfId="5" applyNumberFormat="1" applyFont="1" applyFill="1" applyBorder="1" applyAlignment="1">
      <alignment horizontal="right"/>
    </xf>
    <xf numFmtId="49" fontId="11" fillId="0" borderId="6" xfId="5" applyNumberFormat="1" applyFont="1" applyBorder="1" applyAlignment="1">
      <alignment horizontal="right"/>
    </xf>
    <xf numFmtId="0" fontId="11" fillId="0" borderId="6" xfId="5" applyFont="1" applyBorder="1" applyAlignment="1">
      <alignment horizontal="right"/>
    </xf>
    <xf numFmtId="44" fontId="12" fillId="0" borderId="6" xfId="5" applyNumberFormat="1" applyFont="1" applyBorder="1" applyAlignment="1">
      <alignment horizontal="left" vertical="center"/>
    </xf>
    <xf numFmtId="0" fontId="11" fillId="0" borderId="1" xfId="5" applyFont="1" applyAlignment="1">
      <alignment horizontal="right"/>
    </xf>
    <xf numFmtId="49" fontId="12" fillId="3" borderId="6" xfId="5" applyNumberFormat="1" applyFont="1" applyFill="1" applyBorder="1" applyAlignment="1">
      <alignment horizontal="left" vertical="center"/>
    </xf>
    <xf numFmtId="14" fontId="4" fillId="0" borderId="1" xfId="1" applyNumberFormat="1" applyFont="1" applyAlignment="1">
      <alignment horizontal="center"/>
    </xf>
    <xf numFmtId="165" fontId="9" fillId="0" borderId="5" xfId="5" applyNumberFormat="1" applyFont="1" applyBorder="1" applyAlignment="1" applyProtection="1">
      <alignment horizontal="center" vertical="center"/>
      <protection hidden="1"/>
    </xf>
    <xf numFmtId="165" fontId="12" fillId="0" borderId="6" xfId="5" applyNumberFormat="1" applyFont="1" applyBorder="1" applyAlignment="1">
      <alignment horizontal="right" vertical="center"/>
    </xf>
    <xf numFmtId="44" fontId="12" fillId="0" borderId="6" xfId="5" applyNumberFormat="1" applyFont="1" applyBorder="1" applyAlignment="1">
      <alignment horizontal="center" vertical="center"/>
    </xf>
    <xf numFmtId="0" fontId="3" fillId="0" borderId="1" xfId="2"/>
    <xf numFmtId="49" fontId="3" fillId="0" borderId="1" xfId="2" applyNumberFormat="1"/>
    <xf numFmtId="49" fontId="5" fillId="2" borderId="1" xfId="1" applyNumberFormat="1" applyFont="1" applyFill="1" applyAlignment="1">
      <alignment horizontal="center" vertical="center"/>
    </xf>
    <xf numFmtId="49" fontId="4" fillId="0" borderId="1" xfId="1" applyNumberFormat="1" applyFont="1" applyAlignment="1">
      <alignment horizontal="center"/>
    </xf>
    <xf numFmtId="166" fontId="4" fillId="0" borderId="1" xfId="1" applyNumberFormat="1" applyFont="1"/>
    <xf numFmtId="14" fontId="4" fillId="0" borderId="1" xfId="1" applyNumberFormat="1" applyFont="1"/>
    <xf numFmtId="49" fontId="4" fillId="0" borderId="1" xfId="1" applyNumberFormat="1" applyFont="1"/>
    <xf numFmtId="0" fontId="0" fillId="0" borderId="0" xfId="0" applyNumberFormat="1" applyFont="1" applyAlignment="1">
      <alignment horizontal="center"/>
    </xf>
    <xf numFmtId="49" fontId="9" fillId="5" borderId="5" xfId="5" applyNumberFormat="1" applyFont="1" applyFill="1" applyBorder="1" applyAlignment="1" applyProtection="1">
      <alignment horizontal="left" vertical="center"/>
      <protection hidden="1"/>
    </xf>
    <xf numFmtId="0" fontId="4" fillId="0" borderId="1" xfId="1" applyNumberFormat="1" applyFont="1" applyAlignment="1">
      <alignment horizontal="left"/>
    </xf>
    <xf numFmtId="14" fontId="12" fillId="0" borderId="6" xfId="5" applyNumberFormat="1" applyFont="1" applyFill="1" applyBorder="1" applyAlignment="1">
      <alignment horizontal="center" vertical="center"/>
    </xf>
    <xf numFmtId="0" fontId="12" fillId="0" borderId="6" xfId="5" applyNumberFormat="1" applyFont="1" applyBorder="1" applyAlignment="1">
      <alignment horizontal="left" vertical="center"/>
    </xf>
    <xf numFmtId="0" fontId="1" fillId="0" borderId="1" xfId="6"/>
    <xf numFmtId="0" fontId="7" fillId="6" borderId="7" xfId="6" applyFont="1" applyFill="1" applyBorder="1" applyAlignment="1">
      <alignment horizontal="center" vertical="center" wrapText="1"/>
    </xf>
    <xf numFmtId="167" fontId="7" fillId="6" borderId="7" xfId="6" applyNumberFormat="1" applyFont="1" applyFill="1" applyBorder="1" applyAlignment="1">
      <alignment horizontal="center" vertical="center" wrapText="1"/>
    </xf>
    <xf numFmtId="40" fontId="7" fillId="6" borderId="7" xfId="6" applyNumberFormat="1" applyFont="1" applyFill="1" applyBorder="1" applyAlignment="1">
      <alignment horizontal="center" vertical="center" wrapText="1"/>
    </xf>
    <xf numFmtId="38" fontId="7" fillId="6" borderId="7" xfId="6" applyNumberFormat="1" applyFont="1" applyFill="1" applyBorder="1" applyAlignment="1">
      <alignment horizontal="center" vertical="center" wrapText="1"/>
    </xf>
    <xf numFmtId="1" fontId="7" fillId="6" borderId="7" xfId="6" applyNumberFormat="1" applyFont="1" applyFill="1" applyBorder="1" applyAlignment="1">
      <alignment horizontal="center" vertical="center" wrapText="1"/>
    </xf>
    <xf numFmtId="167" fontId="7" fillId="7" borderId="7" xfId="6" applyNumberFormat="1" applyFont="1" applyFill="1" applyBorder="1" applyAlignment="1">
      <alignment horizontal="center" vertical="center" wrapText="1"/>
    </xf>
    <xf numFmtId="40" fontId="7" fillId="7" borderId="7" xfId="6" applyNumberFormat="1" applyFont="1" applyFill="1" applyBorder="1" applyAlignment="1">
      <alignment horizontal="center" vertical="center" wrapText="1"/>
    </xf>
    <xf numFmtId="38" fontId="7" fillId="7" borderId="7" xfId="6" applyNumberFormat="1" applyFont="1" applyFill="1" applyBorder="1" applyAlignment="1">
      <alignment horizontal="center" vertical="center" wrapText="1"/>
    </xf>
    <xf numFmtId="0" fontId="7" fillId="3" borderId="7" xfId="6" applyFont="1" applyFill="1" applyBorder="1" applyAlignment="1">
      <alignment horizontal="center" vertical="center" wrapText="1"/>
    </xf>
    <xf numFmtId="40" fontId="7" fillId="3" borderId="7" xfId="6" applyNumberFormat="1" applyFont="1" applyFill="1" applyBorder="1" applyAlignment="1">
      <alignment horizontal="center" vertical="center" wrapText="1"/>
    </xf>
    <xf numFmtId="38" fontId="7" fillId="3" borderId="7" xfId="6" applyNumberFormat="1" applyFont="1" applyFill="1" applyBorder="1" applyAlignment="1">
      <alignment horizontal="center" vertical="center" wrapText="1"/>
    </xf>
    <xf numFmtId="0" fontId="7" fillId="8" borderId="7" xfId="6" applyFont="1" applyFill="1" applyBorder="1" applyAlignment="1">
      <alignment horizontal="center" vertical="center" wrapText="1"/>
    </xf>
    <xf numFmtId="167" fontId="7" fillId="8" borderId="7" xfId="6" applyNumberFormat="1" applyFont="1" applyFill="1" applyBorder="1" applyAlignment="1">
      <alignment horizontal="center" vertical="center" wrapText="1"/>
    </xf>
    <xf numFmtId="0" fontId="7" fillId="9" borderId="7" xfId="6" applyFont="1" applyFill="1" applyBorder="1" applyAlignment="1">
      <alignment horizontal="center" vertical="center" wrapText="1"/>
    </xf>
    <xf numFmtId="1" fontId="7" fillId="9" borderId="7" xfId="6" applyNumberFormat="1" applyFont="1" applyFill="1" applyBorder="1" applyAlignment="1">
      <alignment horizontal="center" vertical="center" wrapText="1"/>
    </xf>
    <xf numFmtId="0" fontId="14" fillId="0" borderId="7" xfId="6" applyFont="1" applyBorder="1" applyAlignment="1">
      <alignment horizontal="left" vertical="center"/>
    </xf>
    <xf numFmtId="167" fontId="14" fillId="0" borderId="7" xfId="6" applyNumberFormat="1" applyFont="1" applyBorder="1" applyAlignment="1">
      <alignment horizontal="right" vertical="center"/>
    </xf>
    <xf numFmtId="40" fontId="14" fillId="0" borderId="7" xfId="6" applyNumberFormat="1" applyFont="1" applyBorder="1" applyAlignment="1">
      <alignment horizontal="right" vertical="center"/>
    </xf>
    <xf numFmtId="38" fontId="14" fillId="0" borderId="7" xfId="6" applyNumberFormat="1" applyFont="1" applyBorder="1" applyAlignment="1">
      <alignment horizontal="right" vertical="center"/>
    </xf>
    <xf numFmtId="1" fontId="14" fillId="0" borderId="7" xfId="6" applyNumberFormat="1" applyFont="1" applyBorder="1" applyAlignment="1">
      <alignment horizontal="right" vertical="center"/>
    </xf>
    <xf numFmtId="1" fontId="14" fillId="0" borderId="7" xfId="6" applyNumberFormat="1" applyFont="1" applyBorder="1" applyAlignment="1">
      <alignment horizontal="left" vertical="center"/>
    </xf>
    <xf numFmtId="0" fontId="14" fillId="0" borderId="8" xfId="6" applyFont="1" applyBorder="1" applyAlignment="1">
      <alignment horizontal="left" vertical="center"/>
    </xf>
    <xf numFmtId="0" fontId="14" fillId="10" borderId="3"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16" fillId="2" borderId="1" xfId="7" applyNumberFormat="1" applyFont="1" applyFill="1" applyAlignment="1">
      <alignment horizontal="center" vertical="center"/>
    </xf>
    <xf numFmtId="0" fontId="15" fillId="0" borderId="1" xfId="7" applyNumberFormat="1" applyFont="1"/>
    <xf numFmtId="0" fontId="15" fillId="0" borderId="1" xfId="7" applyNumberFormat="1" applyFont="1" applyAlignment="1">
      <alignment horizontal="center"/>
    </xf>
    <xf numFmtId="166" fontId="15" fillId="0" borderId="1" xfId="7" applyNumberFormat="1" applyFont="1"/>
    <xf numFmtId="14" fontId="15" fillId="0" borderId="1" xfId="7" applyNumberFormat="1" applyFont="1"/>
    <xf numFmtId="1" fontId="15" fillId="0" borderId="1" xfId="7" applyNumberFormat="1" applyFont="1"/>
    <xf numFmtId="0" fontId="12" fillId="0" borderId="1" xfId="5" applyFont="1" applyAlignment="1">
      <alignment horizontal="center"/>
    </xf>
    <xf numFmtId="49" fontId="12" fillId="0" borderId="1" xfId="5" applyNumberFormat="1" applyFont="1" applyAlignment="1">
      <alignment horizontal="center" vertical="center"/>
    </xf>
    <xf numFmtId="0" fontId="17" fillId="0" borderId="1" xfId="1" applyNumberFormat="1" applyFont="1" applyAlignment="1">
      <alignment horizontal="left"/>
    </xf>
    <xf numFmtId="49" fontId="12" fillId="3" borderId="6" xfId="5" applyNumberFormat="1" applyFont="1" applyFill="1" applyBorder="1" applyAlignment="1">
      <alignment horizontal="right"/>
    </xf>
    <xf numFmtId="49" fontId="12" fillId="0" borderId="6" xfId="5" applyNumberFormat="1" applyFont="1" applyBorder="1" applyAlignment="1">
      <alignment horizontal="right"/>
    </xf>
    <xf numFmtId="0" fontId="12" fillId="0" borderId="6" xfId="5" applyFont="1" applyBorder="1" applyAlignment="1">
      <alignment horizontal="right"/>
    </xf>
    <xf numFmtId="0" fontId="12" fillId="0" borderId="1" xfId="5" applyFont="1" applyAlignment="1">
      <alignment horizontal="right"/>
    </xf>
    <xf numFmtId="168" fontId="15" fillId="0" borderId="1" xfId="8" applyNumberFormat="1" applyFont="1" applyBorder="1"/>
    <xf numFmtId="0" fontId="13" fillId="0" borderId="1" xfId="6" applyFont="1" applyBorder="1" applyAlignment="1">
      <alignment horizontal="center"/>
    </xf>
  </cellXfs>
  <cellStyles count="9">
    <cellStyle name="Comma" xfId="8" builtinId="3"/>
    <cellStyle name="Comma 2" xfId="3"/>
    <cellStyle name="Normal" xfId="0" builtinId="0"/>
    <cellStyle name="Normal 2" xfId="1"/>
    <cellStyle name="Normal 2 2" xfId="5"/>
    <cellStyle name="Normal 3" xfId="2"/>
    <cellStyle name="Normal 4" xfId="4"/>
    <cellStyle name="Normal 5" xfId="6"/>
    <cellStyle name="Normal 6" xfId="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in\Downloads\Data%2022.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20DSN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Data (2)"/>
    </sheetNames>
    <sheetDataSet>
      <sheetData sheetId="0">
        <row r="2">
          <cell r="AC2">
            <v>9105837612</v>
          </cell>
          <cell r="AD2">
            <v>1</v>
          </cell>
        </row>
        <row r="3">
          <cell r="AC3">
            <v>9105837945</v>
          </cell>
          <cell r="AD3">
            <v>1</v>
          </cell>
        </row>
        <row r="4">
          <cell r="AC4">
            <v>9105838681</v>
          </cell>
          <cell r="AD4">
            <v>1</v>
          </cell>
        </row>
        <row r="5">
          <cell r="AC5">
            <v>9105838682</v>
          </cell>
          <cell r="AD5">
            <v>1</v>
          </cell>
        </row>
        <row r="6">
          <cell r="AC6">
            <v>9105838295</v>
          </cell>
          <cell r="AD6">
            <v>1</v>
          </cell>
        </row>
        <row r="7">
          <cell r="AC7">
            <v>9105837240</v>
          </cell>
          <cell r="AD7">
            <v>1</v>
          </cell>
        </row>
        <row r="8">
          <cell r="AC8">
            <v>9105837700</v>
          </cell>
          <cell r="AD8">
            <v>1</v>
          </cell>
        </row>
        <row r="9">
          <cell r="AC9">
            <v>9105835717</v>
          </cell>
          <cell r="AD9">
            <v>1</v>
          </cell>
        </row>
        <row r="10">
          <cell r="AC10">
            <v>9105837260</v>
          </cell>
          <cell r="AD10">
            <v>1</v>
          </cell>
        </row>
        <row r="11">
          <cell r="AC11">
            <v>9105834659</v>
          </cell>
          <cell r="AD11">
            <v>1</v>
          </cell>
        </row>
        <row r="12">
          <cell r="AC12">
            <v>9105837714</v>
          </cell>
          <cell r="AD12">
            <v>1</v>
          </cell>
        </row>
        <row r="13">
          <cell r="AC13">
            <v>9105838900</v>
          </cell>
          <cell r="AD13">
            <v>1</v>
          </cell>
        </row>
        <row r="14">
          <cell r="AC14">
            <v>9105835885</v>
          </cell>
          <cell r="AD14">
            <v>1</v>
          </cell>
        </row>
        <row r="15">
          <cell r="AC15">
            <v>9105834679</v>
          </cell>
          <cell r="AD15">
            <v>1</v>
          </cell>
        </row>
        <row r="16">
          <cell r="AC16">
            <v>9105835936</v>
          </cell>
          <cell r="AD16">
            <v>1</v>
          </cell>
        </row>
        <row r="17">
          <cell r="AC17">
            <v>9105836688</v>
          </cell>
          <cell r="AD17">
            <v>1</v>
          </cell>
        </row>
        <row r="18">
          <cell r="AC18">
            <v>9105835886</v>
          </cell>
          <cell r="AD18">
            <v>1</v>
          </cell>
        </row>
        <row r="19">
          <cell r="AC19">
            <v>9105837273</v>
          </cell>
          <cell r="AD19">
            <v>1</v>
          </cell>
        </row>
        <row r="20">
          <cell r="AC20">
            <v>9105835300</v>
          </cell>
          <cell r="AD20">
            <v>1</v>
          </cell>
        </row>
        <row r="21">
          <cell r="AC21">
            <v>9105821781</v>
          </cell>
          <cell r="AD21">
            <v>1</v>
          </cell>
        </row>
        <row r="22">
          <cell r="AC22">
            <v>9105836865</v>
          </cell>
          <cell r="AD22">
            <v>1</v>
          </cell>
        </row>
        <row r="23">
          <cell r="AC23">
            <v>9105838898</v>
          </cell>
          <cell r="AD23">
            <v>1</v>
          </cell>
        </row>
        <row r="24">
          <cell r="AC24">
            <v>9105838362</v>
          </cell>
          <cell r="AD24">
            <v>1</v>
          </cell>
        </row>
        <row r="25">
          <cell r="AC25">
            <v>9105838602</v>
          </cell>
          <cell r="AD25">
            <v>1</v>
          </cell>
        </row>
        <row r="26">
          <cell r="AC26">
            <v>9105837726</v>
          </cell>
          <cell r="AD26">
            <v>1</v>
          </cell>
        </row>
        <row r="27">
          <cell r="AC27">
            <v>9105836674</v>
          </cell>
          <cell r="AD27">
            <v>1</v>
          </cell>
        </row>
        <row r="28">
          <cell r="AC28">
            <v>9105838608</v>
          </cell>
          <cell r="AD28">
            <v>1</v>
          </cell>
        </row>
        <row r="29">
          <cell r="AC29">
            <v>9105838534</v>
          </cell>
          <cell r="AD29">
            <v>1</v>
          </cell>
        </row>
        <row r="30">
          <cell r="AC30">
            <v>9105837841</v>
          </cell>
          <cell r="AD30">
            <v>1</v>
          </cell>
        </row>
        <row r="31">
          <cell r="AC31">
            <v>9105837895</v>
          </cell>
          <cell r="AD31">
            <v>1</v>
          </cell>
        </row>
        <row r="32">
          <cell r="AC32">
            <v>9105837514</v>
          </cell>
          <cell r="AD32">
            <v>1</v>
          </cell>
        </row>
        <row r="33">
          <cell r="AC33">
            <v>9105837740</v>
          </cell>
          <cell r="AD33">
            <v>1</v>
          </cell>
        </row>
        <row r="34">
          <cell r="AC34">
            <v>9105835560</v>
          </cell>
          <cell r="AD34">
            <v>1</v>
          </cell>
        </row>
        <row r="35">
          <cell r="AC35">
            <v>9105839282</v>
          </cell>
          <cell r="AD35">
            <v>1</v>
          </cell>
        </row>
        <row r="36">
          <cell r="AC36">
            <v>9105836894</v>
          </cell>
          <cell r="AD36">
            <v>1</v>
          </cell>
        </row>
        <row r="37">
          <cell r="AC37">
            <v>9105836769</v>
          </cell>
          <cell r="AD37">
            <v>1</v>
          </cell>
        </row>
        <row r="38">
          <cell r="AC38">
            <v>9105837325</v>
          </cell>
          <cell r="AD38">
            <v>1</v>
          </cell>
        </row>
        <row r="39">
          <cell r="AC39">
            <v>9105838641</v>
          </cell>
          <cell r="AD39">
            <v>1</v>
          </cell>
        </row>
        <row r="40">
          <cell r="AC40">
            <v>9105835161</v>
          </cell>
          <cell r="AD40">
            <v>1</v>
          </cell>
        </row>
        <row r="41">
          <cell r="AC41">
            <v>9105834920</v>
          </cell>
          <cell r="AD41">
            <v>1</v>
          </cell>
        </row>
        <row r="42">
          <cell r="AC42">
            <v>9105838229</v>
          </cell>
          <cell r="AD42">
            <v>1</v>
          </cell>
        </row>
        <row r="43">
          <cell r="AC43">
            <v>9105658624</v>
          </cell>
          <cell r="AD43">
            <v>1</v>
          </cell>
        </row>
        <row r="44">
          <cell r="AC44">
            <v>9105658704</v>
          </cell>
          <cell r="AD44">
            <v>1</v>
          </cell>
        </row>
        <row r="45">
          <cell r="AC45">
            <v>9105838006</v>
          </cell>
          <cell r="AD45">
            <v>1</v>
          </cell>
        </row>
        <row r="46">
          <cell r="AC46">
            <v>9105824651</v>
          </cell>
          <cell r="AD46">
            <v>1</v>
          </cell>
        </row>
        <row r="47">
          <cell r="AC47">
            <v>9105838624</v>
          </cell>
          <cell r="AD47">
            <v>1</v>
          </cell>
        </row>
        <row r="48">
          <cell r="AC48">
            <v>9105835984</v>
          </cell>
          <cell r="AD48">
            <v>1</v>
          </cell>
        </row>
        <row r="49">
          <cell r="AC49">
            <v>9105837666</v>
          </cell>
          <cell r="AD49">
            <v>1</v>
          </cell>
        </row>
        <row r="50">
          <cell r="AC50">
            <v>9105836988</v>
          </cell>
          <cell r="AD50">
            <v>1</v>
          </cell>
        </row>
        <row r="51">
          <cell r="AC51">
            <v>9105838047</v>
          </cell>
          <cell r="AD51">
            <v>1</v>
          </cell>
        </row>
        <row r="52">
          <cell r="AC52">
            <v>9105838087</v>
          </cell>
          <cell r="AD52">
            <v>1</v>
          </cell>
        </row>
        <row r="53">
          <cell r="AC53">
            <v>9105838698</v>
          </cell>
          <cell r="AD53">
            <v>1</v>
          </cell>
        </row>
        <row r="54">
          <cell r="AC54">
            <v>9105837314</v>
          </cell>
          <cell r="AD54">
            <v>1</v>
          </cell>
        </row>
        <row r="55">
          <cell r="AC55">
            <v>9105835242</v>
          </cell>
          <cell r="AD55">
            <v>1</v>
          </cell>
        </row>
        <row r="56">
          <cell r="AC56">
            <v>9105837618</v>
          </cell>
          <cell r="AD56">
            <v>1</v>
          </cell>
        </row>
        <row r="57">
          <cell r="AC57">
            <v>9105837112</v>
          </cell>
          <cell r="AD57">
            <v>1</v>
          </cell>
        </row>
        <row r="58">
          <cell r="AC58">
            <v>9105837574</v>
          </cell>
          <cell r="AD58">
            <v>1</v>
          </cell>
        </row>
        <row r="59">
          <cell r="AC59">
            <v>9105836093</v>
          </cell>
          <cell r="AD59">
            <v>1</v>
          </cell>
        </row>
        <row r="60">
          <cell r="AC60">
            <v>9105837770</v>
          </cell>
          <cell r="AD60">
            <v>1</v>
          </cell>
        </row>
        <row r="61">
          <cell r="AC61">
            <v>9105838540</v>
          </cell>
          <cell r="AD61">
            <v>1</v>
          </cell>
        </row>
        <row r="62">
          <cell r="AC62">
            <v>9105838547</v>
          </cell>
          <cell r="AD62">
            <v>1</v>
          </cell>
        </row>
        <row r="63">
          <cell r="AC63">
            <v>9105836212</v>
          </cell>
          <cell r="AD63">
            <v>1</v>
          </cell>
        </row>
        <row r="64">
          <cell r="AC64">
            <v>9105837611</v>
          </cell>
          <cell r="AD64">
            <v>1</v>
          </cell>
        </row>
        <row r="65">
          <cell r="AC65">
            <v>9105838581</v>
          </cell>
          <cell r="AD65">
            <v>1</v>
          </cell>
        </row>
        <row r="66">
          <cell r="AC66">
            <v>9105838584</v>
          </cell>
          <cell r="AD66">
            <v>1</v>
          </cell>
        </row>
        <row r="67">
          <cell r="AC67">
            <v>9105838615</v>
          </cell>
          <cell r="AD67">
            <v>1</v>
          </cell>
        </row>
        <row r="68">
          <cell r="AC68">
            <v>9105838374</v>
          </cell>
          <cell r="AD68">
            <v>1</v>
          </cell>
        </row>
        <row r="69">
          <cell r="AC69">
            <v>9105837132</v>
          </cell>
          <cell r="AD69">
            <v>1</v>
          </cell>
        </row>
        <row r="70">
          <cell r="AC70">
            <v>9105837363</v>
          </cell>
          <cell r="AD70">
            <v>1</v>
          </cell>
        </row>
        <row r="71">
          <cell r="AC71">
            <v>9105836646</v>
          </cell>
          <cell r="AD71">
            <v>1</v>
          </cell>
        </row>
        <row r="72">
          <cell r="AC72">
            <v>9105787752</v>
          </cell>
          <cell r="AD72">
            <v>1</v>
          </cell>
        </row>
        <row r="73">
          <cell r="AC73">
            <v>9105794604</v>
          </cell>
          <cell r="AD73">
            <v>1</v>
          </cell>
        </row>
        <row r="74">
          <cell r="AC74">
            <v>9105838059</v>
          </cell>
          <cell r="AD74">
            <v>1</v>
          </cell>
        </row>
        <row r="75">
          <cell r="AC75">
            <v>9105837592</v>
          </cell>
          <cell r="AD75">
            <v>1</v>
          </cell>
        </row>
        <row r="76">
          <cell r="AC76">
            <v>9105835700</v>
          </cell>
          <cell r="AD76">
            <v>1</v>
          </cell>
        </row>
        <row r="77">
          <cell r="AC77">
            <v>9105838177</v>
          </cell>
          <cell r="AD77">
            <v>1</v>
          </cell>
        </row>
        <row r="78">
          <cell r="AC78">
            <v>9105835269</v>
          </cell>
          <cell r="AD78">
            <v>1</v>
          </cell>
        </row>
        <row r="79">
          <cell r="AC79">
            <v>9105838950</v>
          </cell>
          <cell r="AD79">
            <v>1</v>
          </cell>
        </row>
        <row r="80">
          <cell r="AC80">
            <v>9105838361</v>
          </cell>
          <cell r="AD80">
            <v>1</v>
          </cell>
        </row>
        <row r="81">
          <cell r="AC81">
            <v>9105837124</v>
          </cell>
          <cell r="AD81">
            <v>1</v>
          </cell>
        </row>
        <row r="82">
          <cell r="AC82">
            <v>9105837146</v>
          </cell>
          <cell r="AD82">
            <v>1</v>
          </cell>
        </row>
        <row r="83">
          <cell r="AC83">
            <v>9105835866</v>
          </cell>
          <cell r="AD83">
            <v>1</v>
          </cell>
        </row>
        <row r="84">
          <cell r="AC84">
            <v>9105835964</v>
          </cell>
          <cell r="AD84">
            <v>1</v>
          </cell>
        </row>
        <row r="85">
          <cell r="AC85">
            <v>9105837856</v>
          </cell>
          <cell r="AD85">
            <v>1</v>
          </cell>
        </row>
        <row r="86">
          <cell r="AC86">
            <v>9105838327</v>
          </cell>
          <cell r="AD86">
            <v>1</v>
          </cell>
        </row>
        <row r="87">
          <cell r="AC87">
            <v>9105836174</v>
          </cell>
          <cell r="AD87">
            <v>1</v>
          </cell>
        </row>
        <row r="88">
          <cell r="AC88">
            <v>9105838339</v>
          </cell>
          <cell r="AD88">
            <v>1</v>
          </cell>
        </row>
        <row r="89">
          <cell r="AC89">
            <v>9105836309</v>
          </cell>
          <cell r="AD89">
            <v>1</v>
          </cell>
        </row>
        <row r="90">
          <cell r="AC90">
            <v>9105837291</v>
          </cell>
          <cell r="AD90">
            <v>1</v>
          </cell>
        </row>
        <row r="91">
          <cell r="AC91">
            <v>9105836683</v>
          </cell>
          <cell r="AD91">
            <v>1</v>
          </cell>
        </row>
        <row r="92">
          <cell r="AC92">
            <v>9105838341</v>
          </cell>
          <cell r="AD92">
            <v>1</v>
          </cell>
        </row>
        <row r="93">
          <cell r="AC93">
            <v>9105836982</v>
          </cell>
          <cell r="AD93">
            <v>1</v>
          </cell>
        </row>
        <row r="94">
          <cell r="AC94">
            <v>9105835978</v>
          </cell>
          <cell r="AD94">
            <v>1</v>
          </cell>
        </row>
        <row r="95">
          <cell r="AC95">
            <v>9105837622</v>
          </cell>
          <cell r="AD95">
            <v>1</v>
          </cell>
        </row>
        <row r="96">
          <cell r="AC96">
            <v>9105836230</v>
          </cell>
          <cell r="AD96">
            <v>1</v>
          </cell>
        </row>
        <row r="97">
          <cell r="AC97">
            <v>9105837626</v>
          </cell>
          <cell r="AD97">
            <v>1</v>
          </cell>
        </row>
        <row r="98">
          <cell r="AC98">
            <v>9105836373</v>
          </cell>
          <cell r="AD98">
            <v>1</v>
          </cell>
        </row>
        <row r="99">
          <cell r="AC99">
            <v>9105838798</v>
          </cell>
          <cell r="AD99">
            <v>1</v>
          </cell>
        </row>
        <row r="100">
          <cell r="AC100">
            <v>9105837241</v>
          </cell>
          <cell r="AD100">
            <v>1</v>
          </cell>
        </row>
        <row r="101">
          <cell r="AC101">
            <v>9105838828</v>
          </cell>
          <cell r="AD101">
            <v>1</v>
          </cell>
        </row>
        <row r="102">
          <cell r="AC102">
            <v>9105836284</v>
          </cell>
          <cell r="AD102">
            <v>1</v>
          </cell>
        </row>
        <row r="103">
          <cell r="AC103">
            <v>9105838147</v>
          </cell>
          <cell r="AD103">
            <v>1</v>
          </cell>
        </row>
        <row r="104">
          <cell r="AC104">
            <v>9105836346</v>
          </cell>
          <cell r="AD104">
            <v>1</v>
          </cell>
        </row>
        <row r="105">
          <cell r="AC105">
            <v>9105836270</v>
          </cell>
          <cell r="AD105">
            <v>1</v>
          </cell>
        </row>
        <row r="106">
          <cell r="AC106">
            <v>9105836452</v>
          </cell>
          <cell r="AD106">
            <v>1</v>
          </cell>
        </row>
        <row r="107">
          <cell r="AC107">
            <v>9105834841</v>
          </cell>
          <cell r="AD107">
            <v>1</v>
          </cell>
        </row>
        <row r="108">
          <cell r="AC108">
            <v>9105835466</v>
          </cell>
          <cell r="AD108">
            <v>1</v>
          </cell>
        </row>
        <row r="109">
          <cell r="AC109">
            <v>9105836509</v>
          </cell>
          <cell r="AD109">
            <v>1</v>
          </cell>
        </row>
        <row r="110">
          <cell r="AC110">
            <v>9105834988</v>
          </cell>
          <cell r="AD110">
            <v>1</v>
          </cell>
        </row>
        <row r="111">
          <cell r="AC111">
            <v>9105837278</v>
          </cell>
          <cell r="AD111">
            <v>1</v>
          </cell>
        </row>
        <row r="112">
          <cell r="AC112">
            <v>9105837401</v>
          </cell>
          <cell r="AD112">
            <v>1</v>
          </cell>
        </row>
        <row r="113">
          <cell r="AC113">
            <v>9105835045</v>
          </cell>
          <cell r="AD113">
            <v>1</v>
          </cell>
        </row>
        <row r="114">
          <cell r="AC114">
            <v>9105836060</v>
          </cell>
          <cell r="AD114">
            <v>1</v>
          </cell>
        </row>
        <row r="115">
          <cell r="AC115">
            <v>9105838427</v>
          </cell>
          <cell r="AD115">
            <v>1</v>
          </cell>
        </row>
        <row r="116">
          <cell r="AC116">
            <v>9105836791</v>
          </cell>
          <cell r="AD116">
            <v>1</v>
          </cell>
        </row>
        <row r="117">
          <cell r="AC117">
            <v>9105836287</v>
          </cell>
          <cell r="AD117">
            <v>1</v>
          </cell>
        </row>
        <row r="118">
          <cell r="AC118">
            <v>9105836958</v>
          </cell>
          <cell r="AD118">
            <v>1</v>
          </cell>
        </row>
        <row r="119">
          <cell r="AC119">
            <v>9105839210</v>
          </cell>
          <cell r="AD119">
            <v>1</v>
          </cell>
        </row>
        <row r="120">
          <cell r="AC120">
            <v>9105835082</v>
          </cell>
          <cell r="AD120">
            <v>1</v>
          </cell>
        </row>
        <row r="121">
          <cell r="AC121">
            <v>9105836488</v>
          </cell>
          <cell r="AD121">
            <v>1</v>
          </cell>
        </row>
        <row r="122">
          <cell r="AC122">
            <v>9105836519</v>
          </cell>
          <cell r="AD122">
            <v>1</v>
          </cell>
        </row>
        <row r="123">
          <cell r="AC123">
            <v>9105835223</v>
          </cell>
          <cell r="AD123">
            <v>1</v>
          </cell>
        </row>
        <row r="124">
          <cell r="AC124">
            <v>9105837874</v>
          </cell>
          <cell r="AD124">
            <v>1</v>
          </cell>
        </row>
        <row r="125">
          <cell r="AC125">
            <v>9105836592</v>
          </cell>
          <cell r="AD125">
            <v>1</v>
          </cell>
        </row>
        <row r="126">
          <cell r="AC126">
            <v>9105837403</v>
          </cell>
          <cell r="AD126">
            <v>1</v>
          </cell>
        </row>
        <row r="127">
          <cell r="AC127">
            <v>9105835617</v>
          </cell>
          <cell r="AD127">
            <v>1</v>
          </cell>
        </row>
        <row r="128">
          <cell r="AC128">
            <v>9105837415</v>
          </cell>
          <cell r="AD128">
            <v>1</v>
          </cell>
        </row>
        <row r="129">
          <cell r="AC129">
            <v>9105837358</v>
          </cell>
          <cell r="AD129">
            <v>1</v>
          </cell>
        </row>
        <row r="130">
          <cell r="AC130">
            <v>9105837922</v>
          </cell>
          <cell r="AD130">
            <v>1</v>
          </cell>
        </row>
        <row r="131">
          <cell r="AC131">
            <v>9105837422</v>
          </cell>
          <cell r="AD131">
            <v>1</v>
          </cell>
        </row>
        <row r="132">
          <cell r="AC132">
            <v>9105836202</v>
          </cell>
          <cell r="AD132">
            <v>1</v>
          </cell>
        </row>
        <row r="133">
          <cell r="AC133">
            <v>9105839331</v>
          </cell>
          <cell r="AD133">
            <v>1</v>
          </cell>
        </row>
        <row r="134">
          <cell r="AC134">
            <v>9105836659</v>
          </cell>
          <cell r="AD134">
            <v>1</v>
          </cell>
        </row>
        <row r="135">
          <cell r="AC135">
            <v>9105839280</v>
          </cell>
          <cell r="AD135">
            <v>1</v>
          </cell>
        </row>
        <row r="136">
          <cell r="AC136">
            <v>9105836963</v>
          </cell>
          <cell r="AD136">
            <v>1</v>
          </cell>
        </row>
        <row r="137">
          <cell r="AC137">
            <v>9105839016</v>
          </cell>
          <cell r="AD137">
            <v>1</v>
          </cell>
        </row>
        <row r="138">
          <cell r="AC138">
            <v>9105837656</v>
          </cell>
          <cell r="AD138">
            <v>1</v>
          </cell>
        </row>
        <row r="139">
          <cell r="AC139">
            <v>9105838118</v>
          </cell>
          <cell r="AD139">
            <v>1</v>
          </cell>
        </row>
        <row r="140">
          <cell r="AC140">
            <v>9105838648</v>
          </cell>
          <cell r="AD140">
            <v>1</v>
          </cell>
        </row>
        <row r="141">
          <cell r="AC141">
            <v>9105837203</v>
          </cell>
          <cell r="AD141">
            <v>1</v>
          </cell>
        </row>
        <row r="142">
          <cell r="AC142">
            <v>9105837356</v>
          </cell>
          <cell r="AD142">
            <v>1</v>
          </cell>
        </row>
        <row r="143">
          <cell r="AC143">
            <v>9105837440</v>
          </cell>
          <cell r="AD143">
            <v>1</v>
          </cell>
        </row>
        <row r="144">
          <cell r="AC144">
            <v>9105837534</v>
          </cell>
          <cell r="AD144">
            <v>1</v>
          </cell>
        </row>
        <row r="145">
          <cell r="AC145">
            <v>9105835445</v>
          </cell>
          <cell r="AD145">
            <v>1</v>
          </cell>
        </row>
        <row r="146">
          <cell r="AC146">
            <v>9105836906</v>
          </cell>
          <cell r="AD146">
            <v>1</v>
          </cell>
        </row>
        <row r="147">
          <cell r="AC147">
            <v>9105837486</v>
          </cell>
          <cell r="AD147">
            <v>1</v>
          </cell>
        </row>
        <row r="148">
          <cell r="AC148">
            <v>9105837549</v>
          </cell>
          <cell r="AD148">
            <v>1</v>
          </cell>
        </row>
        <row r="149">
          <cell r="AC149">
            <v>9105834992</v>
          </cell>
          <cell r="AD149">
            <v>1</v>
          </cell>
        </row>
        <row r="150">
          <cell r="AC150">
            <v>9105838135</v>
          </cell>
          <cell r="AD150">
            <v>1</v>
          </cell>
        </row>
        <row r="151">
          <cell r="AC151">
            <v>9105838632</v>
          </cell>
          <cell r="AD151">
            <v>1</v>
          </cell>
        </row>
        <row r="152">
          <cell r="AC152">
            <v>9105839364</v>
          </cell>
          <cell r="AD152">
            <v>1</v>
          </cell>
        </row>
        <row r="153">
          <cell r="AC153">
            <v>9105837897</v>
          </cell>
          <cell r="AD153">
            <v>1</v>
          </cell>
        </row>
        <row r="154">
          <cell r="AC154">
            <v>9105835830</v>
          </cell>
          <cell r="AD154">
            <v>1</v>
          </cell>
        </row>
        <row r="155">
          <cell r="AC155">
            <v>9105838119</v>
          </cell>
          <cell r="AD155">
            <v>1</v>
          </cell>
        </row>
        <row r="156">
          <cell r="AC156">
            <v>9105836504</v>
          </cell>
          <cell r="AD156">
            <v>1</v>
          </cell>
        </row>
        <row r="157">
          <cell r="AC157">
            <v>9105838040</v>
          </cell>
          <cell r="AD157">
            <v>1</v>
          </cell>
        </row>
        <row r="158">
          <cell r="AC158">
            <v>9105837536</v>
          </cell>
          <cell r="AD158">
            <v>1</v>
          </cell>
        </row>
        <row r="159">
          <cell r="AC159">
            <v>9105838200</v>
          </cell>
          <cell r="AD159">
            <v>1</v>
          </cell>
        </row>
        <row r="160">
          <cell r="AC160">
            <v>9105834842</v>
          </cell>
          <cell r="AD160">
            <v>1</v>
          </cell>
        </row>
        <row r="161">
          <cell r="AC161">
            <v>9105837391</v>
          </cell>
          <cell r="AD161">
            <v>1</v>
          </cell>
        </row>
        <row r="162">
          <cell r="AC162">
            <v>9105837452</v>
          </cell>
          <cell r="AD162">
            <v>1</v>
          </cell>
        </row>
        <row r="163">
          <cell r="AC163">
            <v>9105836031</v>
          </cell>
          <cell r="AD163">
            <v>1</v>
          </cell>
        </row>
        <row r="164">
          <cell r="AC164">
            <v>9105837919</v>
          </cell>
          <cell r="AD164">
            <v>1</v>
          </cell>
        </row>
        <row r="165">
          <cell r="AC165">
            <v>9105834914</v>
          </cell>
          <cell r="AD165">
            <v>1</v>
          </cell>
        </row>
        <row r="166">
          <cell r="AC166">
            <v>9105836345</v>
          </cell>
          <cell r="AD166">
            <v>1</v>
          </cell>
        </row>
        <row r="167">
          <cell r="AC167">
            <v>9105834968</v>
          </cell>
          <cell r="AD167">
            <v>1</v>
          </cell>
        </row>
        <row r="168">
          <cell r="AC168">
            <v>9105835674</v>
          </cell>
          <cell r="AD168">
            <v>1</v>
          </cell>
        </row>
        <row r="169">
          <cell r="AC169">
            <v>9105838390</v>
          </cell>
          <cell r="AD169">
            <v>1</v>
          </cell>
        </row>
        <row r="170">
          <cell r="AC170">
            <v>9105838455</v>
          </cell>
          <cell r="AD170">
            <v>1</v>
          </cell>
        </row>
        <row r="171">
          <cell r="AC171">
            <v>9105836228</v>
          </cell>
          <cell r="AD171">
            <v>1</v>
          </cell>
        </row>
        <row r="172">
          <cell r="AC172">
            <v>9105838604</v>
          </cell>
          <cell r="AD172">
            <v>1</v>
          </cell>
        </row>
        <row r="173">
          <cell r="AC173">
            <v>9105838665</v>
          </cell>
          <cell r="AD173">
            <v>1</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SNV"/>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30"/>
  <sheetViews>
    <sheetView topLeftCell="Q1" workbookViewId="0">
      <selection activeCell="R14" sqref="R14"/>
    </sheetView>
  </sheetViews>
  <sheetFormatPr defaultRowHeight="15" x14ac:dyDescent="0.25"/>
  <cols>
    <col min="1" max="1" width="4.375" style="2" bestFit="1" customWidth="1"/>
    <col min="2" max="2" width="10" style="53" bestFit="1" customWidth="1"/>
    <col min="3" max="3" width="10" style="2" customWidth="1"/>
    <col min="4" max="4" width="13.875" style="2" bestFit="1" customWidth="1"/>
    <col min="5" max="5" width="19.125" style="2" bestFit="1" customWidth="1"/>
    <col min="6" max="6" width="19.25" style="2" bestFit="1" customWidth="1"/>
    <col min="7" max="7" width="19.125" style="2" bestFit="1" customWidth="1"/>
    <col min="8" max="8" width="18.875" style="2" bestFit="1" customWidth="1"/>
    <col min="9" max="9" width="20" style="2" bestFit="1" customWidth="1"/>
    <col min="10" max="10" width="10.5" style="2" bestFit="1" customWidth="1"/>
    <col min="11" max="11" width="28" style="2" bestFit="1" customWidth="1"/>
    <col min="12" max="12" width="30.625" style="2" bestFit="1" customWidth="1"/>
    <col min="13" max="13" width="11.625" style="2" bestFit="1" customWidth="1"/>
    <col min="14" max="14" width="33.625" style="2" bestFit="1" customWidth="1"/>
    <col min="15" max="15" width="132.125" style="2" bestFit="1" customWidth="1"/>
    <col min="16" max="16" width="11.25" style="2" bestFit="1" customWidth="1"/>
    <col min="17" max="17" width="7.875" style="2" bestFit="1" customWidth="1"/>
    <col min="18" max="18" width="32.75" style="2" bestFit="1" customWidth="1"/>
    <col min="19" max="19" width="17.625" style="2" bestFit="1" customWidth="1"/>
    <col min="20" max="20" width="4.125" style="2" bestFit="1" customWidth="1"/>
    <col min="21" max="21" width="7" style="2" bestFit="1" customWidth="1"/>
    <col min="22" max="22" width="9" style="2"/>
    <col min="23" max="23" width="15.375" style="2" bestFit="1" customWidth="1"/>
    <col min="24" max="24" width="30.5" style="2" bestFit="1" customWidth="1"/>
    <col min="25" max="25" width="16.5" style="2" bestFit="1" customWidth="1"/>
    <col min="26" max="26" width="13.875" style="2" bestFit="1" customWidth="1"/>
    <col min="27" max="27" width="19.5" style="2" bestFit="1" customWidth="1"/>
    <col min="28" max="28" width="16.375" style="2" bestFit="1" customWidth="1"/>
    <col min="29" max="16384" width="9" style="2"/>
  </cols>
  <sheetData>
    <row r="1" spans="1:28" x14ac:dyDescent="0.25">
      <c r="A1" s="4" t="s">
        <v>2467</v>
      </c>
      <c r="B1" s="49" t="s">
        <v>1520</v>
      </c>
      <c r="C1" s="4"/>
      <c r="D1" s="4" t="s">
        <v>2468</v>
      </c>
      <c r="E1" s="4" t="s">
        <v>2469</v>
      </c>
      <c r="F1" s="4" t="s">
        <v>2470</v>
      </c>
      <c r="G1" s="4" t="s">
        <v>2471</v>
      </c>
      <c r="H1" s="4" t="s">
        <v>2472</v>
      </c>
      <c r="I1" s="4" t="s">
        <v>5</v>
      </c>
      <c r="J1" s="4" t="s">
        <v>2473</v>
      </c>
      <c r="K1" s="4" t="s">
        <v>2474</v>
      </c>
      <c r="L1" s="4" t="s">
        <v>2475</v>
      </c>
      <c r="M1" s="4" t="s">
        <v>1519</v>
      </c>
      <c r="N1" s="4" t="s">
        <v>1518</v>
      </c>
      <c r="O1" s="4" t="s">
        <v>2476</v>
      </c>
      <c r="P1" s="4" t="s">
        <v>2477</v>
      </c>
      <c r="Q1" s="4" t="s">
        <v>2478</v>
      </c>
      <c r="R1" s="4" t="s">
        <v>1517</v>
      </c>
      <c r="S1" s="4" t="s">
        <v>2479</v>
      </c>
      <c r="T1" s="4" t="s">
        <v>1516</v>
      </c>
      <c r="U1" s="4" t="s">
        <v>1515</v>
      </c>
      <c r="V1" s="4" t="s">
        <v>1514</v>
      </c>
      <c r="W1" s="4" t="s">
        <v>2480</v>
      </c>
      <c r="X1" s="4" t="s">
        <v>2481</v>
      </c>
      <c r="Y1" s="4" t="s">
        <v>2482</v>
      </c>
      <c r="Z1" s="4" t="s">
        <v>2483</v>
      </c>
      <c r="AA1" s="4" t="s">
        <v>2484</v>
      </c>
      <c r="AB1" s="4" t="s">
        <v>2485</v>
      </c>
    </row>
    <row r="2" spans="1:28" ht="15.75" x14ac:dyDescent="0.25">
      <c r="A2" s="2">
        <v>1</v>
      </c>
      <c r="B2" s="50">
        <v>9105810339</v>
      </c>
      <c r="C2" s="47" t="str">
        <f>IFERROR(INDEX([1]Data!AC2:AC173,MATCH(B2,'[2]DATA DSNV'!E:E,0),1),"")</f>
        <v/>
      </c>
      <c r="D2" s="51">
        <v>45886</v>
      </c>
      <c r="E2" s="51">
        <v>45886</v>
      </c>
      <c r="F2" s="52">
        <v>45886.298947800897</v>
      </c>
      <c r="G2" s="3" t="s">
        <v>2486</v>
      </c>
      <c r="H2" s="51"/>
      <c r="I2" s="2" t="s">
        <v>2487</v>
      </c>
      <c r="J2" s="3" t="s">
        <v>2488</v>
      </c>
      <c r="K2" s="2" t="s">
        <v>2489</v>
      </c>
      <c r="L2" s="2" t="s">
        <v>2490</v>
      </c>
      <c r="M2" s="3" t="s">
        <v>2491</v>
      </c>
      <c r="N2" s="2" t="s">
        <v>2492</v>
      </c>
      <c r="O2" s="2" t="s">
        <v>2493</v>
      </c>
      <c r="P2" s="2">
        <v>10</v>
      </c>
      <c r="Q2" s="3" t="s">
        <v>2494</v>
      </c>
      <c r="R2" s="2" t="s">
        <v>1079</v>
      </c>
      <c r="S2" s="3" t="s">
        <v>2495</v>
      </c>
      <c r="T2" s="3" t="s">
        <v>2496</v>
      </c>
      <c r="U2" s="2">
        <v>49500</v>
      </c>
      <c r="V2" s="2">
        <v>1</v>
      </c>
      <c r="W2" s="2">
        <v>0</v>
      </c>
      <c r="X2" s="2" t="s">
        <v>2492</v>
      </c>
      <c r="Z2" s="51">
        <v>45886.298946990697</v>
      </c>
      <c r="AA2" s="2" t="s">
        <v>2497</v>
      </c>
      <c r="AB2" s="2" t="s">
        <v>950</v>
      </c>
    </row>
    <row r="3" spans="1:28" ht="15.75" x14ac:dyDescent="0.25">
      <c r="A3" s="2">
        <v>2</v>
      </c>
      <c r="B3" s="50">
        <v>9105810339</v>
      </c>
      <c r="C3" s="47">
        <f ca="1">SUMIF([1]Data!$AC$2:$AC$173,C3,[1]Data!$AD$2:$AD$173)</f>
        <v>0</v>
      </c>
      <c r="D3" s="51">
        <v>45886</v>
      </c>
      <c r="E3" s="51">
        <v>45886</v>
      </c>
      <c r="F3" s="52">
        <v>45886.298947800897</v>
      </c>
      <c r="G3" s="3" t="s">
        <v>2486</v>
      </c>
      <c r="H3" s="51"/>
      <c r="I3" s="2" t="s">
        <v>2487</v>
      </c>
      <c r="J3" s="3" t="s">
        <v>2488</v>
      </c>
      <c r="K3" s="2" t="s">
        <v>2489</v>
      </c>
      <c r="L3" s="2" t="s">
        <v>2490</v>
      </c>
      <c r="M3" s="3" t="s">
        <v>2491</v>
      </c>
      <c r="N3" s="2" t="s">
        <v>2492</v>
      </c>
      <c r="O3" s="2" t="s">
        <v>2493</v>
      </c>
      <c r="P3" s="2">
        <v>20</v>
      </c>
      <c r="Q3" s="3" t="s">
        <v>2498</v>
      </c>
      <c r="R3" s="2" t="s">
        <v>977</v>
      </c>
      <c r="S3" s="3" t="s">
        <v>2499</v>
      </c>
      <c r="T3" s="3" t="s">
        <v>2496</v>
      </c>
      <c r="U3" s="2">
        <v>50400</v>
      </c>
      <c r="V3" s="2">
        <v>2</v>
      </c>
      <c r="W3" s="2">
        <v>0</v>
      </c>
      <c r="X3" s="2" t="s">
        <v>2492</v>
      </c>
      <c r="Z3" s="51">
        <v>45886.298946990697</v>
      </c>
      <c r="AA3" s="2" t="s">
        <v>2497</v>
      </c>
      <c r="AB3" s="2" t="s">
        <v>950</v>
      </c>
    </row>
    <row r="4" spans="1:28" ht="15.75" x14ac:dyDescent="0.25">
      <c r="A4" s="2">
        <v>3</v>
      </c>
      <c r="B4" s="50" t="s">
        <v>2500</v>
      </c>
      <c r="C4" s="47">
        <f ca="1">SUMIF([1]Data!$AC$2:$AC$173,C4,[1]Data!$AD$2:$AD$173)</f>
        <v>0</v>
      </c>
      <c r="D4" s="51">
        <v>45886</v>
      </c>
      <c r="E4" s="51">
        <v>45886</v>
      </c>
      <c r="F4" s="52">
        <v>45886.311924456</v>
      </c>
      <c r="G4" s="3" t="s">
        <v>2501</v>
      </c>
      <c r="H4" s="51"/>
      <c r="I4" s="2" t="s">
        <v>2487</v>
      </c>
      <c r="J4" s="3" t="s">
        <v>2488</v>
      </c>
      <c r="K4" s="2" t="s">
        <v>2489</v>
      </c>
      <c r="L4" s="2" t="s">
        <v>2490</v>
      </c>
      <c r="M4" s="3" t="s">
        <v>2491</v>
      </c>
      <c r="N4" s="2" t="s">
        <v>2492</v>
      </c>
      <c r="O4" s="2" t="s">
        <v>2493</v>
      </c>
      <c r="P4" s="2">
        <v>10</v>
      </c>
      <c r="Q4" s="3" t="s">
        <v>2502</v>
      </c>
      <c r="R4" s="2" t="s">
        <v>981</v>
      </c>
      <c r="S4" s="3" t="s">
        <v>2503</v>
      </c>
      <c r="T4" s="3" t="s">
        <v>2496</v>
      </c>
      <c r="U4" s="2">
        <v>50182</v>
      </c>
      <c r="V4" s="2">
        <v>1</v>
      </c>
      <c r="W4" s="2">
        <v>0</v>
      </c>
      <c r="X4" s="2" t="s">
        <v>2492</v>
      </c>
      <c r="Z4" s="51">
        <v>45886.311923148103</v>
      </c>
      <c r="AA4" s="2" t="s">
        <v>2504</v>
      </c>
      <c r="AB4" s="2" t="s">
        <v>950</v>
      </c>
    </row>
    <row r="5" spans="1:28" ht="15.75" x14ac:dyDescent="0.25">
      <c r="A5" s="2">
        <v>4</v>
      </c>
      <c r="B5" s="50" t="s">
        <v>2505</v>
      </c>
      <c r="C5" s="47">
        <f ca="1">SUMIF([1]Data!$AC$2:$AC$173,C5,[1]Data!$AD$2:$AD$173)</f>
        <v>0</v>
      </c>
      <c r="D5" s="51">
        <v>45886</v>
      </c>
      <c r="E5" s="51">
        <v>45886</v>
      </c>
      <c r="F5" s="52">
        <v>45886.332048460601</v>
      </c>
      <c r="G5" s="3" t="s">
        <v>2506</v>
      </c>
      <c r="H5" s="51"/>
      <c r="I5" s="2" t="s">
        <v>2487</v>
      </c>
      <c r="J5" s="3" t="s">
        <v>2488</v>
      </c>
      <c r="K5" s="2" t="s">
        <v>2489</v>
      </c>
      <c r="L5" s="2" t="s">
        <v>2490</v>
      </c>
      <c r="M5" s="3" t="s">
        <v>2507</v>
      </c>
      <c r="N5" s="2" t="s">
        <v>2508</v>
      </c>
      <c r="O5" s="2" t="s">
        <v>2509</v>
      </c>
      <c r="P5" s="2">
        <v>10</v>
      </c>
      <c r="Q5" s="3" t="s">
        <v>2510</v>
      </c>
      <c r="R5" s="2" t="s">
        <v>955</v>
      </c>
      <c r="S5" s="3" t="s">
        <v>2511</v>
      </c>
      <c r="T5" s="3" t="s">
        <v>2496</v>
      </c>
      <c r="U5" s="2">
        <v>46000</v>
      </c>
      <c r="V5" s="2">
        <v>3</v>
      </c>
      <c r="W5" s="2">
        <v>0</v>
      </c>
      <c r="X5" s="2" t="s">
        <v>2508</v>
      </c>
      <c r="Z5" s="51">
        <v>45886.332047106502</v>
      </c>
      <c r="AB5" s="2" t="s">
        <v>950</v>
      </c>
    </row>
    <row r="6" spans="1:28" ht="15.75" x14ac:dyDescent="0.25">
      <c r="A6" s="2">
        <v>5</v>
      </c>
      <c r="B6" s="50" t="s">
        <v>2512</v>
      </c>
      <c r="C6" s="47">
        <f ca="1">SUMIF([1]Data!$AC$2:$AC$173,C6,[1]Data!$AD$2:$AD$173)</f>
        <v>0</v>
      </c>
      <c r="D6" s="51">
        <v>45886</v>
      </c>
      <c r="E6" s="51">
        <v>45886</v>
      </c>
      <c r="F6" s="52">
        <v>45886.343114120398</v>
      </c>
      <c r="G6" s="3" t="s">
        <v>2513</v>
      </c>
      <c r="H6" s="51"/>
      <c r="I6" s="2" t="s">
        <v>2487</v>
      </c>
      <c r="J6" s="3" t="s">
        <v>2488</v>
      </c>
      <c r="K6" s="2" t="s">
        <v>2489</v>
      </c>
      <c r="L6" s="2" t="s">
        <v>2490</v>
      </c>
      <c r="M6" s="3" t="s">
        <v>2514</v>
      </c>
      <c r="N6" s="2" t="s">
        <v>2515</v>
      </c>
      <c r="O6" s="2" t="s">
        <v>2516</v>
      </c>
      <c r="P6" s="2">
        <v>10</v>
      </c>
      <c r="Q6" s="3" t="s">
        <v>2510</v>
      </c>
      <c r="R6" s="2" t="s">
        <v>955</v>
      </c>
      <c r="S6" s="3" t="s">
        <v>2511</v>
      </c>
      <c r="T6" s="3" t="s">
        <v>2496</v>
      </c>
      <c r="U6" s="2">
        <v>46000</v>
      </c>
      <c r="V6" s="2">
        <v>2</v>
      </c>
      <c r="W6" s="2">
        <v>0</v>
      </c>
      <c r="X6" s="2" t="s">
        <v>2515</v>
      </c>
      <c r="Z6" s="51">
        <v>45886.343112349503</v>
      </c>
      <c r="AB6" s="2" t="s">
        <v>950</v>
      </c>
    </row>
    <row r="7" spans="1:28" ht="15.75" x14ac:dyDescent="0.25">
      <c r="A7" s="2">
        <v>6</v>
      </c>
      <c r="B7" s="50" t="s">
        <v>2517</v>
      </c>
      <c r="C7" s="47">
        <f ca="1">SUMIF([1]Data!$AC$2:$AC$173,C7,[1]Data!$AD$2:$AD$173)</f>
        <v>0</v>
      </c>
      <c r="D7" s="51">
        <v>45886</v>
      </c>
      <c r="E7" s="51">
        <v>45891</v>
      </c>
      <c r="F7" s="52">
        <v>45886.3511480671</v>
      </c>
      <c r="G7" s="3" t="s">
        <v>2518</v>
      </c>
      <c r="H7" s="51"/>
      <c r="I7" s="2" t="s">
        <v>2487</v>
      </c>
      <c r="J7" s="3" t="s">
        <v>2488</v>
      </c>
      <c r="K7" s="2" t="s">
        <v>2489</v>
      </c>
      <c r="L7" s="2" t="s">
        <v>2490</v>
      </c>
      <c r="M7" s="3" t="s">
        <v>2514</v>
      </c>
      <c r="N7" s="2" t="s">
        <v>2515</v>
      </c>
      <c r="O7" s="2" t="s">
        <v>2516</v>
      </c>
      <c r="P7" s="2">
        <v>10</v>
      </c>
      <c r="Q7" s="3" t="s">
        <v>2519</v>
      </c>
      <c r="R7" s="2" t="s">
        <v>951</v>
      </c>
      <c r="S7" s="3" t="s">
        <v>2520</v>
      </c>
      <c r="T7" s="3" t="s">
        <v>2496</v>
      </c>
      <c r="U7" s="2">
        <v>111058</v>
      </c>
      <c r="V7" s="2">
        <v>1</v>
      </c>
      <c r="W7" s="2">
        <v>0</v>
      </c>
      <c r="X7" s="2" t="s">
        <v>2515</v>
      </c>
      <c r="Z7" s="51">
        <v>45886.351146145797</v>
      </c>
      <c r="AB7" s="2" t="s">
        <v>950</v>
      </c>
    </row>
    <row r="8" spans="1:28" ht="15.75" x14ac:dyDescent="0.25">
      <c r="A8" s="2">
        <v>7</v>
      </c>
      <c r="B8" s="50" t="s">
        <v>2521</v>
      </c>
      <c r="C8" s="47">
        <f ca="1">SUMIF([1]Data!$AC$2:$AC$173,C8,[1]Data!$AD$2:$AD$173)</f>
        <v>0</v>
      </c>
      <c r="D8" s="51">
        <v>45886</v>
      </c>
      <c r="E8" s="51">
        <v>45886</v>
      </c>
      <c r="F8" s="52">
        <v>45886.354091666697</v>
      </c>
      <c r="G8" s="3" t="s">
        <v>2522</v>
      </c>
      <c r="H8" s="51"/>
      <c r="I8" s="2" t="s">
        <v>2487</v>
      </c>
      <c r="J8" s="3" t="s">
        <v>2488</v>
      </c>
      <c r="K8" s="2" t="s">
        <v>2489</v>
      </c>
      <c r="L8" s="2" t="s">
        <v>2490</v>
      </c>
      <c r="M8" s="3" t="s">
        <v>2523</v>
      </c>
      <c r="N8" s="2" t="s">
        <v>2524</v>
      </c>
      <c r="O8" s="2" t="s">
        <v>2525</v>
      </c>
      <c r="P8" s="2">
        <v>10</v>
      </c>
      <c r="Q8" s="3" t="s">
        <v>2502</v>
      </c>
      <c r="R8" s="2" t="s">
        <v>981</v>
      </c>
      <c r="S8" s="3" t="s">
        <v>2503</v>
      </c>
      <c r="T8" s="3" t="s">
        <v>2496</v>
      </c>
      <c r="U8" s="2">
        <v>50182</v>
      </c>
      <c r="V8" s="2">
        <v>2</v>
      </c>
      <c r="W8" s="2">
        <v>0</v>
      </c>
      <c r="X8" s="2" t="s">
        <v>2526</v>
      </c>
      <c r="Z8" s="51">
        <v>45886.354089930603</v>
      </c>
      <c r="AA8" s="2" t="s">
        <v>2527</v>
      </c>
      <c r="AB8" s="2" t="s">
        <v>950</v>
      </c>
    </row>
    <row r="9" spans="1:28" ht="15.75" x14ac:dyDescent="0.25">
      <c r="A9" s="2">
        <v>8</v>
      </c>
      <c r="B9" s="50" t="s">
        <v>2521</v>
      </c>
      <c r="C9" s="47">
        <f ca="1">SUMIF([1]Data!$AC$2:$AC$173,C9,[1]Data!$AD$2:$AD$173)</f>
        <v>0</v>
      </c>
      <c r="D9" s="51">
        <v>45886</v>
      </c>
      <c r="E9" s="51">
        <v>45886</v>
      </c>
      <c r="F9" s="52">
        <v>45886.354091666697</v>
      </c>
      <c r="G9" s="3" t="s">
        <v>2522</v>
      </c>
      <c r="H9" s="51"/>
      <c r="I9" s="2" t="s">
        <v>2487</v>
      </c>
      <c r="J9" s="3" t="s">
        <v>2488</v>
      </c>
      <c r="K9" s="2" t="s">
        <v>2489</v>
      </c>
      <c r="L9" s="2" t="s">
        <v>2490</v>
      </c>
      <c r="M9" s="3" t="s">
        <v>2523</v>
      </c>
      <c r="N9" s="2" t="s">
        <v>2524</v>
      </c>
      <c r="O9" s="2" t="s">
        <v>2525</v>
      </c>
      <c r="P9" s="2">
        <v>20</v>
      </c>
      <c r="Q9" s="3" t="s">
        <v>2528</v>
      </c>
      <c r="R9" s="2" t="s">
        <v>965</v>
      </c>
      <c r="S9" s="3" t="s">
        <v>2529</v>
      </c>
      <c r="T9" s="3" t="s">
        <v>2496</v>
      </c>
      <c r="U9" s="2">
        <v>74250</v>
      </c>
      <c r="V9" s="2">
        <v>2</v>
      </c>
      <c r="W9" s="2">
        <v>0</v>
      </c>
      <c r="X9" s="2" t="s">
        <v>2526</v>
      </c>
      <c r="Z9" s="51">
        <v>45886.354089930603</v>
      </c>
      <c r="AA9" s="2" t="s">
        <v>2527</v>
      </c>
      <c r="AB9" s="2" t="s">
        <v>950</v>
      </c>
    </row>
    <row r="10" spans="1:28" ht="15.75" x14ac:dyDescent="0.25">
      <c r="A10" s="2">
        <v>9</v>
      </c>
      <c r="B10" s="50" t="s">
        <v>2530</v>
      </c>
      <c r="C10" s="47">
        <f ca="1">SUMIF([1]Data!$AC$2:$AC$173,C10,[1]Data!$AD$2:$AD$173)</f>
        <v>0</v>
      </c>
      <c r="D10" s="51">
        <v>45886</v>
      </c>
      <c r="E10" s="51">
        <v>45886</v>
      </c>
      <c r="F10" s="52">
        <v>45886.373061840299</v>
      </c>
      <c r="G10" s="3" t="s">
        <v>2531</v>
      </c>
      <c r="H10" s="51"/>
      <c r="I10" s="2" t="s">
        <v>2487</v>
      </c>
      <c r="J10" s="3" t="s">
        <v>2488</v>
      </c>
      <c r="K10" s="2" t="s">
        <v>2489</v>
      </c>
      <c r="L10" s="2" t="s">
        <v>2490</v>
      </c>
      <c r="M10" s="3" t="s">
        <v>2532</v>
      </c>
      <c r="N10" s="2" t="s">
        <v>2533</v>
      </c>
      <c r="O10" s="2" t="s">
        <v>2534</v>
      </c>
      <c r="P10" s="2">
        <v>10</v>
      </c>
      <c r="Q10" s="3" t="s">
        <v>2502</v>
      </c>
      <c r="R10" s="2" t="s">
        <v>981</v>
      </c>
      <c r="S10" s="3" t="s">
        <v>2503</v>
      </c>
      <c r="T10" s="3" t="s">
        <v>2496</v>
      </c>
      <c r="U10" s="2">
        <v>50182</v>
      </c>
      <c r="V10" s="2">
        <v>3</v>
      </c>
      <c r="W10" s="2">
        <v>0</v>
      </c>
      <c r="X10" s="2" t="s">
        <v>2533</v>
      </c>
      <c r="Z10" s="51">
        <v>45886.3730596065</v>
      </c>
      <c r="AB10" s="2" t="s">
        <v>950</v>
      </c>
    </row>
    <row r="11" spans="1:28" ht="15.75" x14ac:dyDescent="0.25">
      <c r="A11" s="2">
        <v>10</v>
      </c>
      <c r="B11" s="50" t="s">
        <v>2535</v>
      </c>
      <c r="C11" s="47">
        <f ca="1">SUMIF([1]Data!$AC$2:$AC$173,C11,[1]Data!$AD$2:$AD$173)</f>
        <v>0</v>
      </c>
      <c r="D11" s="51">
        <v>45886</v>
      </c>
      <c r="E11" s="51">
        <v>45886</v>
      </c>
      <c r="F11" s="52">
        <v>45886.385014467603</v>
      </c>
      <c r="G11" s="3" t="s">
        <v>2536</v>
      </c>
      <c r="H11" s="51"/>
      <c r="I11" s="2" t="s">
        <v>2487</v>
      </c>
      <c r="J11" s="3" t="s">
        <v>2488</v>
      </c>
      <c r="K11" s="2" t="s">
        <v>2489</v>
      </c>
      <c r="L11" s="2" t="s">
        <v>2490</v>
      </c>
      <c r="M11" s="3" t="s">
        <v>2537</v>
      </c>
      <c r="N11" s="2" t="s">
        <v>2538</v>
      </c>
      <c r="O11" s="2" t="s">
        <v>2539</v>
      </c>
      <c r="P11" s="2">
        <v>10</v>
      </c>
      <c r="Q11" s="3" t="s">
        <v>2510</v>
      </c>
      <c r="R11" s="2" t="s">
        <v>955</v>
      </c>
      <c r="S11" s="3" t="s">
        <v>2511</v>
      </c>
      <c r="T11" s="3" t="s">
        <v>2496</v>
      </c>
      <c r="U11" s="2">
        <v>46000</v>
      </c>
      <c r="V11" s="2">
        <v>1</v>
      </c>
      <c r="W11" s="2">
        <v>0</v>
      </c>
      <c r="X11" s="2" t="s">
        <v>2540</v>
      </c>
      <c r="Y11" s="2" t="s">
        <v>2541</v>
      </c>
      <c r="Z11" s="51">
        <v>45886.385012152801</v>
      </c>
      <c r="AB11" s="2" t="s">
        <v>950</v>
      </c>
    </row>
    <row r="12" spans="1:28" ht="15.75" x14ac:dyDescent="0.25">
      <c r="A12" s="2">
        <v>11</v>
      </c>
      <c r="B12" s="50" t="s">
        <v>2542</v>
      </c>
      <c r="C12" s="47">
        <f ca="1">SUMIF([1]Data!$AC$2:$AC$173,C12,[1]Data!$AD$2:$AD$173)</f>
        <v>0</v>
      </c>
      <c r="D12" s="51">
        <v>45886</v>
      </c>
      <c r="E12" s="51">
        <v>45886</v>
      </c>
      <c r="F12" s="52">
        <v>45886.3891154745</v>
      </c>
      <c r="G12" s="3" t="s">
        <v>2543</v>
      </c>
      <c r="H12" s="51"/>
      <c r="I12" s="2" t="s">
        <v>2487</v>
      </c>
      <c r="J12" s="3" t="s">
        <v>2488</v>
      </c>
      <c r="K12" s="2" t="s">
        <v>2489</v>
      </c>
      <c r="L12" s="2" t="s">
        <v>2490</v>
      </c>
      <c r="M12" s="3" t="s">
        <v>2544</v>
      </c>
      <c r="N12" s="2" t="s">
        <v>2545</v>
      </c>
      <c r="O12" s="2" t="s">
        <v>2546</v>
      </c>
      <c r="P12" s="2">
        <v>10</v>
      </c>
      <c r="Q12" s="3" t="s">
        <v>2547</v>
      </c>
      <c r="R12" s="2" t="s">
        <v>994</v>
      </c>
      <c r="S12" s="3" t="s">
        <v>2548</v>
      </c>
      <c r="T12" s="3" t="s">
        <v>2496</v>
      </c>
      <c r="U12" s="2">
        <v>111606</v>
      </c>
      <c r="V12" s="2">
        <v>1</v>
      </c>
      <c r="W12" s="2">
        <v>0</v>
      </c>
      <c r="X12" s="2" t="s">
        <v>2549</v>
      </c>
      <c r="Z12" s="51">
        <v>45886.389113078701</v>
      </c>
      <c r="AB12" s="2" t="s">
        <v>950</v>
      </c>
    </row>
    <row r="13" spans="1:28" ht="15.75" x14ac:dyDescent="0.25">
      <c r="A13" s="2">
        <v>12</v>
      </c>
      <c r="B13" s="50" t="s">
        <v>2550</v>
      </c>
      <c r="C13" s="47">
        <f ca="1">SUMIF([1]Data!$AC$2:$AC$173,C13,[1]Data!$AD$2:$AD$173)</f>
        <v>0</v>
      </c>
      <c r="D13" s="51">
        <v>45886</v>
      </c>
      <c r="E13" s="51">
        <v>45886</v>
      </c>
      <c r="F13" s="52">
        <v>45886.397133564802</v>
      </c>
      <c r="G13" s="3" t="s">
        <v>2551</v>
      </c>
      <c r="H13" s="51"/>
      <c r="I13" s="2" t="s">
        <v>2487</v>
      </c>
      <c r="J13" s="3" t="s">
        <v>2488</v>
      </c>
      <c r="K13" s="2" t="s">
        <v>2489</v>
      </c>
      <c r="L13" s="2" t="s">
        <v>2490</v>
      </c>
      <c r="M13" s="3" t="s">
        <v>2552</v>
      </c>
      <c r="N13" s="2" t="s">
        <v>2553</v>
      </c>
      <c r="O13" s="2" t="s">
        <v>2554</v>
      </c>
      <c r="P13" s="2">
        <v>10</v>
      </c>
      <c r="Q13" s="3" t="s">
        <v>2502</v>
      </c>
      <c r="R13" s="2" t="s">
        <v>981</v>
      </c>
      <c r="S13" s="3" t="s">
        <v>2503</v>
      </c>
      <c r="T13" s="3" t="s">
        <v>2496</v>
      </c>
      <c r="U13" s="2">
        <v>50182</v>
      </c>
      <c r="V13" s="2">
        <v>3</v>
      </c>
      <c r="W13" s="2">
        <v>0</v>
      </c>
      <c r="X13" s="2" t="s">
        <v>2553</v>
      </c>
      <c r="Z13" s="51">
        <v>45886.397130937497</v>
      </c>
      <c r="AA13" s="2" t="s">
        <v>2555</v>
      </c>
      <c r="AB13" s="2" t="s">
        <v>950</v>
      </c>
    </row>
    <row r="14" spans="1:28" ht="15.75" x14ac:dyDescent="0.25">
      <c r="A14" s="2">
        <v>13</v>
      </c>
      <c r="B14" s="50" t="s">
        <v>2550</v>
      </c>
      <c r="C14" s="47">
        <f ca="1">SUMIF([1]Data!$AC$2:$AC$173,C14,[1]Data!$AD$2:$AD$173)</f>
        <v>0</v>
      </c>
      <c r="D14" s="51">
        <v>45886</v>
      </c>
      <c r="E14" s="51">
        <v>45886</v>
      </c>
      <c r="F14" s="52">
        <v>45886.397133564802</v>
      </c>
      <c r="G14" s="3" t="s">
        <v>2551</v>
      </c>
      <c r="H14" s="51"/>
      <c r="I14" s="2" t="s">
        <v>2487</v>
      </c>
      <c r="J14" s="3" t="s">
        <v>2488</v>
      </c>
      <c r="K14" s="2" t="s">
        <v>2489</v>
      </c>
      <c r="L14" s="2" t="s">
        <v>2490</v>
      </c>
      <c r="M14" s="3" t="s">
        <v>2552</v>
      </c>
      <c r="N14" s="2" t="s">
        <v>2553</v>
      </c>
      <c r="O14" s="2" t="s">
        <v>2554</v>
      </c>
      <c r="P14" s="2">
        <v>20</v>
      </c>
      <c r="Q14" s="3" t="s">
        <v>2556</v>
      </c>
      <c r="R14" s="2" t="s">
        <v>960</v>
      </c>
      <c r="S14" s="3" t="s">
        <v>2557</v>
      </c>
      <c r="T14" s="3" t="s">
        <v>2496</v>
      </c>
      <c r="U14" s="2">
        <v>55595</v>
      </c>
      <c r="V14" s="2">
        <v>2</v>
      </c>
      <c r="W14" s="2">
        <v>0</v>
      </c>
      <c r="X14" s="2" t="s">
        <v>2553</v>
      </c>
      <c r="Z14" s="51">
        <v>45886.397130937497</v>
      </c>
      <c r="AA14" s="2" t="s">
        <v>2555</v>
      </c>
      <c r="AB14" s="2" t="s">
        <v>950</v>
      </c>
    </row>
    <row r="15" spans="1:28" ht="15.75" x14ac:dyDescent="0.25">
      <c r="A15" s="2">
        <v>14</v>
      </c>
      <c r="B15" s="50" t="s">
        <v>2558</v>
      </c>
      <c r="C15" s="47">
        <f ca="1">SUMIF([1]Data!$AC$2:$AC$173,C15,[1]Data!$AD$2:$AD$173)</f>
        <v>0</v>
      </c>
      <c r="D15" s="51">
        <v>45886</v>
      </c>
      <c r="E15" s="51">
        <v>45891</v>
      </c>
      <c r="F15" s="52">
        <v>45886.4079740741</v>
      </c>
      <c r="G15" s="3" t="s">
        <v>2559</v>
      </c>
      <c r="H15" s="51"/>
      <c r="I15" s="2" t="s">
        <v>2487</v>
      </c>
      <c r="J15" s="3" t="s">
        <v>2488</v>
      </c>
      <c r="K15" s="2" t="s">
        <v>2489</v>
      </c>
      <c r="L15" s="2" t="s">
        <v>2490</v>
      </c>
      <c r="M15" s="3" t="s">
        <v>2560</v>
      </c>
      <c r="N15" s="2" t="s">
        <v>2561</v>
      </c>
      <c r="O15" s="2" t="s">
        <v>2562</v>
      </c>
      <c r="P15" s="2">
        <v>10</v>
      </c>
      <c r="Q15" s="3" t="s">
        <v>2563</v>
      </c>
      <c r="R15" s="2" t="s">
        <v>961</v>
      </c>
      <c r="S15" s="3" t="s">
        <v>2564</v>
      </c>
      <c r="T15" s="3" t="s">
        <v>2496</v>
      </c>
      <c r="U15" s="2">
        <v>73431</v>
      </c>
      <c r="V15" s="2">
        <v>1</v>
      </c>
      <c r="W15" s="2">
        <v>0</v>
      </c>
      <c r="X15" s="2" t="s">
        <v>2561</v>
      </c>
      <c r="Z15" s="51">
        <v>45886.407971412002</v>
      </c>
      <c r="AA15" s="2" t="s">
        <v>2565</v>
      </c>
      <c r="AB15" s="2" t="s">
        <v>950</v>
      </c>
    </row>
    <row r="16" spans="1:28" ht="15.75" x14ac:dyDescent="0.25">
      <c r="A16" s="2">
        <v>15</v>
      </c>
      <c r="B16" s="50" t="s">
        <v>2566</v>
      </c>
      <c r="C16" s="47">
        <f ca="1">SUMIF([1]Data!$AC$2:$AC$173,C16,[1]Data!$AD$2:$AD$173)</f>
        <v>0</v>
      </c>
      <c r="D16" s="51">
        <v>45886</v>
      </c>
      <c r="E16" s="51">
        <v>45886</v>
      </c>
      <c r="F16" s="52">
        <v>45886.409549386597</v>
      </c>
      <c r="G16" s="3" t="s">
        <v>2567</v>
      </c>
      <c r="H16" s="51"/>
      <c r="I16" s="2" t="s">
        <v>2487</v>
      </c>
      <c r="J16" s="3" t="s">
        <v>2488</v>
      </c>
      <c r="K16" s="2" t="s">
        <v>2489</v>
      </c>
      <c r="L16" s="2" t="s">
        <v>2490</v>
      </c>
      <c r="M16" s="3" t="s">
        <v>2568</v>
      </c>
      <c r="N16" s="2" t="s">
        <v>2569</v>
      </c>
      <c r="O16" s="2" t="s">
        <v>2570</v>
      </c>
      <c r="P16" s="2">
        <v>10</v>
      </c>
      <c r="Q16" s="3" t="s">
        <v>2502</v>
      </c>
      <c r="R16" s="2" t="s">
        <v>981</v>
      </c>
      <c r="S16" s="3" t="s">
        <v>2503</v>
      </c>
      <c r="T16" s="3" t="s">
        <v>2496</v>
      </c>
      <c r="U16" s="2">
        <v>50182</v>
      </c>
      <c r="V16" s="2">
        <v>2</v>
      </c>
      <c r="W16" s="2">
        <v>0</v>
      </c>
      <c r="X16" s="2" t="s">
        <v>2569</v>
      </c>
      <c r="Y16" s="2" t="s">
        <v>2571</v>
      </c>
      <c r="Z16" s="51">
        <v>45886.409546527801</v>
      </c>
      <c r="AA16" s="2" t="s">
        <v>2572</v>
      </c>
      <c r="AB16" s="2" t="s">
        <v>950</v>
      </c>
    </row>
    <row r="17" spans="1:28" ht="15.75" x14ac:dyDescent="0.25">
      <c r="A17" s="2">
        <v>16</v>
      </c>
      <c r="B17" s="50" t="s">
        <v>2566</v>
      </c>
      <c r="C17" s="47">
        <f ca="1">SUMIF([1]Data!$AC$2:$AC$173,C17,[1]Data!$AD$2:$AD$173)</f>
        <v>0</v>
      </c>
      <c r="D17" s="51">
        <v>45886</v>
      </c>
      <c r="E17" s="51">
        <v>45886</v>
      </c>
      <c r="F17" s="52">
        <v>45886.409549386597</v>
      </c>
      <c r="G17" s="3" t="s">
        <v>2567</v>
      </c>
      <c r="H17" s="51"/>
      <c r="I17" s="2" t="s">
        <v>2487</v>
      </c>
      <c r="J17" s="3" t="s">
        <v>2488</v>
      </c>
      <c r="K17" s="2" t="s">
        <v>2489</v>
      </c>
      <c r="L17" s="2" t="s">
        <v>2490</v>
      </c>
      <c r="M17" s="3" t="s">
        <v>2568</v>
      </c>
      <c r="N17" s="2" t="s">
        <v>2569</v>
      </c>
      <c r="O17" s="2" t="s">
        <v>2570</v>
      </c>
      <c r="P17" s="2">
        <v>20</v>
      </c>
      <c r="Q17" s="3" t="s">
        <v>2528</v>
      </c>
      <c r="R17" s="2" t="s">
        <v>965</v>
      </c>
      <c r="S17" s="3" t="s">
        <v>2529</v>
      </c>
      <c r="T17" s="3" t="s">
        <v>2496</v>
      </c>
      <c r="U17" s="2">
        <v>74250</v>
      </c>
      <c r="V17" s="2">
        <v>3</v>
      </c>
      <c r="W17" s="2">
        <v>0</v>
      </c>
      <c r="X17" s="2" t="s">
        <v>2569</v>
      </c>
      <c r="Y17" s="2" t="s">
        <v>2571</v>
      </c>
      <c r="Z17" s="51">
        <v>45886.409546527801</v>
      </c>
      <c r="AA17" s="2" t="s">
        <v>2572</v>
      </c>
      <c r="AB17" s="2" t="s">
        <v>950</v>
      </c>
    </row>
    <row r="18" spans="1:28" ht="15.75" x14ac:dyDescent="0.25">
      <c r="A18" s="2">
        <v>17</v>
      </c>
      <c r="B18" s="50" t="s">
        <v>2573</v>
      </c>
      <c r="C18" s="47">
        <f ca="1">SUMIF([1]Data!$AC$2:$AC$173,C18,[1]Data!$AD$2:$AD$173)</f>
        <v>0</v>
      </c>
      <c r="D18" s="51">
        <v>45886</v>
      </c>
      <c r="E18" s="51">
        <v>45891</v>
      </c>
      <c r="F18" s="52">
        <v>45886.432389895803</v>
      </c>
      <c r="G18" s="3" t="s">
        <v>2574</v>
      </c>
      <c r="H18" s="51"/>
      <c r="I18" s="2" t="s">
        <v>2487</v>
      </c>
      <c r="J18" s="3" t="s">
        <v>2488</v>
      </c>
      <c r="K18" s="2" t="s">
        <v>2489</v>
      </c>
      <c r="L18" s="2" t="s">
        <v>2490</v>
      </c>
      <c r="M18" s="3" t="s">
        <v>2575</v>
      </c>
      <c r="N18" s="2" t="s">
        <v>2576</v>
      </c>
      <c r="O18" s="2" t="s">
        <v>2577</v>
      </c>
      <c r="P18" s="2">
        <v>10</v>
      </c>
      <c r="Q18" s="3" t="s">
        <v>2519</v>
      </c>
      <c r="R18" s="2" t="s">
        <v>951</v>
      </c>
      <c r="S18" s="3" t="s">
        <v>2520</v>
      </c>
      <c r="T18" s="3" t="s">
        <v>2496</v>
      </c>
      <c r="U18" s="2">
        <v>111058</v>
      </c>
      <c r="V18" s="2">
        <v>1</v>
      </c>
      <c r="W18" s="2">
        <v>0</v>
      </c>
      <c r="X18" s="2" t="s">
        <v>2578</v>
      </c>
      <c r="Z18" s="51">
        <v>45886.432386770801</v>
      </c>
      <c r="AB18" s="2" t="s">
        <v>950</v>
      </c>
    </row>
    <row r="19" spans="1:28" ht="15.75" x14ac:dyDescent="0.25">
      <c r="A19" s="2">
        <v>18</v>
      </c>
      <c r="B19" s="50" t="s">
        <v>2579</v>
      </c>
      <c r="C19" s="47">
        <f ca="1">SUMIF([1]Data!$AC$2:$AC$173,C19,[1]Data!$AD$2:$AD$173)</f>
        <v>0</v>
      </c>
      <c r="D19" s="51">
        <v>45886</v>
      </c>
      <c r="E19" s="51">
        <v>45886</v>
      </c>
      <c r="F19" s="52">
        <v>45886.445067013898</v>
      </c>
      <c r="G19" s="3" t="s">
        <v>2580</v>
      </c>
      <c r="H19" s="51"/>
      <c r="I19" s="2" t="s">
        <v>2487</v>
      </c>
      <c r="J19" s="3" t="s">
        <v>2488</v>
      </c>
      <c r="K19" s="2" t="s">
        <v>2489</v>
      </c>
      <c r="L19" s="2" t="s">
        <v>2490</v>
      </c>
      <c r="M19" s="3" t="s">
        <v>2581</v>
      </c>
      <c r="N19" s="2" t="s">
        <v>2582</v>
      </c>
      <c r="O19" s="2" t="s">
        <v>2583</v>
      </c>
      <c r="P19" s="2">
        <v>10</v>
      </c>
      <c r="Q19" s="3" t="s">
        <v>2547</v>
      </c>
      <c r="R19" s="2" t="s">
        <v>994</v>
      </c>
      <c r="S19" s="3" t="s">
        <v>2548</v>
      </c>
      <c r="T19" s="3" t="s">
        <v>2496</v>
      </c>
      <c r="U19" s="2">
        <v>111606</v>
      </c>
      <c r="V19" s="2">
        <v>1</v>
      </c>
      <c r="W19" s="2">
        <v>0</v>
      </c>
      <c r="X19" s="2" t="s">
        <v>2582</v>
      </c>
      <c r="Y19" s="2" t="s">
        <v>2541</v>
      </c>
      <c r="Z19" s="51">
        <v>45886.4450638079</v>
      </c>
      <c r="AA19" s="2" t="s">
        <v>2584</v>
      </c>
      <c r="AB19" s="2" t="s">
        <v>950</v>
      </c>
    </row>
    <row r="20" spans="1:28" ht="15.75" x14ac:dyDescent="0.25">
      <c r="A20" s="2">
        <v>19</v>
      </c>
      <c r="B20" s="50" t="s">
        <v>2585</v>
      </c>
      <c r="C20" s="47">
        <f ca="1">SUMIF([1]Data!$AC$2:$AC$173,C20,[1]Data!$AD$2:$AD$173)</f>
        <v>0</v>
      </c>
      <c r="D20" s="51">
        <v>45886</v>
      </c>
      <c r="E20" s="51">
        <v>45891</v>
      </c>
      <c r="F20" s="52">
        <v>45886.4510493403</v>
      </c>
      <c r="G20" s="3" t="s">
        <v>2586</v>
      </c>
      <c r="H20" s="51"/>
      <c r="I20" s="2" t="s">
        <v>2487</v>
      </c>
      <c r="J20" s="3" t="s">
        <v>2488</v>
      </c>
      <c r="K20" s="2" t="s">
        <v>2489</v>
      </c>
      <c r="L20" s="2" t="s">
        <v>2490</v>
      </c>
      <c r="M20" s="3" t="s">
        <v>2587</v>
      </c>
      <c r="N20" s="2" t="s">
        <v>2588</v>
      </c>
      <c r="O20" s="2" t="s">
        <v>2589</v>
      </c>
      <c r="P20" s="2">
        <v>10</v>
      </c>
      <c r="Q20" s="3" t="s">
        <v>2519</v>
      </c>
      <c r="R20" s="2" t="s">
        <v>951</v>
      </c>
      <c r="S20" s="3" t="s">
        <v>2520</v>
      </c>
      <c r="T20" s="3" t="s">
        <v>2496</v>
      </c>
      <c r="U20" s="2">
        <v>111058</v>
      </c>
      <c r="V20" s="2">
        <v>2</v>
      </c>
      <c r="W20" s="2">
        <v>0</v>
      </c>
      <c r="X20" s="2" t="s">
        <v>2590</v>
      </c>
      <c r="Y20" s="2" t="s">
        <v>2541</v>
      </c>
      <c r="Z20" s="51">
        <v>45886.451045949099</v>
      </c>
      <c r="AA20" s="2" t="s">
        <v>2591</v>
      </c>
      <c r="AB20" s="2" t="s">
        <v>950</v>
      </c>
    </row>
    <row r="21" spans="1:28" ht="15.75" x14ac:dyDescent="0.25">
      <c r="A21" s="2">
        <v>20</v>
      </c>
      <c r="B21" s="50" t="s">
        <v>2585</v>
      </c>
      <c r="C21" s="47">
        <f ca="1">SUMIF([1]Data!$AC$2:$AC$173,C21,[1]Data!$AD$2:$AD$173)</f>
        <v>0</v>
      </c>
      <c r="D21" s="51">
        <v>45886</v>
      </c>
      <c r="E21" s="51">
        <v>45891</v>
      </c>
      <c r="F21" s="52">
        <v>45886.4510493403</v>
      </c>
      <c r="G21" s="3" t="s">
        <v>2586</v>
      </c>
      <c r="H21" s="51"/>
      <c r="I21" s="2" t="s">
        <v>2487</v>
      </c>
      <c r="J21" s="3" t="s">
        <v>2488</v>
      </c>
      <c r="K21" s="2" t="s">
        <v>2489</v>
      </c>
      <c r="L21" s="2" t="s">
        <v>2490</v>
      </c>
      <c r="M21" s="3" t="s">
        <v>2587</v>
      </c>
      <c r="N21" s="2" t="s">
        <v>2588</v>
      </c>
      <c r="O21" s="2" t="s">
        <v>2589</v>
      </c>
      <c r="P21" s="2">
        <v>20</v>
      </c>
      <c r="Q21" s="3" t="s">
        <v>2592</v>
      </c>
      <c r="R21" s="2" t="s">
        <v>959</v>
      </c>
      <c r="S21" s="3" t="s">
        <v>2593</v>
      </c>
      <c r="T21" s="3" t="s">
        <v>2496</v>
      </c>
      <c r="U21" s="2">
        <v>70950</v>
      </c>
      <c r="V21" s="2">
        <v>1</v>
      </c>
      <c r="W21" s="2">
        <v>0</v>
      </c>
      <c r="X21" s="2" t="s">
        <v>2590</v>
      </c>
      <c r="Y21" s="2" t="s">
        <v>2541</v>
      </c>
      <c r="Z21" s="51">
        <v>45886.451045949099</v>
      </c>
      <c r="AA21" s="2" t="s">
        <v>2591</v>
      </c>
      <c r="AB21" s="2" t="s">
        <v>950</v>
      </c>
    </row>
    <row r="22" spans="1:28" ht="15.75" x14ac:dyDescent="0.25">
      <c r="A22" s="2">
        <v>21</v>
      </c>
      <c r="B22" s="50" t="s">
        <v>2594</v>
      </c>
      <c r="C22" s="47">
        <f ca="1">SUMIF([1]Data!$AC$2:$AC$173,C22,[1]Data!$AD$2:$AD$173)</f>
        <v>0</v>
      </c>
      <c r="D22" s="51">
        <v>45886</v>
      </c>
      <c r="E22" s="51">
        <v>45891</v>
      </c>
      <c r="F22" s="52">
        <v>45886.4623579861</v>
      </c>
      <c r="G22" s="3" t="s">
        <v>2595</v>
      </c>
      <c r="H22" s="51"/>
      <c r="I22" s="2" t="s">
        <v>2487</v>
      </c>
      <c r="J22" s="3" t="s">
        <v>2488</v>
      </c>
      <c r="K22" s="2" t="s">
        <v>2489</v>
      </c>
      <c r="L22" s="2" t="s">
        <v>2490</v>
      </c>
      <c r="M22" s="3" t="s">
        <v>2596</v>
      </c>
      <c r="N22" s="2" t="s">
        <v>2597</v>
      </c>
      <c r="O22" s="2" t="s">
        <v>2598</v>
      </c>
      <c r="P22" s="2">
        <v>10</v>
      </c>
      <c r="Q22" s="3" t="s">
        <v>2519</v>
      </c>
      <c r="R22" s="2" t="s">
        <v>951</v>
      </c>
      <c r="S22" s="3" t="s">
        <v>2520</v>
      </c>
      <c r="T22" s="3" t="s">
        <v>2496</v>
      </c>
      <c r="U22" s="2">
        <v>111058</v>
      </c>
      <c r="V22" s="2">
        <v>1</v>
      </c>
      <c r="W22" s="2">
        <v>0</v>
      </c>
      <c r="X22" s="2" t="s">
        <v>2597</v>
      </c>
      <c r="Y22" s="2" t="s">
        <v>2599</v>
      </c>
      <c r="Z22" s="51">
        <v>45886.462354363401</v>
      </c>
      <c r="AB22" s="2" t="s">
        <v>950</v>
      </c>
    </row>
    <row r="23" spans="1:28" ht="15.75" x14ac:dyDescent="0.25">
      <c r="A23" s="2">
        <v>22</v>
      </c>
      <c r="B23" s="50" t="s">
        <v>2600</v>
      </c>
      <c r="C23" s="47">
        <f ca="1">SUMIF([1]Data!$AC$2:$AC$173,C23,[1]Data!$AD$2:$AD$173)</f>
        <v>0</v>
      </c>
      <c r="D23" s="51">
        <v>45886</v>
      </c>
      <c r="E23" s="51">
        <v>45891</v>
      </c>
      <c r="F23" s="52">
        <v>45886.4661291667</v>
      </c>
      <c r="G23" s="3" t="s">
        <v>2601</v>
      </c>
      <c r="H23" s="51"/>
      <c r="I23" s="2" t="s">
        <v>2487</v>
      </c>
      <c r="J23" s="3" t="s">
        <v>2488</v>
      </c>
      <c r="K23" s="2" t="s">
        <v>2489</v>
      </c>
      <c r="L23" s="2" t="s">
        <v>2490</v>
      </c>
      <c r="M23" s="3" t="s">
        <v>2602</v>
      </c>
      <c r="N23" s="2" t="s">
        <v>2603</v>
      </c>
      <c r="O23" s="2" t="s">
        <v>2604</v>
      </c>
      <c r="P23" s="2">
        <v>10</v>
      </c>
      <c r="Q23" s="3" t="s">
        <v>2563</v>
      </c>
      <c r="R23" s="2" t="s">
        <v>961</v>
      </c>
      <c r="S23" s="3" t="s">
        <v>2564</v>
      </c>
      <c r="T23" s="3" t="s">
        <v>2496</v>
      </c>
      <c r="U23" s="2">
        <v>73431</v>
      </c>
      <c r="V23" s="2">
        <v>1</v>
      </c>
      <c r="W23" s="2">
        <v>0</v>
      </c>
      <c r="X23" s="2" t="s">
        <v>2603</v>
      </c>
      <c r="Z23" s="51">
        <v>45886.4661255787</v>
      </c>
      <c r="AA23" s="2" t="s">
        <v>2605</v>
      </c>
      <c r="AB23" s="2" t="s">
        <v>950</v>
      </c>
    </row>
    <row r="24" spans="1:28" ht="15.75" x14ac:dyDescent="0.25">
      <c r="A24" s="2">
        <v>23</v>
      </c>
      <c r="B24" s="50" t="s">
        <v>2606</v>
      </c>
      <c r="C24" s="47">
        <f ca="1">SUMIF([1]Data!$AC$2:$AC$173,C24,[1]Data!$AD$2:$AD$173)</f>
        <v>0</v>
      </c>
      <c r="D24" s="51">
        <v>45886</v>
      </c>
      <c r="E24" s="51">
        <v>45886</v>
      </c>
      <c r="F24" s="52">
        <v>45886.467849884299</v>
      </c>
      <c r="G24" s="3" t="s">
        <v>2607</v>
      </c>
      <c r="H24" s="51"/>
      <c r="I24" s="2" t="s">
        <v>2487</v>
      </c>
      <c r="J24" s="3" t="s">
        <v>2488</v>
      </c>
      <c r="K24" s="2" t="s">
        <v>2489</v>
      </c>
      <c r="L24" s="2" t="s">
        <v>2490</v>
      </c>
      <c r="M24" s="3" t="s">
        <v>2608</v>
      </c>
      <c r="N24" s="2" t="s">
        <v>2609</v>
      </c>
      <c r="O24" s="2" t="s">
        <v>2610</v>
      </c>
      <c r="P24" s="2">
        <v>10</v>
      </c>
      <c r="Q24" s="3" t="s">
        <v>2547</v>
      </c>
      <c r="R24" s="2" t="s">
        <v>994</v>
      </c>
      <c r="S24" s="3" t="s">
        <v>2548</v>
      </c>
      <c r="T24" s="3" t="s">
        <v>2496</v>
      </c>
      <c r="U24" s="2">
        <v>111606</v>
      </c>
      <c r="V24" s="2">
        <v>1</v>
      </c>
      <c r="W24" s="2">
        <v>0</v>
      </c>
      <c r="X24" s="2" t="s">
        <v>2609</v>
      </c>
      <c r="Y24" s="2" t="s">
        <v>2611</v>
      </c>
      <c r="Z24" s="51">
        <v>45886.467846099498</v>
      </c>
      <c r="AB24" s="2" t="s">
        <v>950</v>
      </c>
    </row>
    <row r="25" spans="1:28" ht="15.75" x14ac:dyDescent="0.25">
      <c r="A25" s="2">
        <v>24</v>
      </c>
      <c r="B25" s="50" t="s">
        <v>2612</v>
      </c>
      <c r="C25" s="47">
        <f ca="1">SUMIF([1]Data!$AC$2:$AC$173,C25,[1]Data!$AD$2:$AD$173)</f>
        <v>0</v>
      </c>
      <c r="D25" s="51">
        <v>45886</v>
      </c>
      <c r="E25" s="51">
        <v>45886</v>
      </c>
      <c r="F25" s="52">
        <v>45886.471214699101</v>
      </c>
      <c r="G25" s="3" t="s">
        <v>2613</v>
      </c>
      <c r="H25" s="51"/>
      <c r="I25" s="2" t="s">
        <v>2487</v>
      </c>
      <c r="J25" s="3" t="s">
        <v>2488</v>
      </c>
      <c r="K25" s="2" t="s">
        <v>2489</v>
      </c>
      <c r="L25" s="2" t="s">
        <v>2490</v>
      </c>
      <c r="M25" s="3" t="s">
        <v>2602</v>
      </c>
      <c r="N25" s="2" t="s">
        <v>2603</v>
      </c>
      <c r="O25" s="2" t="s">
        <v>2604</v>
      </c>
      <c r="P25" s="2">
        <v>10</v>
      </c>
      <c r="Q25" s="3" t="s">
        <v>2502</v>
      </c>
      <c r="R25" s="2" t="s">
        <v>981</v>
      </c>
      <c r="S25" s="3" t="s">
        <v>2503</v>
      </c>
      <c r="T25" s="3" t="s">
        <v>2496</v>
      </c>
      <c r="U25" s="2">
        <v>50182</v>
      </c>
      <c r="V25" s="2">
        <v>2</v>
      </c>
      <c r="W25" s="2">
        <v>0</v>
      </c>
      <c r="X25" s="2" t="s">
        <v>2603</v>
      </c>
      <c r="Z25" s="51">
        <v>45886.471211145799</v>
      </c>
      <c r="AA25" s="2" t="s">
        <v>2614</v>
      </c>
      <c r="AB25" s="2" t="s">
        <v>950</v>
      </c>
    </row>
    <row r="26" spans="1:28" ht="15.75" x14ac:dyDescent="0.25">
      <c r="A26" s="2">
        <v>25</v>
      </c>
      <c r="B26" s="50" t="s">
        <v>2615</v>
      </c>
      <c r="C26" s="47">
        <f ca="1">SUMIF([1]Data!$AC$2:$AC$173,C26,[1]Data!$AD$2:$AD$173)</f>
        <v>0</v>
      </c>
      <c r="D26" s="51">
        <v>45886</v>
      </c>
      <c r="E26" s="51">
        <v>45886</v>
      </c>
      <c r="F26" s="52">
        <v>45886.478624421303</v>
      </c>
      <c r="G26" s="3" t="s">
        <v>2616</v>
      </c>
      <c r="H26" s="51"/>
      <c r="I26" s="2" t="s">
        <v>2487</v>
      </c>
      <c r="J26" s="3" t="s">
        <v>2488</v>
      </c>
      <c r="K26" s="2" t="s">
        <v>2489</v>
      </c>
      <c r="L26" s="2" t="s">
        <v>2490</v>
      </c>
      <c r="M26" s="3" t="s">
        <v>2617</v>
      </c>
      <c r="N26" s="2" t="s">
        <v>2618</v>
      </c>
      <c r="O26" s="2" t="s">
        <v>2619</v>
      </c>
      <c r="P26" s="2">
        <v>10</v>
      </c>
      <c r="Q26" s="3" t="s">
        <v>2510</v>
      </c>
      <c r="R26" s="2" t="s">
        <v>955</v>
      </c>
      <c r="S26" s="3" t="s">
        <v>2511</v>
      </c>
      <c r="T26" s="3" t="s">
        <v>2496</v>
      </c>
      <c r="U26" s="2">
        <v>46000</v>
      </c>
      <c r="V26" s="2">
        <v>2</v>
      </c>
      <c r="W26" s="2">
        <v>0</v>
      </c>
      <c r="X26" s="2" t="s">
        <v>2618</v>
      </c>
      <c r="Z26" s="51">
        <v>45886.478620567097</v>
      </c>
      <c r="AB26" s="2" t="s">
        <v>950</v>
      </c>
    </row>
    <row r="27" spans="1:28" ht="15.75" x14ac:dyDescent="0.25">
      <c r="A27" s="2">
        <v>26</v>
      </c>
      <c r="B27" s="50" t="s">
        <v>2620</v>
      </c>
      <c r="C27" s="47">
        <f ca="1">SUMIF([1]Data!$AC$2:$AC$173,C27,[1]Data!$AD$2:$AD$173)</f>
        <v>0</v>
      </c>
      <c r="D27" s="51">
        <v>45886</v>
      </c>
      <c r="E27" s="51">
        <v>45886</v>
      </c>
      <c r="F27" s="52">
        <v>45886.4902415162</v>
      </c>
      <c r="G27" s="3" t="s">
        <v>2621</v>
      </c>
      <c r="H27" s="51"/>
      <c r="I27" s="2" t="s">
        <v>2487</v>
      </c>
      <c r="J27" s="3" t="s">
        <v>2488</v>
      </c>
      <c r="K27" s="2" t="s">
        <v>2489</v>
      </c>
      <c r="L27" s="2" t="s">
        <v>2490</v>
      </c>
      <c r="M27" s="3" t="s">
        <v>2622</v>
      </c>
      <c r="N27" s="2" t="s">
        <v>2623</v>
      </c>
      <c r="O27" s="2" t="s">
        <v>2624</v>
      </c>
      <c r="P27" s="2">
        <v>10</v>
      </c>
      <c r="Q27" s="3" t="s">
        <v>2502</v>
      </c>
      <c r="R27" s="2" t="s">
        <v>981</v>
      </c>
      <c r="S27" s="3" t="s">
        <v>2503</v>
      </c>
      <c r="T27" s="3" t="s">
        <v>2496</v>
      </c>
      <c r="U27" s="2">
        <v>50182</v>
      </c>
      <c r="V27" s="2">
        <v>4</v>
      </c>
      <c r="W27" s="2">
        <v>0</v>
      </c>
      <c r="X27" s="2" t="s">
        <v>2623</v>
      </c>
      <c r="Z27" s="51">
        <v>45886.490237268503</v>
      </c>
      <c r="AB27" s="2" t="s">
        <v>950</v>
      </c>
    </row>
    <row r="28" spans="1:28" ht="15.75" x14ac:dyDescent="0.25">
      <c r="A28" s="2">
        <v>27</v>
      </c>
      <c r="B28" s="50" t="s">
        <v>2625</v>
      </c>
      <c r="C28" s="47">
        <f ca="1">SUMIF([1]Data!$AC$2:$AC$173,C28,[1]Data!$AD$2:$AD$173)</f>
        <v>0</v>
      </c>
      <c r="D28" s="51">
        <v>45886</v>
      </c>
      <c r="E28" s="51">
        <v>45891</v>
      </c>
      <c r="F28" s="52">
        <v>45886.4931413542</v>
      </c>
      <c r="G28" s="3" t="s">
        <v>2626</v>
      </c>
      <c r="H28" s="51"/>
      <c r="I28" s="2" t="s">
        <v>2487</v>
      </c>
      <c r="J28" s="3" t="s">
        <v>2488</v>
      </c>
      <c r="K28" s="2" t="s">
        <v>2489</v>
      </c>
      <c r="L28" s="2" t="s">
        <v>2490</v>
      </c>
      <c r="M28" s="3" t="s">
        <v>2627</v>
      </c>
      <c r="N28" s="2" t="s">
        <v>2628</v>
      </c>
      <c r="O28" s="2" t="s">
        <v>2629</v>
      </c>
      <c r="P28" s="2">
        <v>10</v>
      </c>
      <c r="Q28" s="3" t="s">
        <v>2556</v>
      </c>
      <c r="R28" s="2" t="s">
        <v>960</v>
      </c>
      <c r="S28" s="3" t="s">
        <v>2557</v>
      </c>
      <c r="T28" s="3" t="s">
        <v>2496</v>
      </c>
      <c r="U28" s="2">
        <v>55595</v>
      </c>
      <c r="V28" s="2">
        <v>5</v>
      </c>
      <c r="W28" s="2">
        <v>0</v>
      </c>
      <c r="X28" s="2" t="s">
        <v>2628</v>
      </c>
      <c r="Y28" s="2" t="s">
        <v>2541</v>
      </c>
      <c r="Z28" s="51">
        <v>45886.493137963</v>
      </c>
      <c r="AA28" s="2" t="s">
        <v>2630</v>
      </c>
      <c r="AB28" s="2" t="s">
        <v>950</v>
      </c>
    </row>
    <row r="29" spans="1:28" ht="15.75" x14ac:dyDescent="0.25">
      <c r="A29" s="2">
        <v>28</v>
      </c>
      <c r="B29" s="50" t="s">
        <v>2631</v>
      </c>
      <c r="C29" s="47">
        <f ca="1">SUMIF([1]Data!$AC$2:$AC$173,C29,[1]Data!$AD$2:$AD$173)</f>
        <v>0</v>
      </c>
      <c r="D29" s="51">
        <v>45886</v>
      </c>
      <c r="E29" s="51">
        <v>45886</v>
      </c>
      <c r="F29" s="52">
        <v>45886.511217476902</v>
      </c>
      <c r="G29" s="3" t="s">
        <v>2632</v>
      </c>
      <c r="H29" s="51"/>
      <c r="I29" s="2" t="s">
        <v>2487</v>
      </c>
      <c r="J29" s="3" t="s">
        <v>2488</v>
      </c>
      <c r="K29" s="2" t="s">
        <v>2489</v>
      </c>
      <c r="L29" s="2" t="s">
        <v>2490</v>
      </c>
      <c r="M29" s="3" t="s">
        <v>2633</v>
      </c>
      <c r="N29" s="2" t="s">
        <v>2634</v>
      </c>
      <c r="O29" s="2" t="s">
        <v>2635</v>
      </c>
      <c r="P29" s="2">
        <v>10</v>
      </c>
      <c r="Q29" s="3" t="s">
        <v>2502</v>
      </c>
      <c r="R29" s="2" t="s">
        <v>981</v>
      </c>
      <c r="S29" s="3" t="s">
        <v>2503</v>
      </c>
      <c r="T29" s="3" t="s">
        <v>2496</v>
      </c>
      <c r="U29" s="2">
        <v>50182</v>
      </c>
      <c r="V29" s="2">
        <v>1</v>
      </c>
      <c r="W29" s="2">
        <v>0</v>
      </c>
      <c r="X29" s="2" t="s">
        <v>2634</v>
      </c>
      <c r="Z29" s="51">
        <v>45886.511212963</v>
      </c>
      <c r="AA29" s="2" t="s">
        <v>2636</v>
      </c>
      <c r="AB29" s="2" t="s">
        <v>950</v>
      </c>
    </row>
    <row r="30" spans="1:28" ht="15.75" x14ac:dyDescent="0.25">
      <c r="A30" s="2">
        <v>29</v>
      </c>
      <c r="B30" s="50" t="s">
        <v>2631</v>
      </c>
      <c r="C30" s="47">
        <f ca="1">SUMIF([1]Data!$AC$2:$AC$173,C30,[1]Data!$AD$2:$AD$173)</f>
        <v>0</v>
      </c>
      <c r="D30" s="51">
        <v>45886</v>
      </c>
      <c r="E30" s="51">
        <v>45886</v>
      </c>
      <c r="F30" s="52">
        <v>45886.511217476902</v>
      </c>
      <c r="G30" s="3" t="s">
        <v>2632</v>
      </c>
      <c r="H30" s="51"/>
      <c r="I30" s="2" t="s">
        <v>2487</v>
      </c>
      <c r="J30" s="3" t="s">
        <v>2488</v>
      </c>
      <c r="K30" s="2" t="s">
        <v>2489</v>
      </c>
      <c r="L30" s="2" t="s">
        <v>2490</v>
      </c>
      <c r="M30" s="3" t="s">
        <v>2633</v>
      </c>
      <c r="N30" s="2" t="s">
        <v>2634</v>
      </c>
      <c r="O30" s="2" t="s">
        <v>2635</v>
      </c>
      <c r="P30" s="2">
        <v>20</v>
      </c>
      <c r="Q30" s="3" t="s">
        <v>2528</v>
      </c>
      <c r="R30" s="2" t="s">
        <v>965</v>
      </c>
      <c r="S30" s="3" t="s">
        <v>2529</v>
      </c>
      <c r="T30" s="3" t="s">
        <v>2496</v>
      </c>
      <c r="U30" s="2">
        <v>74250</v>
      </c>
      <c r="V30" s="2">
        <v>1</v>
      </c>
      <c r="W30" s="2">
        <v>0</v>
      </c>
      <c r="X30" s="2" t="s">
        <v>2634</v>
      </c>
      <c r="Z30" s="51">
        <v>45886.511212963</v>
      </c>
      <c r="AA30" s="2" t="s">
        <v>2636</v>
      </c>
      <c r="AB30" s="2" t="s">
        <v>950</v>
      </c>
    </row>
    <row r="31" spans="1:28" ht="15.75" x14ac:dyDescent="0.25">
      <c r="A31" s="2">
        <v>30</v>
      </c>
      <c r="B31" s="50" t="s">
        <v>2637</v>
      </c>
      <c r="C31" s="47">
        <f ca="1">SUMIF([1]Data!$AC$2:$AC$173,C31,[1]Data!$AD$2:$AD$173)</f>
        <v>0</v>
      </c>
      <c r="D31" s="51">
        <v>45886</v>
      </c>
      <c r="E31" s="51">
        <v>45886</v>
      </c>
      <c r="F31" s="52">
        <v>45886.516864780097</v>
      </c>
      <c r="G31" s="3" t="s">
        <v>2638</v>
      </c>
      <c r="H31" s="51"/>
      <c r="I31" s="2" t="s">
        <v>2487</v>
      </c>
      <c r="J31" s="3" t="s">
        <v>2488</v>
      </c>
      <c r="K31" s="2" t="s">
        <v>2489</v>
      </c>
      <c r="L31" s="2" t="s">
        <v>2490</v>
      </c>
      <c r="M31" s="3" t="s">
        <v>2633</v>
      </c>
      <c r="N31" s="2" t="s">
        <v>2634</v>
      </c>
      <c r="O31" s="2" t="s">
        <v>2635</v>
      </c>
      <c r="P31" s="2">
        <v>10</v>
      </c>
      <c r="Q31" s="3" t="s">
        <v>2494</v>
      </c>
      <c r="R31" s="2" t="s">
        <v>1079</v>
      </c>
      <c r="S31" s="3" t="s">
        <v>2495</v>
      </c>
      <c r="T31" s="3" t="s">
        <v>2496</v>
      </c>
      <c r="U31" s="2">
        <v>49500</v>
      </c>
      <c r="V31" s="2">
        <v>2</v>
      </c>
      <c r="W31" s="2">
        <v>0</v>
      </c>
      <c r="X31" s="2" t="s">
        <v>2634</v>
      </c>
      <c r="Z31" s="51">
        <v>45886.516860069401</v>
      </c>
      <c r="AA31" s="2" t="s">
        <v>2639</v>
      </c>
      <c r="AB31" s="2" t="s">
        <v>950</v>
      </c>
    </row>
    <row r="32" spans="1:28" ht="15.75" x14ac:dyDescent="0.25">
      <c r="A32" s="2">
        <v>31</v>
      </c>
      <c r="B32" s="50" t="s">
        <v>2637</v>
      </c>
      <c r="C32" s="47">
        <f ca="1">SUMIF([1]Data!$AC$2:$AC$173,C32,[1]Data!$AD$2:$AD$173)</f>
        <v>0</v>
      </c>
      <c r="D32" s="51">
        <v>45886</v>
      </c>
      <c r="E32" s="51">
        <v>45886</v>
      </c>
      <c r="F32" s="52">
        <v>45886.516864780097</v>
      </c>
      <c r="G32" s="3" t="s">
        <v>2638</v>
      </c>
      <c r="H32" s="51"/>
      <c r="I32" s="2" t="s">
        <v>2487</v>
      </c>
      <c r="J32" s="3" t="s">
        <v>2488</v>
      </c>
      <c r="K32" s="2" t="s">
        <v>2489</v>
      </c>
      <c r="L32" s="2" t="s">
        <v>2490</v>
      </c>
      <c r="M32" s="3" t="s">
        <v>2633</v>
      </c>
      <c r="N32" s="2" t="s">
        <v>2634</v>
      </c>
      <c r="O32" s="2" t="s">
        <v>2635</v>
      </c>
      <c r="P32" s="2">
        <v>20</v>
      </c>
      <c r="Q32" s="3" t="s">
        <v>2498</v>
      </c>
      <c r="R32" s="2" t="s">
        <v>977</v>
      </c>
      <c r="S32" s="3" t="s">
        <v>2499</v>
      </c>
      <c r="T32" s="3" t="s">
        <v>2496</v>
      </c>
      <c r="U32" s="2">
        <v>50400</v>
      </c>
      <c r="V32" s="2">
        <v>2</v>
      </c>
      <c r="W32" s="2">
        <v>0</v>
      </c>
      <c r="X32" s="2" t="s">
        <v>2634</v>
      </c>
      <c r="Z32" s="51">
        <v>45886.516860069401</v>
      </c>
      <c r="AA32" s="2" t="s">
        <v>2639</v>
      </c>
      <c r="AB32" s="2" t="s">
        <v>950</v>
      </c>
    </row>
    <row r="33" spans="1:28" ht="15.75" x14ac:dyDescent="0.25">
      <c r="A33" s="2">
        <v>32</v>
      </c>
      <c r="B33" s="50" t="s">
        <v>2640</v>
      </c>
      <c r="C33" s="47">
        <f ca="1">SUMIF([1]Data!$AC$2:$AC$173,C33,[1]Data!$AD$2:$AD$173)</f>
        <v>0</v>
      </c>
      <c r="D33" s="51">
        <v>45886</v>
      </c>
      <c r="E33" s="51">
        <v>45891</v>
      </c>
      <c r="F33" s="52">
        <v>45886.522672835701</v>
      </c>
      <c r="G33" s="3" t="s">
        <v>2641</v>
      </c>
      <c r="H33" s="51"/>
      <c r="I33" s="2" t="s">
        <v>2487</v>
      </c>
      <c r="J33" s="3" t="s">
        <v>2488</v>
      </c>
      <c r="K33" s="2" t="s">
        <v>2489</v>
      </c>
      <c r="L33" s="2" t="s">
        <v>2490</v>
      </c>
      <c r="M33" s="3" t="s">
        <v>2642</v>
      </c>
      <c r="N33" s="2" t="s">
        <v>2643</v>
      </c>
      <c r="O33" s="2" t="s">
        <v>2644</v>
      </c>
      <c r="P33" s="2">
        <v>10</v>
      </c>
      <c r="Q33" s="3" t="s">
        <v>2519</v>
      </c>
      <c r="R33" s="2" t="s">
        <v>951</v>
      </c>
      <c r="S33" s="3" t="s">
        <v>2520</v>
      </c>
      <c r="T33" s="3" t="s">
        <v>2496</v>
      </c>
      <c r="U33" s="2">
        <v>111058</v>
      </c>
      <c r="V33" s="2">
        <v>1</v>
      </c>
      <c r="W33" s="2">
        <v>0</v>
      </c>
      <c r="X33" s="2" t="s">
        <v>2643</v>
      </c>
      <c r="Z33" s="51">
        <v>45886.522668286998</v>
      </c>
      <c r="AB33" s="2" t="s">
        <v>950</v>
      </c>
    </row>
    <row r="34" spans="1:28" ht="15.75" x14ac:dyDescent="0.25">
      <c r="A34" s="2">
        <v>33</v>
      </c>
      <c r="B34" s="50" t="s">
        <v>2645</v>
      </c>
      <c r="C34" s="47">
        <f ca="1">SUMIF([1]Data!$AC$2:$AC$173,C34,[1]Data!$AD$2:$AD$173)</f>
        <v>0</v>
      </c>
      <c r="D34" s="51">
        <v>45886</v>
      </c>
      <c r="E34" s="51">
        <v>45886</v>
      </c>
      <c r="F34" s="52">
        <v>45886.524095520799</v>
      </c>
      <c r="G34" s="3" t="s">
        <v>2646</v>
      </c>
      <c r="H34" s="51"/>
      <c r="I34" s="2" t="s">
        <v>2487</v>
      </c>
      <c r="J34" s="3" t="s">
        <v>2488</v>
      </c>
      <c r="K34" s="2" t="s">
        <v>2489</v>
      </c>
      <c r="L34" s="2" t="s">
        <v>2490</v>
      </c>
      <c r="M34" s="3" t="s">
        <v>2647</v>
      </c>
      <c r="N34" s="2" t="s">
        <v>2648</v>
      </c>
      <c r="O34" s="2" t="s">
        <v>2649</v>
      </c>
      <c r="P34" s="2">
        <v>10</v>
      </c>
      <c r="Q34" s="3" t="s">
        <v>2528</v>
      </c>
      <c r="R34" s="2" t="s">
        <v>965</v>
      </c>
      <c r="S34" s="3" t="s">
        <v>2529</v>
      </c>
      <c r="T34" s="3" t="s">
        <v>2496</v>
      </c>
      <c r="U34" s="2">
        <v>74250</v>
      </c>
      <c r="V34" s="2">
        <v>2</v>
      </c>
      <c r="W34" s="2">
        <v>0</v>
      </c>
      <c r="X34" s="2" t="s">
        <v>2650</v>
      </c>
      <c r="Y34" s="2" t="s">
        <v>2541</v>
      </c>
      <c r="Z34" s="51">
        <v>45886.524090972198</v>
      </c>
      <c r="AB34" s="2" t="s">
        <v>950</v>
      </c>
    </row>
    <row r="35" spans="1:28" ht="15.75" x14ac:dyDescent="0.25">
      <c r="A35" s="2">
        <v>34</v>
      </c>
      <c r="B35" s="50" t="s">
        <v>2645</v>
      </c>
      <c r="C35" s="47">
        <f ca="1">SUMIF([1]Data!$AC$2:$AC$173,C35,[1]Data!$AD$2:$AD$173)</f>
        <v>0</v>
      </c>
      <c r="D35" s="51">
        <v>45886</v>
      </c>
      <c r="E35" s="51">
        <v>45886</v>
      </c>
      <c r="F35" s="52">
        <v>45886.524095520799</v>
      </c>
      <c r="G35" s="3" t="s">
        <v>2646</v>
      </c>
      <c r="H35" s="51"/>
      <c r="I35" s="2" t="s">
        <v>2487</v>
      </c>
      <c r="J35" s="3" t="s">
        <v>2488</v>
      </c>
      <c r="K35" s="2" t="s">
        <v>2489</v>
      </c>
      <c r="L35" s="2" t="s">
        <v>2490</v>
      </c>
      <c r="M35" s="3" t="s">
        <v>2647</v>
      </c>
      <c r="N35" s="2" t="s">
        <v>2648</v>
      </c>
      <c r="O35" s="2" t="s">
        <v>2649</v>
      </c>
      <c r="P35" s="2">
        <v>20</v>
      </c>
      <c r="Q35" s="3" t="s">
        <v>2592</v>
      </c>
      <c r="R35" s="2" t="s">
        <v>959</v>
      </c>
      <c r="S35" s="3" t="s">
        <v>2593</v>
      </c>
      <c r="T35" s="3" t="s">
        <v>2496</v>
      </c>
      <c r="U35" s="2">
        <v>70950</v>
      </c>
      <c r="V35" s="2">
        <v>3</v>
      </c>
      <c r="W35" s="2">
        <v>0</v>
      </c>
      <c r="X35" s="2" t="s">
        <v>2650</v>
      </c>
      <c r="Y35" s="2" t="s">
        <v>2541</v>
      </c>
      <c r="Z35" s="51">
        <v>45886.524090972198</v>
      </c>
      <c r="AB35" s="2" t="s">
        <v>950</v>
      </c>
    </row>
    <row r="36" spans="1:28" ht="15.75" x14ac:dyDescent="0.25">
      <c r="A36" s="2">
        <v>35</v>
      </c>
      <c r="B36" s="50" t="s">
        <v>2645</v>
      </c>
      <c r="C36" s="47">
        <f ca="1">SUMIF([1]Data!$AC$2:$AC$173,C36,[1]Data!$AD$2:$AD$173)</f>
        <v>0</v>
      </c>
      <c r="D36" s="51">
        <v>45886</v>
      </c>
      <c r="E36" s="51">
        <v>45886</v>
      </c>
      <c r="F36" s="52">
        <v>45886.524095520799</v>
      </c>
      <c r="G36" s="3" t="s">
        <v>2646</v>
      </c>
      <c r="H36" s="51"/>
      <c r="I36" s="2" t="s">
        <v>2487</v>
      </c>
      <c r="J36" s="3" t="s">
        <v>2488</v>
      </c>
      <c r="K36" s="2" t="s">
        <v>2489</v>
      </c>
      <c r="L36" s="2" t="s">
        <v>2490</v>
      </c>
      <c r="M36" s="3" t="s">
        <v>2647</v>
      </c>
      <c r="N36" s="2" t="s">
        <v>2648</v>
      </c>
      <c r="O36" s="2" t="s">
        <v>2649</v>
      </c>
      <c r="P36" s="2">
        <v>30</v>
      </c>
      <c r="Q36" s="3" t="s">
        <v>2510</v>
      </c>
      <c r="R36" s="2" t="s">
        <v>955</v>
      </c>
      <c r="S36" s="3" t="s">
        <v>2511</v>
      </c>
      <c r="T36" s="3" t="s">
        <v>2496</v>
      </c>
      <c r="U36" s="2">
        <v>46000</v>
      </c>
      <c r="V36" s="2">
        <v>5</v>
      </c>
      <c r="W36" s="2">
        <v>0</v>
      </c>
      <c r="X36" s="2" t="s">
        <v>2650</v>
      </c>
      <c r="Y36" s="2" t="s">
        <v>2541</v>
      </c>
      <c r="Z36" s="51">
        <v>45886.524090972198</v>
      </c>
      <c r="AB36" s="2" t="s">
        <v>950</v>
      </c>
    </row>
    <row r="37" spans="1:28" ht="15.75" x14ac:dyDescent="0.25">
      <c r="A37" s="2">
        <v>36</v>
      </c>
      <c r="B37" s="50" t="s">
        <v>2645</v>
      </c>
      <c r="C37" s="47">
        <f ca="1">SUMIF([1]Data!$AC$2:$AC$173,C37,[1]Data!$AD$2:$AD$173)</f>
        <v>0</v>
      </c>
      <c r="D37" s="51">
        <v>45886</v>
      </c>
      <c r="E37" s="51">
        <v>45886</v>
      </c>
      <c r="F37" s="52">
        <v>45886.524095520799</v>
      </c>
      <c r="G37" s="3" t="s">
        <v>2646</v>
      </c>
      <c r="H37" s="51"/>
      <c r="I37" s="2" t="s">
        <v>2487</v>
      </c>
      <c r="J37" s="3" t="s">
        <v>2488</v>
      </c>
      <c r="K37" s="2" t="s">
        <v>2489</v>
      </c>
      <c r="L37" s="2" t="s">
        <v>2490</v>
      </c>
      <c r="M37" s="3" t="s">
        <v>2647</v>
      </c>
      <c r="N37" s="2" t="s">
        <v>2648</v>
      </c>
      <c r="O37" s="2" t="s">
        <v>2649</v>
      </c>
      <c r="P37" s="2">
        <v>40</v>
      </c>
      <c r="Q37" s="3" t="s">
        <v>2519</v>
      </c>
      <c r="R37" s="2" t="s">
        <v>951</v>
      </c>
      <c r="S37" s="3" t="s">
        <v>2520</v>
      </c>
      <c r="T37" s="3" t="s">
        <v>2496</v>
      </c>
      <c r="U37" s="2">
        <v>111058</v>
      </c>
      <c r="V37" s="2">
        <v>3</v>
      </c>
      <c r="W37" s="2">
        <v>0</v>
      </c>
      <c r="X37" s="2" t="s">
        <v>2650</v>
      </c>
      <c r="Y37" s="2" t="s">
        <v>2541</v>
      </c>
      <c r="Z37" s="51">
        <v>45886.524090972198</v>
      </c>
      <c r="AB37" s="2" t="s">
        <v>950</v>
      </c>
    </row>
    <row r="38" spans="1:28" ht="15.75" x14ac:dyDescent="0.25">
      <c r="A38" s="2">
        <v>37</v>
      </c>
      <c r="B38" s="50" t="s">
        <v>2645</v>
      </c>
      <c r="C38" s="47">
        <f ca="1">SUMIF([1]Data!$AC$2:$AC$173,C38,[1]Data!$AD$2:$AD$173)</f>
        <v>0</v>
      </c>
      <c r="D38" s="51">
        <v>45886</v>
      </c>
      <c r="E38" s="51">
        <v>45886</v>
      </c>
      <c r="F38" s="52">
        <v>45886.524095520799</v>
      </c>
      <c r="G38" s="3" t="s">
        <v>2646</v>
      </c>
      <c r="H38" s="51"/>
      <c r="I38" s="2" t="s">
        <v>2487</v>
      </c>
      <c r="J38" s="3" t="s">
        <v>2488</v>
      </c>
      <c r="K38" s="2" t="s">
        <v>2489</v>
      </c>
      <c r="L38" s="2" t="s">
        <v>2490</v>
      </c>
      <c r="M38" s="3" t="s">
        <v>2647</v>
      </c>
      <c r="N38" s="2" t="s">
        <v>2648</v>
      </c>
      <c r="O38" s="2" t="s">
        <v>2649</v>
      </c>
      <c r="P38" s="2">
        <v>50</v>
      </c>
      <c r="Q38" s="3" t="s">
        <v>2556</v>
      </c>
      <c r="R38" s="2" t="s">
        <v>960</v>
      </c>
      <c r="S38" s="3" t="s">
        <v>2557</v>
      </c>
      <c r="T38" s="3" t="s">
        <v>2496</v>
      </c>
      <c r="U38" s="2">
        <v>55595</v>
      </c>
      <c r="V38" s="2">
        <v>3</v>
      </c>
      <c r="W38" s="2">
        <v>0</v>
      </c>
      <c r="X38" s="2" t="s">
        <v>2650</v>
      </c>
      <c r="Y38" s="2" t="s">
        <v>2541</v>
      </c>
      <c r="Z38" s="51">
        <v>45886.524090972198</v>
      </c>
      <c r="AB38" s="2" t="s">
        <v>950</v>
      </c>
    </row>
    <row r="39" spans="1:28" ht="15.75" x14ac:dyDescent="0.25">
      <c r="A39" s="2">
        <v>38</v>
      </c>
      <c r="B39" s="50" t="s">
        <v>2645</v>
      </c>
      <c r="C39" s="47">
        <f ca="1">SUMIF([1]Data!$AC$2:$AC$173,C39,[1]Data!$AD$2:$AD$173)</f>
        <v>0</v>
      </c>
      <c r="D39" s="51">
        <v>45886</v>
      </c>
      <c r="E39" s="51">
        <v>45886</v>
      </c>
      <c r="F39" s="52">
        <v>45886.524095520799</v>
      </c>
      <c r="G39" s="3" t="s">
        <v>2646</v>
      </c>
      <c r="H39" s="51"/>
      <c r="I39" s="2" t="s">
        <v>2487</v>
      </c>
      <c r="J39" s="3" t="s">
        <v>2488</v>
      </c>
      <c r="K39" s="2" t="s">
        <v>2489</v>
      </c>
      <c r="L39" s="2" t="s">
        <v>2490</v>
      </c>
      <c r="M39" s="3" t="s">
        <v>2647</v>
      </c>
      <c r="N39" s="2" t="s">
        <v>2648</v>
      </c>
      <c r="O39" s="2" t="s">
        <v>2649</v>
      </c>
      <c r="P39" s="2">
        <v>60</v>
      </c>
      <c r="Q39" s="3" t="s">
        <v>2502</v>
      </c>
      <c r="R39" s="2" t="s">
        <v>981</v>
      </c>
      <c r="S39" s="3" t="s">
        <v>2503</v>
      </c>
      <c r="T39" s="3" t="s">
        <v>2496</v>
      </c>
      <c r="U39" s="2">
        <v>50182</v>
      </c>
      <c r="V39" s="2">
        <v>2</v>
      </c>
      <c r="W39" s="2">
        <v>0</v>
      </c>
      <c r="X39" s="2" t="s">
        <v>2650</v>
      </c>
      <c r="Y39" s="2" t="s">
        <v>2541</v>
      </c>
      <c r="Z39" s="51">
        <v>45886.524090972198</v>
      </c>
      <c r="AB39" s="2" t="s">
        <v>950</v>
      </c>
    </row>
    <row r="40" spans="1:28" ht="15.75" x14ac:dyDescent="0.25">
      <c r="A40" s="2">
        <v>39</v>
      </c>
      <c r="B40" s="50" t="s">
        <v>2645</v>
      </c>
      <c r="C40" s="47">
        <f ca="1">SUMIF([1]Data!$AC$2:$AC$173,C40,[1]Data!$AD$2:$AD$173)</f>
        <v>0</v>
      </c>
      <c r="D40" s="51">
        <v>45886</v>
      </c>
      <c r="E40" s="51">
        <v>45886</v>
      </c>
      <c r="F40" s="52">
        <v>45886.524095520799</v>
      </c>
      <c r="G40" s="3" t="s">
        <v>2646</v>
      </c>
      <c r="H40" s="51"/>
      <c r="I40" s="2" t="s">
        <v>2487</v>
      </c>
      <c r="J40" s="3" t="s">
        <v>2488</v>
      </c>
      <c r="K40" s="2" t="s">
        <v>2489</v>
      </c>
      <c r="L40" s="2" t="s">
        <v>2490</v>
      </c>
      <c r="M40" s="3" t="s">
        <v>2647</v>
      </c>
      <c r="N40" s="2" t="s">
        <v>2648</v>
      </c>
      <c r="O40" s="2" t="s">
        <v>2649</v>
      </c>
      <c r="P40" s="2">
        <v>70</v>
      </c>
      <c r="Q40" s="3" t="s">
        <v>2547</v>
      </c>
      <c r="R40" s="2" t="s">
        <v>994</v>
      </c>
      <c r="S40" s="3" t="s">
        <v>2548</v>
      </c>
      <c r="T40" s="3" t="s">
        <v>2496</v>
      </c>
      <c r="U40" s="2">
        <v>111606</v>
      </c>
      <c r="V40" s="2">
        <v>1</v>
      </c>
      <c r="W40" s="2">
        <v>0</v>
      </c>
      <c r="X40" s="2" t="s">
        <v>2650</v>
      </c>
      <c r="Y40" s="2" t="s">
        <v>2541</v>
      </c>
      <c r="Z40" s="51">
        <v>45886.524090972198</v>
      </c>
      <c r="AB40" s="2" t="s">
        <v>950</v>
      </c>
    </row>
    <row r="41" spans="1:28" ht="15.75" x14ac:dyDescent="0.25">
      <c r="A41" s="2">
        <v>40</v>
      </c>
      <c r="B41" s="50" t="s">
        <v>2645</v>
      </c>
      <c r="C41" s="47">
        <f ca="1">SUMIF([1]Data!$AC$2:$AC$173,C41,[1]Data!$AD$2:$AD$173)</f>
        <v>0</v>
      </c>
      <c r="D41" s="51">
        <v>45886</v>
      </c>
      <c r="E41" s="51">
        <v>45886</v>
      </c>
      <c r="F41" s="52">
        <v>45886.524095520799</v>
      </c>
      <c r="G41" s="3" t="s">
        <v>2646</v>
      </c>
      <c r="H41" s="51"/>
      <c r="I41" s="2" t="s">
        <v>2487</v>
      </c>
      <c r="J41" s="3" t="s">
        <v>2488</v>
      </c>
      <c r="K41" s="2" t="s">
        <v>2489</v>
      </c>
      <c r="L41" s="2" t="s">
        <v>2490</v>
      </c>
      <c r="M41" s="3" t="s">
        <v>2647</v>
      </c>
      <c r="N41" s="2" t="s">
        <v>2648</v>
      </c>
      <c r="O41" s="2" t="s">
        <v>2649</v>
      </c>
      <c r="P41" s="2">
        <v>80</v>
      </c>
      <c r="Q41" s="3" t="s">
        <v>2563</v>
      </c>
      <c r="R41" s="2" t="s">
        <v>961</v>
      </c>
      <c r="S41" s="3" t="s">
        <v>2564</v>
      </c>
      <c r="T41" s="3" t="s">
        <v>2496</v>
      </c>
      <c r="U41" s="2">
        <v>73431</v>
      </c>
      <c r="V41" s="2">
        <v>1</v>
      </c>
      <c r="W41" s="2">
        <v>0</v>
      </c>
      <c r="X41" s="2" t="s">
        <v>2650</v>
      </c>
      <c r="Y41" s="2" t="s">
        <v>2541</v>
      </c>
      <c r="Z41" s="51">
        <v>45886.524090972198</v>
      </c>
      <c r="AB41" s="2" t="s">
        <v>950</v>
      </c>
    </row>
    <row r="42" spans="1:28" ht="15.75" x14ac:dyDescent="0.25">
      <c r="A42" s="2">
        <v>41</v>
      </c>
      <c r="B42" s="50" t="s">
        <v>2645</v>
      </c>
      <c r="C42" s="47">
        <f ca="1">SUMIF([1]Data!$AC$2:$AC$173,C42,[1]Data!$AD$2:$AD$173)</f>
        <v>0</v>
      </c>
      <c r="D42" s="51">
        <v>45886</v>
      </c>
      <c r="E42" s="51">
        <v>45886</v>
      </c>
      <c r="F42" s="52">
        <v>45886.524095520799</v>
      </c>
      <c r="G42" s="3" t="s">
        <v>2646</v>
      </c>
      <c r="H42" s="51"/>
      <c r="I42" s="2" t="s">
        <v>2487</v>
      </c>
      <c r="J42" s="3" t="s">
        <v>2488</v>
      </c>
      <c r="K42" s="2" t="s">
        <v>2489</v>
      </c>
      <c r="L42" s="2" t="s">
        <v>2490</v>
      </c>
      <c r="M42" s="3" t="s">
        <v>2647</v>
      </c>
      <c r="N42" s="2" t="s">
        <v>2648</v>
      </c>
      <c r="O42" s="2" t="s">
        <v>2649</v>
      </c>
      <c r="P42" s="2">
        <v>90</v>
      </c>
      <c r="Q42" s="3" t="s">
        <v>2556</v>
      </c>
      <c r="R42" s="2" t="s">
        <v>960</v>
      </c>
      <c r="S42" s="3" t="s">
        <v>2557</v>
      </c>
      <c r="T42" s="3" t="s">
        <v>2496</v>
      </c>
      <c r="U42" s="2">
        <v>55595</v>
      </c>
      <c r="V42" s="2">
        <v>1</v>
      </c>
      <c r="W42" s="2">
        <v>0</v>
      </c>
      <c r="X42" s="2" t="s">
        <v>2650</v>
      </c>
      <c r="Y42" s="2" t="s">
        <v>2541</v>
      </c>
      <c r="Z42" s="51">
        <v>45886.524090972198</v>
      </c>
      <c r="AB42" s="2" t="s">
        <v>950</v>
      </c>
    </row>
    <row r="43" spans="1:28" ht="15.75" x14ac:dyDescent="0.25">
      <c r="A43" s="2">
        <v>42</v>
      </c>
      <c r="B43" s="50" t="s">
        <v>2645</v>
      </c>
      <c r="C43" s="47">
        <f ca="1">SUMIF([1]Data!$AC$2:$AC$173,C43,[1]Data!$AD$2:$AD$173)</f>
        <v>0</v>
      </c>
      <c r="D43" s="51">
        <v>45886</v>
      </c>
      <c r="E43" s="51">
        <v>45886</v>
      </c>
      <c r="F43" s="52">
        <v>45886.524095520799</v>
      </c>
      <c r="G43" s="3" t="s">
        <v>2646</v>
      </c>
      <c r="H43" s="51"/>
      <c r="I43" s="2" t="s">
        <v>2487</v>
      </c>
      <c r="J43" s="3" t="s">
        <v>2488</v>
      </c>
      <c r="K43" s="2" t="s">
        <v>2489</v>
      </c>
      <c r="L43" s="2" t="s">
        <v>2490</v>
      </c>
      <c r="M43" s="3" t="s">
        <v>2647</v>
      </c>
      <c r="N43" s="2" t="s">
        <v>2648</v>
      </c>
      <c r="O43" s="2" t="s">
        <v>2649</v>
      </c>
      <c r="P43" s="2">
        <v>100</v>
      </c>
      <c r="Q43" s="3" t="s">
        <v>2494</v>
      </c>
      <c r="R43" s="2" t="s">
        <v>1079</v>
      </c>
      <c r="S43" s="3" t="s">
        <v>2495</v>
      </c>
      <c r="T43" s="3" t="s">
        <v>2496</v>
      </c>
      <c r="U43" s="2">
        <v>49500</v>
      </c>
      <c r="V43" s="2">
        <v>2</v>
      </c>
      <c r="W43" s="2">
        <v>0</v>
      </c>
      <c r="X43" s="2" t="s">
        <v>2650</v>
      </c>
      <c r="Y43" s="2" t="s">
        <v>2541</v>
      </c>
      <c r="Z43" s="51">
        <v>45886.524090972198</v>
      </c>
      <c r="AB43" s="2" t="s">
        <v>950</v>
      </c>
    </row>
    <row r="44" spans="1:28" ht="15.75" x14ac:dyDescent="0.25">
      <c r="A44" s="2">
        <v>43</v>
      </c>
      <c r="B44" s="50" t="s">
        <v>2651</v>
      </c>
      <c r="C44" s="47">
        <f ca="1">SUMIF([1]Data!$AC$2:$AC$173,C44,[1]Data!$AD$2:$AD$173)</f>
        <v>0</v>
      </c>
      <c r="D44" s="51">
        <v>45886</v>
      </c>
      <c r="E44" s="51">
        <v>45886</v>
      </c>
      <c r="F44" s="52">
        <v>45886.530459490699</v>
      </c>
      <c r="G44" s="3" t="s">
        <v>2652</v>
      </c>
      <c r="H44" s="51"/>
      <c r="I44" s="2" t="s">
        <v>2487</v>
      </c>
      <c r="J44" s="3" t="s">
        <v>2488</v>
      </c>
      <c r="K44" s="2" t="s">
        <v>2489</v>
      </c>
      <c r="L44" s="2" t="s">
        <v>2490</v>
      </c>
      <c r="M44" s="3" t="s">
        <v>2653</v>
      </c>
      <c r="N44" s="2" t="s">
        <v>2654</v>
      </c>
      <c r="O44" s="2" t="s">
        <v>2655</v>
      </c>
      <c r="P44" s="2">
        <v>10</v>
      </c>
      <c r="Q44" s="3" t="s">
        <v>2556</v>
      </c>
      <c r="R44" s="2" t="s">
        <v>960</v>
      </c>
      <c r="S44" s="3" t="s">
        <v>2557</v>
      </c>
      <c r="T44" s="3" t="s">
        <v>2496</v>
      </c>
      <c r="U44" s="2">
        <v>55595</v>
      </c>
      <c r="V44" s="2">
        <v>1</v>
      </c>
      <c r="W44" s="2">
        <v>0</v>
      </c>
      <c r="X44" s="2" t="s">
        <v>2654</v>
      </c>
      <c r="Z44" s="51">
        <v>45886.530454594897</v>
      </c>
      <c r="AB44" s="2" t="s">
        <v>950</v>
      </c>
    </row>
    <row r="45" spans="1:28" ht="15.75" x14ac:dyDescent="0.25">
      <c r="A45" s="2">
        <v>44</v>
      </c>
      <c r="B45" s="50" t="s">
        <v>2656</v>
      </c>
      <c r="C45" s="47">
        <f ca="1">SUMIF([1]Data!$AC$2:$AC$173,C45,[1]Data!$AD$2:$AD$173)</f>
        <v>0</v>
      </c>
      <c r="D45" s="51">
        <v>45886</v>
      </c>
      <c r="E45" s="51">
        <v>45886</v>
      </c>
      <c r="F45" s="52">
        <v>45886.531515358802</v>
      </c>
      <c r="G45" s="3" t="s">
        <v>2657</v>
      </c>
      <c r="H45" s="51"/>
      <c r="I45" s="2" t="s">
        <v>2487</v>
      </c>
      <c r="J45" s="3" t="s">
        <v>2488</v>
      </c>
      <c r="K45" s="2" t="s">
        <v>2489</v>
      </c>
      <c r="L45" s="2" t="s">
        <v>2490</v>
      </c>
      <c r="M45" s="3" t="s">
        <v>2658</v>
      </c>
      <c r="N45" s="2" t="s">
        <v>2659</v>
      </c>
      <c r="O45" s="2" t="s">
        <v>2660</v>
      </c>
      <c r="P45" s="2">
        <v>10</v>
      </c>
      <c r="Q45" s="3" t="s">
        <v>2502</v>
      </c>
      <c r="R45" s="2" t="s">
        <v>981</v>
      </c>
      <c r="S45" s="3" t="s">
        <v>2503</v>
      </c>
      <c r="T45" s="3" t="s">
        <v>2496</v>
      </c>
      <c r="U45" s="2">
        <v>50182</v>
      </c>
      <c r="V45" s="2">
        <v>2</v>
      </c>
      <c r="W45" s="2">
        <v>0</v>
      </c>
      <c r="X45" s="2" t="s">
        <v>2661</v>
      </c>
      <c r="Y45" s="2" t="s">
        <v>2541</v>
      </c>
      <c r="Z45" s="51">
        <v>45886.531510497698</v>
      </c>
      <c r="AA45" s="2" t="s">
        <v>2662</v>
      </c>
      <c r="AB45" s="2" t="s">
        <v>950</v>
      </c>
    </row>
    <row r="46" spans="1:28" ht="15.75" x14ac:dyDescent="0.25">
      <c r="A46" s="2">
        <v>45</v>
      </c>
      <c r="B46" s="50" t="s">
        <v>2663</v>
      </c>
      <c r="C46" s="47">
        <f ca="1">SUMIF([1]Data!$AC$2:$AC$173,C46,[1]Data!$AD$2:$AD$173)</f>
        <v>0</v>
      </c>
      <c r="D46" s="51">
        <v>45886</v>
      </c>
      <c r="E46" s="51">
        <v>45886</v>
      </c>
      <c r="F46" s="52">
        <v>45886.533169479197</v>
      </c>
      <c r="G46" s="3" t="s">
        <v>2664</v>
      </c>
      <c r="H46" s="51"/>
      <c r="I46" s="2" t="s">
        <v>2487</v>
      </c>
      <c r="J46" s="3" t="s">
        <v>2488</v>
      </c>
      <c r="K46" s="2" t="s">
        <v>2489</v>
      </c>
      <c r="L46" s="2" t="s">
        <v>2490</v>
      </c>
      <c r="M46" s="3" t="s">
        <v>2665</v>
      </c>
      <c r="N46" s="2" t="s">
        <v>2666</v>
      </c>
      <c r="O46" s="2" t="s">
        <v>2667</v>
      </c>
      <c r="P46" s="2">
        <v>10</v>
      </c>
      <c r="Q46" s="3" t="s">
        <v>2592</v>
      </c>
      <c r="R46" s="2" t="s">
        <v>959</v>
      </c>
      <c r="S46" s="3" t="s">
        <v>2593</v>
      </c>
      <c r="T46" s="3" t="s">
        <v>2496</v>
      </c>
      <c r="U46" s="2">
        <v>70950</v>
      </c>
      <c r="V46" s="2">
        <v>1</v>
      </c>
      <c r="W46" s="2">
        <v>0</v>
      </c>
      <c r="X46" s="2" t="s">
        <v>2666</v>
      </c>
      <c r="Y46" s="2" t="s">
        <v>2668</v>
      </c>
      <c r="Z46" s="51">
        <v>45886.533164699104</v>
      </c>
      <c r="AB46" s="2" t="s">
        <v>950</v>
      </c>
    </row>
    <row r="47" spans="1:28" ht="15.75" x14ac:dyDescent="0.25">
      <c r="A47" s="2">
        <v>46</v>
      </c>
      <c r="B47" s="50" t="s">
        <v>2669</v>
      </c>
      <c r="C47" s="47">
        <f ca="1">SUMIF([1]Data!$AC$2:$AC$173,C47,[1]Data!$AD$2:$AD$173)</f>
        <v>0</v>
      </c>
      <c r="D47" s="51">
        <v>45886</v>
      </c>
      <c r="E47" s="51">
        <v>45891</v>
      </c>
      <c r="F47" s="52">
        <v>45886.533909224498</v>
      </c>
      <c r="G47" s="3" t="s">
        <v>2670</v>
      </c>
      <c r="H47" s="51"/>
      <c r="I47" s="2" t="s">
        <v>2487</v>
      </c>
      <c r="J47" s="3" t="s">
        <v>2488</v>
      </c>
      <c r="K47" s="2" t="s">
        <v>2489</v>
      </c>
      <c r="L47" s="2" t="s">
        <v>2490</v>
      </c>
      <c r="M47" s="3" t="s">
        <v>2671</v>
      </c>
      <c r="N47" s="2" t="s">
        <v>2672</v>
      </c>
      <c r="O47" s="2" t="s">
        <v>2673</v>
      </c>
      <c r="P47" s="2">
        <v>10</v>
      </c>
      <c r="Q47" s="3" t="s">
        <v>2519</v>
      </c>
      <c r="R47" s="2" t="s">
        <v>951</v>
      </c>
      <c r="S47" s="3" t="s">
        <v>2520</v>
      </c>
      <c r="T47" s="3" t="s">
        <v>2496</v>
      </c>
      <c r="U47" s="2">
        <v>111058</v>
      </c>
      <c r="V47" s="2">
        <v>2</v>
      </c>
      <c r="W47" s="2">
        <v>0</v>
      </c>
      <c r="X47" s="2" t="s">
        <v>2672</v>
      </c>
      <c r="Y47" s="2" t="s">
        <v>2541</v>
      </c>
      <c r="Z47" s="51">
        <v>45886.533904710603</v>
      </c>
      <c r="AB47" s="2" t="s">
        <v>950</v>
      </c>
    </row>
    <row r="48" spans="1:28" ht="15.75" x14ac:dyDescent="0.25">
      <c r="A48" s="2">
        <v>47</v>
      </c>
      <c r="B48" s="50" t="s">
        <v>2674</v>
      </c>
      <c r="C48" s="47">
        <f ca="1">SUMIF([1]Data!$AC$2:$AC$173,C48,[1]Data!$AD$2:$AD$173)</f>
        <v>0</v>
      </c>
      <c r="D48" s="51">
        <v>45886</v>
      </c>
      <c r="E48" s="51">
        <v>45891</v>
      </c>
      <c r="F48" s="52">
        <v>45886.534473761603</v>
      </c>
      <c r="G48" s="3" t="s">
        <v>2675</v>
      </c>
      <c r="H48" s="51"/>
      <c r="I48" s="2" t="s">
        <v>2487</v>
      </c>
      <c r="J48" s="3" t="s">
        <v>2488</v>
      </c>
      <c r="K48" s="2" t="s">
        <v>2489</v>
      </c>
      <c r="L48" s="2" t="s">
        <v>2490</v>
      </c>
      <c r="M48" s="3" t="s">
        <v>2658</v>
      </c>
      <c r="N48" s="2" t="s">
        <v>2659</v>
      </c>
      <c r="O48" s="2" t="s">
        <v>2660</v>
      </c>
      <c r="P48" s="2">
        <v>10</v>
      </c>
      <c r="Q48" s="3" t="s">
        <v>2519</v>
      </c>
      <c r="R48" s="2" t="s">
        <v>951</v>
      </c>
      <c r="S48" s="3" t="s">
        <v>2520</v>
      </c>
      <c r="T48" s="3" t="s">
        <v>2496</v>
      </c>
      <c r="U48" s="2">
        <v>111058</v>
      </c>
      <c r="V48" s="2">
        <v>1</v>
      </c>
      <c r="W48" s="2">
        <v>0</v>
      </c>
      <c r="X48" s="2" t="s">
        <v>2661</v>
      </c>
      <c r="Y48" s="2" t="s">
        <v>2541</v>
      </c>
      <c r="Z48" s="51">
        <v>45886.534468749996</v>
      </c>
      <c r="AA48" s="2" t="s">
        <v>2676</v>
      </c>
      <c r="AB48" s="2" t="s">
        <v>950</v>
      </c>
    </row>
    <row r="49" spans="1:28" ht="15.75" x14ac:dyDescent="0.25">
      <c r="A49" s="2">
        <v>48</v>
      </c>
      <c r="B49" s="50" t="s">
        <v>2677</v>
      </c>
      <c r="C49" s="47">
        <f ca="1">SUMIF([1]Data!$AC$2:$AC$173,C49,[1]Data!$AD$2:$AD$173)</f>
        <v>0</v>
      </c>
      <c r="D49" s="51">
        <v>45886</v>
      </c>
      <c r="E49" s="51">
        <v>45886</v>
      </c>
      <c r="F49" s="52">
        <v>45886.534740740703</v>
      </c>
      <c r="G49" s="3" t="s">
        <v>2678</v>
      </c>
      <c r="H49" s="51"/>
      <c r="I49" s="2" t="s">
        <v>2487</v>
      </c>
      <c r="J49" s="3" t="s">
        <v>2488</v>
      </c>
      <c r="K49" s="2" t="s">
        <v>2489</v>
      </c>
      <c r="L49" s="2" t="s">
        <v>2490</v>
      </c>
      <c r="M49" s="3" t="s">
        <v>2671</v>
      </c>
      <c r="N49" s="2" t="s">
        <v>2672</v>
      </c>
      <c r="O49" s="2" t="s">
        <v>2673</v>
      </c>
      <c r="P49" s="2">
        <v>10</v>
      </c>
      <c r="Q49" s="3" t="s">
        <v>2592</v>
      </c>
      <c r="R49" s="2" t="s">
        <v>959</v>
      </c>
      <c r="S49" s="3" t="s">
        <v>2593</v>
      </c>
      <c r="T49" s="3" t="s">
        <v>2496</v>
      </c>
      <c r="U49" s="2">
        <v>70950</v>
      </c>
      <c r="V49" s="2">
        <v>1</v>
      </c>
      <c r="W49" s="2">
        <v>0</v>
      </c>
      <c r="X49" s="2" t="s">
        <v>2672</v>
      </c>
      <c r="Y49" s="2" t="s">
        <v>2541</v>
      </c>
      <c r="Z49" s="51">
        <v>45886.534736076399</v>
      </c>
      <c r="AB49" s="2" t="s">
        <v>950</v>
      </c>
    </row>
    <row r="50" spans="1:28" ht="15.75" x14ac:dyDescent="0.25">
      <c r="A50" s="2">
        <v>49</v>
      </c>
      <c r="B50" s="50" t="s">
        <v>2679</v>
      </c>
      <c r="C50" s="47">
        <f ca="1">SUMIF([1]Data!$AC$2:$AC$173,C50,[1]Data!$AD$2:$AD$173)</f>
        <v>0</v>
      </c>
      <c r="D50" s="51">
        <v>45886</v>
      </c>
      <c r="E50" s="51">
        <v>45891</v>
      </c>
      <c r="F50" s="52">
        <v>45886.536119791701</v>
      </c>
      <c r="G50" s="3" t="s">
        <v>2680</v>
      </c>
      <c r="H50" s="51"/>
      <c r="I50" s="2" t="s">
        <v>2487</v>
      </c>
      <c r="J50" s="3" t="s">
        <v>2488</v>
      </c>
      <c r="K50" s="2" t="s">
        <v>2489</v>
      </c>
      <c r="L50" s="2" t="s">
        <v>2490</v>
      </c>
      <c r="M50" s="3" t="s">
        <v>2681</v>
      </c>
      <c r="N50" s="2" t="s">
        <v>2682</v>
      </c>
      <c r="O50" s="2" t="s">
        <v>2683</v>
      </c>
      <c r="P50" s="2">
        <v>10</v>
      </c>
      <c r="Q50" s="3" t="s">
        <v>2519</v>
      </c>
      <c r="R50" s="2" t="s">
        <v>951</v>
      </c>
      <c r="S50" s="3" t="s">
        <v>2520</v>
      </c>
      <c r="T50" s="3" t="s">
        <v>2496</v>
      </c>
      <c r="U50" s="2">
        <v>111058</v>
      </c>
      <c r="V50" s="2">
        <v>1</v>
      </c>
      <c r="W50" s="2">
        <v>0</v>
      </c>
      <c r="X50" s="2" t="s">
        <v>2684</v>
      </c>
      <c r="Z50" s="51">
        <v>45886.536114780101</v>
      </c>
      <c r="AB50" s="2" t="s">
        <v>950</v>
      </c>
    </row>
    <row r="51" spans="1:28" ht="15.75" x14ac:dyDescent="0.25">
      <c r="A51" s="2">
        <v>50</v>
      </c>
      <c r="B51" s="50" t="s">
        <v>2685</v>
      </c>
      <c r="C51" s="47">
        <f ca="1">SUMIF([1]Data!$AC$2:$AC$173,C51,[1]Data!$AD$2:$AD$173)</f>
        <v>0</v>
      </c>
      <c r="D51" s="51">
        <v>45886</v>
      </c>
      <c r="E51" s="51">
        <v>45886</v>
      </c>
      <c r="F51" s="52">
        <v>45886.548914733801</v>
      </c>
      <c r="G51" s="3" t="s">
        <v>2686</v>
      </c>
      <c r="H51" s="51"/>
      <c r="I51" s="2" t="s">
        <v>2487</v>
      </c>
      <c r="J51" s="3" t="s">
        <v>2488</v>
      </c>
      <c r="K51" s="2" t="s">
        <v>2489</v>
      </c>
      <c r="L51" s="2" t="s">
        <v>2490</v>
      </c>
      <c r="M51" s="3" t="s">
        <v>2687</v>
      </c>
      <c r="N51" s="2" t="s">
        <v>2688</v>
      </c>
      <c r="O51" s="2" t="s">
        <v>2689</v>
      </c>
      <c r="P51" s="2">
        <v>10</v>
      </c>
      <c r="Q51" s="3" t="s">
        <v>2510</v>
      </c>
      <c r="R51" s="2" t="s">
        <v>955</v>
      </c>
      <c r="S51" s="3" t="s">
        <v>2511</v>
      </c>
      <c r="T51" s="3" t="s">
        <v>2496</v>
      </c>
      <c r="U51" s="2">
        <v>46000</v>
      </c>
      <c r="V51" s="2">
        <v>1</v>
      </c>
      <c r="W51" s="2">
        <v>0</v>
      </c>
      <c r="X51" s="2" t="s">
        <v>2688</v>
      </c>
      <c r="Z51" s="51">
        <v>45886.548909756901</v>
      </c>
      <c r="AB51" s="2" t="s">
        <v>950</v>
      </c>
    </row>
    <row r="52" spans="1:28" ht="15.75" x14ac:dyDescent="0.25">
      <c r="A52" s="2">
        <v>51</v>
      </c>
      <c r="B52" s="50" t="s">
        <v>2685</v>
      </c>
      <c r="C52" s="47">
        <f ca="1">SUMIF([1]Data!$AC$2:$AC$173,C52,[1]Data!$AD$2:$AD$173)</f>
        <v>0</v>
      </c>
      <c r="D52" s="51">
        <v>45886</v>
      </c>
      <c r="E52" s="51">
        <v>45886</v>
      </c>
      <c r="F52" s="52">
        <v>45886.548914733801</v>
      </c>
      <c r="G52" s="3" t="s">
        <v>2686</v>
      </c>
      <c r="H52" s="51"/>
      <c r="I52" s="2" t="s">
        <v>2487</v>
      </c>
      <c r="J52" s="3" t="s">
        <v>2488</v>
      </c>
      <c r="K52" s="2" t="s">
        <v>2489</v>
      </c>
      <c r="L52" s="2" t="s">
        <v>2490</v>
      </c>
      <c r="M52" s="3" t="s">
        <v>2687</v>
      </c>
      <c r="N52" s="2" t="s">
        <v>2688</v>
      </c>
      <c r="O52" s="2" t="s">
        <v>2689</v>
      </c>
      <c r="P52" s="2">
        <v>20</v>
      </c>
      <c r="Q52" s="3" t="s">
        <v>2563</v>
      </c>
      <c r="R52" s="2" t="s">
        <v>961</v>
      </c>
      <c r="S52" s="3" t="s">
        <v>2564</v>
      </c>
      <c r="T52" s="3" t="s">
        <v>2496</v>
      </c>
      <c r="U52" s="2">
        <v>73431</v>
      </c>
      <c r="V52" s="2">
        <v>1</v>
      </c>
      <c r="W52" s="2">
        <v>0</v>
      </c>
      <c r="X52" s="2" t="s">
        <v>2688</v>
      </c>
      <c r="Z52" s="51">
        <v>45886.548909756901</v>
      </c>
      <c r="AB52" s="2" t="s">
        <v>950</v>
      </c>
    </row>
    <row r="53" spans="1:28" ht="15.75" x14ac:dyDescent="0.25">
      <c r="A53" s="2">
        <v>52</v>
      </c>
      <c r="B53" s="50" t="s">
        <v>2690</v>
      </c>
      <c r="C53" s="47">
        <f ca="1">SUMIF([1]Data!$AC$2:$AC$173,C53,[1]Data!$AD$2:$AD$173)</f>
        <v>0</v>
      </c>
      <c r="D53" s="51">
        <v>45886</v>
      </c>
      <c r="E53" s="51">
        <v>45891</v>
      </c>
      <c r="F53" s="52">
        <v>45886.557630092597</v>
      </c>
      <c r="G53" s="3" t="s">
        <v>2691</v>
      </c>
      <c r="H53" s="51"/>
      <c r="I53" s="2" t="s">
        <v>2487</v>
      </c>
      <c r="J53" s="3" t="s">
        <v>2488</v>
      </c>
      <c r="K53" s="2" t="s">
        <v>2489</v>
      </c>
      <c r="L53" s="2" t="s">
        <v>2490</v>
      </c>
      <c r="M53" s="3" t="s">
        <v>2692</v>
      </c>
      <c r="N53" s="2" t="s">
        <v>2693</v>
      </c>
      <c r="O53" s="2" t="s">
        <v>2694</v>
      </c>
      <c r="P53" s="2">
        <v>10</v>
      </c>
      <c r="Q53" s="3" t="s">
        <v>2519</v>
      </c>
      <c r="R53" s="2" t="s">
        <v>951</v>
      </c>
      <c r="S53" s="3" t="s">
        <v>2520</v>
      </c>
      <c r="T53" s="3" t="s">
        <v>2496</v>
      </c>
      <c r="U53" s="2">
        <v>111058</v>
      </c>
      <c r="V53" s="2">
        <v>2</v>
      </c>
      <c r="W53" s="2">
        <v>0</v>
      </c>
      <c r="X53" s="2" t="s">
        <v>2693</v>
      </c>
      <c r="Z53" s="51">
        <v>45886.557624803201</v>
      </c>
      <c r="AB53" s="2" t="s">
        <v>950</v>
      </c>
    </row>
    <row r="54" spans="1:28" ht="15.75" x14ac:dyDescent="0.25">
      <c r="A54" s="2">
        <v>53</v>
      </c>
      <c r="B54" s="50" t="s">
        <v>2695</v>
      </c>
      <c r="C54" s="47">
        <f ca="1">SUMIF([1]Data!$AC$2:$AC$173,C54,[1]Data!$AD$2:$AD$173)</f>
        <v>0</v>
      </c>
      <c r="D54" s="51">
        <v>45886</v>
      </c>
      <c r="E54" s="51">
        <v>45886</v>
      </c>
      <c r="F54" s="52">
        <v>45886.568742673597</v>
      </c>
      <c r="G54" s="3" t="s">
        <v>2696</v>
      </c>
      <c r="H54" s="51"/>
      <c r="I54" s="2" t="s">
        <v>2487</v>
      </c>
      <c r="J54" s="3" t="s">
        <v>2488</v>
      </c>
      <c r="K54" s="2" t="s">
        <v>2489</v>
      </c>
      <c r="L54" s="2" t="s">
        <v>2490</v>
      </c>
      <c r="M54" s="3" t="s">
        <v>2697</v>
      </c>
      <c r="N54" s="2" t="s">
        <v>2698</v>
      </c>
      <c r="O54" s="2" t="s">
        <v>2699</v>
      </c>
      <c r="P54" s="2">
        <v>10</v>
      </c>
      <c r="Q54" s="3" t="s">
        <v>2592</v>
      </c>
      <c r="R54" s="2" t="s">
        <v>959</v>
      </c>
      <c r="S54" s="3" t="s">
        <v>2593</v>
      </c>
      <c r="T54" s="3" t="s">
        <v>2496</v>
      </c>
      <c r="U54" s="2">
        <v>70950</v>
      </c>
      <c r="V54" s="2">
        <v>1</v>
      </c>
      <c r="W54" s="2">
        <v>0</v>
      </c>
      <c r="X54" s="2" t="s">
        <v>2698</v>
      </c>
      <c r="Y54" s="2" t="s">
        <v>2700</v>
      </c>
      <c r="Z54" s="51">
        <v>45886.568737384303</v>
      </c>
      <c r="AB54" s="2" t="s">
        <v>950</v>
      </c>
    </row>
    <row r="55" spans="1:28" ht="15.75" x14ac:dyDescent="0.25">
      <c r="A55" s="2">
        <v>54</v>
      </c>
      <c r="B55" s="50" t="s">
        <v>2701</v>
      </c>
      <c r="C55" s="47">
        <f ca="1">SUMIF([1]Data!$AC$2:$AC$173,C55,[1]Data!$AD$2:$AD$173)</f>
        <v>0</v>
      </c>
      <c r="D55" s="51">
        <v>45886</v>
      </c>
      <c r="E55" s="51">
        <v>45891</v>
      </c>
      <c r="F55" s="52">
        <v>45886.5700301736</v>
      </c>
      <c r="G55" s="3" t="s">
        <v>2702</v>
      </c>
      <c r="H55" s="51"/>
      <c r="I55" s="2" t="s">
        <v>2487</v>
      </c>
      <c r="J55" s="3" t="s">
        <v>2488</v>
      </c>
      <c r="K55" s="2" t="s">
        <v>2489</v>
      </c>
      <c r="L55" s="2" t="s">
        <v>2490</v>
      </c>
      <c r="M55" s="3" t="s">
        <v>2703</v>
      </c>
      <c r="N55" s="2" t="s">
        <v>2704</v>
      </c>
      <c r="O55" s="2" t="s">
        <v>2705</v>
      </c>
      <c r="P55" s="2">
        <v>10</v>
      </c>
      <c r="Q55" s="3" t="s">
        <v>2556</v>
      </c>
      <c r="R55" s="2" t="s">
        <v>960</v>
      </c>
      <c r="S55" s="3" t="s">
        <v>2557</v>
      </c>
      <c r="T55" s="3" t="s">
        <v>2496</v>
      </c>
      <c r="U55" s="2">
        <v>55595</v>
      </c>
      <c r="V55" s="2">
        <v>2</v>
      </c>
      <c r="W55" s="2">
        <v>0</v>
      </c>
      <c r="X55" s="2" t="s">
        <v>2704</v>
      </c>
      <c r="Z55" s="51">
        <v>45886.5700250347</v>
      </c>
      <c r="AB55" s="2" t="s">
        <v>950</v>
      </c>
    </row>
    <row r="56" spans="1:28" ht="15.75" x14ac:dyDescent="0.25">
      <c r="A56" s="2">
        <v>55</v>
      </c>
      <c r="B56" s="50" t="s">
        <v>2706</v>
      </c>
      <c r="C56" s="47">
        <f ca="1">SUMIF([1]Data!$AC$2:$AC$173,C56,[1]Data!$AD$2:$AD$173)</f>
        <v>0</v>
      </c>
      <c r="D56" s="51">
        <v>45886</v>
      </c>
      <c r="E56" s="51">
        <v>45907</v>
      </c>
      <c r="F56" s="52">
        <v>45886.571343553202</v>
      </c>
      <c r="G56" s="3" t="s">
        <v>2707</v>
      </c>
      <c r="H56" s="51"/>
      <c r="I56" s="2" t="s">
        <v>2487</v>
      </c>
      <c r="J56" s="3" t="s">
        <v>2488</v>
      </c>
      <c r="K56" s="2" t="s">
        <v>2489</v>
      </c>
      <c r="L56" s="2" t="s">
        <v>2490</v>
      </c>
      <c r="M56" s="3" t="s">
        <v>2708</v>
      </c>
      <c r="N56" s="2" t="s">
        <v>2709</v>
      </c>
      <c r="O56" s="2" t="s">
        <v>2710</v>
      </c>
      <c r="P56" s="2">
        <v>10</v>
      </c>
      <c r="Q56" s="3" t="s">
        <v>2592</v>
      </c>
      <c r="R56" s="2" t="s">
        <v>959</v>
      </c>
      <c r="S56" s="3" t="s">
        <v>2593</v>
      </c>
      <c r="T56" s="3" t="s">
        <v>2496</v>
      </c>
      <c r="U56" s="2">
        <v>70950</v>
      </c>
      <c r="V56" s="2">
        <v>2</v>
      </c>
      <c r="W56" s="2">
        <v>0</v>
      </c>
      <c r="X56" s="2" t="s">
        <v>2711</v>
      </c>
      <c r="Y56" s="2" t="s">
        <v>2541</v>
      </c>
      <c r="Z56" s="51">
        <v>45886.571337963003</v>
      </c>
      <c r="AA56" s="2" t="s">
        <v>2712</v>
      </c>
      <c r="AB56" s="2" t="s">
        <v>950</v>
      </c>
    </row>
    <row r="57" spans="1:28" ht="15.75" x14ac:dyDescent="0.25">
      <c r="A57" s="2">
        <v>56</v>
      </c>
      <c r="B57" s="50" t="s">
        <v>2713</v>
      </c>
      <c r="C57" s="47">
        <f ca="1">SUMIF([1]Data!$AC$2:$AC$173,C57,[1]Data!$AD$2:$AD$173)</f>
        <v>0</v>
      </c>
      <c r="D57" s="51">
        <v>45886</v>
      </c>
      <c r="E57" s="51">
        <v>45891</v>
      </c>
      <c r="F57" s="52">
        <v>45886.577515358797</v>
      </c>
      <c r="G57" s="3" t="s">
        <v>2714</v>
      </c>
      <c r="H57" s="51"/>
      <c r="I57" s="2" t="s">
        <v>2487</v>
      </c>
      <c r="J57" s="3" t="s">
        <v>2488</v>
      </c>
      <c r="K57" s="2" t="s">
        <v>2489</v>
      </c>
      <c r="L57" s="2" t="s">
        <v>2490</v>
      </c>
      <c r="M57" s="3" t="s">
        <v>2715</v>
      </c>
      <c r="N57" s="2" t="s">
        <v>2716</v>
      </c>
      <c r="O57" s="2" t="s">
        <v>2717</v>
      </c>
      <c r="P57" s="2">
        <v>10</v>
      </c>
      <c r="Q57" s="3" t="s">
        <v>2519</v>
      </c>
      <c r="R57" s="2" t="s">
        <v>951</v>
      </c>
      <c r="S57" s="3" t="s">
        <v>2520</v>
      </c>
      <c r="T57" s="3" t="s">
        <v>2496</v>
      </c>
      <c r="U57" s="2">
        <v>111058</v>
      </c>
      <c r="V57" s="2">
        <v>4</v>
      </c>
      <c r="W57" s="2">
        <v>0</v>
      </c>
      <c r="X57" s="2" t="s">
        <v>2716</v>
      </c>
      <c r="Z57" s="51">
        <v>45886.577510069401</v>
      </c>
      <c r="AA57" s="2" t="s">
        <v>2718</v>
      </c>
      <c r="AB57" s="2" t="s">
        <v>950</v>
      </c>
    </row>
    <row r="58" spans="1:28" ht="15.75" x14ac:dyDescent="0.25">
      <c r="A58" s="2">
        <v>57</v>
      </c>
      <c r="B58" s="50" t="s">
        <v>2719</v>
      </c>
      <c r="C58" s="47">
        <f ca="1">SUMIF([1]Data!$AC$2:$AC$173,C58,[1]Data!$AD$2:$AD$173)</f>
        <v>0</v>
      </c>
      <c r="D58" s="51">
        <v>45886</v>
      </c>
      <c r="E58" s="51">
        <v>45886</v>
      </c>
      <c r="F58" s="52">
        <v>45886.5790738426</v>
      </c>
      <c r="G58" s="3" t="s">
        <v>2720</v>
      </c>
      <c r="H58" s="51"/>
      <c r="I58" s="2" t="s">
        <v>2487</v>
      </c>
      <c r="J58" s="3" t="s">
        <v>2488</v>
      </c>
      <c r="K58" s="2" t="s">
        <v>2489</v>
      </c>
      <c r="L58" s="2" t="s">
        <v>2490</v>
      </c>
      <c r="M58" s="3" t="s">
        <v>2721</v>
      </c>
      <c r="N58" s="2" t="s">
        <v>2722</v>
      </c>
      <c r="O58" s="2" t="s">
        <v>2723</v>
      </c>
      <c r="P58" s="2">
        <v>10</v>
      </c>
      <c r="Q58" s="3" t="s">
        <v>2592</v>
      </c>
      <c r="R58" s="2" t="s">
        <v>959</v>
      </c>
      <c r="S58" s="3" t="s">
        <v>2593</v>
      </c>
      <c r="T58" s="3" t="s">
        <v>2496</v>
      </c>
      <c r="U58" s="2">
        <v>70950</v>
      </c>
      <c r="V58" s="2">
        <v>2</v>
      </c>
      <c r="W58" s="2">
        <v>0</v>
      </c>
      <c r="X58" s="2" t="s">
        <v>2724</v>
      </c>
      <c r="Y58" s="2" t="s">
        <v>2541</v>
      </c>
      <c r="Z58" s="51">
        <v>45886.579068136598</v>
      </c>
      <c r="AB58" s="2" t="s">
        <v>950</v>
      </c>
    </row>
    <row r="59" spans="1:28" ht="15.75" x14ac:dyDescent="0.25">
      <c r="A59" s="2">
        <v>58</v>
      </c>
      <c r="B59" s="50" t="s">
        <v>2719</v>
      </c>
      <c r="C59" s="47">
        <f ca="1">SUMIF([1]Data!$AC$2:$AC$173,C59,[1]Data!$AD$2:$AD$173)</f>
        <v>0</v>
      </c>
      <c r="D59" s="51">
        <v>45886</v>
      </c>
      <c r="E59" s="51">
        <v>45886</v>
      </c>
      <c r="F59" s="52">
        <v>45886.5790738426</v>
      </c>
      <c r="G59" s="3" t="s">
        <v>2720</v>
      </c>
      <c r="H59" s="51"/>
      <c r="I59" s="2" t="s">
        <v>2487</v>
      </c>
      <c r="J59" s="3" t="s">
        <v>2488</v>
      </c>
      <c r="K59" s="2" t="s">
        <v>2489</v>
      </c>
      <c r="L59" s="2" t="s">
        <v>2490</v>
      </c>
      <c r="M59" s="3" t="s">
        <v>2721</v>
      </c>
      <c r="N59" s="2" t="s">
        <v>2722</v>
      </c>
      <c r="O59" s="2" t="s">
        <v>2723</v>
      </c>
      <c r="P59" s="2">
        <v>20</v>
      </c>
      <c r="Q59" s="3" t="s">
        <v>2519</v>
      </c>
      <c r="R59" s="2" t="s">
        <v>951</v>
      </c>
      <c r="S59" s="3" t="s">
        <v>2520</v>
      </c>
      <c r="T59" s="3" t="s">
        <v>2496</v>
      </c>
      <c r="U59" s="2">
        <v>111058</v>
      </c>
      <c r="V59" s="2">
        <v>3</v>
      </c>
      <c r="W59" s="2">
        <v>0</v>
      </c>
      <c r="X59" s="2" t="s">
        <v>2724</v>
      </c>
      <c r="Y59" s="2" t="s">
        <v>2541</v>
      </c>
      <c r="Z59" s="51">
        <v>45886.579068136598</v>
      </c>
      <c r="AB59" s="2" t="s">
        <v>950</v>
      </c>
    </row>
    <row r="60" spans="1:28" ht="15.75" x14ac:dyDescent="0.25">
      <c r="A60" s="2">
        <v>59</v>
      </c>
      <c r="B60" s="50" t="s">
        <v>2725</v>
      </c>
      <c r="C60" s="47">
        <f ca="1">SUMIF([1]Data!$AC$2:$AC$173,C60,[1]Data!$AD$2:$AD$173)</f>
        <v>0</v>
      </c>
      <c r="D60" s="51">
        <v>45886</v>
      </c>
      <c r="E60" s="51">
        <v>45886</v>
      </c>
      <c r="F60" s="52">
        <v>45886.581941863398</v>
      </c>
      <c r="G60" s="3" t="s">
        <v>2726</v>
      </c>
      <c r="H60" s="51"/>
      <c r="I60" s="2" t="s">
        <v>2487</v>
      </c>
      <c r="J60" s="3" t="s">
        <v>2488</v>
      </c>
      <c r="K60" s="2" t="s">
        <v>2489</v>
      </c>
      <c r="L60" s="2" t="s">
        <v>2490</v>
      </c>
      <c r="M60" s="3" t="s">
        <v>2727</v>
      </c>
      <c r="N60" s="2" t="s">
        <v>2728</v>
      </c>
      <c r="O60" s="2" t="s">
        <v>2729</v>
      </c>
      <c r="P60" s="2">
        <v>10</v>
      </c>
      <c r="Q60" s="3" t="s">
        <v>2528</v>
      </c>
      <c r="R60" s="2" t="s">
        <v>965</v>
      </c>
      <c r="S60" s="3" t="s">
        <v>2529</v>
      </c>
      <c r="T60" s="3" t="s">
        <v>2496</v>
      </c>
      <c r="U60" s="2">
        <v>74250</v>
      </c>
      <c r="V60" s="2">
        <v>2</v>
      </c>
      <c r="W60" s="2">
        <v>0</v>
      </c>
      <c r="X60" s="2" t="s">
        <v>2728</v>
      </c>
      <c r="Z60" s="51">
        <v>45886.581936261602</v>
      </c>
      <c r="AB60" s="2" t="s">
        <v>950</v>
      </c>
    </row>
    <row r="61" spans="1:28" ht="15.75" x14ac:dyDescent="0.25">
      <c r="A61" s="2">
        <v>60</v>
      </c>
      <c r="B61" s="50" t="s">
        <v>2730</v>
      </c>
      <c r="C61" s="47">
        <f ca="1">SUMIF([1]Data!$AC$2:$AC$173,C61,[1]Data!$AD$2:$AD$173)</f>
        <v>0</v>
      </c>
      <c r="D61" s="51">
        <v>45886</v>
      </c>
      <c r="E61" s="51">
        <v>45891</v>
      </c>
      <c r="F61" s="52">
        <v>45886.582568831</v>
      </c>
      <c r="G61" s="3" t="s">
        <v>2731</v>
      </c>
      <c r="H61" s="51"/>
      <c r="I61" s="2" t="s">
        <v>2487</v>
      </c>
      <c r="J61" s="3" t="s">
        <v>2488</v>
      </c>
      <c r="K61" s="2" t="s">
        <v>2489</v>
      </c>
      <c r="L61" s="2" t="s">
        <v>2490</v>
      </c>
      <c r="M61" s="3" t="s">
        <v>2732</v>
      </c>
      <c r="N61" s="2" t="s">
        <v>2733</v>
      </c>
      <c r="O61" s="2" t="s">
        <v>2734</v>
      </c>
      <c r="P61" s="2">
        <v>10</v>
      </c>
      <c r="Q61" s="3" t="s">
        <v>2556</v>
      </c>
      <c r="R61" s="2" t="s">
        <v>960</v>
      </c>
      <c r="S61" s="3" t="s">
        <v>2557</v>
      </c>
      <c r="T61" s="3" t="s">
        <v>2496</v>
      </c>
      <c r="U61" s="2">
        <v>55595</v>
      </c>
      <c r="V61" s="2">
        <v>1</v>
      </c>
      <c r="W61" s="2">
        <v>0</v>
      </c>
      <c r="X61" s="2" t="s">
        <v>2735</v>
      </c>
      <c r="Z61" s="51">
        <v>45886.582563044001</v>
      </c>
      <c r="AB61" s="2" t="s">
        <v>950</v>
      </c>
    </row>
    <row r="62" spans="1:28" ht="15.75" x14ac:dyDescent="0.25">
      <c r="A62" s="2">
        <v>61</v>
      </c>
      <c r="B62" s="50" t="s">
        <v>2736</v>
      </c>
      <c r="C62" s="47">
        <f ca="1">SUMIF([1]Data!$AC$2:$AC$173,C62,[1]Data!$AD$2:$AD$173)</f>
        <v>0</v>
      </c>
      <c r="D62" s="51">
        <v>45886</v>
      </c>
      <c r="E62" s="51">
        <v>45891</v>
      </c>
      <c r="F62" s="52">
        <v>45886.583153009298</v>
      </c>
      <c r="G62" s="3" t="s">
        <v>2737</v>
      </c>
      <c r="H62" s="51"/>
      <c r="I62" s="2" t="s">
        <v>2487</v>
      </c>
      <c r="J62" s="3" t="s">
        <v>2488</v>
      </c>
      <c r="K62" s="2" t="s">
        <v>2489</v>
      </c>
      <c r="L62" s="2" t="s">
        <v>2490</v>
      </c>
      <c r="M62" s="3" t="s">
        <v>2738</v>
      </c>
      <c r="N62" s="2" t="s">
        <v>2739</v>
      </c>
      <c r="O62" s="2" t="s">
        <v>2740</v>
      </c>
      <c r="P62" s="2">
        <v>10</v>
      </c>
      <c r="Q62" s="3" t="s">
        <v>2519</v>
      </c>
      <c r="R62" s="2" t="s">
        <v>951</v>
      </c>
      <c r="S62" s="3" t="s">
        <v>2520</v>
      </c>
      <c r="T62" s="3" t="s">
        <v>2496</v>
      </c>
      <c r="U62" s="2">
        <v>111058</v>
      </c>
      <c r="V62" s="2">
        <v>1</v>
      </c>
      <c r="W62" s="2">
        <v>0</v>
      </c>
      <c r="X62" s="2" t="s">
        <v>2739</v>
      </c>
      <c r="Y62" s="2" t="s">
        <v>2541</v>
      </c>
      <c r="Z62" s="51">
        <v>45886.583147338002</v>
      </c>
      <c r="AB62" s="2" t="s">
        <v>950</v>
      </c>
    </row>
    <row r="63" spans="1:28" ht="15.75" x14ac:dyDescent="0.25">
      <c r="A63" s="2">
        <v>62</v>
      </c>
      <c r="B63" s="50" t="s">
        <v>2736</v>
      </c>
      <c r="C63" s="47">
        <f ca="1">SUMIF([1]Data!$AC$2:$AC$173,C63,[1]Data!$AD$2:$AD$173)</f>
        <v>0</v>
      </c>
      <c r="D63" s="51">
        <v>45886</v>
      </c>
      <c r="E63" s="51">
        <v>45891</v>
      </c>
      <c r="F63" s="52">
        <v>45886.583153009298</v>
      </c>
      <c r="G63" s="3" t="s">
        <v>2737</v>
      </c>
      <c r="H63" s="51"/>
      <c r="I63" s="2" t="s">
        <v>2487</v>
      </c>
      <c r="J63" s="3" t="s">
        <v>2488</v>
      </c>
      <c r="K63" s="2" t="s">
        <v>2489</v>
      </c>
      <c r="L63" s="2" t="s">
        <v>2490</v>
      </c>
      <c r="M63" s="3" t="s">
        <v>2738</v>
      </c>
      <c r="N63" s="2" t="s">
        <v>2739</v>
      </c>
      <c r="O63" s="2" t="s">
        <v>2740</v>
      </c>
      <c r="P63" s="2">
        <v>20</v>
      </c>
      <c r="Q63" s="3" t="s">
        <v>2592</v>
      </c>
      <c r="R63" s="2" t="s">
        <v>959</v>
      </c>
      <c r="S63" s="3" t="s">
        <v>2593</v>
      </c>
      <c r="T63" s="3" t="s">
        <v>2496</v>
      </c>
      <c r="U63" s="2">
        <v>70950</v>
      </c>
      <c r="V63" s="2">
        <v>1</v>
      </c>
      <c r="W63" s="2">
        <v>0</v>
      </c>
      <c r="X63" s="2" t="s">
        <v>2739</v>
      </c>
      <c r="Y63" s="2" t="s">
        <v>2541</v>
      </c>
      <c r="Z63" s="51">
        <v>45886.583147338002</v>
      </c>
      <c r="AB63" s="2" t="s">
        <v>950</v>
      </c>
    </row>
    <row r="64" spans="1:28" ht="15.75" x14ac:dyDescent="0.25">
      <c r="A64" s="2">
        <v>63</v>
      </c>
      <c r="B64" s="50" t="s">
        <v>2736</v>
      </c>
      <c r="C64" s="47">
        <f ca="1">SUMIF([1]Data!$AC$2:$AC$173,C64,[1]Data!$AD$2:$AD$173)</f>
        <v>0</v>
      </c>
      <c r="D64" s="51">
        <v>45886</v>
      </c>
      <c r="E64" s="51">
        <v>45891</v>
      </c>
      <c r="F64" s="52">
        <v>45886.583153009298</v>
      </c>
      <c r="G64" s="3" t="s">
        <v>2737</v>
      </c>
      <c r="H64" s="51"/>
      <c r="I64" s="2" t="s">
        <v>2487</v>
      </c>
      <c r="J64" s="3" t="s">
        <v>2488</v>
      </c>
      <c r="K64" s="2" t="s">
        <v>2489</v>
      </c>
      <c r="L64" s="2" t="s">
        <v>2490</v>
      </c>
      <c r="M64" s="3" t="s">
        <v>2738</v>
      </c>
      <c r="N64" s="2" t="s">
        <v>2739</v>
      </c>
      <c r="O64" s="2" t="s">
        <v>2740</v>
      </c>
      <c r="P64" s="2">
        <v>30</v>
      </c>
      <c r="Q64" s="3" t="s">
        <v>2502</v>
      </c>
      <c r="R64" s="2" t="s">
        <v>981</v>
      </c>
      <c r="S64" s="3" t="s">
        <v>2503</v>
      </c>
      <c r="T64" s="3" t="s">
        <v>2496</v>
      </c>
      <c r="U64" s="2">
        <v>50182</v>
      </c>
      <c r="V64" s="2">
        <v>1</v>
      </c>
      <c r="W64" s="2">
        <v>0</v>
      </c>
      <c r="X64" s="2" t="s">
        <v>2739</v>
      </c>
      <c r="Y64" s="2" t="s">
        <v>2541</v>
      </c>
      <c r="Z64" s="51">
        <v>45886.583147338002</v>
      </c>
      <c r="AB64" s="2" t="s">
        <v>950</v>
      </c>
    </row>
    <row r="65" spans="1:28" ht="15.75" x14ac:dyDescent="0.25">
      <c r="A65" s="2">
        <v>64</v>
      </c>
      <c r="B65" s="50" t="s">
        <v>2741</v>
      </c>
      <c r="C65" s="47">
        <f ca="1">SUMIF([1]Data!$AC$2:$AC$173,C65,[1]Data!$AD$2:$AD$173)</f>
        <v>0</v>
      </c>
      <c r="D65" s="51">
        <v>45886</v>
      </c>
      <c r="E65" s="51">
        <v>45891</v>
      </c>
      <c r="F65" s="52">
        <v>45886.587931169001</v>
      </c>
      <c r="G65" s="3" t="s">
        <v>2742</v>
      </c>
      <c r="H65" s="51"/>
      <c r="I65" s="2" t="s">
        <v>2487</v>
      </c>
      <c r="J65" s="3" t="s">
        <v>2488</v>
      </c>
      <c r="K65" s="2" t="s">
        <v>2489</v>
      </c>
      <c r="L65" s="2" t="s">
        <v>2490</v>
      </c>
      <c r="M65" s="3" t="s">
        <v>2743</v>
      </c>
      <c r="N65" s="2" t="s">
        <v>2744</v>
      </c>
      <c r="O65" s="2" t="s">
        <v>2745</v>
      </c>
      <c r="P65" s="2">
        <v>10</v>
      </c>
      <c r="Q65" s="3" t="s">
        <v>2556</v>
      </c>
      <c r="R65" s="2" t="s">
        <v>960</v>
      </c>
      <c r="S65" s="3" t="s">
        <v>2557</v>
      </c>
      <c r="T65" s="3" t="s">
        <v>2496</v>
      </c>
      <c r="U65" s="2">
        <v>55595</v>
      </c>
      <c r="V65" s="2">
        <v>3</v>
      </c>
      <c r="W65" s="2">
        <v>0</v>
      </c>
      <c r="X65" s="2" t="s">
        <v>2746</v>
      </c>
      <c r="Y65" s="2" t="s">
        <v>2747</v>
      </c>
      <c r="Z65" s="51">
        <v>45886.587925347201</v>
      </c>
      <c r="AB65" s="2" t="s">
        <v>950</v>
      </c>
    </row>
    <row r="66" spans="1:28" ht="15.75" x14ac:dyDescent="0.25">
      <c r="A66" s="2">
        <v>65</v>
      </c>
      <c r="B66" s="50" t="s">
        <v>2741</v>
      </c>
      <c r="C66" s="47">
        <f ca="1">SUMIF([1]Data!$AC$2:$AC$173,C66,[1]Data!$AD$2:$AD$173)</f>
        <v>0</v>
      </c>
      <c r="D66" s="51">
        <v>45886</v>
      </c>
      <c r="E66" s="51">
        <v>45891</v>
      </c>
      <c r="F66" s="52">
        <v>45886.587931169001</v>
      </c>
      <c r="G66" s="3" t="s">
        <v>2742</v>
      </c>
      <c r="H66" s="51"/>
      <c r="I66" s="2" t="s">
        <v>2487</v>
      </c>
      <c r="J66" s="3" t="s">
        <v>2488</v>
      </c>
      <c r="K66" s="2" t="s">
        <v>2489</v>
      </c>
      <c r="L66" s="2" t="s">
        <v>2490</v>
      </c>
      <c r="M66" s="3" t="s">
        <v>2743</v>
      </c>
      <c r="N66" s="2" t="s">
        <v>2744</v>
      </c>
      <c r="O66" s="2" t="s">
        <v>2745</v>
      </c>
      <c r="P66" s="2">
        <v>20</v>
      </c>
      <c r="Q66" s="3" t="s">
        <v>2494</v>
      </c>
      <c r="R66" s="2" t="s">
        <v>1079</v>
      </c>
      <c r="S66" s="3" t="s">
        <v>2495</v>
      </c>
      <c r="T66" s="3" t="s">
        <v>2496</v>
      </c>
      <c r="U66" s="2">
        <v>49500</v>
      </c>
      <c r="V66" s="2">
        <v>1</v>
      </c>
      <c r="W66" s="2">
        <v>0</v>
      </c>
      <c r="X66" s="2" t="s">
        <v>2746</v>
      </c>
      <c r="Y66" s="2" t="s">
        <v>2747</v>
      </c>
      <c r="Z66" s="51">
        <v>45886.587925347201</v>
      </c>
      <c r="AB66" s="2" t="s">
        <v>950</v>
      </c>
    </row>
    <row r="67" spans="1:28" ht="15.75" x14ac:dyDescent="0.25">
      <c r="A67" s="2">
        <v>66</v>
      </c>
      <c r="B67" s="50" t="s">
        <v>2741</v>
      </c>
      <c r="C67" s="47">
        <f ca="1">SUMIF([1]Data!$AC$2:$AC$173,C67,[1]Data!$AD$2:$AD$173)</f>
        <v>0</v>
      </c>
      <c r="D67" s="51">
        <v>45886</v>
      </c>
      <c r="E67" s="51">
        <v>45891</v>
      </c>
      <c r="F67" s="52">
        <v>45886.587931169001</v>
      </c>
      <c r="G67" s="3" t="s">
        <v>2742</v>
      </c>
      <c r="H67" s="51"/>
      <c r="I67" s="2" t="s">
        <v>2487</v>
      </c>
      <c r="J67" s="3" t="s">
        <v>2488</v>
      </c>
      <c r="K67" s="2" t="s">
        <v>2489</v>
      </c>
      <c r="L67" s="2" t="s">
        <v>2490</v>
      </c>
      <c r="M67" s="3" t="s">
        <v>2743</v>
      </c>
      <c r="N67" s="2" t="s">
        <v>2744</v>
      </c>
      <c r="O67" s="2" t="s">
        <v>2745</v>
      </c>
      <c r="P67" s="2">
        <v>30</v>
      </c>
      <c r="Q67" s="3" t="s">
        <v>2519</v>
      </c>
      <c r="R67" s="2" t="s">
        <v>951</v>
      </c>
      <c r="S67" s="3" t="s">
        <v>2520</v>
      </c>
      <c r="T67" s="3" t="s">
        <v>2496</v>
      </c>
      <c r="U67" s="2">
        <v>111058</v>
      </c>
      <c r="V67" s="2">
        <v>2</v>
      </c>
      <c r="W67" s="2">
        <v>0</v>
      </c>
      <c r="X67" s="2" t="s">
        <v>2746</v>
      </c>
      <c r="Y67" s="2" t="s">
        <v>2747</v>
      </c>
      <c r="Z67" s="51">
        <v>45886.587925347201</v>
      </c>
      <c r="AB67" s="2" t="s">
        <v>950</v>
      </c>
    </row>
    <row r="68" spans="1:28" ht="15.75" x14ac:dyDescent="0.25">
      <c r="A68" s="2">
        <v>67</v>
      </c>
      <c r="B68" s="50" t="s">
        <v>2741</v>
      </c>
      <c r="C68" s="47">
        <f ca="1">SUMIF([1]Data!$AC$2:$AC$173,C68,[1]Data!$AD$2:$AD$173)</f>
        <v>0</v>
      </c>
      <c r="D68" s="51">
        <v>45886</v>
      </c>
      <c r="E68" s="51">
        <v>45891</v>
      </c>
      <c r="F68" s="52">
        <v>45886.587931169001</v>
      </c>
      <c r="G68" s="3" t="s">
        <v>2742</v>
      </c>
      <c r="H68" s="51"/>
      <c r="I68" s="2" t="s">
        <v>2487</v>
      </c>
      <c r="J68" s="3" t="s">
        <v>2488</v>
      </c>
      <c r="K68" s="2" t="s">
        <v>2489</v>
      </c>
      <c r="L68" s="2" t="s">
        <v>2490</v>
      </c>
      <c r="M68" s="3" t="s">
        <v>2743</v>
      </c>
      <c r="N68" s="2" t="s">
        <v>2744</v>
      </c>
      <c r="O68" s="2" t="s">
        <v>2745</v>
      </c>
      <c r="P68" s="2">
        <v>40</v>
      </c>
      <c r="Q68" s="3" t="s">
        <v>2592</v>
      </c>
      <c r="R68" s="2" t="s">
        <v>959</v>
      </c>
      <c r="S68" s="3" t="s">
        <v>2593</v>
      </c>
      <c r="T68" s="3" t="s">
        <v>2496</v>
      </c>
      <c r="U68" s="2">
        <v>70950</v>
      </c>
      <c r="V68" s="2">
        <v>1</v>
      </c>
      <c r="W68" s="2">
        <v>0</v>
      </c>
      <c r="X68" s="2" t="s">
        <v>2746</v>
      </c>
      <c r="Y68" s="2" t="s">
        <v>2747</v>
      </c>
      <c r="Z68" s="51">
        <v>45886.587925347201</v>
      </c>
      <c r="AB68" s="2" t="s">
        <v>950</v>
      </c>
    </row>
    <row r="69" spans="1:28" ht="15.75" x14ac:dyDescent="0.25">
      <c r="A69" s="2">
        <v>68</v>
      </c>
      <c r="B69" s="50" t="s">
        <v>2741</v>
      </c>
      <c r="C69" s="47">
        <f ca="1">SUMIF([1]Data!$AC$2:$AC$173,C69,[1]Data!$AD$2:$AD$173)</f>
        <v>0</v>
      </c>
      <c r="D69" s="51">
        <v>45886</v>
      </c>
      <c r="E69" s="51">
        <v>45891</v>
      </c>
      <c r="F69" s="52">
        <v>45886.587931169001</v>
      </c>
      <c r="G69" s="3" t="s">
        <v>2742</v>
      </c>
      <c r="H69" s="51"/>
      <c r="I69" s="2" t="s">
        <v>2487</v>
      </c>
      <c r="J69" s="3" t="s">
        <v>2488</v>
      </c>
      <c r="K69" s="2" t="s">
        <v>2489</v>
      </c>
      <c r="L69" s="2" t="s">
        <v>2490</v>
      </c>
      <c r="M69" s="3" t="s">
        <v>2743</v>
      </c>
      <c r="N69" s="2" t="s">
        <v>2744</v>
      </c>
      <c r="O69" s="2" t="s">
        <v>2745</v>
      </c>
      <c r="P69" s="2">
        <v>50</v>
      </c>
      <c r="Q69" s="3" t="s">
        <v>2528</v>
      </c>
      <c r="R69" s="2" t="s">
        <v>965</v>
      </c>
      <c r="S69" s="3" t="s">
        <v>2529</v>
      </c>
      <c r="T69" s="3" t="s">
        <v>2496</v>
      </c>
      <c r="U69" s="2">
        <v>74250</v>
      </c>
      <c r="V69" s="2">
        <v>4</v>
      </c>
      <c r="W69" s="2">
        <v>0</v>
      </c>
      <c r="X69" s="2" t="s">
        <v>2746</v>
      </c>
      <c r="Y69" s="2" t="s">
        <v>2747</v>
      </c>
      <c r="Z69" s="51">
        <v>45886.587925347201</v>
      </c>
      <c r="AB69" s="2" t="s">
        <v>950</v>
      </c>
    </row>
    <row r="70" spans="1:28" ht="15.75" x14ac:dyDescent="0.25">
      <c r="A70" s="2">
        <v>69</v>
      </c>
      <c r="B70" s="50" t="s">
        <v>2748</v>
      </c>
      <c r="C70" s="47">
        <f ca="1">SUMIF([1]Data!$AC$2:$AC$173,C70,[1]Data!$AD$2:$AD$173)</f>
        <v>0</v>
      </c>
      <c r="D70" s="51">
        <v>45886</v>
      </c>
      <c r="E70" s="51">
        <v>45886</v>
      </c>
      <c r="F70" s="52">
        <v>45886.588066631899</v>
      </c>
      <c r="G70" s="3" t="s">
        <v>2749</v>
      </c>
      <c r="H70" s="51"/>
      <c r="I70" s="2" t="s">
        <v>2487</v>
      </c>
      <c r="J70" s="3" t="s">
        <v>2488</v>
      </c>
      <c r="K70" s="2" t="s">
        <v>2489</v>
      </c>
      <c r="L70" s="2" t="s">
        <v>2490</v>
      </c>
      <c r="M70" s="3" t="s">
        <v>2750</v>
      </c>
      <c r="N70" s="2" t="s">
        <v>2751</v>
      </c>
      <c r="O70" s="2" t="s">
        <v>2752</v>
      </c>
      <c r="P70" s="2">
        <v>10</v>
      </c>
      <c r="Q70" s="3" t="s">
        <v>2510</v>
      </c>
      <c r="R70" s="2" t="s">
        <v>955</v>
      </c>
      <c r="S70" s="3" t="s">
        <v>2511</v>
      </c>
      <c r="T70" s="3" t="s">
        <v>2496</v>
      </c>
      <c r="U70" s="2">
        <v>46000</v>
      </c>
      <c r="V70" s="2">
        <v>1</v>
      </c>
      <c r="W70" s="2">
        <v>0</v>
      </c>
      <c r="X70" s="2" t="s">
        <v>2751</v>
      </c>
      <c r="Y70" s="2" t="s">
        <v>2753</v>
      </c>
      <c r="Z70" s="51">
        <v>45886.588060763897</v>
      </c>
      <c r="AB70" s="2" t="s">
        <v>950</v>
      </c>
    </row>
    <row r="71" spans="1:28" ht="15.75" x14ac:dyDescent="0.25">
      <c r="A71" s="2">
        <v>70</v>
      </c>
      <c r="B71" s="50" t="s">
        <v>2754</v>
      </c>
      <c r="C71" s="47">
        <f ca="1">SUMIF([1]Data!$AC$2:$AC$173,C71,[1]Data!$AD$2:$AD$173)</f>
        <v>0</v>
      </c>
      <c r="D71" s="51">
        <v>45886</v>
      </c>
      <c r="E71" s="51">
        <v>45891</v>
      </c>
      <c r="F71" s="52">
        <v>45886.590132557903</v>
      </c>
      <c r="G71" s="3" t="s">
        <v>2755</v>
      </c>
      <c r="H71" s="51"/>
      <c r="I71" s="2" t="s">
        <v>2487</v>
      </c>
      <c r="J71" s="3" t="s">
        <v>2488</v>
      </c>
      <c r="K71" s="2" t="s">
        <v>2489</v>
      </c>
      <c r="L71" s="2" t="s">
        <v>2490</v>
      </c>
      <c r="M71" s="3" t="s">
        <v>2756</v>
      </c>
      <c r="N71" s="2" t="s">
        <v>2757</v>
      </c>
      <c r="O71" s="2" t="s">
        <v>2758</v>
      </c>
      <c r="P71" s="2">
        <v>10</v>
      </c>
      <c r="Q71" s="3" t="s">
        <v>2519</v>
      </c>
      <c r="R71" s="2" t="s">
        <v>951</v>
      </c>
      <c r="S71" s="3" t="s">
        <v>2520</v>
      </c>
      <c r="T71" s="3" t="s">
        <v>2496</v>
      </c>
      <c r="U71" s="2">
        <v>111058</v>
      </c>
      <c r="V71" s="2">
        <v>3</v>
      </c>
      <c r="W71" s="2">
        <v>0</v>
      </c>
      <c r="X71" s="2" t="s">
        <v>2757</v>
      </c>
      <c r="Y71" s="2" t="s">
        <v>2541</v>
      </c>
      <c r="Z71" s="51">
        <v>45886.590126620402</v>
      </c>
      <c r="AB71" s="2" t="s">
        <v>950</v>
      </c>
    </row>
    <row r="72" spans="1:28" ht="15.75" x14ac:dyDescent="0.25">
      <c r="A72" s="2">
        <v>71</v>
      </c>
      <c r="B72" s="50" t="s">
        <v>2754</v>
      </c>
      <c r="C72" s="47">
        <f ca="1">SUMIF([1]Data!$AC$2:$AC$173,C72,[1]Data!$AD$2:$AD$173)</f>
        <v>0</v>
      </c>
      <c r="D72" s="51">
        <v>45886</v>
      </c>
      <c r="E72" s="51">
        <v>45891</v>
      </c>
      <c r="F72" s="52">
        <v>45886.590132557903</v>
      </c>
      <c r="G72" s="3" t="s">
        <v>2755</v>
      </c>
      <c r="H72" s="51"/>
      <c r="I72" s="2" t="s">
        <v>2487</v>
      </c>
      <c r="J72" s="3" t="s">
        <v>2488</v>
      </c>
      <c r="K72" s="2" t="s">
        <v>2489</v>
      </c>
      <c r="L72" s="2" t="s">
        <v>2490</v>
      </c>
      <c r="M72" s="3" t="s">
        <v>2756</v>
      </c>
      <c r="N72" s="2" t="s">
        <v>2757</v>
      </c>
      <c r="O72" s="2" t="s">
        <v>2758</v>
      </c>
      <c r="P72" s="2">
        <v>20</v>
      </c>
      <c r="Q72" s="3" t="s">
        <v>2592</v>
      </c>
      <c r="R72" s="2" t="s">
        <v>959</v>
      </c>
      <c r="S72" s="3" t="s">
        <v>2593</v>
      </c>
      <c r="T72" s="3" t="s">
        <v>2496</v>
      </c>
      <c r="U72" s="2">
        <v>70950</v>
      </c>
      <c r="V72" s="2">
        <v>1</v>
      </c>
      <c r="W72" s="2">
        <v>0</v>
      </c>
      <c r="X72" s="2" t="s">
        <v>2757</v>
      </c>
      <c r="Y72" s="2" t="s">
        <v>2541</v>
      </c>
      <c r="Z72" s="51">
        <v>45886.590126620402</v>
      </c>
      <c r="AB72" s="2" t="s">
        <v>950</v>
      </c>
    </row>
    <row r="73" spans="1:28" ht="15.75" x14ac:dyDescent="0.25">
      <c r="A73" s="2">
        <v>72</v>
      </c>
      <c r="B73" s="50" t="s">
        <v>2759</v>
      </c>
      <c r="C73" s="47">
        <f ca="1">SUMIF([1]Data!$AC$2:$AC$173,C73,[1]Data!$AD$2:$AD$173)</f>
        <v>0</v>
      </c>
      <c r="D73" s="51">
        <v>45886</v>
      </c>
      <c r="E73" s="51">
        <v>45891</v>
      </c>
      <c r="F73" s="52">
        <v>45886.594494016201</v>
      </c>
      <c r="G73" s="3" t="s">
        <v>2760</v>
      </c>
      <c r="H73" s="51"/>
      <c r="I73" s="2" t="s">
        <v>2487</v>
      </c>
      <c r="J73" s="3" t="s">
        <v>2488</v>
      </c>
      <c r="K73" s="2" t="s">
        <v>2489</v>
      </c>
      <c r="L73" s="2" t="s">
        <v>2490</v>
      </c>
      <c r="M73" s="3" t="s">
        <v>2761</v>
      </c>
      <c r="N73" s="2" t="s">
        <v>2762</v>
      </c>
      <c r="O73" s="2" t="s">
        <v>2763</v>
      </c>
      <c r="P73" s="2">
        <v>10</v>
      </c>
      <c r="Q73" s="3" t="s">
        <v>2563</v>
      </c>
      <c r="R73" s="2" t="s">
        <v>961</v>
      </c>
      <c r="S73" s="3" t="s">
        <v>2564</v>
      </c>
      <c r="T73" s="3" t="s">
        <v>2496</v>
      </c>
      <c r="U73" s="2">
        <v>73431</v>
      </c>
      <c r="V73" s="2">
        <v>1</v>
      </c>
      <c r="W73" s="2">
        <v>0</v>
      </c>
      <c r="X73" s="2" t="s">
        <v>2764</v>
      </c>
      <c r="Y73" s="2" t="s">
        <v>2765</v>
      </c>
      <c r="Z73" s="51">
        <v>45886.594488807903</v>
      </c>
      <c r="AB73" s="2" t="s">
        <v>950</v>
      </c>
    </row>
    <row r="74" spans="1:28" ht="15.75" x14ac:dyDescent="0.25">
      <c r="A74" s="2">
        <v>73</v>
      </c>
      <c r="B74" s="50" t="s">
        <v>2766</v>
      </c>
      <c r="C74" s="47">
        <f ca="1">SUMIF([1]Data!$AC$2:$AC$173,C74,[1]Data!$AD$2:$AD$173)</f>
        <v>0</v>
      </c>
      <c r="D74" s="51">
        <v>45886</v>
      </c>
      <c r="E74" s="51">
        <v>45886</v>
      </c>
      <c r="F74" s="52">
        <v>45886.610594293998</v>
      </c>
      <c r="G74" s="3" t="s">
        <v>2767</v>
      </c>
      <c r="H74" s="51"/>
      <c r="I74" s="2" t="s">
        <v>2487</v>
      </c>
      <c r="J74" s="3" t="s">
        <v>2488</v>
      </c>
      <c r="K74" s="2" t="s">
        <v>2489</v>
      </c>
      <c r="L74" s="2" t="s">
        <v>2490</v>
      </c>
      <c r="M74" s="3" t="s">
        <v>2768</v>
      </c>
      <c r="N74" s="2" t="s">
        <v>2769</v>
      </c>
      <c r="O74" s="2" t="s">
        <v>2770</v>
      </c>
      <c r="P74" s="2">
        <v>10</v>
      </c>
      <c r="Q74" s="3" t="s">
        <v>2528</v>
      </c>
      <c r="R74" s="2" t="s">
        <v>965</v>
      </c>
      <c r="S74" s="3" t="s">
        <v>2529</v>
      </c>
      <c r="T74" s="3" t="s">
        <v>2496</v>
      </c>
      <c r="U74" s="2">
        <v>74250</v>
      </c>
      <c r="V74" s="2">
        <v>1</v>
      </c>
      <c r="W74" s="2">
        <v>0</v>
      </c>
      <c r="X74" s="2" t="s">
        <v>2769</v>
      </c>
      <c r="Z74" s="51">
        <v>45886.610597951403</v>
      </c>
      <c r="AB74" s="2" t="s">
        <v>950</v>
      </c>
    </row>
    <row r="75" spans="1:28" ht="15.75" x14ac:dyDescent="0.25">
      <c r="A75" s="2">
        <v>74</v>
      </c>
      <c r="B75" s="50" t="s">
        <v>2771</v>
      </c>
      <c r="C75" s="47">
        <f ca="1">SUMIF([1]Data!$AC$2:$AC$173,C75,[1]Data!$AD$2:$AD$173)</f>
        <v>0</v>
      </c>
      <c r="D75" s="51">
        <v>45886</v>
      </c>
      <c r="E75" s="51">
        <v>45891</v>
      </c>
      <c r="F75" s="52">
        <v>45886.613719444402</v>
      </c>
      <c r="G75" s="3" t="s">
        <v>2772</v>
      </c>
      <c r="H75" s="51"/>
      <c r="I75" s="2" t="s">
        <v>2487</v>
      </c>
      <c r="J75" s="3" t="s">
        <v>2488</v>
      </c>
      <c r="K75" s="2" t="s">
        <v>2489</v>
      </c>
      <c r="L75" s="2" t="s">
        <v>2490</v>
      </c>
      <c r="M75" s="3" t="s">
        <v>2773</v>
      </c>
      <c r="N75" s="2" t="s">
        <v>2774</v>
      </c>
      <c r="O75" s="2" t="s">
        <v>2775</v>
      </c>
      <c r="P75" s="2">
        <v>10</v>
      </c>
      <c r="Q75" s="3" t="s">
        <v>2563</v>
      </c>
      <c r="R75" s="2" t="s">
        <v>961</v>
      </c>
      <c r="S75" s="3" t="s">
        <v>2564</v>
      </c>
      <c r="T75" s="3" t="s">
        <v>2496</v>
      </c>
      <c r="U75" s="2">
        <v>73431</v>
      </c>
      <c r="V75" s="2">
        <v>1</v>
      </c>
      <c r="W75" s="2">
        <v>0</v>
      </c>
      <c r="X75" s="2" t="s">
        <v>2776</v>
      </c>
      <c r="Y75" s="2" t="s">
        <v>2777</v>
      </c>
      <c r="Z75" s="51">
        <v>45886.613725347197</v>
      </c>
      <c r="AB75" s="2" t="s">
        <v>950</v>
      </c>
    </row>
    <row r="76" spans="1:28" ht="15.75" x14ac:dyDescent="0.25">
      <c r="A76" s="2">
        <v>75</v>
      </c>
      <c r="B76" s="50" t="s">
        <v>2771</v>
      </c>
      <c r="C76" s="47">
        <f ca="1">SUMIF([1]Data!$AC$2:$AC$173,C76,[1]Data!$AD$2:$AD$173)</f>
        <v>0</v>
      </c>
      <c r="D76" s="51">
        <v>45886</v>
      </c>
      <c r="E76" s="51">
        <v>45891</v>
      </c>
      <c r="F76" s="52">
        <v>45886.613719444402</v>
      </c>
      <c r="G76" s="3" t="s">
        <v>2772</v>
      </c>
      <c r="H76" s="51"/>
      <c r="I76" s="2" t="s">
        <v>2487</v>
      </c>
      <c r="J76" s="3" t="s">
        <v>2488</v>
      </c>
      <c r="K76" s="2" t="s">
        <v>2489</v>
      </c>
      <c r="L76" s="2" t="s">
        <v>2490</v>
      </c>
      <c r="M76" s="3" t="s">
        <v>2773</v>
      </c>
      <c r="N76" s="2" t="s">
        <v>2774</v>
      </c>
      <c r="O76" s="2" t="s">
        <v>2775</v>
      </c>
      <c r="P76" s="2">
        <v>20</v>
      </c>
      <c r="Q76" s="3" t="s">
        <v>2547</v>
      </c>
      <c r="R76" s="2" t="s">
        <v>994</v>
      </c>
      <c r="S76" s="3" t="s">
        <v>2548</v>
      </c>
      <c r="T76" s="3" t="s">
        <v>2496</v>
      </c>
      <c r="U76" s="2">
        <v>111606</v>
      </c>
      <c r="V76" s="2">
        <v>1</v>
      </c>
      <c r="W76" s="2">
        <v>0</v>
      </c>
      <c r="X76" s="2" t="s">
        <v>2776</v>
      </c>
      <c r="Y76" s="2" t="s">
        <v>2777</v>
      </c>
      <c r="Z76" s="51">
        <v>45886.613725347197</v>
      </c>
      <c r="AB76" s="2" t="s">
        <v>950</v>
      </c>
    </row>
    <row r="77" spans="1:28" ht="15.75" x14ac:dyDescent="0.25">
      <c r="A77" s="2">
        <v>76</v>
      </c>
      <c r="B77" s="50" t="s">
        <v>2778</v>
      </c>
      <c r="C77" s="47">
        <f ca="1">SUMIF([1]Data!$AC$2:$AC$173,C77,[1]Data!$AD$2:$AD$173)</f>
        <v>0</v>
      </c>
      <c r="D77" s="51">
        <v>45886</v>
      </c>
      <c r="E77" s="51">
        <v>45886</v>
      </c>
      <c r="F77" s="52">
        <v>45886.618163692103</v>
      </c>
      <c r="G77" s="3" t="s">
        <v>2779</v>
      </c>
      <c r="H77" s="51"/>
      <c r="I77" s="2" t="s">
        <v>2487</v>
      </c>
      <c r="J77" s="3" t="s">
        <v>2488</v>
      </c>
      <c r="K77" s="2" t="s">
        <v>2489</v>
      </c>
      <c r="L77" s="2" t="s">
        <v>2490</v>
      </c>
      <c r="M77" s="3" t="s">
        <v>2780</v>
      </c>
      <c r="N77" s="2" t="s">
        <v>2781</v>
      </c>
      <c r="O77" s="2" t="s">
        <v>2782</v>
      </c>
      <c r="P77" s="2">
        <v>10</v>
      </c>
      <c r="Q77" s="3" t="s">
        <v>2528</v>
      </c>
      <c r="R77" s="2" t="s">
        <v>965</v>
      </c>
      <c r="S77" s="3" t="s">
        <v>2529</v>
      </c>
      <c r="T77" s="3" t="s">
        <v>2496</v>
      </c>
      <c r="U77" s="2">
        <v>74250</v>
      </c>
      <c r="V77" s="2">
        <v>4</v>
      </c>
      <c r="W77" s="2">
        <v>0</v>
      </c>
      <c r="X77" s="2" t="s">
        <v>2783</v>
      </c>
      <c r="Z77" s="51">
        <v>45886.618163692103</v>
      </c>
      <c r="AB77" s="2" t="s">
        <v>950</v>
      </c>
    </row>
    <row r="78" spans="1:28" ht="15.75" x14ac:dyDescent="0.25">
      <c r="A78" s="2">
        <v>77</v>
      </c>
      <c r="B78" s="50" t="s">
        <v>2784</v>
      </c>
      <c r="C78" s="47">
        <f ca="1">SUMIF([1]Data!$AC$2:$AC$173,C78,[1]Data!$AD$2:$AD$173)</f>
        <v>0</v>
      </c>
      <c r="D78" s="51">
        <v>45886</v>
      </c>
      <c r="E78" s="51">
        <v>45891</v>
      </c>
      <c r="F78" s="52">
        <v>45886.619568252303</v>
      </c>
      <c r="G78" s="3" t="s">
        <v>2785</v>
      </c>
      <c r="H78" s="51"/>
      <c r="I78" s="2" t="s">
        <v>2487</v>
      </c>
      <c r="J78" s="3" t="s">
        <v>2488</v>
      </c>
      <c r="K78" s="2" t="s">
        <v>2489</v>
      </c>
      <c r="L78" s="2" t="s">
        <v>2490</v>
      </c>
      <c r="M78" s="3" t="s">
        <v>2786</v>
      </c>
      <c r="N78" s="2" t="s">
        <v>2787</v>
      </c>
      <c r="O78" s="2" t="s">
        <v>2788</v>
      </c>
      <c r="P78" s="2">
        <v>10</v>
      </c>
      <c r="Q78" s="3" t="s">
        <v>2519</v>
      </c>
      <c r="R78" s="2" t="s">
        <v>951</v>
      </c>
      <c r="S78" s="3" t="s">
        <v>2520</v>
      </c>
      <c r="T78" s="3" t="s">
        <v>2496</v>
      </c>
      <c r="U78" s="2">
        <v>111058</v>
      </c>
      <c r="V78" s="2">
        <v>1</v>
      </c>
      <c r="W78" s="2">
        <v>0</v>
      </c>
      <c r="X78" s="2" t="s">
        <v>2787</v>
      </c>
      <c r="Y78" s="2" t="s">
        <v>2789</v>
      </c>
      <c r="Z78" s="51">
        <v>45886.619568287002</v>
      </c>
      <c r="AB78" s="2" t="s">
        <v>950</v>
      </c>
    </row>
    <row r="79" spans="1:28" ht="15.75" x14ac:dyDescent="0.25">
      <c r="A79" s="2">
        <v>78</v>
      </c>
      <c r="B79" s="50" t="s">
        <v>2790</v>
      </c>
      <c r="C79" s="47">
        <f ca="1">SUMIF([1]Data!$AC$2:$AC$173,C79,[1]Data!$AD$2:$AD$173)</f>
        <v>0</v>
      </c>
      <c r="D79" s="51">
        <v>45886</v>
      </c>
      <c r="E79" s="51">
        <v>45886</v>
      </c>
      <c r="F79" s="52">
        <v>45886.628347187499</v>
      </c>
      <c r="G79" s="3" t="s">
        <v>2791</v>
      </c>
      <c r="H79" s="51"/>
      <c r="I79" s="2" t="s">
        <v>2487</v>
      </c>
      <c r="J79" s="3" t="s">
        <v>2488</v>
      </c>
      <c r="K79" s="2" t="s">
        <v>2489</v>
      </c>
      <c r="L79" s="2" t="s">
        <v>2490</v>
      </c>
      <c r="M79" s="3" t="s">
        <v>2792</v>
      </c>
      <c r="N79" s="2" t="s">
        <v>2793</v>
      </c>
      <c r="O79" s="2" t="s">
        <v>2794</v>
      </c>
      <c r="P79" s="2">
        <v>10</v>
      </c>
      <c r="Q79" s="3" t="s">
        <v>2502</v>
      </c>
      <c r="R79" s="2" t="s">
        <v>981</v>
      </c>
      <c r="S79" s="3" t="s">
        <v>2503</v>
      </c>
      <c r="T79" s="3" t="s">
        <v>2496</v>
      </c>
      <c r="U79" s="2">
        <v>50182</v>
      </c>
      <c r="V79" s="2">
        <v>1</v>
      </c>
      <c r="W79" s="2">
        <v>0</v>
      </c>
      <c r="X79" s="2" t="s">
        <v>2793</v>
      </c>
      <c r="Z79" s="51">
        <v>45886.628346956</v>
      </c>
      <c r="AA79" s="2" t="s">
        <v>2795</v>
      </c>
      <c r="AB79" s="2" t="s">
        <v>950</v>
      </c>
    </row>
    <row r="80" spans="1:28" ht="15.75" x14ac:dyDescent="0.25">
      <c r="A80" s="2">
        <v>79</v>
      </c>
      <c r="B80" s="50" t="s">
        <v>2796</v>
      </c>
      <c r="C80" s="47">
        <f ca="1">SUMIF([1]Data!$AC$2:$AC$173,C80,[1]Data!$AD$2:$AD$173)</f>
        <v>0</v>
      </c>
      <c r="D80" s="51">
        <v>45886</v>
      </c>
      <c r="E80" s="51">
        <v>45886</v>
      </c>
      <c r="F80" s="52">
        <v>45886.629059293999</v>
      </c>
      <c r="G80" s="3" t="s">
        <v>2797</v>
      </c>
      <c r="H80" s="51"/>
      <c r="I80" s="2" t="s">
        <v>2487</v>
      </c>
      <c r="J80" s="3" t="s">
        <v>2488</v>
      </c>
      <c r="K80" s="2" t="s">
        <v>2489</v>
      </c>
      <c r="L80" s="2" t="s">
        <v>2490</v>
      </c>
      <c r="M80" s="3" t="s">
        <v>1324</v>
      </c>
      <c r="N80" s="2" t="s">
        <v>1323</v>
      </c>
      <c r="O80" s="2" t="s">
        <v>2798</v>
      </c>
      <c r="P80" s="2">
        <v>10</v>
      </c>
      <c r="Q80" s="3" t="s">
        <v>2510</v>
      </c>
      <c r="R80" s="2" t="s">
        <v>955</v>
      </c>
      <c r="S80" s="3" t="s">
        <v>2511</v>
      </c>
      <c r="T80" s="3" t="s">
        <v>2496</v>
      </c>
      <c r="U80" s="2">
        <v>46000</v>
      </c>
      <c r="V80" s="2">
        <v>3</v>
      </c>
      <c r="W80" s="2">
        <v>0</v>
      </c>
      <c r="X80" s="2" t="s">
        <v>1323</v>
      </c>
      <c r="Y80" s="2" t="s">
        <v>2541</v>
      </c>
      <c r="Z80" s="51">
        <v>45886.629059062499</v>
      </c>
      <c r="AB80" s="2" t="s">
        <v>950</v>
      </c>
    </row>
    <row r="81" spans="1:28" ht="15.75" x14ac:dyDescent="0.25">
      <c r="A81" s="2">
        <v>80</v>
      </c>
      <c r="B81" s="50" t="s">
        <v>2799</v>
      </c>
      <c r="C81" s="47">
        <f ca="1">SUMIF([1]Data!$AC$2:$AC$173,C81,[1]Data!$AD$2:$AD$173)</f>
        <v>0</v>
      </c>
      <c r="D81" s="51">
        <v>45886</v>
      </c>
      <c r="E81" s="51">
        <v>45886</v>
      </c>
      <c r="F81" s="52">
        <v>45886.631380289298</v>
      </c>
      <c r="G81" s="3" t="s">
        <v>2800</v>
      </c>
      <c r="H81" s="51"/>
      <c r="I81" s="2" t="s">
        <v>2487</v>
      </c>
      <c r="J81" s="3" t="s">
        <v>2488</v>
      </c>
      <c r="K81" s="2" t="s">
        <v>2489</v>
      </c>
      <c r="L81" s="2" t="s">
        <v>2490</v>
      </c>
      <c r="M81" s="3" t="s">
        <v>2801</v>
      </c>
      <c r="N81" s="2" t="s">
        <v>2802</v>
      </c>
      <c r="O81" s="2" t="s">
        <v>2803</v>
      </c>
      <c r="P81" s="2">
        <v>10</v>
      </c>
      <c r="Q81" s="3" t="s">
        <v>2502</v>
      </c>
      <c r="R81" s="2" t="s">
        <v>981</v>
      </c>
      <c r="S81" s="3" t="s">
        <v>2503</v>
      </c>
      <c r="T81" s="3" t="s">
        <v>2496</v>
      </c>
      <c r="U81" s="2">
        <v>50182</v>
      </c>
      <c r="V81" s="2">
        <v>4</v>
      </c>
      <c r="W81" s="2">
        <v>0</v>
      </c>
      <c r="X81" s="2" t="s">
        <v>2804</v>
      </c>
      <c r="Y81" s="2" t="s">
        <v>2805</v>
      </c>
      <c r="Z81" s="51">
        <v>45886.6313798958</v>
      </c>
      <c r="AB81" s="2" t="s">
        <v>950</v>
      </c>
    </row>
    <row r="82" spans="1:28" ht="15.75" x14ac:dyDescent="0.25">
      <c r="A82" s="2">
        <v>81</v>
      </c>
      <c r="B82" s="50" t="s">
        <v>2799</v>
      </c>
      <c r="C82" s="47">
        <f ca="1">SUMIF([1]Data!$AC$2:$AC$173,C82,[1]Data!$AD$2:$AD$173)</f>
        <v>0</v>
      </c>
      <c r="D82" s="51">
        <v>45886</v>
      </c>
      <c r="E82" s="51">
        <v>45886</v>
      </c>
      <c r="F82" s="52">
        <v>45886.631380289298</v>
      </c>
      <c r="G82" s="3" t="s">
        <v>2800</v>
      </c>
      <c r="H82" s="51"/>
      <c r="I82" s="2" t="s">
        <v>2487</v>
      </c>
      <c r="J82" s="3" t="s">
        <v>2488</v>
      </c>
      <c r="K82" s="2" t="s">
        <v>2489</v>
      </c>
      <c r="L82" s="2" t="s">
        <v>2490</v>
      </c>
      <c r="M82" s="3" t="s">
        <v>2801</v>
      </c>
      <c r="N82" s="2" t="s">
        <v>2802</v>
      </c>
      <c r="O82" s="2" t="s">
        <v>2803</v>
      </c>
      <c r="P82" s="2">
        <v>20</v>
      </c>
      <c r="Q82" s="3" t="s">
        <v>2592</v>
      </c>
      <c r="R82" s="2" t="s">
        <v>959</v>
      </c>
      <c r="S82" s="3" t="s">
        <v>2593</v>
      </c>
      <c r="T82" s="3" t="s">
        <v>2496</v>
      </c>
      <c r="U82" s="2">
        <v>70950</v>
      </c>
      <c r="V82" s="2">
        <v>2</v>
      </c>
      <c r="W82" s="2">
        <v>0</v>
      </c>
      <c r="X82" s="2" t="s">
        <v>2804</v>
      </c>
      <c r="Y82" s="2" t="s">
        <v>2805</v>
      </c>
      <c r="Z82" s="51">
        <v>45886.6313798958</v>
      </c>
      <c r="AB82" s="2" t="s">
        <v>950</v>
      </c>
    </row>
    <row r="83" spans="1:28" ht="15.75" x14ac:dyDescent="0.25">
      <c r="A83" s="2">
        <v>82</v>
      </c>
      <c r="B83" s="50" t="s">
        <v>2799</v>
      </c>
      <c r="C83" s="47">
        <f ca="1">SUMIF([1]Data!$AC$2:$AC$173,C83,[1]Data!$AD$2:$AD$173)</f>
        <v>0</v>
      </c>
      <c r="D83" s="51">
        <v>45886</v>
      </c>
      <c r="E83" s="51">
        <v>45886</v>
      </c>
      <c r="F83" s="52">
        <v>45886.631380289298</v>
      </c>
      <c r="G83" s="3" t="s">
        <v>2800</v>
      </c>
      <c r="H83" s="51"/>
      <c r="I83" s="2" t="s">
        <v>2487</v>
      </c>
      <c r="J83" s="3" t="s">
        <v>2488</v>
      </c>
      <c r="K83" s="2" t="s">
        <v>2489</v>
      </c>
      <c r="L83" s="2" t="s">
        <v>2490</v>
      </c>
      <c r="M83" s="3" t="s">
        <v>2801</v>
      </c>
      <c r="N83" s="2" t="s">
        <v>2802</v>
      </c>
      <c r="O83" s="2" t="s">
        <v>2803</v>
      </c>
      <c r="P83" s="2">
        <v>30</v>
      </c>
      <c r="Q83" s="3" t="s">
        <v>2556</v>
      </c>
      <c r="R83" s="2" t="s">
        <v>960</v>
      </c>
      <c r="S83" s="3" t="s">
        <v>2557</v>
      </c>
      <c r="T83" s="3" t="s">
        <v>2496</v>
      </c>
      <c r="U83" s="2">
        <v>55595</v>
      </c>
      <c r="V83" s="2">
        <v>2</v>
      </c>
      <c r="W83" s="2">
        <v>0</v>
      </c>
      <c r="X83" s="2" t="s">
        <v>2804</v>
      </c>
      <c r="Y83" s="2" t="s">
        <v>2805</v>
      </c>
      <c r="Z83" s="51">
        <v>45886.6313798958</v>
      </c>
      <c r="AB83" s="2" t="s">
        <v>950</v>
      </c>
    </row>
    <row r="84" spans="1:28" ht="15.75" x14ac:dyDescent="0.25">
      <c r="A84" s="2">
        <v>83</v>
      </c>
      <c r="B84" s="50" t="s">
        <v>2806</v>
      </c>
      <c r="C84" s="47">
        <f ca="1">SUMIF([1]Data!$AC$2:$AC$173,C84,[1]Data!$AD$2:$AD$173)</f>
        <v>0</v>
      </c>
      <c r="D84" s="51">
        <v>45886</v>
      </c>
      <c r="E84" s="51">
        <v>45886</v>
      </c>
      <c r="F84" s="52">
        <v>45886.6371504977</v>
      </c>
      <c r="G84" s="3" t="s">
        <v>2807</v>
      </c>
      <c r="H84" s="51"/>
      <c r="I84" s="2" t="s">
        <v>2487</v>
      </c>
      <c r="J84" s="3" t="s">
        <v>2488</v>
      </c>
      <c r="K84" s="2" t="s">
        <v>2489</v>
      </c>
      <c r="L84" s="2" t="s">
        <v>2490</v>
      </c>
      <c r="M84" s="3" t="s">
        <v>2808</v>
      </c>
      <c r="N84" s="2" t="s">
        <v>2809</v>
      </c>
      <c r="O84" s="2" t="s">
        <v>2810</v>
      </c>
      <c r="P84" s="2">
        <v>10</v>
      </c>
      <c r="Q84" s="3" t="s">
        <v>2510</v>
      </c>
      <c r="R84" s="2" t="s">
        <v>955</v>
      </c>
      <c r="S84" s="3" t="s">
        <v>2511</v>
      </c>
      <c r="T84" s="3" t="s">
        <v>2496</v>
      </c>
      <c r="U84" s="2">
        <v>46000</v>
      </c>
      <c r="V84" s="2">
        <v>1</v>
      </c>
      <c r="W84" s="2">
        <v>0</v>
      </c>
      <c r="X84" s="2" t="s">
        <v>2809</v>
      </c>
      <c r="Y84" s="2" t="s">
        <v>2541</v>
      </c>
      <c r="Z84" s="51">
        <v>45886.637150150498</v>
      </c>
      <c r="AB84" s="2" t="s">
        <v>950</v>
      </c>
    </row>
    <row r="85" spans="1:28" ht="15.75" x14ac:dyDescent="0.25">
      <c r="A85" s="2">
        <v>84</v>
      </c>
      <c r="B85" s="50" t="s">
        <v>2811</v>
      </c>
      <c r="C85" s="47">
        <f ca="1">SUMIF([1]Data!$AC$2:$AC$173,C85,[1]Data!$AD$2:$AD$173)</f>
        <v>0</v>
      </c>
      <c r="D85" s="51">
        <v>45886</v>
      </c>
      <c r="E85" s="51">
        <v>45886</v>
      </c>
      <c r="F85" s="52">
        <v>45886.639763043997</v>
      </c>
      <c r="G85" s="3" t="s">
        <v>2812</v>
      </c>
      <c r="H85" s="51"/>
      <c r="I85" s="2" t="s">
        <v>2487</v>
      </c>
      <c r="J85" s="3" t="s">
        <v>2488</v>
      </c>
      <c r="K85" s="2" t="s">
        <v>2489</v>
      </c>
      <c r="L85" s="2" t="s">
        <v>2490</v>
      </c>
      <c r="M85" s="3" t="s">
        <v>2813</v>
      </c>
      <c r="N85" s="2" t="s">
        <v>2814</v>
      </c>
      <c r="O85" s="2" t="s">
        <v>2815</v>
      </c>
      <c r="P85" s="2">
        <v>10</v>
      </c>
      <c r="Q85" s="3" t="s">
        <v>2592</v>
      </c>
      <c r="R85" s="2" t="s">
        <v>959</v>
      </c>
      <c r="S85" s="3" t="s">
        <v>2593</v>
      </c>
      <c r="T85" s="3" t="s">
        <v>2496</v>
      </c>
      <c r="U85" s="2">
        <v>70950</v>
      </c>
      <c r="V85" s="2">
        <v>1</v>
      </c>
      <c r="W85" s="2">
        <v>0</v>
      </c>
      <c r="X85" s="2" t="s">
        <v>2814</v>
      </c>
      <c r="Y85" s="2" t="s">
        <v>2541</v>
      </c>
      <c r="Z85" s="51">
        <v>45886.639762650499</v>
      </c>
      <c r="AB85" s="2" t="s">
        <v>950</v>
      </c>
    </row>
    <row r="86" spans="1:28" ht="15.75" x14ac:dyDescent="0.25">
      <c r="A86" s="2">
        <v>85</v>
      </c>
      <c r="B86" s="50" t="s">
        <v>2811</v>
      </c>
      <c r="C86" s="47">
        <f ca="1">SUMIF([1]Data!$AC$2:$AC$173,C86,[1]Data!$AD$2:$AD$173)</f>
        <v>0</v>
      </c>
      <c r="D86" s="51">
        <v>45886</v>
      </c>
      <c r="E86" s="51">
        <v>45886</v>
      </c>
      <c r="F86" s="52">
        <v>45886.639763043997</v>
      </c>
      <c r="G86" s="3" t="s">
        <v>2812</v>
      </c>
      <c r="H86" s="51"/>
      <c r="I86" s="2" t="s">
        <v>2487</v>
      </c>
      <c r="J86" s="3" t="s">
        <v>2488</v>
      </c>
      <c r="K86" s="2" t="s">
        <v>2489</v>
      </c>
      <c r="L86" s="2" t="s">
        <v>2490</v>
      </c>
      <c r="M86" s="3" t="s">
        <v>2813</v>
      </c>
      <c r="N86" s="2" t="s">
        <v>2814</v>
      </c>
      <c r="O86" s="2" t="s">
        <v>2815</v>
      </c>
      <c r="P86" s="2">
        <v>20</v>
      </c>
      <c r="Q86" s="3" t="s">
        <v>2502</v>
      </c>
      <c r="R86" s="2" t="s">
        <v>981</v>
      </c>
      <c r="S86" s="3" t="s">
        <v>2503</v>
      </c>
      <c r="T86" s="3" t="s">
        <v>2496</v>
      </c>
      <c r="U86" s="2">
        <v>50182</v>
      </c>
      <c r="V86" s="2">
        <v>2</v>
      </c>
      <c r="W86" s="2">
        <v>0</v>
      </c>
      <c r="X86" s="2" t="s">
        <v>2814</v>
      </c>
      <c r="Y86" s="2" t="s">
        <v>2541</v>
      </c>
      <c r="Z86" s="51">
        <v>45886.639762650499</v>
      </c>
      <c r="AB86" s="2" t="s">
        <v>950</v>
      </c>
    </row>
    <row r="87" spans="1:28" ht="15.75" x14ac:dyDescent="0.25">
      <c r="A87" s="2">
        <v>86</v>
      </c>
      <c r="B87" s="50" t="s">
        <v>2811</v>
      </c>
      <c r="C87" s="47">
        <f ca="1">SUMIF([1]Data!$AC$2:$AC$173,C87,[1]Data!$AD$2:$AD$173)</f>
        <v>0</v>
      </c>
      <c r="D87" s="51">
        <v>45886</v>
      </c>
      <c r="E87" s="51">
        <v>45886</v>
      </c>
      <c r="F87" s="52">
        <v>45886.639763043997</v>
      </c>
      <c r="G87" s="3" t="s">
        <v>2812</v>
      </c>
      <c r="H87" s="51"/>
      <c r="I87" s="2" t="s">
        <v>2487</v>
      </c>
      <c r="J87" s="3" t="s">
        <v>2488</v>
      </c>
      <c r="K87" s="2" t="s">
        <v>2489</v>
      </c>
      <c r="L87" s="2" t="s">
        <v>2490</v>
      </c>
      <c r="M87" s="3" t="s">
        <v>2813</v>
      </c>
      <c r="N87" s="2" t="s">
        <v>2814</v>
      </c>
      <c r="O87" s="2" t="s">
        <v>2815</v>
      </c>
      <c r="P87" s="2">
        <v>30</v>
      </c>
      <c r="Q87" s="3" t="s">
        <v>2519</v>
      </c>
      <c r="R87" s="2" t="s">
        <v>951</v>
      </c>
      <c r="S87" s="3" t="s">
        <v>2520</v>
      </c>
      <c r="T87" s="3" t="s">
        <v>2496</v>
      </c>
      <c r="U87" s="2">
        <v>111058</v>
      </c>
      <c r="V87" s="2">
        <v>1</v>
      </c>
      <c r="W87" s="2">
        <v>0</v>
      </c>
      <c r="X87" s="2" t="s">
        <v>2814</v>
      </c>
      <c r="Y87" s="2" t="s">
        <v>2541</v>
      </c>
      <c r="Z87" s="51">
        <v>45886.639762650499</v>
      </c>
      <c r="AB87" s="2" t="s">
        <v>950</v>
      </c>
    </row>
    <row r="88" spans="1:28" ht="15.75" x14ac:dyDescent="0.25">
      <c r="A88" s="2">
        <v>87</v>
      </c>
      <c r="B88" s="50" t="s">
        <v>2816</v>
      </c>
      <c r="C88" s="47">
        <f ca="1">SUMIF([1]Data!$AC$2:$AC$173,C88,[1]Data!$AD$2:$AD$173)</f>
        <v>0</v>
      </c>
      <c r="D88" s="51">
        <v>45886</v>
      </c>
      <c r="E88" s="51">
        <v>45886</v>
      </c>
      <c r="F88" s="52">
        <v>45886.647468668998</v>
      </c>
      <c r="G88" s="3" t="s">
        <v>2817</v>
      </c>
      <c r="H88" s="51"/>
      <c r="I88" s="2" t="s">
        <v>2487</v>
      </c>
      <c r="J88" s="3" t="s">
        <v>2488</v>
      </c>
      <c r="K88" s="2" t="s">
        <v>2489</v>
      </c>
      <c r="L88" s="2" t="s">
        <v>2490</v>
      </c>
      <c r="M88" s="3" t="s">
        <v>2818</v>
      </c>
      <c r="N88" s="2" t="s">
        <v>2819</v>
      </c>
      <c r="O88" s="2" t="s">
        <v>2820</v>
      </c>
      <c r="P88" s="2">
        <v>10</v>
      </c>
      <c r="Q88" s="3" t="s">
        <v>2510</v>
      </c>
      <c r="R88" s="2" t="s">
        <v>955</v>
      </c>
      <c r="S88" s="3" t="s">
        <v>2511</v>
      </c>
      <c r="T88" s="3" t="s">
        <v>2496</v>
      </c>
      <c r="U88" s="2">
        <v>46000</v>
      </c>
      <c r="V88" s="2">
        <v>3</v>
      </c>
      <c r="W88" s="2">
        <v>0</v>
      </c>
      <c r="X88" s="2" t="s">
        <v>2819</v>
      </c>
      <c r="Z88" s="51">
        <v>45886.647468090297</v>
      </c>
      <c r="AB88" s="2" t="s">
        <v>950</v>
      </c>
    </row>
    <row r="89" spans="1:28" ht="15.75" x14ac:dyDescent="0.25">
      <c r="A89" s="2">
        <v>88</v>
      </c>
      <c r="B89" s="50" t="s">
        <v>2821</v>
      </c>
      <c r="C89" s="47">
        <f ca="1">SUMIF([1]Data!$AC$2:$AC$173,C89,[1]Data!$AD$2:$AD$173)</f>
        <v>0</v>
      </c>
      <c r="D89" s="51">
        <v>45886</v>
      </c>
      <c r="E89" s="51">
        <v>45886</v>
      </c>
      <c r="F89" s="52">
        <v>45886.650519479197</v>
      </c>
      <c r="G89" s="3" t="s">
        <v>2822</v>
      </c>
      <c r="H89" s="51"/>
      <c r="I89" s="2" t="s">
        <v>2487</v>
      </c>
      <c r="J89" s="3" t="s">
        <v>2488</v>
      </c>
      <c r="K89" s="2" t="s">
        <v>2489</v>
      </c>
      <c r="L89" s="2" t="s">
        <v>2490</v>
      </c>
      <c r="M89" s="3" t="s">
        <v>2823</v>
      </c>
      <c r="N89" s="2" t="s">
        <v>2824</v>
      </c>
      <c r="O89" s="2" t="s">
        <v>2825</v>
      </c>
      <c r="P89" s="2">
        <v>10</v>
      </c>
      <c r="Q89" s="3" t="s">
        <v>2528</v>
      </c>
      <c r="R89" s="2" t="s">
        <v>965</v>
      </c>
      <c r="S89" s="3" t="s">
        <v>2529</v>
      </c>
      <c r="T89" s="3" t="s">
        <v>2496</v>
      </c>
      <c r="U89" s="2">
        <v>74250</v>
      </c>
      <c r="V89" s="2">
        <v>3</v>
      </c>
      <c r="W89" s="2">
        <v>0</v>
      </c>
      <c r="X89" s="2" t="s">
        <v>2824</v>
      </c>
      <c r="Z89" s="51">
        <v>45886.650518865703</v>
      </c>
      <c r="AB89" s="2" t="s">
        <v>950</v>
      </c>
    </row>
    <row r="90" spans="1:28" ht="15.75" x14ac:dyDescent="0.25">
      <c r="A90" s="2">
        <v>89</v>
      </c>
      <c r="B90" s="50" t="s">
        <v>2826</v>
      </c>
      <c r="C90" s="47">
        <f ca="1">SUMIF([1]Data!$AC$2:$AC$173,C90,[1]Data!$AD$2:$AD$173)</f>
        <v>0</v>
      </c>
      <c r="D90" s="51">
        <v>45886</v>
      </c>
      <c r="E90" s="51">
        <v>45886</v>
      </c>
      <c r="F90" s="52">
        <v>45886.652529664403</v>
      </c>
      <c r="G90" s="3" t="s">
        <v>2827</v>
      </c>
      <c r="H90" s="51"/>
      <c r="I90" s="2" t="s">
        <v>2487</v>
      </c>
      <c r="J90" s="3" t="s">
        <v>2488</v>
      </c>
      <c r="K90" s="2" t="s">
        <v>2489</v>
      </c>
      <c r="L90" s="2" t="s">
        <v>2490</v>
      </c>
      <c r="M90" s="3" t="s">
        <v>2828</v>
      </c>
      <c r="N90" s="2" t="s">
        <v>2829</v>
      </c>
      <c r="O90" s="2" t="s">
        <v>2830</v>
      </c>
      <c r="P90" s="2">
        <v>10</v>
      </c>
      <c r="Q90" s="3" t="s">
        <v>2592</v>
      </c>
      <c r="R90" s="2" t="s">
        <v>959</v>
      </c>
      <c r="S90" s="3" t="s">
        <v>2593</v>
      </c>
      <c r="T90" s="3" t="s">
        <v>2496</v>
      </c>
      <c r="U90" s="2">
        <v>70950</v>
      </c>
      <c r="V90" s="2">
        <v>1</v>
      </c>
      <c r="W90" s="2">
        <v>0</v>
      </c>
      <c r="X90" s="2" t="s">
        <v>2831</v>
      </c>
      <c r="Z90" s="51">
        <v>45886.652529282401</v>
      </c>
      <c r="AB90" s="2" t="s">
        <v>950</v>
      </c>
    </row>
    <row r="91" spans="1:28" ht="15.75" x14ac:dyDescent="0.25">
      <c r="A91" s="2">
        <v>90</v>
      </c>
      <c r="B91" s="50" t="s">
        <v>2826</v>
      </c>
      <c r="C91" s="47">
        <f ca="1">SUMIF([1]Data!$AC$2:$AC$173,C91,[1]Data!$AD$2:$AD$173)</f>
        <v>0</v>
      </c>
      <c r="D91" s="51">
        <v>45886</v>
      </c>
      <c r="E91" s="51">
        <v>45886</v>
      </c>
      <c r="F91" s="52">
        <v>45886.652529664403</v>
      </c>
      <c r="G91" s="3" t="s">
        <v>2827</v>
      </c>
      <c r="H91" s="51"/>
      <c r="I91" s="2" t="s">
        <v>2487</v>
      </c>
      <c r="J91" s="3" t="s">
        <v>2488</v>
      </c>
      <c r="K91" s="2" t="s">
        <v>2489</v>
      </c>
      <c r="L91" s="2" t="s">
        <v>2490</v>
      </c>
      <c r="M91" s="3" t="s">
        <v>2828</v>
      </c>
      <c r="N91" s="2" t="s">
        <v>2829</v>
      </c>
      <c r="O91" s="2" t="s">
        <v>2830</v>
      </c>
      <c r="P91" s="2">
        <v>20</v>
      </c>
      <c r="Q91" s="3" t="s">
        <v>2528</v>
      </c>
      <c r="R91" s="2" t="s">
        <v>965</v>
      </c>
      <c r="S91" s="3" t="s">
        <v>2529</v>
      </c>
      <c r="T91" s="3" t="s">
        <v>2496</v>
      </c>
      <c r="U91" s="2">
        <v>74250</v>
      </c>
      <c r="V91" s="2">
        <v>2</v>
      </c>
      <c r="W91" s="2">
        <v>0</v>
      </c>
      <c r="X91" s="2" t="s">
        <v>2831</v>
      </c>
      <c r="Z91" s="51">
        <v>45886.652529282401</v>
      </c>
      <c r="AB91" s="2" t="s">
        <v>950</v>
      </c>
    </row>
    <row r="92" spans="1:28" ht="15.75" x14ac:dyDescent="0.25">
      <c r="A92" s="2">
        <v>91</v>
      </c>
      <c r="B92" s="50" t="s">
        <v>2826</v>
      </c>
      <c r="C92" s="47">
        <f ca="1">SUMIF([1]Data!$AC$2:$AC$173,C92,[1]Data!$AD$2:$AD$173)</f>
        <v>0</v>
      </c>
      <c r="D92" s="51">
        <v>45886</v>
      </c>
      <c r="E92" s="51">
        <v>45886</v>
      </c>
      <c r="F92" s="52">
        <v>45886.652529664403</v>
      </c>
      <c r="G92" s="3" t="s">
        <v>2827</v>
      </c>
      <c r="H92" s="51"/>
      <c r="I92" s="2" t="s">
        <v>2487</v>
      </c>
      <c r="J92" s="3" t="s">
        <v>2488</v>
      </c>
      <c r="K92" s="2" t="s">
        <v>2489</v>
      </c>
      <c r="L92" s="2" t="s">
        <v>2490</v>
      </c>
      <c r="M92" s="3" t="s">
        <v>2828</v>
      </c>
      <c r="N92" s="2" t="s">
        <v>2829</v>
      </c>
      <c r="O92" s="2" t="s">
        <v>2830</v>
      </c>
      <c r="P92" s="2">
        <v>30</v>
      </c>
      <c r="Q92" s="3" t="s">
        <v>2563</v>
      </c>
      <c r="R92" s="2" t="s">
        <v>961</v>
      </c>
      <c r="S92" s="3" t="s">
        <v>2564</v>
      </c>
      <c r="T92" s="3" t="s">
        <v>2496</v>
      </c>
      <c r="U92" s="2">
        <v>73431</v>
      </c>
      <c r="V92" s="2">
        <v>2</v>
      </c>
      <c r="W92" s="2">
        <v>0</v>
      </c>
      <c r="X92" s="2" t="s">
        <v>2831</v>
      </c>
      <c r="Z92" s="51">
        <v>45886.652529282401</v>
      </c>
      <c r="AB92" s="2" t="s">
        <v>950</v>
      </c>
    </row>
    <row r="93" spans="1:28" ht="15.75" x14ac:dyDescent="0.25">
      <c r="A93" s="2">
        <v>92</v>
      </c>
      <c r="B93" s="50" t="s">
        <v>2832</v>
      </c>
      <c r="C93" s="47">
        <f ca="1">SUMIF([1]Data!$AC$2:$AC$173,C93,[1]Data!$AD$2:$AD$173)</f>
        <v>0</v>
      </c>
      <c r="D93" s="51">
        <v>45886</v>
      </c>
      <c r="E93" s="51">
        <v>45891</v>
      </c>
      <c r="F93" s="52">
        <v>45886.657372534697</v>
      </c>
      <c r="G93" s="3" t="s">
        <v>2833</v>
      </c>
      <c r="H93" s="51"/>
      <c r="I93" s="2" t="s">
        <v>2487</v>
      </c>
      <c r="J93" s="3" t="s">
        <v>2488</v>
      </c>
      <c r="K93" s="2" t="s">
        <v>2489</v>
      </c>
      <c r="L93" s="2" t="s">
        <v>2490</v>
      </c>
      <c r="M93" s="3" t="s">
        <v>2834</v>
      </c>
      <c r="N93" s="2" t="s">
        <v>2835</v>
      </c>
      <c r="O93" s="2" t="s">
        <v>2836</v>
      </c>
      <c r="P93" s="2">
        <v>10</v>
      </c>
      <c r="Q93" s="3" t="s">
        <v>2556</v>
      </c>
      <c r="R93" s="2" t="s">
        <v>960</v>
      </c>
      <c r="S93" s="3" t="s">
        <v>2557</v>
      </c>
      <c r="T93" s="3" t="s">
        <v>2496</v>
      </c>
      <c r="U93" s="2">
        <v>55595</v>
      </c>
      <c r="V93" s="2">
        <v>1</v>
      </c>
      <c r="W93" s="2">
        <v>0</v>
      </c>
      <c r="X93" s="2" t="s">
        <v>2837</v>
      </c>
      <c r="Z93" s="51">
        <v>45886.657371875001</v>
      </c>
      <c r="AB93" s="2" t="s">
        <v>950</v>
      </c>
    </row>
    <row r="94" spans="1:28" ht="15.75" x14ac:dyDescent="0.25">
      <c r="A94" s="2">
        <v>93</v>
      </c>
      <c r="B94" s="50" t="s">
        <v>2838</v>
      </c>
      <c r="C94" s="47">
        <f ca="1">SUMIF([1]Data!$AC$2:$AC$173,C94,[1]Data!$AD$2:$AD$173)</f>
        <v>0</v>
      </c>
      <c r="D94" s="51">
        <v>45886</v>
      </c>
      <c r="E94" s="51">
        <v>45886</v>
      </c>
      <c r="F94" s="52">
        <v>45886.661245451403</v>
      </c>
      <c r="G94" s="3" t="s">
        <v>2839</v>
      </c>
      <c r="H94" s="51"/>
      <c r="I94" s="2" t="s">
        <v>2487</v>
      </c>
      <c r="J94" s="3" t="s">
        <v>2488</v>
      </c>
      <c r="K94" s="2" t="s">
        <v>2489</v>
      </c>
      <c r="L94" s="2" t="s">
        <v>2490</v>
      </c>
      <c r="M94" s="3" t="s">
        <v>2840</v>
      </c>
      <c r="N94" s="2" t="s">
        <v>2841</v>
      </c>
      <c r="O94" s="2" t="s">
        <v>2842</v>
      </c>
      <c r="P94" s="2">
        <v>10</v>
      </c>
      <c r="Q94" s="3" t="s">
        <v>2502</v>
      </c>
      <c r="R94" s="2" t="s">
        <v>981</v>
      </c>
      <c r="S94" s="3" t="s">
        <v>2503</v>
      </c>
      <c r="T94" s="3" t="s">
        <v>2496</v>
      </c>
      <c r="U94" s="2">
        <v>50182</v>
      </c>
      <c r="V94" s="2">
        <v>1</v>
      </c>
      <c r="W94" s="2">
        <v>0</v>
      </c>
      <c r="X94" s="2" t="s">
        <v>2841</v>
      </c>
      <c r="Z94" s="51">
        <v>45886.661245057898</v>
      </c>
      <c r="AB94" s="2" t="s">
        <v>950</v>
      </c>
    </row>
    <row r="95" spans="1:28" ht="15.75" x14ac:dyDescent="0.25">
      <c r="A95" s="2">
        <v>94</v>
      </c>
      <c r="B95" s="50" t="s">
        <v>2843</v>
      </c>
      <c r="C95" s="47">
        <f ca="1">SUMIF([1]Data!$AC$2:$AC$173,C95,[1]Data!$AD$2:$AD$173)</f>
        <v>0</v>
      </c>
      <c r="D95" s="51">
        <v>45886</v>
      </c>
      <c r="E95" s="51">
        <v>45886</v>
      </c>
      <c r="F95" s="52">
        <v>45886.6657704514</v>
      </c>
      <c r="G95" s="3" t="s">
        <v>2844</v>
      </c>
      <c r="H95" s="51"/>
      <c r="I95" s="2" t="s">
        <v>2487</v>
      </c>
      <c r="J95" s="3" t="s">
        <v>2488</v>
      </c>
      <c r="K95" s="2" t="s">
        <v>2489</v>
      </c>
      <c r="L95" s="2" t="s">
        <v>2490</v>
      </c>
      <c r="M95" s="3" t="s">
        <v>2845</v>
      </c>
      <c r="N95" s="2" t="s">
        <v>2846</v>
      </c>
      <c r="O95" s="2" t="s">
        <v>2847</v>
      </c>
      <c r="P95" s="2">
        <v>10</v>
      </c>
      <c r="Q95" s="3" t="s">
        <v>2528</v>
      </c>
      <c r="R95" s="2" t="s">
        <v>965</v>
      </c>
      <c r="S95" s="3" t="s">
        <v>2529</v>
      </c>
      <c r="T95" s="3" t="s">
        <v>2496</v>
      </c>
      <c r="U95" s="2">
        <v>74250</v>
      </c>
      <c r="V95" s="2">
        <v>2</v>
      </c>
      <c r="W95" s="2">
        <v>0</v>
      </c>
      <c r="X95" s="2" t="s">
        <v>2846</v>
      </c>
      <c r="Y95" s="2" t="s">
        <v>2541</v>
      </c>
      <c r="Z95" s="51">
        <v>45886.665771794003</v>
      </c>
      <c r="AB95" s="2" t="s">
        <v>950</v>
      </c>
    </row>
    <row r="96" spans="1:28" ht="15.75" x14ac:dyDescent="0.25">
      <c r="A96" s="2">
        <v>95</v>
      </c>
      <c r="B96" s="50" t="s">
        <v>2843</v>
      </c>
      <c r="C96" s="47">
        <f ca="1">SUMIF([1]Data!$AC$2:$AC$173,C96,[1]Data!$AD$2:$AD$173)</f>
        <v>0</v>
      </c>
      <c r="D96" s="51">
        <v>45886</v>
      </c>
      <c r="E96" s="51">
        <v>45886</v>
      </c>
      <c r="F96" s="52">
        <v>45886.6657704514</v>
      </c>
      <c r="G96" s="3" t="s">
        <v>2844</v>
      </c>
      <c r="H96" s="51"/>
      <c r="I96" s="2" t="s">
        <v>2487</v>
      </c>
      <c r="J96" s="3" t="s">
        <v>2488</v>
      </c>
      <c r="K96" s="2" t="s">
        <v>2489</v>
      </c>
      <c r="L96" s="2" t="s">
        <v>2490</v>
      </c>
      <c r="M96" s="3" t="s">
        <v>2845</v>
      </c>
      <c r="N96" s="2" t="s">
        <v>2846</v>
      </c>
      <c r="O96" s="2" t="s">
        <v>2847</v>
      </c>
      <c r="P96" s="2">
        <v>20</v>
      </c>
      <c r="Q96" s="3" t="s">
        <v>2502</v>
      </c>
      <c r="R96" s="2" t="s">
        <v>981</v>
      </c>
      <c r="S96" s="3" t="s">
        <v>2503</v>
      </c>
      <c r="T96" s="3" t="s">
        <v>2496</v>
      </c>
      <c r="U96" s="2">
        <v>50182</v>
      </c>
      <c r="V96" s="2">
        <v>2</v>
      </c>
      <c r="W96" s="2">
        <v>0</v>
      </c>
      <c r="X96" s="2" t="s">
        <v>2846</v>
      </c>
      <c r="Y96" s="2" t="s">
        <v>2541</v>
      </c>
      <c r="Z96" s="51">
        <v>45886.665771794003</v>
      </c>
      <c r="AB96" s="2" t="s">
        <v>950</v>
      </c>
    </row>
    <row r="97" spans="1:28" ht="15.75" x14ac:dyDescent="0.25">
      <c r="A97" s="2">
        <v>96</v>
      </c>
      <c r="B97" s="50" t="s">
        <v>2843</v>
      </c>
      <c r="C97" s="47">
        <f ca="1">SUMIF([1]Data!$AC$2:$AC$173,C97,[1]Data!$AD$2:$AD$173)</f>
        <v>0</v>
      </c>
      <c r="D97" s="51">
        <v>45886</v>
      </c>
      <c r="E97" s="51">
        <v>45886</v>
      </c>
      <c r="F97" s="52">
        <v>45886.6657704514</v>
      </c>
      <c r="G97" s="3" t="s">
        <v>2844</v>
      </c>
      <c r="H97" s="51"/>
      <c r="I97" s="2" t="s">
        <v>2487</v>
      </c>
      <c r="J97" s="3" t="s">
        <v>2488</v>
      </c>
      <c r="K97" s="2" t="s">
        <v>2489</v>
      </c>
      <c r="L97" s="2" t="s">
        <v>2490</v>
      </c>
      <c r="M97" s="3" t="s">
        <v>2845</v>
      </c>
      <c r="N97" s="2" t="s">
        <v>2846</v>
      </c>
      <c r="O97" s="2" t="s">
        <v>2847</v>
      </c>
      <c r="P97" s="2">
        <v>30</v>
      </c>
      <c r="Q97" s="3" t="s">
        <v>2510</v>
      </c>
      <c r="R97" s="2" t="s">
        <v>955</v>
      </c>
      <c r="S97" s="3" t="s">
        <v>2511</v>
      </c>
      <c r="T97" s="3" t="s">
        <v>2496</v>
      </c>
      <c r="U97" s="2">
        <v>46000</v>
      </c>
      <c r="V97" s="2">
        <v>4</v>
      </c>
      <c r="W97" s="2">
        <v>0</v>
      </c>
      <c r="X97" s="2" t="s">
        <v>2846</v>
      </c>
      <c r="Y97" s="2" t="s">
        <v>2541</v>
      </c>
      <c r="Z97" s="51">
        <v>45886.665771794003</v>
      </c>
      <c r="AB97" s="2" t="s">
        <v>950</v>
      </c>
    </row>
    <row r="98" spans="1:28" ht="15.75" x14ac:dyDescent="0.25">
      <c r="A98" s="2">
        <v>97</v>
      </c>
      <c r="B98" s="50" t="s">
        <v>2848</v>
      </c>
      <c r="C98" s="47">
        <f ca="1">SUMIF([1]Data!$AC$2:$AC$173,C98,[1]Data!$AD$2:$AD$173)</f>
        <v>0</v>
      </c>
      <c r="D98" s="51">
        <v>45886</v>
      </c>
      <c r="E98" s="51">
        <v>45886</v>
      </c>
      <c r="F98" s="52">
        <v>45886.666260613398</v>
      </c>
      <c r="G98" s="3" t="s">
        <v>2849</v>
      </c>
      <c r="H98" s="51"/>
      <c r="I98" s="2" t="s">
        <v>2487</v>
      </c>
      <c r="J98" s="3" t="s">
        <v>2488</v>
      </c>
      <c r="K98" s="2" t="s">
        <v>2489</v>
      </c>
      <c r="L98" s="2" t="s">
        <v>2490</v>
      </c>
      <c r="M98" s="3" t="s">
        <v>2850</v>
      </c>
      <c r="N98" s="2" t="s">
        <v>2851</v>
      </c>
      <c r="O98" s="2" t="s">
        <v>2852</v>
      </c>
      <c r="P98" s="2">
        <v>10</v>
      </c>
      <c r="Q98" s="3" t="s">
        <v>2494</v>
      </c>
      <c r="R98" s="2" t="s">
        <v>1079</v>
      </c>
      <c r="S98" s="3" t="s">
        <v>2495</v>
      </c>
      <c r="T98" s="3" t="s">
        <v>2496</v>
      </c>
      <c r="U98" s="2">
        <v>49500</v>
      </c>
      <c r="V98" s="2">
        <v>2</v>
      </c>
      <c r="W98" s="2">
        <v>0</v>
      </c>
      <c r="X98" s="2" t="s">
        <v>2853</v>
      </c>
      <c r="Z98" s="51">
        <v>45886.6662604167</v>
      </c>
      <c r="AB98" s="2" t="s">
        <v>950</v>
      </c>
    </row>
    <row r="99" spans="1:28" ht="15.75" x14ac:dyDescent="0.25">
      <c r="A99" s="2">
        <v>98</v>
      </c>
      <c r="B99" s="50" t="s">
        <v>2854</v>
      </c>
      <c r="C99" s="47">
        <f ca="1">SUMIF([1]Data!$AC$2:$AC$173,C99,[1]Data!$AD$2:$AD$173)</f>
        <v>0</v>
      </c>
      <c r="D99" s="51">
        <v>45886</v>
      </c>
      <c r="E99" s="51">
        <v>45891</v>
      </c>
      <c r="F99" s="52">
        <v>45886.668511493102</v>
      </c>
      <c r="G99" s="3" t="s">
        <v>2855</v>
      </c>
      <c r="H99" s="51"/>
      <c r="I99" s="2" t="s">
        <v>2487</v>
      </c>
      <c r="J99" s="3" t="s">
        <v>2488</v>
      </c>
      <c r="K99" s="2" t="s">
        <v>2489</v>
      </c>
      <c r="L99" s="2" t="s">
        <v>2490</v>
      </c>
      <c r="M99" s="3" t="s">
        <v>2856</v>
      </c>
      <c r="N99" s="2" t="s">
        <v>2857</v>
      </c>
      <c r="O99" s="2" t="s">
        <v>2858</v>
      </c>
      <c r="P99" s="2">
        <v>10</v>
      </c>
      <c r="Q99" s="3" t="s">
        <v>2519</v>
      </c>
      <c r="R99" s="2" t="s">
        <v>951</v>
      </c>
      <c r="S99" s="3" t="s">
        <v>2520</v>
      </c>
      <c r="T99" s="3" t="s">
        <v>2496</v>
      </c>
      <c r="U99" s="2">
        <v>111058</v>
      </c>
      <c r="V99" s="2">
        <v>2</v>
      </c>
      <c r="W99" s="2">
        <v>0</v>
      </c>
      <c r="X99" s="2" t="s">
        <v>2857</v>
      </c>
      <c r="Y99" s="2" t="s">
        <v>2859</v>
      </c>
      <c r="Z99" s="51">
        <v>45886.6685104977</v>
      </c>
      <c r="AB99" s="2" t="s">
        <v>950</v>
      </c>
    </row>
    <row r="100" spans="1:28" ht="15.75" x14ac:dyDescent="0.25">
      <c r="A100" s="2">
        <v>99</v>
      </c>
      <c r="B100" s="50" t="s">
        <v>2854</v>
      </c>
      <c r="C100" s="47">
        <f ca="1">SUMIF([1]Data!$AC$2:$AC$173,C100,[1]Data!$AD$2:$AD$173)</f>
        <v>0</v>
      </c>
      <c r="D100" s="51">
        <v>45886</v>
      </c>
      <c r="E100" s="51">
        <v>45891</v>
      </c>
      <c r="F100" s="52">
        <v>45886.668511493102</v>
      </c>
      <c r="G100" s="3" t="s">
        <v>2855</v>
      </c>
      <c r="H100" s="51"/>
      <c r="I100" s="2" t="s">
        <v>2487</v>
      </c>
      <c r="J100" s="3" t="s">
        <v>2488</v>
      </c>
      <c r="K100" s="2" t="s">
        <v>2489</v>
      </c>
      <c r="L100" s="2" t="s">
        <v>2490</v>
      </c>
      <c r="M100" s="3" t="s">
        <v>2856</v>
      </c>
      <c r="N100" s="2" t="s">
        <v>2857</v>
      </c>
      <c r="O100" s="2" t="s">
        <v>2858</v>
      </c>
      <c r="P100" s="2">
        <v>20</v>
      </c>
      <c r="Q100" s="3" t="s">
        <v>2528</v>
      </c>
      <c r="R100" s="2" t="s">
        <v>965</v>
      </c>
      <c r="S100" s="3" t="s">
        <v>2529</v>
      </c>
      <c r="T100" s="3" t="s">
        <v>2496</v>
      </c>
      <c r="U100" s="2">
        <v>74250</v>
      </c>
      <c r="V100" s="2">
        <v>1</v>
      </c>
      <c r="W100" s="2">
        <v>0</v>
      </c>
      <c r="X100" s="2" t="s">
        <v>2857</v>
      </c>
      <c r="Y100" s="2" t="s">
        <v>2859</v>
      </c>
      <c r="Z100" s="51">
        <v>45886.6685104977</v>
      </c>
      <c r="AB100" s="2" t="s">
        <v>950</v>
      </c>
    </row>
    <row r="101" spans="1:28" ht="15.75" x14ac:dyDescent="0.25">
      <c r="A101" s="2">
        <v>100</v>
      </c>
      <c r="B101" s="50" t="s">
        <v>2854</v>
      </c>
      <c r="C101" s="47">
        <f ca="1">SUMIF([1]Data!$AC$2:$AC$173,C101,[1]Data!$AD$2:$AD$173)</f>
        <v>0</v>
      </c>
      <c r="D101" s="51">
        <v>45886</v>
      </c>
      <c r="E101" s="51">
        <v>45891</v>
      </c>
      <c r="F101" s="52">
        <v>45886.668511493102</v>
      </c>
      <c r="G101" s="3" t="s">
        <v>2855</v>
      </c>
      <c r="H101" s="51"/>
      <c r="I101" s="2" t="s">
        <v>2487</v>
      </c>
      <c r="J101" s="3" t="s">
        <v>2488</v>
      </c>
      <c r="K101" s="2" t="s">
        <v>2489</v>
      </c>
      <c r="L101" s="2" t="s">
        <v>2490</v>
      </c>
      <c r="M101" s="3" t="s">
        <v>2856</v>
      </c>
      <c r="N101" s="2" t="s">
        <v>2857</v>
      </c>
      <c r="O101" s="2" t="s">
        <v>2858</v>
      </c>
      <c r="P101" s="2">
        <v>30</v>
      </c>
      <c r="Q101" s="3" t="s">
        <v>2510</v>
      </c>
      <c r="R101" s="2" t="s">
        <v>955</v>
      </c>
      <c r="S101" s="3" t="s">
        <v>2511</v>
      </c>
      <c r="T101" s="3" t="s">
        <v>2496</v>
      </c>
      <c r="U101" s="2">
        <v>46000</v>
      </c>
      <c r="V101" s="2">
        <v>1</v>
      </c>
      <c r="W101" s="2">
        <v>0</v>
      </c>
      <c r="X101" s="2" t="s">
        <v>2857</v>
      </c>
      <c r="Y101" s="2" t="s">
        <v>2859</v>
      </c>
      <c r="Z101" s="51">
        <v>45886.6685104977</v>
      </c>
      <c r="AB101" s="2" t="s">
        <v>950</v>
      </c>
    </row>
    <row r="102" spans="1:28" ht="15.75" x14ac:dyDescent="0.25">
      <c r="A102" s="2">
        <v>101</v>
      </c>
      <c r="B102" s="50" t="s">
        <v>2860</v>
      </c>
      <c r="C102" s="47">
        <f ca="1">SUMIF([1]Data!$AC$2:$AC$173,C102,[1]Data!$AD$2:$AD$173)</f>
        <v>0</v>
      </c>
      <c r="D102" s="51">
        <v>45886</v>
      </c>
      <c r="E102" s="51">
        <v>45886</v>
      </c>
      <c r="F102" s="52">
        <v>45886.669107789297</v>
      </c>
      <c r="G102" s="3" t="s">
        <v>2861</v>
      </c>
      <c r="H102" s="51"/>
      <c r="I102" s="2" t="s">
        <v>2487</v>
      </c>
      <c r="J102" s="3" t="s">
        <v>2488</v>
      </c>
      <c r="K102" s="2" t="s">
        <v>2489</v>
      </c>
      <c r="L102" s="2" t="s">
        <v>2490</v>
      </c>
      <c r="M102" s="3" t="s">
        <v>2862</v>
      </c>
      <c r="N102" s="2" t="s">
        <v>2863</v>
      </c>
      <c r="O102" s="2" t="s">
        <v>2864</v>
      </c>
      <c r="P102" s="2">
        <v>10</v>
      </c>
      <c r="Q102" s="3" t="s">
        <v>2510</v>
      </c>
      <c r="R102" s="2" t="s">
        <v>955</v>
      </c>
      <c r="S102" s="3" t="s">
        <v>2511</v>
      </c>
      <c r="T102" s="3" t="s">
        <v>2496</v>
      </c>
      <c r="U102" s="2">
        <v>46000</v>
      </c>
      <c r="V102" s="2">
        <v>7</v>
      </c>
      <c r="W102" s="2">
        <v>0</v>
      </c>
      <c r="X102" s="2" t="s">
        <v>2863</v>
      </c>
      <c r="Y102" s="2" t="s">
        <v>2865</v>
      </c>
      <c r="Z102" s="51">
        <v>45886.669106944399</v>
      </c>
      <c r="AB102" s="2" t="s">
        <v>950</v>
      </c>
    </row>
    <row r="103" spans="1:28" ht="15.75" x14ac:dyDescent="0.25">
      <c r="A103" s="2">
        <v>102</v>
      </c>
      <c r="B103" s="50" t="s">
        <v>2866</v>
      </c>
      <c r="C103" s="47">
        <f ca="1">SUMIF([1]Data!$AC$2:$AC$173,C103,[1]Data!$AD$2:$AD$173)</f>
        <v>0</v>
      </c>
      <c r="D103" s="51">
        <v>45886</v>
      </c>
      <c r="E103" s="51">
        <v>45891</v>
      </c>
      <c r="F103" s="52">
        <v>45886.669537349502</v>
      </c>
      <c r="G103" s="3" t="s">
        <v>2867</v>
      </c>
      <c r="H103" s="51"/>
      <c r="I103" s="2" t="s">
        <v>2487</v>
      </c>
      <c r="J103" s="3" t="s">
        <v>2488</v>
      </c>
      <c r="K103" s="2" t="s">
        <v>2489</v>
      </c>
      <c r="L103" s="2" t="s">
        <v>2490</v>
      </c>
      <c r="M103" s="3" t="s">
        <v>2868</v>
      </c>
      <c r="N103" s="2" t="s">
        <v>2869</v>
      </c>
      <c r="O103" s="2" t="s">
        <v>2870</v>
      </c>
      <c r="P103" s="2">
        <v>10</v>
      </c>
      <c r="Q103" s="3" t="s">
        <v>2556</v>
      </c>
      <c r="R103" s="2" t="s">
        <v>960</v>
      </c>
      <c r="S103" s="3" t="s">
        <v>2557</v>
      </c>
      <c r="T103" s="3" t="s">
        <v>2496</v>
      </c>
      <c r="U103" s="2">
        <v>55595</v>
      </c>
      <c r="V103" s="2">
        <v>6</v>
      </c>
      <c r="W103" s="2">
        <v>0</v>
      </c>
      <c r="X103" s="2" t="s">
        <v>2869</v>
      </c>
      <c r="Z103" s="51">
        <v>45886.669536458299</v>
      </c>
      <c r="AB103" s="2" t="s">
        <v>950</v>
      </c>
    </row>
    <row r="104" spans="1:28" ht="15.75" x14ac:dyDescent="0.25">
      <c r="A104" s="2">
        <v>103</v>
      </c>
      <c r="B104" s="50" t="s">
        <v>2866</v>
      </c>
      <c r="C104" s="47">
        <f ca="1">SUMIF([1]Data!$AC$2:$AC$173,C104,[1]Data!$AD$2:$AD$173)</f>
        <v>0</v>
      </c>
      <c r="D104" s="51">
        <v>45886</v>
      </c>
      <c r="E104" s="51">
        <v>45891</v>
      </c>
      <c r="F104" s="52">
        <v>45886.669537349502</v>
      </c>
      <c r="G104" s="3" t="s">
        <v>2867</v>
      </c>
      <c r="H104" s="51"/>
      <c r="I104" s="2" t="s">
        <v>2487</v>
      </c>
      <c r="J104" s="3" t="s">
        <v>2488</v>
      </c>
      <c r="K104" s="2" t="s">
        <v>2489</v>
      </c>
      <c r="L104" s="2" t="s">
        <v>2490</v>
      </c>
      <c r="M104" s="3" t="s">
        <v>2868</v>
      </c>
      <c r="N104" s="2" t="s">
        <v>2869</v>
      </c>
      <c r="O104" s="2" t="s">
        <v>2870</v>
      </c>
      <c r="P104" s="2">
        <v>20</v>
      </c>
      <c r="Q104" s="3" t="s">
        <v>2510</v>
      </c>
      <c r="R104" s="2" t="s">
        <v>955</v>
      </c>
      <c r="S104" s="3" t="s">
        <v>2511</v>
      </c>
      <c r="T104" s="3" t="s">
        <v>2496</v>
      </c>
      <c r="U104" s="2">
        <v>46000</v>
      </c>
      <c r="V104" s="2">
        <v>3</v>
      </c>
      <c r="W104" s="2">
        <v>0</v>
      </c>
      <c r="X104" s="2" t="s">
        <v>2869</v>
      </c>
      <c r="Z104" s="51">
        <v>45886.669536458299</v>
      </c>
      <c r="AB104" s="2" t="s">
        <v>950</v>
      </c>
    </row>
    <row r="105" spans="1:28" ht="15.75" x14ac:dyDescent="0.25">
      <c r="A105" s="2">
        <v>104</v>
      </c>
      <c r="B105" s="50" t="s">
        <v>2871</v>
      </c>
      <c r="C105" s="47">
        <f ca="1">SUMIF([1]Data!$AC$2:$AC$173,C105,[1]Data!$AD$2:$AD$173)</f>
        <v>0</v>
      </c>
      <c r="D105" s="51">
        <v>45886</v>
      </c>
      <c r="E105" s="51">
        <v>45886</v>
      </c>
      <c r="F105" s="52">
        <v>45886.670602233797</v>
      </c>
      <c r="G105" s="3" t="s">
        <v>2872</v>
      </c>
      <c r="H105" s="51"/>
      <c r="I105" s="2" t="s">
        <v>2487</v>
      </c>
      <c r="J105" s="3" t="s">
        <v>2488</v>
      </c>
      <c r="K105" s="2" t="s">
        <v>2489</v>
      </c>
      <c r="L105" s="2" t="s">
        <v>2490</v>
      </c>
      <c r="M105" s="3" t="s">
        <v>2856</v>
      </c>
      <c r="N105" s="2" t="s">
        <v>2857</v>
      </c>
      <c r="O105" s="2" t="s">
        <v>2858</v>
      </c>
      <c r="P105" s="2">
        <v>10</v>
      </c>
      <c r="Q105" s="3" t="s">
        <v>2547</v>
      </c>
      <c r="R105" s="2" t="s">
        <v>994</v>
      </c>
      <c r="S105" s="3" t="s">
        <v>2548</v>
      </c>
      <c r="T105" s="3" t="s">
        <v>2496</v>
      </c>
      <c r="U105" s="2">
        <v>111606</v>
      </c>
      <c r="V105" s="2">
        <v>3</v>
      </c>
      <c r="W105" s="2">
        <v>0</v>
      </c>
      <c r="X105" s="2" t="s">
        <v>2857</v>
      </c>
      <c r="Y105" s="2" t="s">
        <v>2859</v>
      </c>
      <c r="Z105" s="51">
        <v>45886.670603587998</v>
      </c>
      <c r="AB105" s="2" t="s">
        <v>950</v>
      </c>
    </row>
    <row r="106" spans="1:28" ht="15.75" x14ac:dyDescent="0.25">
      <c r="A106" s="2">
        <v>105</v>
      </c>
      <c r="B106" s="50" t="s">
        <v>2873</v>
      </c>
      <c r="C106" s="47">
        <f ca="1">SUMIF([1]Data!$AC$2:$AC$173,C106,[1]Data!$AD$2:$AD$173)</f>
        <v>0</v>
      </c>
      <c r="D106" s="51">
        <v>45886</v>
      </c>
      <c r="E106" s="51">
        <v>45886</v>
      </c>
      <c r="F106" s="52">
        <v>45886.674322951403</v>
      </c>
      <c r="G106" s="3" t="s">
        <v>2874</v>
      </c>
      <c r="H106" s="51"/>
      <c r="I106" s="2" t="s">
        <v>2487</v>
      </c>
      <c r="J106" s="3" t="s">
        <v>2488</v>
      </c>
      <c r="K106" s="2" t="s">
        <v>2489</v>
      </c>
      <c r="L106" s="2" t="s">
        <v>2490</v>
      </c>
      <c r="M106" s="3" t="s">
        <v>2875</v>
      </c>
      <c r="N106" s="2" t="s">
        <v>2876</v>
      </c>
      <c r="O106" s="2" t="s">
        <v>2877</v>
      </c>
      <c r="P106" s="2">
        <v>10</v>
      </c>
      <c r="Q106" s="3" t="s">
        <v>2510</v>
      </c>
      <c r="R106" s="2" t="s">
        <v>955</v>
      </c>
      <c r="S106" s="3" t="s">
        <v>2511</v>
      </c>
      <c r="T106" s="3" t="s">
        <v>2496</v>
      </c>
      <c r="U106" s="2">
        <v>46000</v>
      </c>
      <c r="V106" s="2">
        <v>1</v>
      </c>
      <c r="W106" s="2">
        <v>0</v>
      </c>
      <c r="X106" s="2" t="s">
        <v>2876</v>
      </c>
      <c r="Y106" s="2" t="s">
        <v>2878</v>
      </c>
      <c r="Z106" s="51">
        <v>45886.674322025501</v>
      </c>
      <c r="AB106" s="2" t="s">
        <v>950</v>
      </c>
    </row>
    <row r="107" spans="1:28" ht="15.75" x14ac:dyDescent="0.25">
      <c r="A107" s="2">
        <v>106</v>
      </c>
      <c r="B107" s="50" t="s">
        <v>2879</v>
      </c>
      <c r="C107" s="47">
        <f ca="1">SUMIF([1]Data!$AC$2:$AC$173,C107,[1]Data!$AD$2:$AD$173)</f>
        <v>0</v>
      </c>
      <c r="D107" s="51">
        <v>45886</v>
      </c>
      <c r="E107" s="51">
        <v>45891</v>
      </c>
      <c r="F107" s="52">
        <v>45886.675887418998</v>
      </c>
      <c r="G107" s="3" t="s">
        <v>2880</v>
      </c>
      <c r="H107" s="51"/>
      <c r="I107" s="2" t="s">
        <v>2487</v>
      </c>
      <c r="J107" s="3" t="s">
        <v>2488</v>
      </c>
      <c r="K107" s="2" t="s">
        <v>2489</v>
      </c>
      <c r="L107" s="2" t="s">
        <v>2490</v>
      </c>
      <c r="M107" s="3" t="s">
        <v>2881</v>
      </c>
      <c r="N107" s="2" t="s">
        <v>2882</v>
      </c>
      <c r="O107" s="2" t="s">
        <v>2883</v>
      </c>
      <c r="P107" s="2">
        <v>10</v>
      </c>
      <c r="Q107" s="3" t="s">
        <v>2519</v>
      </c>
      <c r="R107" s="2" t="s">
        <v>951</v>
      </c>
      <c r="S107" s="3" t="s">
        <v>2520</v>
      </c>
      <c r="T107" s="3" t="s">
        <v>2496</v>
      </c>
      <c r="U107" s="2">
        <v>111058</v>
      </c>
      <c r="V107" s="2">
        <v>1</v>
      </c>
      <c r="W107" s="2">
        <v>0</v>
      </c>
      <c r="X107" s="2" t="s">
        <v>2882</v>
      </c>
      <c r="Y107" s="2" t="s">
        <v>2541</v>
      </c>
      <c r="Z107" s="51">
        <v>45886.675886307901</v>
      </c>
      <c r="AB107" s="2" t="s">
        <v>950</v>
      </c>
    </row>
    <row r="108" spans="1:28" ht="15.75" x14ac:dyDescent="0.25">
      <c r="A108" s="2">
        <v>107</v>
      </c>
      <c r="B108" s="50" t="s">
        <v>2884</v>
      </c>
      <c r="C108" s="47">
        <f ca="1">SUMIF([1]Data!$AC$2:$AC$173,C108,[1]Data!$AD$2:$AD$173)</f>
        <v>0</v>
      </c>
      <c r="D108" s="51">
        <v>45886</v>
      </c>
      <c r="E108" s="51">
        <v>45886</v>
      </c>
      <c r="F108" s="52">
        <v>45886.676106794002</v>
      </c>
      <c r="G108" s="3" t="s">
        <v>2885</v>
      </c>
      <c r="H108" s="51"/>
      <c r="I108" s="2" t="s">
        <v>2487</v>
      </c>
      <c r="J108" s="3" t="s">
        <v>2488</v>
      </c>
      <c r="K108" s="2" t="s">
        <v>2489</v>
      </c>
      <c r="L108" s="2" t="s">
        <v>2490</v>
      </c>
      <c r="M108" s="3" t="s">
        <v>2850</v>
      </c>
      <c r="N108" s="2" t="s">
        <v>2851</v>
      </c>
      <c r="O108" s="2" t="s">
        <v>2852</v>
      </c>
      <c r="P108" s="2">
        <v>10</v>
      </c>
      <c r="Q108" s="3" t="s">
        <v>2510</v>
      </c>
      <c r="R108" s="2" t="s">
        <v>955</v>
      </c>
      <c r="S108" s="3" t="s">
        <v>2511</v>
      </c>
      <c r="T108" s="3" t="s">
        <v>2496</v>
      </c>
      <c r="U108" s="2">
        <v>46000</v>
      </c>
      <c r="V108" s="2">
        <v>2</v>
      </c>
      <c r="W108" s="2">
        <v>0</v>
      </c>
      <c r="X108" s="2" t="s">
        <v>2853</v>
      </c>
      <c r="Z108" s="51">
        <v>45886.676106250001</v>
      </c>
      <c r="AB108" s="2" t="s">
        <v>950</v>
      </c>
    </row>
    <row r="109" spans="1:28" ht="15.75" x14ac:dyDescent="0.25">
      <c r="A109" s="2">
        <v>108</v>
      </c>
      <c r="B109" s="50" t="s">
        <v>2886</v>
      </c>
      <c r="C109" s="47">
        <f ca="1">SUMIF([1]Data!$AC$2:$AC$173,C109,[1]Data!$AD$2:$AD$173)</f>
        <v>0</v>
      </c>
      <c r="D109" s="51">
        <v>45886</v>
      </c>
      <c r="E109" s="51">
        <v>45891</v>
      </c>
      <c r="F109" s="52">
        <v>45886.677020601899</v>
      </c>
      <c r="G109" s="3" t="s">
        <v>2887</v>
      </c>
      <c r="H109" s="51"/>
      <c r="I109" s="2" t="s">
        <v>2487</v>
      </c>
      <c r="J109" s="3" t="s">
        <v>2488</v>
      </c>
      <c r="K109" s="2" t="s">
        <v>2489</v>
      </c>
      <c r="L109" s="2" t="s">
        <v>2490</v>
      </c>
      <c r="M109" s="3" t="s">
        <v>2888</v>
      </c>
      <c r="N109" s="2" t="s">
        <v>2889</v>
      </c>
      <c r="O109" s="2" t="s">
        <v>2890</v>
      </c>
      <c r="P109" s="2">
        <v>10</v>
      </c>
      <c r="Q109" s="3" t="s">
        <v>2563</v>
      </c>
      <c r="R109" s="2" t="s">
        <v>961</v>
      </c>
      <c r="S109" s="3" t="s">
        <v>2564</v>
      </c>
      <c r="T109" s="3" t="s">
        <v>2496</v>
      </c>
      <c r="U109" s="2">
        <v>73431</v>
      </c>
      <c r="V109" s="2">
        <v>1</v>
      </c>
      <c r="W109" s="2">
        <v>0</v>
      </c>
      <c r="X109" s="2" t="s">
        <v>2889</v>
      </c>
      <c r="Z109" s="51">
        <v>45886.677019594899</v>
      </c>
      <c r="AB109" s="2" t="s">
        <v>950</v>
      </c>
    </row>
    <row r="110" spans="1:28" ht="15.75" x14ac:dyDescent="0.25">
      <c r="A110" s="2">
        <v>109</v>
      </c>
      <c r="B110" s="50" t="s">
        <v>2891</v>
      </c>
      <c r="C110" s="47">
        <f ca="1">SUMIF([1]Data!$AC$2:$AC$173,C110,[1]Data!$AD$2:$AD$173)</f>
        <v>0</v>
      </c>
      <c r="D110" s="51">
        <v>45886</v>
      </c>
      <c r="E110" s="51">
        <v>45886</v>
      </c>
      <c r="F110" s="52">
        <v>45886.679081678201</v>
      </c>
      <c r="G110" s="3" t="s">
        <v>2892</v>
      </c>
      <c r="H110" s="51"/>
      <c r="I110" s="2" t="s">
        <v>2487</v>
      </c>
      <c r="J110" s="3" t="s">
        <v>2488</v>
      </c>
      <c r="K110" s="2" t="s">
        <v>2489</v>
      </c>
      <c r="L110" s="2" t="s">
        <v>2490</v>
      </c>
      <c r="M110" s="3" t="s">
        <v>2850</v>
      </c>
      <c r="N110" s="2" t="s">
        <v>2851</v>
      </c>
      <c r="O110" s="2" t="s">
        <v>2852</v>
      </c>
      <c r="P110" s="2">
        <v>10</v>
      </c>
      <c r="Q110" s="3" t="s">
        <v>2592</v>
      </c>
      <c r="R110" s="2" t="s">
        <v>959</v>
      </c>
      <c r="S110" s="3" t="s">
        <v>2593</v>
      </c>
      <c r="T110" s="3" t="s">
        <v>2496</v>
      </c>
      <c r="U110" s="2">
        <v>70950</v>
      </c>
      <c r="V110" s="2">
        <v>2</v>
      </c>
      <c r="W110" s="2">
        <v>0</v>
      </c>
      <c r="X110" s="2" t="s">
        <v>2853</v>
      </c>
      <c r="Z110" s="51">
        <v>45886.6790805903</v>
      </c>
      <c r="AB110" s="2" t="s">
        <v>950</v>
      </c>
    </row>
    <row r="111" spans="1:28" ht="15.75" x14ac:dyDescent="0.25">
      <c r="A111" s="2">
        <v>110</v>
      </c>
      <c r="B111" s="50" t="s">
        <v>2893</v>
      </c>
      <c r="C111" s="47">
        <f ca="1">SUMIF([1]Data!$AC$2:$AC$173,C111,[1]Data!$AD$2:$AD$173)</f>
        <v>0</v>
      </c>
      <c r="D111" s="51">
        <v>45886</v>
      </c>
      <c r="E111" s="51">
        <v>45886</v>
      </c>
      <c r="F111" s="52">
        <v>45886.679762268497</v>
      </c>
      <c r="G111" s="3" t="s">
        <v>2894</v>
      </c>
      <c r="H111" s="51"/>
      <c r="I111" s="2" t="s">
        <v>2487</v>
      </c>
      <c r="J111" s="3" t="s">
        <v>2488</v>
      </c>
      <c r="K111" s="2" t="s">
        <v>2489</v>
      </c>
      <c r="L111" s="2" t="s">
        <v>2490</v>
      </c>
      <c r="M111" s="3" t="s">
        <v>2895</v>
      </c>
      <c r="N111" s="2" t="s">
        <v>2896</v>
      </c>
      <c r="O111" s="2" t="s">
        <v>2897</v>
      </c>
      <c r="P111" s="2">
        <v>10</v>
      </c>
      <c r="Q111" s="3" t="s">
        <v>2592</v>
      </c>
      <c r="R111" s="2" t="s">
        <v>959</v>
      </c>
      <c r="S111" s="3" t="s">
        <v>2593</v>
      </c>
      <c r="T111" s="3" t="s">
        <v>2496</v>
      </c>
      <c r="U111" s="2">
        <v>70950</v>
      </c>
      <c r="V111" s="2">
        <v>1</v>
      </c>
      <c r="W111" s="2">
        <v>0</v>
      </c>
      <c r="X111" s="2" t="s">
        <v>2896</v>
      </c>
      <c r="Y111" s="2" t="s">
        <v>2898</v>
      </c>
      <c r="Z111" s="51">
        <v>45886.679761608801</v>
      </c>
      <c r="AB111" s="2" t="s">
        <v>950</v>
      </c>
    </row>
    <row r="112" spans="1:28" ht="15.75" x14ac:dyDescent="0.25">
      <c r="A112" s="2">
        <v>111</v>
      </c>
      <c r="B112" s="50" t="s">
        <v>2899</v>
      </c>
      <c r="C112" s="47">
        <f ca="1">SUMIF([1]Data!$AC$2:$AC$173,C112,[1]Data!$AD$2:$AD$173)</f>
        <v>0</v>
      </c>
      <c r="D112" s="51">
        <v>45886</v>
      </c>
      <c r="E112" s="51">
        <v>45891</v>
      </c>
      <c r="F112" s="52">
        <v>45886.6859499653</v>
      </c>
      <c r="G112" s="3" t="s">
        <v>2900</v>
      </c>
      <c r="H112" s="51"/>
      <c r="I112" s="2" t="s">
        <v>2487</v>
      </c>
      <c r="J112" s="3" t="s">
        <v>2488</v>
      </c>
      <c r="K112" s="2" t="s">
        <v>2489</v>
      </c>
      <c r="L112" s="2" t="s">
        <v>2490</v>
      </c>
      <c r="M112" s="3" t="s">
        <v>2901</v>
      </c>
      <c r="N112" s="2" t="s">
        <v>2902</v>
      </c>
      <c r="O112" s="2" t="s">
        <v>2903</v>
      </c>
      <c r="P112" s="2">
        <v>10</v>
      </c>
      <c r="Q112" s="3" t="s">
        <v>2563</v>
      </c>
      <c r="R112" s="2" t="s">
        <v>961</v>
      </c>
      <c r="S112" s="3" t="s">
        <v>2564</v>
      </c>
      <c r="T112" s="3" t="s">
        <v>2496</v>
      </c>
      <c r="U112" s="2">
        <v>73431</v>
      </c>
      <c r="V112" s="2">
        <v>4</v>
      </c>
      <c r="W112" s="2">
        <v>0</v>
      </c>
      <c r="X112" s="2" t="s">
        <v>2902</v>
      </c>
      <c r="Z112" s="51">
        <v>45886.685948842598</v>
      </c>
      <c r="AB112" s="2" t="s">
        <v>950</v>
      </c>
    </row>
    <row r="113" spans="1:28" ht="15.75" x14ac:dyDescent="0.25">
      <c r="A113" s="2">
        <v>112</v>
      </c>
      <c r="B113" s="50" t="s">
        <v>2899</v>
      </c>
      <c r="C113" s="47">
        <f ca="1">SUMIF([1]Data!$AC$2:$AC$173,C113,[1]Data!$AD$2:$AD$173)</f>
        <v>0</v>
      </c>
      <c r="D113" s="51">
        <v>45886</v>
      </c>
      <c r="E113" s="51">
        <v>45891</v>
      </c>
      <c r="F113" s="52">
        <v>45886.6859499653</v>
      </c>
      <c r="G113" s="3" t="s">
        <v>2900</v>
      </c>
      <c r="H113" s="51"/>
      <c r="I113" s="2" t="s">
        <v>2487</v>
      </c>
      <c r="J113" s="3" t="s">
        <v>2488</v>
      </c>
      <c r="K113" s="2" t="s">
        <v>2489</v>
      </c>
      <c r="L113" s="2" t="s">
        <v>2490</v>
      </c>
      <c r="M113" s="3" t="s">
        <v>2901</v>
      </c>
      <c r="N113" s="2" t="s">
        <v>2902</v>
      </c>
      <c r="O113" s="2" t="s">
        <v>2903</v>
      </c>
      <c r="P113" s="2">
        <v>20</v>
      </c>
      <c r="Q113" s="3" t="s">
        <v>2519</v>
      </c>
      <c r="R113" s="2" t="s">
        <v>951</v>
      </c>
      <c r="S113" s="3" t="s">
        <v>2520</v>
      </c>
      <c r="T113" s="3" t="s">
        <v>2496</v>
      </c>
      <c r="U113" s="2">
        <v>111058</v>
      </c>
      <c r="V113" s="2">
        <v>3</v>
      </c>
      <c r="W113" s="2">
        <v>0</v>
      </c>
      <c r="X113" s="2" t="s">
        <v>2902</v>
      </c>
      <c r="Z113" s="51">
        <v>45886.685948842598</v>
      </c>
      <c r="AB113" s="2" t="s">
        <v>950</v>
      </c>
    </row>
    <row r="114" spans="1:28" ht="15.75" x14ac:dyDescent="0.25">
      <c r="A114" s="2">
        <v>113</v>
      </c>
      <c r="B114" s="50" t="s">
        <v>2899</v>
      </c>
      <c r="C114" s="47">
        <f ca="1">SUMIF([1]Data!$AC$2:$AC$173,C114,[1]Data!$AD$2:$AD$173)</f>
        <v>0</v>
      </c>
      <c r="D114" s="51">
        <v>45886</v>
      </c>
      <c r="E114" s="51">
        <v>45891</v>
      </c>
      <c r="F114" s="52">
        <v>45886.6859499653</v>
      </c>
      <c r="G114" s="3" t="s">
        <v>2900</v>
      </c>
      <c r="H114" s="51"/>
      <c r="I114" s="2" t="s">
        <v>2487</v>
      </c>
      <c r="J114" s="3" t="s">
        <v>2488</v>
      </c>
      <c r="K114" s="2" t="s">
        <v>2489</v>
      </c>
      <c r="L114" s="2" t="s">
        <v>2490</v>
      </c>
      <c r="M114" s="3" t="s">
        <v>2901</v>
      </c>
      <c r="N114" s="2" t="s">
        <v>2902</v>
      </c>
      <c r="O114" s="2" t="s">
        <v>2903</v>
      </c>
      <c r="P114" s="2">
        <v>30</v>
      </c>
      <c r="Q114" s="3" t="s">
        <v>2556</v>
      </c>
      <c r="R114" s="2" t="s">
        <v>960</v>
      </c>
      <c r="S114" s="3" t="s">
        <v>2557</v>
      </c>
      <c r="T114" s="3" t="s">
        <v>2496</v>
      </c>
      <c r="U114" s="2">
        <v>55595</v>
      </c>
      <c r="V114" s="2">
        <v>2</v>
      </c>
      <c r="W114" s="2">
        <v>0</v>
      </c>
      <c r="X114" s="2" t="s">
        <v>2902</v>
      </c>
      <c r="Z114" s="51">
        <v>45886.685948842598</v>
      </c>
      <c r="AB114" s="2" t="s">
        <v>950</v>
      </c>
    </row>
    <row r="115" spans="1:28" ht="15.75" x14ac:dyDescent="0.25">
      <c r="A115" s="2">
        <v>114</v>
      </c>
      <c r="B115" s="50" t="s">
        <v>2899</v>
      </c>
      <c r="C115" s="47">
        <f ca="1">SUMIF([1]Data!$AC$2:$AC$173,C115,[1]Data!$AD$2:$AD$173)</f>
        <v>0</v>
      </c>
      <c r="D115" s="51">
        <v>45886</v>
      </c>
      <c r="E115" s="51">
        <v>45891</v>
      </c>
      <c r="F115" s="52">
        <v>45886.6859499653</v>
      </c>
      <c r="G115" s="3" t="s">
        <v>2900</v>
      </c>
      <c r="H115" s="51"/>
      <c r="I115" s="2" t="s">
        <v>2487</v>
      </c>
      <c r="J115" s="3" t="s">
        <v>2488</v>
      </c>
      <c r="K115" s="2" t="s">
        <v>2489</v>
      </c>
      <c r="L115" s="2" t="s">
        <v>2490</v>
      </c>
      <c r="M115" s="3" t="s">
        <v>2901</v>
      </c>
      <c r="N115" s="2" t="s">
        <v>2902</v>
      </c>
      <c r="O115" s="2" t="s">
        <v>2903</v>
      </c>
      <c r="P115" s="2">
        <v>40</v>
      </c>
      <c r="Q115" s="3" t="s">
        <v>2502</v>
      </c>
      <c r="R115" s="2" t="s">
        <v>981</v>
      </c>
      <c r="S115" s="3" t="s">
        <v>2503</v>
      </c>
      <c r="T115" s="3" t="s">
        <v>2496</v>
      </c>
      <c r="U115" s="2">
        <v>50182</v>
      </c>
      <c r="V115" s="2">
        <v>2</v>
      </c>
      <c r="W115" s="2">
        <v>0</v>
      </c>
      <c r="X115" s="2" t="s">
        <v>2902</v>
      </c>
      <c r="Z115" s="51">
        <v>45886.685948842598</v>
      </c>
      <c r="AB115" s="2" t="s">
        <v>950</v>
      </c>
    </row>
    <row r="116" spans="1:28" ht="15.75" x14ac:dyDescent="0.25">
      <c r="A116" s="2">
        <v>115</v>
      </c>
      <c r="B116" s="50" t="s">
        <v>2899</v>
      </c>
      <c r="C116" s="47">
        <f ca="1">SUMIF([1]Data!$AC$2:$AC$173,C116,[1]Data!$AD$2:$AD$173)</f>
        <v>0</v>
      </c>
      <c r="D116" s="51">
        <v>45886</v>
      </c>
      <c r="E116" s="51">
        <v>45891</v>
      </c>
      <c r="F116" s="52">
        <v>45886.6859499653</v>
      </c>
      <c r="G116" s="3" t="s">
        <v>2900</v>
      </c>
      <c r="H116" s="51"/>
      <c r="I116" s="2" t="s">
        <v>2487</v>
      </c>
      <c r="J116" s="3" t="s">
        <v>2488</v>
      </c>
      <c r="K116" s="2" t="s">
        <v>2489</v>
      </c>
      <c r="L116" s="2" t="s">
        <v>2490</v>
      </c>
      <c r="M116" s="3" t="s">
        <v>2901</v>
      </c>
      <c r="N116" s="2" t="s">
        <v>2902</v>
      </c>
      <c r="O116" s="2" t="s">
        <v>2903</v>
      </c>
      <c r="P116" s="2">
        <v>50</v>
      </c>
      <c r="Q116" s="3" t="s">
        <v>2510</v>
      </c>
      <c r="R116" s="2" t="s">
        <v>955</v>
      </c>
      <c r="S116" s="3" t="s">
        <v>2511</v>
      </c>
      <c r="T116" s="3" t="s">
        <v>2496</v>
      </c>
      <c r="U116" s="2">
        <v>46000</v>
      </c>
      <c r="V116" s="2">
        <v>3</v>
      </c>
      <c r="W116" s="2">
        <v>0</v>
      </c>
      <c r="X116" s="2" t="s">
        <v>2902</v>
      </c>
      <c r="Z116" s="51">
        <v>45886.685948842598</v>
      </c>
      <c r="AB116" s="2" t="s">
        <v>950</v>
      </c>
    </row>
    <row r="117" spans="1:28" ht="15.75" x14ac:dyDescent="0.25">
      <c r="A117" s="2">
        <v>116</v>
      </c>
      <c r="B117" s="50" t="s">
        <v>2904</v>
      </c>
      <c r="C117" s="47">
        <f ca="1">SUMIF([1]Data!$AC$2:$AC$173,C117,[1]Data!$AD$2:$AD$173)</f>
        <v>0</v>
      </c>
      <c r="D117" s="51">
        <v>45886</v>
      </c>
      <c r="E117" s="51">
        <v>45886</v>
      </c>
      <c r="F117" s="52">
        <v>45886.6871551273</v>
      </c>
      <c r="G117" s="3" t="s">
        <v>2905</v>
      </c>
      <c r="H117" s="51"/>
      <c r="I117" s="2" t="s">
        <v>2487</v>
      </c>
      <c r="J117" s="3" t="s">
        <v>2488</v>
      </c>
      <c r="K117" s="2" t="s">
        <v>2489</v>
      </c>
      <c r="L117" s="2" t="s">
        <v>2490</v>
      </c>
      <c r="M117" s="3" t="s">
        <v>2906</v>
      </c>
      <c r="N117" s="2" t="s">
        <v>2907</v>
      </c>
      <c r="O117" s="2" t="s">
        <v>2908</v>
      </c>
      <c r="P117" s="2">
        <v>10</v>
      </c>
      <c r="Q117" s="3" t="s">
        <v>2510</v>
      </c>
      <c r="R117" s="2" t="s">
        <v>955</v>
      </c>
      <c r="S117" s="3" t="s">
        <v>2511</v>
      </c>
      <c r="T117" s="3" t="s">
        <v>2496</v>
      </c>
      <c r="U117" s="2">
        <v>46000</v>
      </c>
      <c r="V117" s="2">
        <v>4</v>
      </c>
      <c r="W117" s="2">
        <v>0</v>
      </c>
      <c r="X117" s="2" t="s">
        <v>2907</v>
      </c>
      <c r="Z117" s="51">
        <v>45886.687153819403</v>
      </c>
      <c r="AB117" s="2" t="s">
        <v>950</v>
      </c>
    </row>
    <row r="118" spans="1:28" ht="15.75" x14ac:dyDescent="0.25">
      <c r="A118" s="2">
        <v>117</v>
      </c>
      <c r="B118" s="50" t="s">
        <v>2909</v>
      </c>
      <c r="C118" s="47">
        <f ca="1">SUMIF([1]Data!$AC$2:$AC$173,C118,[1]Data!$AD$2:$AD$173)</f>
        <v>0</v>
      </c>
      <c r="D118" s="51">
        <v>45886</v>
      </c>
      <c r="E118" s="51">
        <v>45891</v>
      </c>
      <c r="F118" s="52">
        <v>45886.687423229203</v>
      </c>
      <c r="G118" s="3" t="s">
        <v>2910</v>
      </c>
      <c r="H118" s="51"/>
      <c r="I118" s="2" t="s">
        <v>2487</v>
      </c>
      <c r="J118" s="3" t="s">
        <v>2488</v>
      </c>
      <c r="K118" s="2" t="s">
        <v>2489</v>
      </c>
      <c r="L118" s="2" t="s">
        <v>2490</v>
      </c>
      <c r="M118" s="3" t="s">
        <v>2850</v>
      </c>
      <c r="N118" s="2" t="s">
        <v>2851</v>
      </c>
      <c r="O118" s="2" t="s">
        <v>2852</v>
      </c>
      <c r="P118" s="2">
        <v>10</v>
      </c>
      <c r="Q118" s="3" t="s">
        <v>2519</v>
      </c>
      <c r="R118" s="2" t="s">
        <v>951</v>
      </c>
      <c r="S118" s="3" t="s">
        <v>2520</v>
      </c>
      <c r="T118" s="3" t="s">
        <v>2496</v>
      </c>
      <c r="U118" s="2">
        <v>111058</v>
      </c>
      <c r="V118" s="2">
        <v>1</v>
      </c>
      <c r="W118" s="2">
        <v>0</v>
      </c>
      <c r="X118" s="2" t="s">
        <v>2853</v>
      </c>
      <c r="Z118" s="51">
        <v>45886.687421909701</v>
      </c>
      <c r="AB118" s="2" t="s">
        <v>950</v>
      </c>
    </row>
    <row r="119" spans="1:28" ht="15.75" x14ac:dyDescent="0.25">
      <c r="A119" s="2">
        <v>118</v>
      </c>
      <c r="B119" s="50" t="s">
        <v>2911</v>
      </c>
      <c r="C119" s="47">
        <f ca="1">SUMIF([1]Data!$AC$2:$AC$173,C119,[1]Data!$AD$2:$AD$173)</f>
        <v>0</v>
      </c>
      <c r="D119" s="51">
        <v>45886</v>
      </c>
      <c r="E119" s="51">
        <v>45886</v>
      </c>
      <c r="F119" s="52">
        <v>45886.689501655099</v>
      </c>
      <c r="G119" s="3" t="s">
        <v>2912</v>
      </c>
      <c r="H119" s="51"/>
      <c r="I119" s="2" t="s">
        <v>2487</v>
      </c>
      <c r="J119" s="3" t="s">
        <v>2488</v>
      </c>
      <c r="K119" s="2" t="s">
        <v>2489</v>
      </c>
      <c r="L119" s="2" t="s">
        <v>2490</v>
      </c>
      <c r="M119" s="3" t="s">
        <v>2913</v>
      </c>
      <c r="N119" s="2" t="s">
        <v>2914</v>
      </c>
      <c r="O119" s="2" t="s">
        <v>2915</v>
      </c>
      <c r="P119" s="2">
        <v>10</v>
      </c>
      <c r="Q119" s="3" t="s">
        <v>2547</v>
      </c>
      <c r="R119" s="2" t="s">
        <v>994</v>
      </c>
      <c r="S119" s="3" t="s">
        <v>2548</v>
      </c>
      <c r="T119" s="3" t="s">
        <v>2496</v>
      </c>
      <c r="U119" s="2">
        <v>111606</v>
      </c>
      <c r="V119" s="2">
        <v>1</v>
      </c>
      <c r="W119" s="2">
        <v>0</v>
      </c>
      <c r="X119" s="2" t="s">
        <v>2914</v>
      </c>
      <c r="Z119" s="51">
        <v>45886.689502743102</v>
      </c>
      <c r="AB119" s="2" t="s">
        <v>950</v>
      </c>
    </row>
    <row r="120" spans="1:28" ht="15.75" x14ac:dyDescent="0.25">
      <c r="A120" s="2">
        <v>119</v>
      </c>
      <c r="B120" s="50" t="s">
        <v>2916</v>
      </c>
      <c r="C120" s="47">
        <f ca="1">SUMIF([1]Data!$AC$2:$AC$173,C120,[1]Data!$AD$2:$AD$173)</f>
        <v>0</v>
      </c>
      <c r="D120" s="51">
        <v>45886</v>
      </c>
      <c r="E120" s="51">
        <v>45891</v>
      </c>
      <c r="F120" s="52">
        <v>45886.6904230324</v>
      </c>
      <c r="G120" s="3" t="s">
        <v>2917</v>
      </c>
      <c r="H120" s="51"/>
      <c r="I120" s="2" t="s">
        <v>2487</v>
      </c>
      <c r="J120" s="3" t="s">
        <v>2488</v>
      </c>
      <c r="K120" s="2" t="s">
        <v>2489</v>
      </c>
      <c r="L120" s="2" t="s">
        <v>2490</v>
      </c>
      <c r="M120" s="3" t="s">
        <v>2918</v>
      </c>
      <c r="N120" s="2" t="s">
        <v>2919</v>
      </c>
      <c r="O120" s="2" t="s">
        <v>2920</v>
      </c>
      <c r="P120" s="2">
        <v>10</v>
      </c>
      <c r="Q120" s="3" t="s">
        <v>2519</v>
      </c>
      <c r="R120" s="2" t="s">
        <v>951</v>
      </c>
      <c r="S120" s="3" t="s">
        <v>2520</v>
      </c>
      <c r="T120" s="3" t="s">
        <v>2496</v>
      </c>
      <c r="U120" s="2">
        <v>111058</v>
      </c>
      <c r="V120" s="2">
        <v>1</v>
      </c>
      <c r="W120" s="2">
        <v>0</v>
      </c>
      <c r="X120" s="2" t="s">
        <v>2919</v>
      </c>
      <c r="Z120" s="51">
        <v>45886.690421724503</v>
      </c>
      <c r="AA120" s="2" t="s">
        <v>2921</v>
      </c>
      <c r="AB120" s="2" t="s">
        <v>950</v>
      </c>
    </row>
    <row r="121" spans="1:28" ht="15.75" x14ac:dyDescent="0.25">
      <c r="A121" s="2">
        <v>120</v>
      </c>
      <c r="B121" s="50" t="s">
        <v>2916</v>
      </c>
      <c r="C121" s="47">
        <f ca="1">SUMIF([1]Data!$AC$2:$AC$173,C121,[1]Data!$AD$2:$AD$173)</f>
        <v>0</v>
      </c>
      <c r="D121" s="51">
        <v>45886</v>
      </c>
      <c r="E121" s="51">
        <v>45891</v>
      </c>
      <c r="F121" s="52">
        <v>45886.6904230324</v>
      </c>
      <c r="G121" s="3" t="s">
        <v>2917</v>
      </c>
      <c r="H121" s="51"/>
      <c r="I121" s="2" t="s">
        <v>2487</v>
      </c>
      <c r="J121" s="3" t="s">
        <v>2488</v>
      </c>
      <c r="K121" s="2" t="s">
        <v>2489</v>
      </c>
      <c r="L121" s="2" t="s">
        <v>2490</v>
      </c>
      <c r="M121" s="3" t="s">
        <v>2918</v>
      </c>
      <c r="N121" s="2" t="s">
        <v>2919</v>
      </c>
      <c r="O121" s="2" t="s">
        <v>2920</v>
      </c>
      <c r="P121" s="2">
        <v>20</v>
      </c>
      <c r="Q121" s="3" t="s">
        <v>2556</v>
      </c>
      <c r="R121" s="2" t="s">
        <v>960</v>
      </c>
      <c r="S121" s="3" t="s">
        <v>2557</v>
      </c>
      <c r="T121" s="3" t="s">
        <v>2496</v>
      </c>
      <c r="U121" s="2">
        <v>55595</v>
      </c>
      <c r="V121" s="2">
        <v>2</v>
      </c>
      <c r="W121" s="2">
        <v>0</v>
      </c>
      <c r="X121" s="2" t="s">
        <v>2919</v>
      </c>
      <c r="Z121" s="51">
        <v>45886.690421724503</v>
      </c>
      <c r="AA121" s="2" t="s">
        <v>2921</v>
      </c>
      <c r="AB121" s="2" t="s">
        <v>950</v>
      </c>
    </row>
    <row r="122" spans="1:28" ht="15.75" x14ac:dyDescent="0.25">
      <c r="A122" s="2">
        <v>121</v>
      </c>
      <c r="B122" s="50" t="s">
        <v>2916</v>
      </c>
      <c r="C122" s="47">
        <f ca="1">SUMIF([1]Data!$AC$2:$AC$173,C122,[1]Data!$AD$2:$AD$173)</f>
        <v>0</v>
      </c>
      <c r="D122" s="51">
        <v>45886</v>
      </c>
      <c r="E122" s="51">
        <v>45891</v>
      </c>
      <c r="F122" s="52">
        <v>45886.6904230324</v>
      </c>
      <c r="G122" s="3" t="s">
        <v>2917</v>
      </c>
      <c r="H122" s="51"/>
      <c r="I122" s="2" t="s">
        <v>2487</v>
      </c>
      <c r="J122" s="3" t="s">
        <v>2488</v>
      </c>
      <c r="K122" s="2" t="s">
        <v>2489</v>
      </c>
      <c r="L122" s="2" t="s">
        <v>2490</v>
      </c>
      <c r="M122" s="3" t="s">
        <v>2918</v>
      </c>
      <c r="N122" s="2" t="s">
        <v>2919</v>
      </c>
      <c r="O122" s="2" t="s">
        <v>2920</v>
      </c>
      <c r="P122" s="2">
        <v>30</v>
      </c>
      <c r="Q122" s="3" t="s">
        <v>2494</v>
      </c>
      <c r="R122" s="2" t="s">
        <v>1079</v>
      </c>
      <c r="S122" s="3" t="s">
        <v>2495</v>
      </c>
      <c r="T122" s="3" t="s">
        <v>2496</v>
      </c>
      <c r="U122" s="2">
        <v>49500</v>
      </c>
      <c r="V122" s="2">
        <v>1</v>
      </c>
      <c r="W122" s="2">
        <v>0</v>
      </c>
      <c r="X122" s="2" t="s">
        <v>2919</v>
      </c>
      <c r="Z122" s="51">
        <v>45886.690421724503</v>
      </c>
      <c r="AA122" s="2" t="s">
        <v>2921</v>
      </c>
      <c r="AB122" s="2" t="s">
        <v>950</v>
      </c>
    </row>
    <row r="123" spans="1:28" ht="15.75" x14ac:dyDescent="0.25">
      <c r="A123" s="2">
        <v>122</v>
      </c>
      <c r="B123" s="50" t="s">
        <v>2916</v>
      </c>
      <c r="C123" s="47">
        <f ca="1">SUMIF([1]Data!$AC$2:$AC$173,C123,[1]Data!$AD$2:$AD$173)</f>
        <v>0</v>
      </c>
      <c r="D123" s="51">
        <v>45886</v>
      </c>
      <c r="E123" s="51">
        <v>45891</v>
      </c>
      <c r="F123" s="52">
        <v>45886.6904230324</v>
      </c>
      <c r="G123" s="3" t="s">
        <v>2917</v>
      </c>
      <c r="H123" s="51"/>
      <c r="I123" s="2" t="s">
        <v>2487</v>
      </c>
      <c r="J123" s="3" t="s">
        <v>2488</v>
      </c>
      <c r="K123" s="2" t="s">
        <v>2489</v>
      </c>
      <c r="L123" s="2" t="s">
        <v>2490</v>
      </c>
      <c r="M123" s="3" t="s">
        <v>2918</v>
      </c>
      <c r="N123" s="2" t="s">
        <v>2919</v>
      </c>
      <c r="O123" s="2" t="s">
        <v>2920</v>
      </c>
      <c r="P123" s="2">
        <v>40</v>
      </c>
      <c r="Q123" s="3" t="s">
        <v>2592</v>
      </c>
      <c r="R123" s="2" t="s">
        <v>959</v>
      </c>
      <c r="S123" s="3" t="s">
        <v>2593</v>
      </c>
      <c r="T123" s="3" t="s">
        <v>2496</v>
      </c>
      <c r="U123" s="2">
        <v>70950</v>
      </c>
      <c r="V123" s="2">
        <v>1</v>
      </c>
      <c r="W123" s="2">
        <v>0</v>
      </c>
      <c r="X123" s="2" t="s">
        <v>2919</v>
      </c>
      <c r="Z123" s="51">
        <v>45886.690421724503</v>
      </c>
      <c r="AA123" s="2" t="s">
        <v>2921</v>
      </c>
      <c r="AB123" s="2" t="s">
        <v>950</v>
      </c>
    </row>
    <row r="124" spans="1:28" ht="15.75" x14ac:dyDescent="0.25">
      <c r="A124" s="2">
        <v>123</v>
      </c>
      <c r="B124" s="50" t="s">
        <v>2922</v>
      </c>
      <c r="C124" s="47">
        <f ca="1">SUMIF([1]Data!$AC$2:$AC$173,C124,[1]Data!$AD$2:$AD$173)</f>
        <v>0</v>
      </c>
      <c r="D124" s="51">
        <v>45886</v>
      </c>
      <c r="E124" s="51">
        <v>45886</v>
      </c>
      <c r="F124" s="52">
        <v>45886.695733217603</v>
      </c>
      <c r="G124" s="3" t="s">
        <v>2923</v>
      </c>
      <c r="H124" s="51"/>
      <c r="I124" s="2" t="s">
        <v>2487</v>
      </c>
      <c r="J124" s="3" t="s">
        <v>2488</v>
      </c>
      <c r="K124" s="2" t="s">
        <v>2489</v>
      </c>
      <c r="L124" s="2" t="s">
        <v>2490</v>
      </c>
      <c r="M124" s="3" t="s">
        <v>2924</v>
      </c>
      <c r="N124" s="2" t="s">
        <v>2925</v>
      </c>
      <c r="O124" s="2" t="s">
        <v>2926</v>
      </c>
      <c r="P124" s="2">
        <v>10</v>
      </c>
      <c r="Q124" s="3" t="s">
        <v>2592</v>
      </c>
      <c r="R124" s="2" t="s">
        <v>959</v>
      </c>
      <c r="S124" s="3" t="s">
        <v>2593</v>
      </c>
      <c r="T124" s="3" t="s">
        <v>2496</v>
      </c>
      <c r="U124" s="2">
        <v>70950</v>
      </c>
      <c r="V124" s="2">
        <v>3</v>
      </c>
      <c r="W124" s="2">
        <v>0</v>
      </c>
      <c r="X124" s="2" t="s">
        <v>2927</v>
      </c>
      <c r="Y124" s="2" t="s">
        <v>2541</v>
      </c>
      <c r="Z124" s="51">
        <v>45886.695731909698</v>
      </c>
      <c r="AB124" s="2" t="s">
        <v>950</v>
      </c>
    </row>
    <row r="125" spans="1:28" ht="15.75" x14ac:dyDescent="0.25">
      <c r="A125" s="2">
        <v>124</v>
      </c>
      <c r="B125" s="50" t="s">
        <v>2928</v>
      </c>
      <c r="C125" s="47">
        <f ca="1">SUMIF([1]Data!$AC$2:$AC$173,C125,[1]Data!$AD$2:$AD$173)</f>
        <v>0</v>
      </c>
      <c r="D125" s="51">
        <v>45886</v>
      </c>
      <c r="E125" s="51">
        <v>45886</v>
      </c>
      <c r="F125" s="52">
        <v>45886.698277002302</v>
      </c>
      <c r="G125" s="3" t="s">
        <v>2929</v>
      </c>
      <c r="H125" s="51"/>
      <c r="I125" s="2" t="s">
        <v>2487</v>
      </c>
      <c r="J125" s="3" t="s">
        <v>2488</v>
      </c>
      <c r="K125" s="2" t="s">
        <v>2489</v>
      </c>
      <c r="L125" s="2" t="s">
        <v>2490</v>
      </c>
      <c r="M125" s="3" t="s">
        <v>2930</v>
      </c>
      <c r="N125" s="2" t="s">
        <v>2931</v>
      </c>
      <c r="O125" s="2" t="s">
        <v>2932</v>
      </c>
      <c r="P125" s="2">
        <v>10</v>
      </c>
      <c r="Q125" s="3" t="s">
        <v>2498</v>
      </c>
      <c r="R125" s="2" t="s">
        <v>977</v>
      </c>
      <c r="S125" s="3" t="s">
        <v>2499</v>
      </c>
      <c r="T125" s="3" t="s">
        <v>2496</v>
      </c>
      <c r="U125" s="2">
        <v>50400</v>
      </c>
      <c r="V125" s="2">
        <v>1</v>
      </c>
      <c r="W125" s="2">
        <v>0</v>
      </c>
      <c r="X125" s="2" t="s">
        <v>2931</v>
      </c>
      <c r="Y125" s="2" t="s">
        <v>2933</v>
      </c>
      <c r="Z125" s="51">
        <v>45886.698275659699</v>
      </c>
      <c r="AB125" s="2" t="s">
        <v>950</v>
      </c>
    </row>
    <row r="126" spans="1:28" ht="15.75" x14ac:dyDescent="0.25">
      <c r="A126" s="2">
        <v>125</v>
      </c>
      <c r="B126" s="50" t="s">
        <v>2928</v>
      </c>
      <c r="C126" s="47">
        <f ca="1">SUMIF([1]Data!$AC$2:$AC$173,C126,[1]Data!$AD$2:$AD$173)</f>
        <v>0</v>
      </c>
      <c r="D126" s="51">
        <v>45886</v>
      </c>
      <c r="E126" s="51">
        <v>45886</v>
      </c>
      <c r="F126" s="52">
        <v>45886.698277002302</v>
      </c>
      <c r="G126" s="3" t="s">
        <v>2929</v>
      </c>
      <c r="H126" s="51"/>
      <c r="I126" s="2" t="s">
        <v>2487</v>
      </c>
      <c r="J126" s="3" t="s">
        <v>2488</v>
      </c>
      <c r="K126" s="2" t="s">
        <v>2489</v>
      </c>
      <c r="L126" s="2" t="s">
        <v>2490</v>
      </c>
      <c r="M126" s="3" t="s">
        <v>2930</v>
      </c>
      <c r="N126" s="2" t="s">
        <v>2931</v>
      </c>
      <c r="O126" s="2" t="s">
        <v>2932</v>
      </c>
      <c r="P126" s="2">
        <v>20</v>
      </c>
      <c r="Q126" s="3" t="s">
        <v>2502</v>
      </c>
      <c r="R126" s="2" t="s">
        <v>981</v>
      </c>
      <c r="S126" s="3" t="s">
        <v>2503</v>
      </c>
      <c r="T126" s="3" t="s">
        <v>2496</v>
      </c>
      <c r="U126" s="2">
        <v>50182</v>
      </c>
      <c r="V126" s="2">
        <v>1</v>
      </c>
      <c r="W126" s="2">
        <v>0</v>
      </c>
      <c r="X126" s="2" t="s">
        <v>2931</v>
      </c>
      <c r="Y126" s="2" t="s">
        <v>2933</v>
      </c>
      <c r="Z126" s="51">
        <v>45886.698275659699</v>
      </c>
      <c r="AB126" s="2" t="s">
        <v>950</v>
      </c>
    </row>
    <row r="127" spans="1:28" ht="15.75" x14ac:dyDescent="0.25">
      <c r="A127" s="2">
        <v>126</v>
      </c>
      <c r="B127" s="50" t="s">
        <v>2934</v>
      </c>
      <c r="C127" s="47">
        <f ca="1">SUMIF([1]Data!$AC$2:$AC$173,C127,[1]Data!$AD$2:$AD$173)</f>
        <v>0</v>
      </c>
      <c r="D127" s="51">
        <v>45886</v>
      </c>
      <c r="E127" s="51">
        <v>45886</v>
      </c>
      <c r="F127" s="52">
        <v>45886.698858136602</v>
      </c>
      <c r="G127" s="3" t="s">
        <v>2935</v>
      </c>
      <c r="H127" s="51"/>
      <c r="I127" s="2" t="s">
        <v>2487</v>
      </c>
      <c r="J127" s="3" t="s">
        <v>2488</v>
      </c>
      <c r="K127" s="2" t="s">
        <v>2489</v>
      </c>
      <c r="L127" s="2" t="s">
        <v>2490</v>
      </c>
      <c r="M127" s="3" t="s">
        <v>1248</v>
      </c>
      <c r="N127" s="2" t="s">
        <v>1247</v>
      </c>
      <c r="O127" s="2" t="s">
        <v>2936</v>
      </c>
      <c r="P127" s="2">
        <v>10</v>
      </c>
      <c r="Q127" s="3" t="s">
        <v>2502</v>
      </c>
      <c r="R127" s="2" t="s">
        <v>981</v>
      </c>
      <c r="S127" s="3" t="s">
        <v>2503</v>
      </c>
      <c r="T127" s="3" t="s">
        <v>2496</v>
      </c>
      <c r="U127" s="2">
        <v>50182</v>
      </c>
      <c r="V127" s="2">
        <v>3</v>
      </c>
      <c r="W127" s="2">
        <v>0</v>
      </c>
      <c r="X127" s="2" t="s">
        <v>1247</v>
      </c>
      <c r="Z127" s="51">
        <v>45886.698856793999</v>
      </c>
      <c r="AB127" s="2" t="s">
        <v>950</v>
      </c>
    </row>
    <row r="128" spans="1:28" ht="15.75" x14ac:dyDescent="0.25">
      <c r="A128" s="2">
        <v>127</v>
      </c>
      <c r="B128" s="50" t="s">
        <v>2937</v>
      </c>
      <c r="C128" s="47">
        <f ca="1">SUMIF([1]Data!$AC$2:$AC$173,C128,[1]Data!$AD$2:$AD$173)</f>
        <v>0</v>
      </c>
      <c r="D128" s="51">
        <v>45886</v>
      </c>
      <c r="E128" s="51">
        <v>45891</v>
      </c>
      <c r="F128" s="52">
        <v>45886.707656134298</v>
      </c>
      <c r="G128" s="3" t="s">
        <v>2938</v>
      </c>
      <c r="H128" s="51"/>
      <c r="I128" s="2" t="s">
        <v>2487</v>
      </c>
      <c r="J128" s="3" t="s">
        <v>2488</v>
      </c>
      <c r="K128" s="2" t="s">
        <v>2489</v>
      </c>
      <c r="L128" s="2" t="s">
        <v>2490</v>
      </c>
      <c r="M128" s="3" t="s">
        <v>2939</v>
      </c>
      <c r="N128" s="2" t="s">
        <v>2940</v>
      </c>
      <c r="O128" s="2" t="s">
        <v>2941</v>
      </c>
      <c r="P128" s="2">
        <v>10</v>
      </c>
      <c r="Q128" s="3" t="s">
        <v>2519</v>
      </c>
      <c r="R128" s="2" t="s">
        <v>951</v>
      </c>
      <c r="S128" s="3" t="s">
        <v>2520</v>
      </c>
      <c r="T128" s="3" t="s">
        <v>2496</v>
      </c>
      <c r="U128" s="2">
        <v>111058</v>
      </c>
      <c r="V128" s="2">
        <v>2</v>
      </c>
      <c r="W128" s="2">
        <v>0</v>
      </c>
      <c r="X128" s="2" t="s">
        <v>2940</v>
      </c>
      <c r="Z128" s="51">
        <v>45886.707654745398</v>
      </c>
      <c r="AB128" s="2" t="s">
        <v>950</v>
      </c>
    </row>
    <row r="129" spans="1:28" ht="15.75" x14ac:dyDescent="0.25">
      <c r="A129" s="2">
        <v>128</v>
      </c>
      <c r="B129" s="50" t="s">
        <v>2942</v>
      </c>
      <c r="C129" s="47">
        <f ca="1">SUMIF([1]Data!$AC$2:$AC$173,C129,[1]Data!$AD$2:$AD$173)</f>
        <v>0</v>
      </c>
      <c r="D129" s="51">
        <v>45886</v>
      </c>
      <c r="E129" s="51">
        <v>45886</v>
      </c>
      <c r="F129" s="52">
        <v>45886.7076606829</v>
      </c>
      <c r="G129" s="3" t="s">
        <v>2938</v>
      </c>
      <c r="H129" s="51"/>
      <c r="I129" s="2" t="s">
        <v>2487</v>
      </c>
      <c r="J129" s="3" t="s">
        <v>2488</v>
      </c>
      <c r="K129" s="2" t="s">
        <v>2489</v>
      </c>
      <c r="L129" s="2" t="s">
        <v>2490</v>
      </c>
      <c r="M129" s="3" t="s">
        <v>2943</v>
      </c>
      <c r="N129" s="2" t="s">
        <v>2944</v>
      </c>
      <c r="O129" s="2" t="s">
        <v>2945</v>
      </c>
      <c r="P129" s="2">
        <v>10</v>
      </c>
      <c r="Q129" s="3" t="s">
        <v>2592</v>
      </c>
      <c r="R129" s="2" t="s">
        <v>959</v>
      </c>
      <c r="S129" s="3" t="s">
        <v>2593</v>
      </c>
      <c r="T129" s="3" t="s">
        <v>2496</v>
      </c>
      <c r="U129" s="2">
        <v>70950</v>
      </c>
      <c r="V129" s="2">
        <v>1</v>
      </c>
      <c r="W129" s="2">
        <v>0</v>
      </c>
      <c r="X129" s="2" t="s">
        <v>2944</v>
      </c>
      <c r="Y129" s="2" t="s">
        <v>2541</v>
      </c>
      <c r="Z129" s="51">
        <v>45886.707659143503</v>
      </c>
      <c r="AB129" s="2" t="s">
        <v>950</v>
      </c>
    </row>
    <row r="130" spans="1:28" ht="15.75" x14ac:dyDescent="0.25">
      <c r="A130" s="2">
        <v>129</v>
      </c>
      <c r="B130" s="50" t="s">
        <v>2946</v>
      </c>
      <c r="C130" s="47">
        <f ca="1">SUMIF([1]Data!$AC$2:$AC$173,C130,[1]Data!$AD$2:$AD$173)</f>
        <v>0</v>
      </c>
      <c r="D130" s="51">
        <v>45886</v>
      </c>
      <c r="E130" s="51">
        <v>45888</v>
      </c>
      <c r="F130" s="52">
        <v>45886.7090362616</v>
      </c>
      <c r="G130" s="3" t="s">
        <v>2947</v>
      </c>
      <c r="H130" s="51"/>
      <c r="I130" s="2" t="s">
        <v>2487</v>
      </c>
      <c r="J130" s="3" t="s">
        <v>2488</v>
      </c>
      <c r="K130" s="2" t="s">
        <v>2489</v>
      </c>
      <c r="L130" s="2" t="s">
        <v>2490</v>
      </c>
      <c r="M130" s="3" t="s">
        <v>2948</v>
      </c>
      <c r="N130" s="2" t="s">
        <v>2949</v>
      </c>
      <c r="O130" s="2" t="s">
        <v>2950</v>
      </c>
      <c r="P130" s="2">
        <v>10</v>
      </c>
      <c r="Q130" s="3" t="s">
        <v>2502</v>
      </c>
      <c r="R130" s="2" t="s">
        <v>981</v>
      </c>
      <c r="S130" s="3" t="s">
        <v>2503</v>
      </c>
      <c r="T130" s="3" t="s">
        <v>2496</v>
      </c>
      <c r="U130" s="2">
        <v>50182</v>
      </c>
      <c r="V130" s="2">
        <v>2</v>
      </c>
      <c r="W130" s="2">
        <v>0</v>
      </c>
      <c r="X130" s="2" t="s">
        <v>2949</v>
      </c>
      <c r="Y130" s="2" t="s">
        <v>2951</v>
      </c>
      <c r="Z130" s="51">
        <v>45886.709034571802</v>
      </c>
      <c r="AB130" s="2" t="s">
        <v>950</v>
      </c>
    </row>
    <row r="131" spans="1:28" ht="15.75" x14ac:dyDescent="0.25">
      <c r="A131" s="2">
        <v>130</v>
      </c>
      <c r="B131" s="50" t="s">
        <v>2952</v>
      </c>
      <c r="C131" s="47">
        <f ca="1">SUMIF([1]Data!$AC$2:$AC$173,C131,[1]Data!$AD$2:$AD$173)</f>
        <v>0</v>
      </c>
      <c r="D131" s="51">
        <v>45886</v>
      </c>
      <c r="E131" s="51">
        <v>45891</v>
      </c>
      <c r="F131" s="52">
        <v>45886.7158885764</v>
      </c>
      <c r="G131" s="3" t="s">
        <v>2953</v>
      </c>
      <c r="H131" s="51"/>
      <c r="I131" s="2" t="s">
        <v>2487</v>
      </c>
      <c r="J131" s="3" t="s">
        <v>2488</v>
      </c>
      <c r="K131" s="2" t="s">
        <v>2489</v>
      </c>
      <c r="L131" s="2" t="s">
        <v>2490</v>
      </c>
      <c r="M131" s="3" t="s">
        <v>2954</v>
      </c>
      <c r="N131" s="2" t="s">
        <v>2955</v>
      </c>
      <c r="O131" s="2" t="s">
        <v>2956</v>
      </c>
      <c r="P131" s="2">
        <v>10</v>
      </c>
      <c r="Q131" s="3" t="s">
        <v>2519</v>
      </c>
      <c r="R131" s="2" t="s">
        <v>951</v>
      </c>
      <c r="S131" s="3" t="s">
        <v>2520</v>
      </c>
      <c r="T131" s="3" t="s">
        <v>2496</v>
      </c>
      <c r="U131" s="2">
        <v>111058</v>
      </c>
      <c r="V131" s="2">
        <v>10</v>
      </c>
      <c r="W131" s="2">
        <v>0</v>
      </c>
      <c r="X131" s="2" t="s">
        <v>2955</v>
      </c>
      <c r="Z131" s="51">
        <v>45886.715887036997</v>
      </c>
      <c r="AB131" s="2" t="s">
        <v>950</v>
      </c>
    </row>
    <row r="132" spans="1:28" ht="15.75" x14ac:dyDescent="0.25">
      <c r="A132" s="2">
        <v>131</v>
      </c>
      <c r="B132" s="50" t="s">
        <v>2957</v>
      </c>
      <c r="C132" s="47">
        <f ca="1">SUMIF([1]Data!$AC$2:$AC$173,C132,[1]Data!$AD$2:$AD$173)</f>
        <v>0</v>
      </c>
      <c r="D132" s="51">
        <v>45886</v>
      </c>
      <c r="E132" s="51">
        <v>45891</v>
      </c>
      <c r="F132" s="52">
        <v>45886.720352974502</v>
      </c>
      <c r="G132" s="3" t="s">
        <v>2958</v>
      </c>
      <c r="H132" s="51"/>
      <c r="I132" s="2" t="s">
        <v>2487</v>
      </c>
      <c r="J132" s="3" t="s">
        <v>2488</v>
      </c>
      <c r="K132" s="2" t="s">
        <v>2489</v>
      </c>
      <c r="L132" s="2" t="s">
        <v>2490</v>
      </c>
      <c r="M132" s="3" t="s">
        <v>2959</v>
      </c>
      <c r="N132" s="2" t="s">
        <v>2960</v>
      </c>
      <c r="O132" s="2" t="s">
        <v>2961</v>
      </c>
      <c r="P132" s="2">
        <v>10</v>
      </c>
      <c r="Q132" s="3" t="s">
        <v>2519</v>
      </c>
      <c r="R132" s="2" t="s">
        <v>951</v>
      </c>
      <c r="S132" s="3" t="s">
        <v>2520</v>
      </c>
      <c r="T132" s="3" t="s">
        <v>2496</v>
      </c>
      <c r="U132" s="2">
        <v>111058</v>
      </c>
      <c r="V132" s="2">
        <v>1</v>
      </c>
      <c r="W132" s="2">
        <v>0</v>
      </c>
      <c r="X132" s="2" t="s">
        <v>2960</v>
      </c>
      <c r="Y132" s="2" t="s">
        <v>2962</v>
      </c>
      <c r="Z132" s="51">
        <v>45886.720351273201</v>
      </c>
      <c r="AB132" s="2" t="s">
        <v>950</v>
      </c>
    </row>
    <row r="133" spans="1:28" ht="15.75" x14ac:dyDescent="0.25">
      <c r="A133" s="2">
        <v>132</v>
      </c>
      <c r="B133" s="50" t="s">
        <v>2963</v>
      </c>
      <c r="C133" s="47">
        <f ca="1">SUMIF([1]Data!$AC$2:$AC$173,C133,[1]Data!$AD$2:$AD$173)</f>
        <v>0</v>
      </c>
      <c r="D133" s="51">
        <v>45886</v>
      </c>
      <c r="E133" s="51">
        <v>45886</v>
      </c>
      <c r="F133" s="52">
        <v>45886.723015196803</v>
      </c>
      <c r="G133" s="3" t="s">
        <v>2964</v>
      </c>
      <c r="H133" s="51"/>
      <c r="I133" s="2" t="s">
        <v>2487</v>
      </c>
      <c r="J133" s="3" t="s">
        <v>2488</v>
      </c>
      <c r="K133" s="2" t="s">
        <v>2489</v>
      </c>
      <c r="L133" s="2" t="s">
        <v>2490</v>
      </c>
      <c r="M133" s="3" t="s">
        <v>2965</v>
      </c>
      <c r="N133" s="2" t="s">
        <v>2966</v>
      </c>
      <c r="O133" s="2" t="s">
        <v>2967</v>
      </c>
      <c r="P133" s="2">
        <v>10</v>
      </c>
      <c r="Q133" s="3" t="s">
        <v>2510</v>
      </c>
      <c r="R133" s="2" t="s">
        <v>955</v>
      </c>
      <c r="S133" s="3" t="s">
        <v>2511</v>
      </c>
      <c r="T133" s="3" t="s">
        <v>2496</v>
      </c>
      <c r="U133" s="2">
        <v>46000</v>
      </c>
      <c r="V133" s="2">
        <v>3</v>
      </c>
      <c r="W133" s="2">
        <v>0</v>
      </c>
      <c r="X133" s="2" t="s">
        <v>2966</v>
      </c>
      <c r="Z133" s="51">
        <v>45886.723013310198</v>
      </c>
      <c r="AB133" s="2" t="s">
        <v>950</v>
      </c>
    </row>
    <row r="134" spans="1:28" ht="15.75" x14ac:dyDescent="0.25">
      <c r="A134" s="2">
        <v>133</v>
      </c>
      <c r="B134" s="50" t="s">
        <v>2968</v>
      </c>
      <c r="C134" s="47">
        <f ca="1">SUMIF([1]Data!$AC$2:$AC$173,C134,[1]Data!$AD$2:$AD$173)</f>
        <v>0</v>
      </c>
      <c r="D134" s="51">
        <v>45886</v>
      </c>
      <c r="E134" s="51">
        <v>45886</v>
      </c>
      <c r="F134" s="52">
        <v>45886.729352314796</v>
      </c>
      <c r="G134" s="3" t="s">
        <v>2969</v>
      </c>
      <c r="H134" s="51"/>
      <c r="I134" s="2" t="s">
        <v>2487</v>
      </c>
      <c r="J134" s="3" t="s">
        <v>2488</v>
      </c>
      <c r="K134" s="2" t="s">
        <v>2489</v>
      </c>
      <c r="L134" s="2" t="s">
        <v>2490</v>
      </c>
      <c r="M134" s="3" t="s">
        <v>2970</v>
      </c>
      <c r="N134" s="2" t="s">
        <v>2971</v>
      </c>
      <c r="O134" s="2" t="s">
        <v>2972</v>
      </c>
      <c r="P134" s="2">
        <v>10</v>
      </c>
      <c r="Q134" s="3" t="s">
        <v>2528</v>
      </c>
      <c r="R134" s="2" t="s">
        <v>965</v>
      </c>
      <c r="S134" s="3" t="s">
        <v>2529</v>
      </c>
      <c r="T134" s="3" t="s">
        <v>2496</v>
      </c>
      <c r="U134" s="2">
        <v>74250</v>
      </c>
      <c r="V134" s="2">
        <v>1</v>
      </c>
      <c r="W134" s="2">
        <v>0</v>
      </c>
      <c r="X134" s="2" t="s">
        <v>2971</v>
      </c>
      <c r="Z134" s="51">
        <v>45886.729350544003</v>
      </c>
      <c r="AB134" s="2" t="s">
        <v>950</v>
      </c>
    </row>
    <row r="135" spans="1:28" ht="15.75" x14ac:dyDescent="0.25">
      <c r="A135" s="2">
        <v>134</v>
      </c>
      <c r="B135" s="50" t="s">
        <v>2968</v>
      </c>
      <c r="C135" s="47">
        <f ca="1">SUMIF([1]Data!$AC$2:$AC$173,C135,[1]Data!$AD$2:$AD$173)</f>
        <v>0</v>
      </c>
      <c r="D135" s="51">
        <v>45886</v>
      </c>
      <c r="E135" s="51">
        <v>45886</v>
      </c>
      <c r="F135" s="52">
        <v>45886.729352314796</v>
      </c>
      <c r="G135" s="3" t="s">
        <v>2969</v>
      </c>
      <c r="H135" s="51"/>
      <c r="I135" s="2" t="s">
        <v>2487</v>
      </c>
      <c r="J135" s="3" t="s">
        <v>2488</v>
      </c>
      <c r="K135" s="2" t="s">
        <v>2489</v>
      </c>
      <c r="L135" s="2" t="s">
        <v>2490</v>
      </c>
      <c r="M135" s="3" t="s">
        <v>2970</v>
      </c>
      <c r="N135" s="2" t="s">
        <v>2971</v>
      </c>
      <c r="O135" s="2" t="s">
        <v>2972</v>
      </c>
      <c r="P135" s="2">
        <v>20</v>
      </c>
      <c r="Q135" s="3" t="s">
        <v>2547</v>
      </c>
      <c r="R135" s="2" t="s">
        <v>994</v>
      </c>
      <c r="S135" s="3" t="s">
        <v>2548</v>
      </c>
      <c r="T135" s="3" t="s">
        <v>2496</v>
      </c>
      <c r="U135" s="2">
        <v>111606</v>
      </c>
      <c r="V135" s="2">
        <v>1</v>
      </c>
      <c r="W135" s="2">
        <v>0</v>
      </c>
      <c r="X135" s="2" t="s">
        <v>2971</v>
      </c>
      <c r="Z135" s="51">
        <v>45886.729350544003</v>
      </c>
      <c r="AB135" s="2" t="s">
        <v>950</v>
      </c>
    </row>
    <row r="136" spans="1:28" ht="15.75" x14ac:dyDescent="0.25">
      <c r="A136" s="2">
        <v>135</v>
      </c>
      <c r="B136" s="50" t="s">
        <v>2973</v>
      </c>
      <c r="C136" s="47">
        <f ca="1">SUMIF([1]Data!$AC$2:$AC$173,C136,[1]Data!$AD$2:$AD$173)</f>
        <v>0</v>
      </c>
      <c r="D136" s="51">
        <v>45886</v>
      </c>
      <c r="E136" s="51">
        <v>45886</v>
      </c>
      <c r="F136" s="52">
        <v>45886.732796261596</v>
      </c>
      <c r="G136" s="3" t="s">
        <v>2974</v>
      </c>
      <c r="H136" s="51"/>
      <c r="I136" s="2" t="s">
        <v>2487</v>
      </c>
      <c r="J136" s="3" t="s">
        <v>2488</v>
      </c>
      <c r="K136" s="2" t="s">
        <v>2489</v>
      </c>
      <c r="L136" s="2" t="s">
        <v>2490</v>
      </c>
      <c r="M136" s="3" t="s">
        <v>2975</v>
      </c>
      <c r="N136" s="2" t="s">
        <v>2976</v>
      </c>
      <c r="O136" s="2" t="s">
        <v>2977</v>
      </c>
      <c r="P136" s="2">
        <v>10</v>
      </c>
      <c r="Q136" s="3" t="s">
        <v>2502</v>
      </c>
      <c r="R136" s="2" t="s">
        <v>981</v>
      </c>
      <c r="S136" s="3" t="s">
        <v>2503</v>
      </c>
      <c r="T136" s="3" t="s">
        <v>2496</v>
      </c>
      <c r="U136" s="2">
        <v>50182</v>
      </c>
      <c r="V136" s="2">
        <v>3</v>
      </c>
      <c r="W136" s="2">
        <v>0</v>
      </c>
      <c r="X136" s="2" t="s">
        <v>2976</v>
      </c>
      <c r="Y136" s="2" t="s">
        <v>2541</v>
      </c>
      <c r="Z136" s="51">
        <v>45886.732794213</v>
      </c>
      <c r="AB136" s="2" t="s">
        <v>950</v>
      </c>
    </row>
    <row r="137" spans="1:28" ht="15.75" x14ac:dyDescent="0.25">
      <c r="A137" s="2">
        <v>136</v>
      </c>
      <c r="B137" s="50" t="s">
        <v>2978</v>
      </c>
      <c r="C137" s="47">
        <f ca="1">SUMIF([1]Data!$AC$2:$AC$173,C137,[1]Data!$AD$2:$AD$173)</f>
        <v>0</v>
      </c>
      <c r="D137" s="51">
        <v>45886</v>
      </c>
      <c r="E137" s="51">
        <v>45891</v>
      </c>
      <c r="F137" s="52">
        <v>45886.743950312499</v>
      </c>
      <c r="G137" s="3" t="s">
        <v>2979</v>
      </c>
      <c r="H137" s="51"/>
      <c r="I137" s="2" t="s">
        <v>2487</v>
      </c>
      <c r="J137" s="3" t="s">
        <v>2488</v>
      </c>
      <c r="K137" s="2" t="s">
        <v>2489</v>
      </c>
      <c r="L137" s="2" t="s">
        <v>2490</v>
      </c>
      <c r="M137" s="3" t="s">
        <v>2980</v>
      </c>
      <c r="N137" s="2" t="s">
        <v>2981</v>
      </c>
      <c r="O137" s="2" t="s">
        <v>2982</v>
      </c>
      <c r="P137" s="2">
        <v>10</v>
      </c>
      <c r="Q137" s="3" t="s">
        <v>2519</v>
      </c>
      <c r="R137" s="2" t="s">
        <v>951</v>
      </c>
      <c r="S137" s="3" t="s">
        <v>2520</v>
      </c>
      <c r="T137" s="3" t="s">
        <v>2496</v>
      </c>
      <c r="U137" s="2">
        <v>111058</v>
      </c>
      <c r="V137" s="2">
        <v>3</v>
      </c>
      <c r="W137" s="2">
        <v>0</v>
      </c>
      <c r="X137" s="2" t="s">
        <v>2981</v>
      </c>
      <c r="Y137" s="2" t="s">
        <v>2541</v>
      </c>
      <c r="Z137" s="51">
        <v>45886.743948067102</v>
      </c>
      <c r="AB137" s="2" t="s">
        <v>950</v>
      </c>
    </row>
    <row r="138" spans="1:28" ht="15.75" x14ac:dyDescent="0.25">
      <c r="A138" s="2">
        <v>137</v>
      </c>
      <c r="B138" s="50" t="s">
        <v>2983</v>
      </c>
      <c r="C138" s="47">
        <f ca="1">SUMIF([1]Data!$AC$2:$AC$173,C138,[1]Data!$AD$2:$AD$173)</f>
        <v>0</v>
      </c>
      <c r="D138" s="51">
        <v>45886</v>
      </c>
      <c r="E138" s="51">
        <v>45886</v>
      </c>
      <c r="F138" s="52">
        <v>45886.748144293997</v>
      </c>
      <c r="G138" s="3" t="s">
        <v>2984</v>
      </c>
      <c r="H138" s="51"/>
      <c r="I138" s="2" t="s">
        <v>2487</v>
      </c>
      <c r="J138" s="3" t="s">
        <v>2488</v>
      </c>
      <c r="K138" s="2" t="s">
        <v>2489</v>
      </c>
      <c r="L138" s="2" t="s">
        <v>2490</v>
      </c>
      <c r="M138" s="3" t="s">
        <v>2985</v>
      </c>
      <c r="N138" s="2" t="s">
        <v>2986</v>
      </c>
      <c r="O138" s="2" t="s">
        <v>2987</v>
      </c>
      <c r="P138" s="2">
        <v>10</v>
      </c>
      <c r="Q138" s="3" t="s">
        <v>2510</v>
      </c>
      <c r="R138" s="2" t="s">
        <v>955</v>
      </c>
      <c r="S138" s="3" t="s">
        <v>2511</v>
      </c>
      <c r="T138" s="3" t="s">
        <v>2496</v>
      </c>
      <c r="U138" s="2">
        <v>46000</v>
      </c>
      <c r="V138" s="2">
        <v>1</v>
      </c>
      <c r="W138" s="2">
        <v>0</v>
      </c>
      <c r="X138" s="2" t="s">
        <v>2986</v>
      </c>
      <c r="Z138" s="51">
        <v>45886.748142210701</v>
      </c>
      <c r="AB138" s="2" t="s">
        <v>950</v>
      </c>
    </row>
    <row r="139" spans="1:28" ht="15.75" x14ac:dyDescent="0.25">
      <c r="A139" s="2">
        <v>138</v>
      </c>
      <c r="B139" s="50" t="s">
        <v>2988</v>
      </c>
      <c r="C139" s="47">
        <f ca="1">SUMIF([1]Data!$AC$2:$AC$173,C139,[1]Data!$AD$2:$AD$173)</f>
        <v>0</v>
      </c>
      <c r="D139" s="51">
        <v>45886</v>
      </c>
      <c r="E139" s="51">
        <v>45891</v>
      </c>
      <c r="F139" s="52">
        <v>45886.753249189802</v>
      </c>
      <c r="G139" s="3" t="s">
        <v>2989</v>
      </c>
      <c r="H139" s="51"/>
      <c r="I139" s="2" t="s">
        <v>2487</v>
      </c>
      <c r="J139" s="3" t="s">
        <v>2488</v>
      </c>
      <c r="K139" s="2" t="s">
        <v>2489</v>
      </c>
      <c r="L139" s="2" t="s">
        <v>2490</v>
      </c>
      <c r="M139" s="3" t="s">
        <v>2990</v>
      </c>
      <c r="N139" s="2" t="s">
        <v>2991</v>
      </c>
      <c r="O139" s="2" t="s">
        <v>2992</v>
      </c>
      <c r="P139" s="2">
        <v>10</v>
      </c>
      <c r="Q139" s="3" t="s">
        <v>2519</v>
      </c>
      <c r="R139" s="2" t="s">
        <v>951</v>
      </c>
      <c r="S139" s="3" t="s">
        <v>2520</v>
      </c>
      <c r="T139" s="3" t="s">
        <v>2496</v>
      </c>
      <c r="U139" s="2">
        <v>111058</v>
      </c>
      <c r="V139" s="2">
        <v>1</v>
      </c>
      <c r="W139" s="2">
        <v>0</v>
      </c>
      <c r="X139" s="2" t="s">
        <v>2991</v>
      </c>
      <c r="Z139" s="51">
        <v>45886.753246759297</v>
      </c>
      <c r="AB139" s="2" t="s">
        <v>950</v>
      </c>
    </row>
    <row r="140" spans="1:28" ht="15.75" x14ac:dyDescent="0.25">
      <c r="A140" s="2">
        <v>139</v>
      </c>
      <c r="B140" s="50" t="s">
        <v>2993</v>
      </c>
      <c r="C140" s="47">
        <f ca="1">SUMIF([1]Data!$AC$2:$AC$173,C140,[1]Data!$AD$2:$AD$173)</f>
        <v>0</v>
      </c>
      <c r="D140" s="51">
        <v>45886</v>
      </c>
      <c r="E140" s="51">
        <v>45891</v>
      </c>
      <c r="F140" s="52">
        <v>45886.753761608801</v>
      </c>
      <c r="G140" s="3" t="s">
        <v>2994</v>
      </c>
      <c r="H140" s="51"/>
      <c r="I140" s="2" t="s">
        <v>2487</v>
      </c>
      <c r="J140" s="3" t="s">
        <v>2488</v>
      </c>
      <c r="K140" s="2" t="s">
        <v>2489</v>
      </c>
      <c r="L140" s="2" t="s">
        <v>2490</v>
      </c>
      <c r="M140" s="3" t="s">
        <v>2995</v>
      </c>
      <c r="N140" s="2" t="s">
        <v>2996</v>
      </c>
      <c r="O140" s="2" t="s">
        <v>2997</v>
      </c>
      <c r="P140" s="2">
        <v>10</v>
      </c>
      <c r="Q140" s="3" t="s">
        <v>2519</v>
      </c>
      <c r="R140" s="2" t="s">
        <v>951</v>
      </c>
      <c r="S140" s="3" t="s">
        <v>2520</v>
      </c>
      <c r="T140" s="3" t="s">
        <v>2496</v>
      </c>
      <c r="U140" s="2">
        <v>111058</v>
      </c>
      <c r="V140" s="2">
        <v>1</v>
      </c>
      <c r="W140" s="2">
        <v>0</v>
      </c>
      <c r="X140" s="2" t="s">
        <v>2996</v>
      </c>
      <c r="Z140" s="51">
        <v>45886.7537596412</v>
      </c>
      <c r="AB140" s="2" t="s">
        <v>950</v>
      </c>
    </row>
    <row r="141" spans="1:28" ht="15.75" x14ac:dyDescent="0.25">
      <c r="A141" s="2">
        <v>140</v>
      </c>
      <c r="B141" s="50" t="s">
        <v>2998</v>
      </c>
      <c r="C141" s="47">
        <f ca="1">SUMIF([1]Data!$AC$2:$AC$173,C141,[1]Data!$AD$2:$AD$173)</f>
        <v>0</v>
      </c>
      <c r="D141" s="51">
        <v>45886</v>
      </c>
      <c r="E141" s="51">
        <v>45886</v>
      </c>
      <c r="F141" s="52">
        <v>45886.755383298601</v>
      </c>
      <c r="G141" s="3" t="s">
        <v>2999</v>
      </c>
      <c r="H141" s="51"/>
      <c r="I141" s="2" t="s">
        <v>3000</v>
      </c>
      <c r="J141" s="3" t="s">
        <v>2488</v>
      </c>
      <c r="K141" s="2" t="s">
        <v>2489</v>
      </c>
      <c r="L141" s="2" t="s">
        <v>2490</v>
      </c>
      <c r="M141" s="3" t="s">
        <v>3001</v>
      </c>
      <c r="N141" s="2" t="s">
        <v>3002</v>
      </c>
      <c r="O141" s="2" t="s">
        <v>3003</v>
      </c>
      <c r="P141" s="2">
        <v>10</v>
      </c>
      <c r="Q141" s="3" t="s">
        <v>2510</v>
      </c>
      <c r="R141" s="2" t="s">
        <v>955</v>
      </c>
      <c r="S141" s="3" t="s">
        <v>2511</v>
      </c>
      <c r="T141" s="3" t="s">
        <v>2496</v>
      </c>
      <c r="U141" s="2">
        <v>46000</v>
      </c>
      <c r="V141" s="2">
        <v>2</v>
      </c>
      <c r="W141" s="2">
        <v>0</v>
      </c>
      <c r="Z141" s="51">
        <v>45886.755380902803</v>
      </c>
      <c r="AB141" s="2" t="s">
        <v>950</v>
      </c>
    </row>
    <row r="142" spans="1:28" ht="15.75" x14ac:dyDescent="0.25">
      <c r="A142" s="2">
        <v>141</v>
      </c>
      <c r="B142" s="50" t="s">
        <v>3004</v>
      </c>
      <c r="C142" s="47">
        <f ca="1">SUMIF([1]Data!$AC$2:$AC$173,C142,[1]Data!$AD$2:$AD$173)</f>
        <v>0</v>
      </c>
      <c r="D142" s="51">
        <v>45886</v>
      </c>
      <c r="E142" s="51">
        <v>45886</v>
      </c>
      <c r="F142" s="52">
        <v>45886.756716319403</v>
      </c>
      <c r="G142" s="3" t="s">
        <v>3005</v>
      </c>
      <c r="H142" s="51"/>
      <c r="I142" s="2" t="s">
        <v>2487</v>
      </c>
      <c r="J142" s="3" t="s">
        <v>2488</v>
      </c>
      <c r="K142" s="2" t="s">
        <v>2489</v>
      </c>
      <c r="L142" s="2" t="s">
        <v>2490</v>
      </c>
      <c r="M142" s="3" t="s">
        <v>3001</v>
      </c>
      <c r="N142" s="2" t="s">
        <v>3002</v>
      </c>
      <c r="O142" s="2" t="s">
        <v>3003</v>
      </c>
      <c r="P142" s="2">
        <v>10</v>
      </c>
      <c r="Q142" s="3" t="s">
        <v>2502</v>
      </c>
      <c r="R142" s="2" t="s">
        <v>981</v>
      </c>
      <c r="S142" s="3" t="s">
        <v>2503</v>
      </c>
      <c r="T142" s="3" t="s">
        <v>2496</v>
      </c>
      <c r="U142" s="2">
        <v>50182</v>
      </c>
      <c r="V142" s="2">
        <v>2</v>
      </c>
      <c r="W142" s="2">
        <v>0</v>
      </c>
      <c r="X142" s="2" t="s">
        <v>3002</v>
      </c>
      <c r="Z142" s="51">
        <v>45886.7567138542</v>
      </c>
      <c r="AB142" s="2" t="s">
        <v>950</v>
      </c>
    </row>
    <row r="143" spans="1:28" ht="15.75" x14ac:dyDescent="0.25">
      <c r="A143" s="2">
        <v>142</v>
      </c>
      <c r="B143" s="50" t="s">
        <v>3006</v>
      </c>
      <c r="C143" s="47">
        <f ca="1">SUMIF([1]Data!$AC$2:$AC$173,C143,[1]Data!$AD$2:$AD$173)</f>
        <v>0</v>
      </c>
      <c r="D143" s="51">
        <v>45886</v>
      </c>
      <c r="E143" s="51">
        <v>45886</v>
      </c>
      <c r="F143" s="52">
        <v>45886.766601157397</v>
      </c>
      <c r="G143" s="3" t="s">
        <v>3007</v>
      </c>
      <c r="H143" s="51"/>
      <c r="I143" s="2" t="s">
        <v>2487</v>
      </c>
      <c r="J143" s="3" t="s">
        <v>2488</v>
      </c>
      <c r="K143" s="2" t="s">
        <v>2489</v>
      </c>
      <c r="L143" s="2" t="s">
        <v>2490</v>
      </c>
      <c r="M143" s="3" t="s">
        <v>1142</v>
      </c>
      <c r="N143" s="2" t="s">
        <v>1141</v>
      </c>
      <c r="O143" s="2" t="s">
        <v>3008</v>
      </c>
      <c r="P143" s="2">
        <v>10</v>
      </c>
      <c r="Q143" s="3" t="s">
        <v>2510</v>
      </c>
      <c r="R143" s="2" t="s">
        <v>955</v>
      </c>
      <c r="S143" s="3" t="s">
        <v>2511</v>
      </c>
      <c r="T143" s="3" t="s">
        <v>2496</v>
      </c>
      <c r="U143" s="2">
        <v>46000</v>
      </c>
      <c r="V143" s="2">
        <v>1</v>
      </c>
      <c r="W143" s="2">
        <v>0</v>
      </c>
      <c r="X143" s="2" t="s">
        <v>1141</v>
      </c>
      <c r="Y143" s="2" t="s">
        <v>3009</v>
      </c>
      <c r="Z143" s="51">
        <v>45886.766598576403</v>
      </c>
      <c r="AB143" s="2" t="s">
        <v>950</v>
      </c>
    </row>
    <row r="144" spans="1:28" ht="15.75" x14ac:dyDescent="0.25">
      <c r="A144" s="2">
        <v>143</v>
      </c>
      <c r="B144" s="50" t="s">
        <v>3010</v>
      </c>
      <c r="C144" s="47">
        <f ca="1">SUMIF([1]Data!$AC$2:$AC$173,C144,[1]Data!$AD$2:$AD$173)</f>
        <v>0</v>
      </c>
      <c r="D144" s="51">
        <v>45886</v>
      </c>
      <c r="E144" s="51">
        <v>45888</v>
      </c>
      <c r="F144" s="52">
        <v>45886.767437384296</v>
      </c>
      <c r="G144" s="3" t="s">
        <v>3011</v>
      </c>
      <c r="H144" s="51"/>
      <c r="I144" s="2" t="s">
        <v>2487</v>
      </c>
      <c r="J144" s="3" t="s">
        <v>2488</v>
      </c>
      <c r="K144" s="2" t="s">
        <v>2489</v>
      </c>
      <c r="L144" s="2" t="s">
        <v>2490</v>
      </c>
      <c r="M144" s="3" t="s">
        <v>3012</v>
      </c>
      <c r="N144" s="2" t="s">
        <v>3013</v>
      </c>
      <c r="O144" s="2" t="s">
        <v>3014</v>
      </c>
      <c r="P144" s="2">
        <v>10</v>
      </c>
      <c r="Q144" s="3" t="s">
        <v>2592</v>
      </c>
      <c r="R144" s="2" t="s">
        <v>959</v>
      </c>
      <c r="S144" s="3" t="s">
        <v>2593</v>
      </c>
      <c r="T144" s="3" t="s">
        <v>2496</v>
      </c>
      <c r="U144" s="2">
        <v>70950</v>
      </c>
      <c r="V144" s="2">
        <v>1</v>
      </c>
      <c r="W144" s="2">
        <v>0</v>
      </c>
      <c r="X144" s="2" t="s">
        <v>3015</v>
      </c>
      <c r="Y144" s="2" t="s">
        <v>3016</v>
      </c>
      <c r="Z144" s="51">
        <v>45886.767434953697</v>
      </c>
      <c r="AB144" s="2" t="s">
        <v>950</v>
      </c>
    </row>
    <row r="145" spans="1:28" ht="15.75" x14ac:dyDescent="0.25">
      <c r="A145" s="2">
        <v>144</v>
      </c>
      <c r="B145" s="50" t="s">
        <v>3017</v>
      </c>
      <c r="C145" s="47">
        <f ca="1">SUMIF([1]Data!$AC$2:$AC$173,C145,[1]Data!$AD$2:$AD$173)</f>
        <v>0</v>
      </c>
      <c r="D145" s="51">
        <v>45886</v>
      </c>
      <c r="E145" s="51">
        <v>45886</v>
      </c>
      <c r="F145" s="52">
        <v>45886.789663657401</v>
      </c>
      <c r="G145" s="3" t="s">
        <v>3018</v>
      </c>
      <c r="H145" s="51"/>
      <c r="I145" s="2" t="s">
        <v>2487</v>
      </c>
      <c r="J145" s="3" t="s">
        <v>2488</v>
      </c>
      <c r="K145" s="2" t="s">
        <v>2489</v>
      </c>
      <c r="L145" s="2" t="s">
        <v>2490</v>
      </c>
      <c r="M145" s="3" t="s">
        <v>3019</v>
      </c>
      <c r="N145" s="2" t="s">
        <v>3020</v>
      </c>
      <c r="O145" s="2" t="s">
        <v>3021</v>
      </c>
      <c r="P145" s="2">
        <v>10</v>
      </c>
      <c r="Q145" s="3" t="s">
        <v>2510</v>
      </c>
      <c r="R145" s="2" t="s">
        <v>955</v>
      </c>
      <c r="S145" s="3" t="s">
        <v>2511</v>
      </c>
      <c r="T145" s="3" t="s">
        <v>2496</v>
      </c>
      <c r="U145" s="2">
        <v>46000</v>
      </c>
      <c r="V145" s="2">
        <v>1</v>
      </c>
      <c r="W145" s="2">
        <v>0</v>
      </c>
      <c r="X145" s="2" t="s">
        <v>3020</v>
      </c>
      <c r="Z145" s="51">
        <v>45886.789660648203</v>
      </c>
      <c r="AB145" s="2" t="s">
        <v>950</v>
      </c>
    </row>
    <row r="146" spans="1:28" ht="15.75" x14ac:dyDescent="0.25">
      <c r="A146" s="2">
        <v>145</v>
      </c>
      <c r="B146" s="50" t="s">
        <v>3017</v>
      </c>
      <c r="C146" s="47">
        <f ca="1">SUMIF([1]Data!$AC$2:$AC$173,C146,[1]Data!$AD$2:$AD$173)</f>
        <v>0</v>
      </c>
      <c r="D146" s="51">
        <v>45886</v>
      </c>
      <c r="E146" s="51">
        <v>45886</v>
      </c>
      <c r="F146" s="52">
        <v>45886.789663657401</v>
      </c>
      <c r="G146" s="3" t="s">
        <v>3018</v>
      </c>
      <c r="H146" s="51"/>
      <c r="I146" s="2" t="s">
        <v>2487</v>
      </c>
      <c r="J146" s="3" t="s">
        <v>2488</v>
      </c>
      <c r="K146" s="2" t="s">
        <v>2489</v>
      </c>
      <c r="L146" s="2" t="s">
        <v>2490</v>
      </c>
      <c r="M146" s="3" t="s">
        <v>3019</v>
      </c>
      <c r="N146" s="2" t="s">
        <v>3020</v>
      </c>
      <c r="O146" s="2" t="s">
        <v>3021</v>
      </c>
      <c r="P146" s="2">
        <v>20</v>
      </c>
      <c r="Q146" s="3" t="s">
        <v>2563</v>
      </c>
      <c r="R146" s="2" t="s">
        <v>961</v>
      </c>
      <c r="S146" s="3" t="s">
        <v>2564</v>
      </c>
      <c r="T146" s="3" t="s">
        <v>2496</v>
      </c>
      <c r="U146" s="2">
        <v>73431</v>
      </c>
      <c r="V146" s="2">
        <v>1</v>
      </c>
      <c r="W146" s="2">
        <v>0</v>
      </c>
      <c r="X146" s="2" t="s">
        <v>3020</v>
      </c>
      <c r="Z146" s="51">
        <v>45886.789660648203</v>
      </c>
      <c r="AB146" s="2" t="s">
        <v>950</v>
      </c>
    </row>
    <row r="147" spans="1:28" ht="15.75" x14ac:dyDescent="0.25">
      <c r="A147" s="2">
        <v>146</v>
      </c>
      <c r="B147" s="50" t="s">
        <v>3017</v>
      </c>
      <c r="C147" s="47">
        <f ca="1">SUMIF([1]Data!$AC$2:$AC$173,C147,[1]Data!$AD$2:$AD$173)</f>
        <v>0</v>
      </c>
      <c r="D147" s="51">
        <v>45886</v>
      </c>
      <c r="E147" s="51">
        <v>45886</v>
      </c>
      <c r="F147" s="52">
        <v>45886.789663657401</v>
      </c>
      <c r="G147" s="3" t="s">
        <v>3018</v>
      </c>
      <c r="H147" s="51"/>
      <c r="I147" s="2" t="s">
        <v>2487</v>
      </c>
      <c r="J147" s="3" t="s">
        <v>2488</v>
      </c>
      <c r="K147" s="2" t="s">
        <v>2489</v>
      </c>
      <c r="L147" s="2" t="s">
        <v>2490</v>
      </c>
      <c r="M147" s="3" t="s">
        <v>3019</v>
      </c>
      <c r="N147" s="2" t="s">
        <v>3020</v>
      </c>
      <c r="O147" s="2" t="s">
        <v>3021</v>
      </c>
      <c r="P147" s="2">
        <v>30</v>
      </c>
      <c r="Q147" s="3" t="s">
        <v>2556</v>
      </c>
      <c r="R147" s="2" t="s">
        <v>960</v>
      </c>
      <c r="S147" s="3" t="s">
        <v>2557</v>
      </c>
      <c r="T147" s="3" t="s">
        <v>2496</v>
      </c>
      <c r="U147" s="2">
        <v>55595</v>
      </c>
      <c r="V147" s="2">
        <v>3</v>
      </c>
      <c r="W147" s="2">
        <v>0</v>
      </c>
      <c r="X147" s="2" t="s">
        <v>3020</v>
      </c>
      <c r="Z147" s="51">
        <v>45886.789660648203</v>
      </c>
      <c r="AB147" s="2" t="s">
        <v>950</v>
      </c>
    </row>
    <row r="148" spans="1:28" ht="15.75" x14ac:dyDescent="0.25">
      <c r="A148" s="2">
        <v>147</v>
      </c>
      <c r="B148" s="50" t="s">
        <v>3022</v>
      </c>
      <c r="C148" s="47">
        <f ca="1">SUMIF([1]Data!$AC$2:$AC$173,C148,[1]Data!$AD$2:$AD$173)</f>
        <v>0</v>
      </c>
      <c r="D148" s="51">
        <v>45886</v>
      </c>
      <c r="E148" s="51">
        <v>45891</v>
      </c>
      <c r="F148" s="52">
        <v>45886.790399687503</v>
      </c>
      <c r="G148" s="3" t="s">
        <v>3023</v>
      </c>
      <c r="H148" s="51"/>
      <c r="I148" s="2" t="s">
        <v>2487</v>
      </c>
      <c r="J148" s="3" t="s">
        <v>2488</v>
      </c>
      <c r="K148" s="2" t="s">
        <v>2489</v>
      </c>
      <c r="L148" s="2" t="s">
        <v>2490</v>
      </c>
      <c r="M148" s="3" t="s">
        <v>3024</v>
      </c>
      <c r="N148" s="2" t="s">
        <v>3025</v>
      </c>
      <c r="O148" s="2" t="s">
        <v>3026</v>
      </c>
      <c r="P148" s="2">
        <v>10</v>
      </c>
      <c r="Q148" s="3" t="s">
        <v>2519</v>
      </c>
      <c r="R148" s="2" t="s">
        <v>951</v>
      </c>
      <c r="S148" s="3" t="s">
        <v>2520</v>
      </c>
      <c r="T148" s="3" t="s">
        <v>2496</v>
      </c>
      <c r="U148" s="2">
        <v>111058</v>
      </c>
      <c r="V148" s="2">
        <v>1</v>
      </c>
      <c r="W148" s="2">
        <v>0</v>
      </c>
      <c r="X148" s="2" t="s">
        <v>3025</v>
      </c>
      <c r="Z148" s="51">
        <v>45886.790396759301</v>
      </c>
      <c r="AA148" s="2" t="s">
        <v>3027</v>
      </c>
      <c r="AB148" s="2" t="s">
        <v>950</v>
      </c>
    </row>
    <row r="149" spans="1:28" ht="15.75" x14ac:dyDescent="0.25">
      <c r="A149" s="2">
        <v>148</v>
      </c>
      <c r="B149" s="50" t="s">
        <v>3028</v>
      </c>
      <c r="C149" s="47">
        <f ca="1">SUMIF([1]Data!$AC$2:$AC$173,C149,[1]Data!$AD$2:$AD$173)</f>
        <v>0</v>
      </c>
      <c r="D149" s="51">
        <v>45886</v>
      </c>
      <c r="E149" s="51">
        <v>45891</v>
      </c>
      <c r="F149" s="52">
        <v>45886.797966006903</v>
      </c>
      <c r="G149" s="3" t="s">
        <v>3029</v>
      </c>
      <c r="H149" s="51"/>
      <c r="I149" s="2" t="s">
        <v>2487</v>
      </c>
      <c r="J149" s="3" t="s">
        <v>2488</v>
      </c>
      <c r="K149" s="2" t="s">
        <v>2489</v>
      </c>
      <c r="L149" s="2" t="s">
        <v>2490</v>
      </c>
      <c r="M149" s="3" t="s">
        <v>3030</v>
      </c>
      <c r="N149" s="2" t="s">
        <v>3031</v>
      </c>
      <c r="O149" s="2" t="s">
        <v>3032</v>
      </c>
      <c r="P149" s="2">
        <v>10</v>
      </c>
      <c r="Q149" s="3" t="s">
        <v>2556</v>
      </c>
      <c r="R149" s="2" t="s">
        <v>960</v>
      </c>
      <c r="S149" s="3" t="s">
        <v>2557</v>
      </c>
      <c r="T149" s="3" t="s">
        <v>2496</v>
      </c>
      <c r="U149" s="2">
        <v>55595</v>
      </c>
      <c r="V149" s="2">
        <v>1</v>
      </c>
      <c r="W149" s="2">
        <v>0</v>
      </c>
      <c r="X149" s="2" t="s">
        <v>3031</v>
      </c>
      <c r="Y149" s="2" t="s">
        <v>3033</v>
      </c>
      <c r="Z149" s="51">
        <v>45886.797963159697</v>
      </c>
      <c r="AB149" s="2" t="s">
        <v>950</v>
      </c>
    </row>
    <row r="150" spans="1:28" ht="15.75" x14ac:dyDescent="0.25">
      <c r="A150" s="2">
        <v>149</v>
      </c>
      <c r="B150" s="50" t="s">
        <v>3034</v>
      </c>
      <c r="C150" s="47">
        <f ca="1">SUMIF([1]Data!$AC$2:$AC$173,C150,[1]Data!$AD$2:$AD$173)</f>
        <v>0</v>
      </c>
      <c r="D150" s="51">
        <v>45886</v>
      </c>
      <c r="E150" s="51">
        <v>45886</v>
      </c>
      <c r="F150" s="52">
        <v>45886.804217824101</v>
      </c>
      <c r="G150" s="3" t="s">
        <v>3035</v>
      </c>
      <c r="H150" s="51"/>
      <c r="I150" s="2" t="s">
        <v>2487</v>
      </c>
      <c r="J150" s="3" t="s">
        <v>2488</v>
      </c>
      <c r="K150" s="2" t="s">
        <v>2489</v>
      </c>
      <c r="L150" s="2" t="s">
        <v>2490</v>
      </c>
      <c r="M150" s="3" t="s">
        <v>3036</v>
      </c>
      <c r="N150" s="2" t="s">
        <v>3037</v>
      </c>
      <c r="O150" s="2" t="s">
        <v>3038</v>
      </c>
      <c r="P150" s="2">
        <v>10</v>
      </c>
      <c r="Q150" s="3" t="s">
        <v>2502</v>
      </c>
      <c r="R150" s="2" t="s">
        <v>981</v>
      </c>
      <c r="S150" s="3" t="s">
        <v>2503</v>
      </c>
      <c r="T150" s="3" t="s">
        <v>2496</v>
      </c>
      <c r="U150" s="2">
        <v>50182</v>
      </c>
      <c r="V150" s="2">
        <v>3</v>
      </c>
      <c r="W150" s="2">
        <v>0</v>
      </c>
      <c r="X150" s="2" t="s">
        <v>3037</v>
      </c>
      <c r="Z150" s="51">
        <v>45886.804214930598</v>
      </c>
      <c r="AB150" s="2" t="s">
        <v>950</v>
      </c>
    </row>
    <row r="151" spans="1:28" ht="15.75" x14ac:dyDescent="0.25">
      <c r="A151" s="2">
        <v>150</v>
      </c>
      <c r="B151" s="50" t="s">
        <v>3039</v>
      </c>
      <c r="C151" s="47">
        <f ca="1">SUMIF([1]Data!$AC$2:$AC$173,C151,[1]Data!$AD$2:$AD$173)</f>
        <v>0</v>
      </c>
      <c r="D151" s="51">
        <v>45886</v>
      </c>
      <c r="E151" s="51">
        <v>45886</v>
      </c>
      <c r="F151" s="52">
        <v>45886.806712534701</v>
      </c>
      <c r="G151" s="3" t="s">
        <v>3040</v>
      </c>
      <c r="H151" s="51"/>
      <c r="I151" s="2" t="s">
        <v>2487</v>
      </c>
      <c r="J151" s="3" t="s">
        <v>2488</v>
      </c>
      <c r="K151" s="2" t="s">
        <v>2489</v>
      </c>
      <c r="L151" s="2" t="s">
        <v>2490</v>
      </c>
      <c r="M151" s="3" t="s">
        <v>3041</v>
      </c>
      <c r="N151" s="2" t="s">
        <v>3042</v>
      </c>
      <c r="O151" s="2" t="s">
        <v>3043</v>
      </c>
      <c r="P151" s="2">
        <v>10</v>
      </c>
      <c r="Q151" s="3" t="s">
        <v>2510</v>
      </c>
      <c r="R151" s="2" t="s">
        <v>955</v>
      </c>
      <c r="S151" s="3" t="s">
        <v>2511</v>
      </c>
      <c r="T151" s="3" t="s">
        <v>2496</v>
      </c>
      <c r="U151" s="2">
        <v>46000</v>
      </c>
      <c r="V151" s="2">
        <v>1</v>
      </c>
      <c r="W151" s="2">
        <v>0</v>
      </c>
      <c r="X151" s="2" t="s">
        <v>3042</v>
      </c>
      <c r="Z151" s="51">
        <v>45886.806709687502</v>
      </c>
      <c r="AB151" s="2" t="s">
        <v>950</v>
      </c>
    </row>
    <row r="152" spans="1:28" ht="15.75" x14ac:dyDescent="0.25">
      <c r="A152" s="2">
        <v>151</v>
      </c>
      <c r="B152" s="50" t="s">
        <v>3044</v>
      </c>
      <c r="C152" s="47">
        <f ca="1">SUMIF([1]Data!$AC$2:$AC$173,C152,[1]Data!$AD$2:$AD$173)</f>
        <v>0</v>
      </c>
      <c r="D152" s="51">
        <v>45886</v>
      </c>
      <c r="E152" s="51">
        <v>45893</v>
      </c>
      <c r="F152" s="52">
        <v>45886.829895289397</v>
      </c>
      <c r="G152" s="3" t="s">
        <v>3045</v>
      </c>
      <c r="H152" s="51"/>
      <c r="I152" s="2" t="s">
        <v>2487</v>
      </c>
      <c r="J152" s="3" t="s">
        <v>2488</v>
      </c>
      <c r="K152" s="2" t="s">
        <v>2489</v>
      </c>
      <c r="L152" s="2" t="s">
        <v>2490</v>
      </c>
      <c r="M152" s="3" t="s">
        <v>3046</v>
      </c>
      <c r="N152" s="2" t="s">
        <v>3047</v>
      </c>
      <c r="O152" s="2" t="s">
        <v>3048</v>
      </c>
      <c r="P152" s="2">
        <v>10</v>
      </c>
      <c r="Q152" s="3" t="s">
        <v>2519</v>
      </c>
      <c r="R152" s="2" t="s">
        <v>951</v>
      </c>
      <c r="S152" s="3" t="s">
        <v>2520</v>
      </c>
      <c r="T152" s="3" t="s">
        <v>2496</v>
      </c>
      <c r="U152" s="2">
        <v>111058</v>
      </c>
      <c r="V152" s="2">
        <v>1</v>
      </c>
      <c r="W152" s="2">
        <v>0</v>
      </c>
      <c r="X152" s="2" t="s">
        <v>3049</v>
      </c>
      <c r="Y152" s="2" t="s">
        <v>3050</v>
      </c>
      <c r="Z152" s="51">
        <v>45886.8298917477</v>
      </c>
      <c r="AA152" s="2" t="s">
        <v>3051</v>
      </c>
      <c r="AB152" s="2" t="s">
        <v>950</v>
      </c>
    </row>
    <row r="153" spans="1:28" ht="15.75" x14ac:dyDescent="0.25">
      <c r="A153" s="2">
        <v>152</v>
      </c>
      <c r="B153" s="50" t="s">
        <v>3044</v>
      </c>
      <c r="C153" s="47">
        <f ca="1">SUMIF([1]Data!$AC$2:$AC$173,C153,[1]Data!$AD$2:$AD$173)</f>
        <v>0</v>
      </c>
      <c r="D153" s="51">
        <v>45886</v>
      </c>
      <c r="E153" s="51">
        <v>45893</v>
      </c>
      <c r="F153" s="52">
        <v>45886.829895289397</v>
      </c>
      <c r="G153" s="3" t="s">
        <v>3045</v>
      </c>
      <c r="H153" s="51"/>
      <c r="I153" s="2" t="s">
        <v>2487</v>
      </c>
      <c r="J153" s="3" t="s">
        <v>2488</v>
      </c>
      <c r="K153" s="2" t="s">
        <v>2489</v>
      </c>
      <c r="L153" s="2" t="s">
        <v>2490</v>
      </c>
      <c r="M153" s="3" t="s">
        <v>3046</v>
      </c>
      <c r="N153" s="2" t="s">
        <v>3047</v>
      </c>
      <c r="O153" s="2" t="s">
        <v>3048</v>
      </c>
      <c r="P153" s="2">
        <v>20</v>
      </c>
      <c r="Q153" s="3" t="s">
        <v>2494</v>
      </c>
      <c r="R153" s="2" t="s">
        <v>1079</v>
      </c>
      <c r="S153" s="3" t="s">
        <v>2495</v>
      </c>
      <c r="T153" s="3" t="s">
        <v>2496</v>
      </c>
      <c r="U153" s="2">
        <v>49500</v>
      </c>
      <c r="V153" s="2">
        <v>3</v>
      </c>
      <c r="W153" s="2">
        <v>0</v>
      </c>
      <c r="X153" s="2" t="s">
        <v>3049</v>
      </c>
      <c r="Y153" s="2" t="s">
        <v>3050</v>
      </c>
      <c r="Z153" s="51">
        <v>45886.8298917477</v>
      </c>
      <c r="AA153" s="2" t="s">
        <v>3051</v>
      </c>
      <c r="AB153" s="2" t="s">
        <v>950</v>
      </c>
    </row>
    <row r="154" spans="1:28" ht="15.75" x14ac:dyDescent="0.25">
      <c r="A154" s="2">
        <v>153</v>
      </c>
      <c r="B154" s="50" t="s">
        <v>3044</v>
      </c>
      <c r="C154" s="47">
        <f ca="1">SUMIF([1]Data!$AC$2:$AC$173,C154,[1]Data!$AD$2:$AD$173)</f>
        <v>0</v>
      </c>
      <c r="D154" s="51">
        <v>45886</v>
      </c>
      <c r="E154" s="51">
        <v>45893</v>
      </c>
      <c r="F154" s="52">
        <v>45886.829895289397</v>
      </c>
      <c r="G154" s="3" t="s">
        <v>3045</v>
      </c>
      <c r="H154" s="51"/>
      <c r="I154" s="2" t="s">
        <v>2487</v>
      </c>
      <c r="J154" s="3" t="s">
        <v>2488</v>
      </c>
      <c r="K154" s="2" t="s">
        <v>2489</v>
      </c>
      <c r="L154" s="2" t="s">
        <v>2490</v>
      </c>
      <c r="M154" s="3" t="s">
        <v>3046</v>
      </c>
      <c r="N154" s="2" t="s">
        <v>3047</v>
      </c>
      <c r="O154" s="2" t="s">
        <v>3048</v>
      </c>
      <c r="P154" s="2">
        <v>30</v>
      </c>
      <c r="Q154" s="3" t="s">
        <v>2494</v>
      </c>
      <c r="R154" s="2" t="s">
        <v>1079</v>
      </c>
      <c r="S154" s="3" t="s">
        <v>2495</v>
      </c>
      <c r="T154" s="3" t="s">
        <v>2496</v>
      </c>
      <c r="U154" s="2">
        <v>49500</v>
      </c>
      <c r="V154" s="2">
        <v>5</v>
      </c>
      <c r="W154" s="2">
        <v>0</v>
      </c>
      <c r="X154" s="2" t="s">
        <v>3049</v>
      </c>
      <c r="Y154" s="2" t="s">
        <v>3050</v>
      </c>
      <c r="Z154" s="51">
        <v>45886.8298917477</v>
      </c>
      <c r="AA154" s="2" t="s">
        <v>3051</v>
      </c>
      <c r="AB154" s="2" t="s">
        <v>950</v>
      </c>
    </row>
    <row r="155" spans="1:28" ht="15.75" x14ac:dyDescent="0.25">
      <c r="A155" s="2">
        <v>154</v>
      </c>
      <c r="B155" s="50" t="s">
        <v>3044</v>
      </c>
      <c r="C155" s="47">
        <f ca="1">SUMIF([1]Data!$AC$2:$AC$173,C155,[1]Data!$AD$2:$AD$173)</f>
        <v>0</v>
      </c>
      <c r="D155" s="51">
        <v>45886</v>
      </c>
      <c r="E155" s="51">
        <v>45893</v>
      </c>
      <c r="F155" s="52">
        <v>45886.829895289397</v>
      </c>
      <c r="G155" s="3" t="s">
        <v>3045</v>
      </c>
      <c r="H155" s="51"/>
      <c r="I155" s="2" t="s">
        <v>2487</v>
      </c>
      <c r="J155" s="3" t="s">
        <v>2488</v>
      </c>
      <c r="K155" s="2" t="s">
        <v>2489</v>
      </c>
      <c r="L155" s="2" t="s">
        <v>2490</v>
      </c>
      <c r="M155" s="3" t="s">
        <v>3046</v>
      </c>
      <c r="N155" s="2" t="s">
        <v>3047</v>
      </c>
      <c r="O155" s="2" t="s">
        <v>3048</v>
      </c>
      <c r="P155" s="2">
        <v>40</v>
      </c>
      <c r="Q155" s="3" t="s">
        <v>2498</v>
      </c>
      <c r="R155" s="2" t="s">
        <v>977</v>
      </c>
      <c r="S155" s="3" t="s">
        <v>2499</v>
      </c>
      <c r="T155" s="3" t="s">
        <v>2496</v>
      </c>
      <c r="U155" s="2">
        <v>50400</v>
      </c>
      <c r="V155" s="2">
        <v>3</v>
      </c>
      <c r="W155" s="2">
        <v>0</v>
      </c>
      <c r="X155" s="2" t="s">
        <v>3049</v>
      </c>
      <c r="Y155" s="2" t="s">
        <v>3050</v>
      </c>
      <c r="Z155" s="51">
        <v>45886.8298917477</v>
      </c>
      <c r="AA155" s="2" t="s">
        <v>3051</v>
      </c>
      <c r="AB155" s="2" t="s">
        <v>950</v>
      </c>
    </row>
    <row r="156" spans="1:28" ht="15.75" x14ac:dyDescent="0.25">
      <c r="A156" s="2">
        <v>155</v>
      </c>
      <c r="B156" s="50" t="s">
        <v>3044</v>
      </c>
      <c r="C156" s="47">
        <f ca="1">SUMIF([1]Data!$AC$2:$AC$173,C156,[1]Data!$AD$2:$AD$173)</f>
        <v>0</v>
      </c>
      <c r="D156" s="51">
        <v>45886</v>
      </c>
      <c r="E156" s="51">
        <v>45893</v>
      </c>
      <c r="F156" s="52">
        <v>45886.829895289397</v>
      </c>
      <c r="G156" s="3" t="s">
        <v>3045</v>
      </c>
      <c r="H156" s="51"/>
      <c r="I156" s="2" t="s">
        <v>2487</v>
      </c>
      <c r="J156" s="3" t="s">
        <v>2488</v>
      </c>
      <c r="K156" s="2" t="s">
        <v>2489</v>
      </c>
      <c r="L156" s="2" t="s">
        <v>2490</v>
      </c>
      <c r="M156" s="3" t="s">
        <v>3046</v>
      </c>
      <c r="N156" s="2" t="s">
        <v>3047</v>
      </c>
      <c r="O156" s="2" t="s">
        <v>3048</v>
      </c>
      <c r="P156" s="2">
        <v>50</v>
      </c>
      <c r="Q156" s="3" t="s">
        <v>2498</v>
      </c>
      <c r="R156" s="2" t="s">
        <v>977</v>
      </c>
      <c r="S156" s="3" t="s">
        <v>2499</v>
      </c>
      <c r="T156" s="3" t="s">
        <v>2496</v>
      </c>
      <c r="U156" s="2">
        <v>50400</v>
      </c>
      <c r="V156" s="2">
        <v>2</v>
      </c>
      <c r="W156" s="2">
        <v>0</v>
      </c>
      <c r="X156" s="2" t="s">
        <v>3049</v>
      </c>
      <c r="Y156" s="2" t="s">
        <v>3050</v>
      </c>
      <c r="Z156" s="51">
        <v>45886.8298917477</v>
      </c>
      <c r="AA156" s="2" t="s">
        <v>3051</v>
      </c>
      <c r="AB156" s="2" t="s">
        <v>950</v>
      </c>
    </row>
    <row r="157" spans="1:28" ht="15.75" x14ac:dyDescent="0.25">
      <c r="A157" s="2">
        <v>156</v>
      </c>
      <c r="B157" s="50" t="s">
        <v>3044</v>
      </c>
      <c r="C157" s="47">
        <f ca="1">SUMIF([1]Data!$AC$2:$AC$173,C157,[1]Data!$AD$2:$AD$173)</f>
        <v>0</v>
      </c>
      <c r="D157" s="51">
        <v>45886</v>
      </c>
      <c r="E157" s="51">
        <v>45893</v>
      </c>
      <c r="F157" s="52">
        <v>45886.829895289397</v>
      </c>
      <c r="G157" s="3" t="s">
        <v>3045</v>
      </c>
      <c r="H157" s="51"/>
      <c r="I157" s="2" t="s">
        <v>2487</v>
      </c>
      <c r="J157" s="3" t="s">
        <v>2488</v>
      </c>
      <c r="K157" s="2" t="s">
        <v>2489</v>
      </c>
      <c r="L157" s="2" t="s">
        <v>2490</v>
      </c>
      <c r="M157" s="3" t="s">
        <v>3046</v>
      </c>
      <c r="N157" s="2" t="s">
        <v>3047</v>
      </c>
      <c r="O157" s="2" t="s">
        <v>3048</v>
      </c>
      <c r="P157" s="2">
        <v>60</v>
      </c>
      <c r="Q157" s="3" t="s">
        <v>2528</v>
      </c>
      <c r="R157" s="2" t="s">
        <v>965</v>
      </c>
      <c r="S157" s="3" t="s">
        <v>2529</v>
      </c>
      <c r="T157" s="3" t="s">
        <v>2496</v>
      </c>
      <c r="U157" s="2">
        <v>74250</v>
      </c>
      <c r="V157" s="2">
        <v>2</v>
      </c>
      <c r="W157" s="2">
        <v>0</v>
      </c>
      <c r="X157" s="2" t="s">
        <v>3049</v>
      </c>
      <c r="Y157" s="2" t="s">
        <v>3050</v>
      </c>
      <c r="Z157" s="51">
        <v>45886.8298917477</v>
      </c>
      <c r="AA157" s="2" t="s">
        <v>3051</v>
      </c>
      <c r="AB157" s="2" t="s">
        <v>950</v>
      </c>
    </row>
    <row r="158" spans="1:28" ht="15.75" x14ac:dyDescent="0.25">
      <c r="A158" s="2">
        <v>157</v>
      </c>
      <c r="B158" s="50" t="s">
        <v>3044</v>
      </c>
      <c r="C158" s="47">
        <f ca="1">SUMIF([1]Data!$AC$2:$AC$173,C158,[1]Data!$AD$2:$AD$173)</f>
        <v>0</v>
      </c>
      <c r="D158" s="51">
        <v>45886</v>
      </c>
      <c r="E158" s="51">
        <v>45893</v>
      </c>
      <c r="F158" s="52">
        <v>45886.829895289397</v>
      </c>
      <c r="G158" s="3" t="s">
        <v>3045</v>
      </c>
      <c r="H158" s="51"/>
      <c r="I158" s="2" t="s">
        <v>2487</v>
      </c>
      <c r="J158" s="3" t="s">
        <v>2488</v>
      </c>
      <c r="K158" s="2" t="s">
        <v>2489</v>
      </c>
      <c r="L158" s="2" t="s">
        <v>2490</v>
      </c>
      <c r="M158" s="3" t="s">
        <v>3046</v>
      </c>
      <c r="N158" s="2" t="s">
        <v>3047</v>
      </c>
      <c r="O158" s="2" t="s">
        <v>3048</v>
      </c>
      <c r="P158" s="2">
        <v>70</v>
      </c>
      <c r="Q158" s="3" t="s">
        <v>2528</v>
      </c>
      <c r="R158" s="2" t="s">
        <v>965</v>
      </c>
      <c r="S158" s="3" t="s">
        <v>2529</v>
      </c>
      <c r="T158" s="3" t="s">
        <v>2496</v>
      </c>
      <c r="U158" s="2">
        <v>74250</v>
      </c>
      <c r="V158" s="2">
        <v>3</v>
      </c>
      <c r="W158" s="2">
        <v>0</v>
      </c>
      <c r="X158" s="2" t="s">
        <v>3049</v>
      </c>
      <c r="Y158" s="2" t="s">
        <v>3050</v>
      </c>
      <c r="Z158" s="51">
        <v>45886.8298917477</v>
      </c>
      <c r="AA158" s="2" t="s">
        <v>3051</v>
      </c>
      <c r="AB158" s="2" t="s">
        <v>950</v>
      </c>
    </row>
    <row r="159" spans="1:28" ht="15.75" x14ac:dyDescent="0.25">
      <c r="A159" s="2">
        <v>158</v>
      </c>
      <c r="B159" s="50" t="s">
        <v>3044</v>
      </c>
      <c r="C159" s="47">
        <f ca="1">SUMIF([1]Data!$AC$2:$AC$173,C159,[1]Data!$AD$2:$AD$173)</f>
        <v>0</v>
      </c>
      <c r="D159" s="51">
        <v>45886</v>
      </c>
      <c r="E159" s="51">
        <v>45893</v>
      </c>
      <c r="F159" s="52">
        <v>45886.829895289397</v>
      </c>
      <c r="G159" s="3" t="s">
        <v>3045</v>
      </c>
      <c r="H159" s="51"/>
      <c r="I159" s="2" t="s">
        <v>2487</v>
      </c>
      <c r="J159" s="3" t="s">
        <v>2488</v>
      </c>
      <c r="K159" s="2" t="s">
        <v>2489</v>
      </c>
      <c r="L159" s="2" t="s">
        <v>2490</v>
      </c>
      <c r="M159" s="3" t="s">
        <v>3046</v>
      </c>
      <c r="N159" s="2" t="s">
        <v>3047</v>
      </c>
      <c r="O159" s="2" t="s">
        <v>3048</v>
      </c>
      <c r="P159" s="2">
        <v>80</v>
      </c>
      <c r="Q159" s="3" t="s">
        <v>2547</v>
      </c>
      <c r="R159" s="2" t="s">
        <v>994</v>
      </c>
      <c r="S159" s="3" t="s">
        <v>2548</v>
      </c>
      <c r="T159" s="3" t="s">
        <v>2496</v>
      </c>
      <c r="U159" s="2">
        <v>111606</v>
      </c>
      <c r="V159" s="2">
        <v>2</v>
      </c>
      <c r="W159" s="2">
        <v>0</v>
      </c>
      <c r="X159" s="2" t="s">
        <v>3049</v>
      </c>
      <c r="Y159" s="2" t="s">
        <v>3050</v>
      </c>
      <c r="Z159" s="51">
        <v>45886.8298917477</v>
      </c>
      <c r="AA159" s="2" t="s">
        <v>3051</v>
      </c>
      <c r="AB159" s="2" t="s">
        <v>950</v>
      </c>
    </row>
    <row r="160" spans="1:28" ht="15.75" x14ac:dyDescent="0.25">
      <c r="A160" s="2">
        <v>159</v>
      </c>
      <c r="B160" s="50" t="s">
        <v>3052</v>
      </c>
      <c r="C160" s="47">
        <f ca="1">SUMIF([1]Data!$AC$2:$AC$173,C160,[1]Data!$AD$2:$AD$173)</f>
        <v>0</v>
      </c>
      <c r="D160" s="51">
        <v>45886</v>
      </c>
      <c r="E160" s="51">
        <v>45891</v>
      </c>
      <c r="F160" s="52">
        <v>45886.834406481503</v>
      </c>
      <c r="G160" s="3" t="s">
        <v>3053</v>
      </c>
      <c r="H160" s="51"/>
      <c r="I160" s="2" t="s">
        <v>2487</v>
      </c>
      <c r="J160" s="3" t="s">
        <v>2488</v>
      </c>
      <c r="K160" s="2" t="s">
        <v>2489</v>
      </c>
      <c r="L160" s="2" t="s">
        <v>2490</v>
      </c>
      <c r="M160" s="3" t="s">
        <v>3054</v>
      </c>
      <c r="N160" s="2" t="s">
        <v>3055</v>
      </c>
      <c r="O160" s="2" t="s">
        <v>3056</v>
      </c>
      <c r="P160" s="2">
        <v>10</v>
      </c>
      <c r="Q160" s="3" t="s">
        <v>2519</v>
      </c>
      <c r="R160" s="2" t="s">
        <v>951</v>
      </c>
      <c r="S160" s="3" t="s">
        <v>2520</v>
      </c>
      <c r="T160" s="3" t="s">
        <v>2496</v>
      </c>
      <c r="U160" s="2">
        <v>111058</v>
      </c>
      <c r="V160" s="2">
        <v>2</v>
      </c>
      <c r="W160" s="2">
        <v>0</v>
      </c>
      <c r="X160" s="2" t="s">
        <v>3055</v>
      </c>
      <c r="Z160" s="51">
        <v>45886.834403588</v>
      </c>
      <c r="AA160" s="2" t="s">
        <v>3057</v>
      </c>
      <c r="AB160" s="2" t="s">
        <v>950</v>
      </c>
    </row>
    <row r="161" spans="1:28" ht="15.75" x14ac:dyDescent="0.25">
      <c r="A161" s="2">
        <v>160</v>
      </c>
      <c r="B161" s="50" t="s">
        <v>3058</v>
      </c>
      <c r="C161" s="47">
        <f ca="1">SUMIF([1]Data!$AC$2:$AC$173,C161,[1]Data!$AD$2:$AD$173)</f>
        <v>0</v>
      </c>
      <c r="D161" s="51">
        <v>45886</v>
      </c>
      <c r="E161" s="51">
        <v>45886</v>
      </c>
      <c r="F161" s="52">
        <v>45886.835080243101</v>
      </c>
      <c r="G161" s="3" t="s">
        <v>3059</v>
      </c>
      <c r="H161" s="51"/>
      <c r="I161" s="2" t="s">
        <v>2487</v>
      </c>
      <c r="J161" s="3" t="s">
        <v>2488</v>
      </c>
      <c r="K161" s="2" t="s">
        <v>2489</v>
      </c>
      <c r="L161" s="2" t="s">
        <v>2490</v>
      </c>
      <c r="M161" s="3" t="s">
        <v>3060</v>
      </c>
      <c r="N161" s="2" t="s">
        <v>3061</v>
      </c>
      <c r="O161" s="2" t="s">
        <v>3062</v>
      </c>
      <c r="P161" s="2">
        <v>10</v>
      </c>
      <c r="Q161" s="3" t="s">
        <v>2592</v>
      </c>
      <c r="R161" s="2" t="s">
        <v>959</v>
      </c>
      <c r="S161" s="3" t="s">
        <v>2593</v>
      </c>
      <c r="T161" s="3" t="s">
        <v>2496</v>
      </c>
      <c r="U161" s="2">
        <v>70950</v>
      </c>
      <c r="V161" s="2">
        <v>2</v>
      </c>
      <c r="W161" s="2">
        <v>0</v>
      </c>
      <c r="X161" s="2" t="s">
        <v>3061</v>
      </c>
      <c r="Y161" s="2" t="s">
        <v>2541</v>
      </c>
      <c r="Z161" s="51">
        <v>45886.835076736097</v>
      </c>
      <c r="AB161" s="2" t="s">
        <v>950</v>
      </c>
    </row>
    <row r="162" spans="1:28" ht="15.75" x14ac:dyDescent="0.25">
      <c r="A162" s="2">
        <v>161</v>
      </c>
      <c r="B162" s="50" t="s">
        <v>3058</v>
      </c>
      <c r="C162" s="47">
        <f ca="1">SUMIF([1]Data!$AC$2:$AC$173,C162,[1]Data!$AD$2:$AD$173)</f>
        <v>0</v>
      </c>
      <c r="D162" s="51">
        <v>45886</v>
      </c>
      <c r="E162" s="51">
        <v>45886</v>
      </c>
      <c r="F162" s="52">
        <v>45886.835080243101</v>
      </c>
      <c r="G162" s="3" t="s">
        <v>3059</v>
      </c>
      <c r="H162" s="51"/>
      <c r="I162" s="2" t="s">
        <v>2487</v>
      </c>
      <c r="J162" s="3" t="s">
        <v>2488</v>
      </c>
      <c r="K162" s="2" t="s">
        <v>2489</v>
      </c>
      <c r="L162" s="2" t="s">
        <v>2490</v>
      </c>
      <c r="M162" s="3" t="s">
        <v>3060</v>
      </c>
      <c r="N162" s="2" t="s">
        <v>3061</v>
      </c>
      <c r="O162" s="2" t="s">
        <v>3062</v>
      </c>
      <c r="P162" s="2">
        <v>20</v>
      </c>
      <c r="Q162" s="3" t="s">
        <v>2502</v>
      </c>
      <c r="R162" s="2" t="s">
        <v>981</v>
      </c>
      <c r="S162" s="3" t="s">
        <v>2503</v>
      </c>
      <c r="T162" s="3" t="s">
        <v>2496</v>
      </c>
      <c r="U162" s="2">
        <v>50182</v>
      </c>
      <c r="V162" s="2">
        <v>2</v>
      </c>
      <c r="W162" s="2">
        <v>0</v>
      </c>
      <c r="X162" s="2" t="s">
        <v>3061</v>
      </c>
      <c r="Y162" s="2" t="s">
        <v>2541</v>
      </c>
      <c r="Z162" s="51">
        <v>45886.835076736097</v>
      </c>
      <c r="AB162" s="2" t="s">
        <v>950</v>
      </c>
    </row>
    <row r="163" spans="1:28" ht="15.75" x14ac:dyDescent="0.25">
      <c r="A163" s="2">
        <v>162</v>
      </c>
      <c r="B163" s="50" t="s">
        <v>3058</v>
      </c>
      <c r="C163" s="47">
        <f ca="1">SUMIF([1]Data!$AC$2:$AC$173,C163,[1]Data!$AD$2:$AD$173)</f>
        <v>0</v>
      </c>
      <c r="D163" s="51">
        <v>45886</v>
      </c>
      <c r="E163" s="51">
        <v>45886</v>
      </c>
      <c r="F163" s="52">
        <v>45886.835080243101</v>
      </c>
      <c r="G163" s="3" t="s">
        <v>3059</v>
      </c>
      <c r="H163" s="51"/>
      <c r="I163" s="2" t="s">
        <v>2487</v>
      </c>
      <c r="J163" s="3" t="s">
        <v>2488</v>
      </c>
      <c r="K163" s="2" t="s">
        <v>2489</v>
      </c>
      <c r="L163" s="2" t="s">
        <v>2490</v>
      </c>
      <c r="M163" s="3" t="s">
        <v>3060</v>
      </c>
      <c r="N163" s="2" t="s">
        <v>3061</v>
      </c>
      <c r="O163" s="2" t="s">
        <v>3062</v>
      </c>
      <c r="P163" s="2">
        <v>30</v>
      </c>
      <c r="Q163" s="3" t="s">
        <v>2528</v>
      </c>
      <c r="R163" s="2" t="s">
        <v>965</v>
      </c>
      <c r="S163" s="3" t="s">
        <v>2529</v>
      </c>
      <c r="T163" s="3" t="s">
        <v>2496</v>
      </c>
      <c r="U163" s="2">
        <v>74250</v>
      </c>
      <c r="V163" s="2">
        <v>1</v>
      </c>
      <c r="W163" s="2">
        <v>0</v>
      </c>
      <c r="X163" s="2" t="s">
        <v>3061</v>
      </c>
      <c r="Y163" s="2" t="s">
        <v>2541</v>
      </c>
      <c r="Z163" s="51">
        <v>45886.835076736097</v>
      </c>
      <c r="AB163" s="2" t="s">
        <v>950</v>
      </c>
    </row>
    <row r="164" spans="1:28" ht="15.75" x14ac:dyDescent="0.25">
      <c r="A164" s="2">
        <v>163</v>
      </c>
      <c r="B164" s="50" t="s">
        <v>3063</v>
      </c>
      <c r="C164" s="47">
        <f ca="1">SUMIF([1]Data!$AC$2:$AC$173,C164,[1]Data!$AD$2:$AD$173)</f>
        <v>0</v>
      </c>
      <c r="D164" s="51">
        <v>45886</v>
      </c>
      <c r="E164" s="51">
        <v>45886</v>
      </c>
      <c r="F164" s="52">
        <v>45886.835482835602</v>
      </c>
      <c r="G164" s="3" t="s">
        <v>3064</v>
      </c>
      <c r="H164" s="51"/>
      <c r="I164" s="2" t="s">
        <v>2487</v>
      </c>
      <c r="J164" s="3" t="s">
        <v>2488</v>
      </c>
      <c r="K164" s="2" t="s">
        <v>2489</v>
      </c>
      <c r="L164" s="2" t="s">
        <v>2490</v>
      </c>
      <c r="M164" s="3" t="s">
        <v>3065</v>
      </c>
      <c r="N164" s="2" t="s">
        <v>3066</v>
      </c>
      <c r="O164" s="2" t="s">
        <v>3067</v>
      </c>
      <c r="P164" s="2">
        <v>10</v>
      </c>
      <c r="Q164" s="3" t="s">
        <v>2502</v>
      </c>
      <c r="R164" s="2" t="s">
        <v>981</v>
      </c>
      <c r="S164" s="3" t="s">
        <v>2503</v>
      </c>
      <c r="T164" s="3" t="s">
        <v>2496</v>
      </c>
      <c r="U164" s="2">
        <v>50182</v>
      </c>
      <c r="V164" s="2">
        <v>2</v>
      </c>
      <c r="W164" s="2">
        <v>0</v>
      </c>
      <c r="X164" s="2" t="s">
        <v>3066</v>
      </c>
      <c r="Y164" s="2" t="s">
        <v>3068</v>
      </c>
      <c r="Z164" s="51">
        <v>45886.835479050897</v>
      </c>
      <c r="AB164" s="2" t="s">
        <v>950</v>
      </c>
    </row>
    <row r="165" spans="1:28" ht="15.75" x14ac:dyDescent="0.25">
      <c r="A165" s="2">
        <v>164</v>
      </c>
      <c r="B165" s="50" t="s">
        <v>3069</v>
      </c>
      <c r="C165" s="47">
        <f ca="1">SUMIF([1]Data!$AC$2:$AC$173,C165,[1]Data!$AD$2:$AD$173)</f>
        <v>0</v>
      </c>
      <c r="D165" s="51">
        <v>45886</v>
      </c>
      <c r="E165" s="51">
        <v>45891</v>
      </c>
      <c r="F165" s="52">
        <v>45886.838506168999</v>
      </c>
      <c r="G165" s="3" t="s">
        <v>3070</v>
      </c>
      <c r="H165" s="51"/>
      <c r="I165" s="2" t="s">
        <v>2487</v>
      </c>
      <c r="J165" s="3" t="s">
        <v>2488</v>
      </c>
      <c r="K165" s="2" t="s">
        <v>2489</v>
      </c>
      <c r="L165" s="2" t="s">
        <v>2490</v>
      </c>
      <c r="M165" s="3" t="s">
        <v>3071</v>
      </c>
      <c r="N165" s="2" t="s">
        <v>3072</v>
      </c>
      <c r="O165" s="2" t="s">
        <v>3073</v>
      </c>
      <c r="P165" s="2">
        <v>10</v>
      </c>
      <c r="Q165" s="3" t="s">
        <v>2519</v>
      </c>
      <c r="R165" s="2" t="s">
        <v>951</v>
      </c>
      <c r="S165" s="3" t="s">
        <v>2520</v>
      </c>
      <c r="T165" s="3" t="s">
        <v>2496</v>
      </c>
      <c r="U165" s="2">
        <v>111058</v>
      </c>
      <c r="V165" s="2">
        <v>3</v>
      </c>
      <c r="W165" s="2">
        <v>0</v>
      </c>
      <c r="X165" s="2" t="s">
        <v>3072</v>
      </c>
      <c r="Y165" s="2" t="s">
        <v>3074</v>
      </c>
      <c r="Z165" s="51">
        <v>45886.838503206003</v>
      </c>
      <c r="AB165" s="2" t="s">
        <v>950</v>
      </c>
    </row>
    <row r="166" spans="1:28" ht="15.75" x14ac:dyDescent="0.25">
      <c r="A166" s="2">
        <v>165</v>
      </c>
      <c r="B166" s="50" t="s">
        <v>3069</v>
      </c>
      <c r="C166" s="47">
        <f ca="1">SUMIF([1]Data!$AC$2:$AC$173,C166,[1]Data!$AD$2:$AD$173)</f>
        <v>0</v>
      </c>
      <c r="D166" s="51">
        <v>45886</v>
      </c>
      <c r="E166" s="51">
        <v>45891</v>
      </c>
      <c r="F166" s="52">
        <v>45886.838506168999</v>
      </c>
      <c r="G166" s="3" t="s">
        <v>3070</v>
      </c>
      <c r="H166" s="51"/>
      <c r="I166" s="2" t="s">
        <v>2487</v>
      </c>
      <c r="J166" s="3" t="s">
        <v>2488</v>
      </c>
      <c r="K166" s="2" t="s">
        <v>2489</v>
      </c>
      <c r="L166" s="2" t="s">
        <v>2490</v>
      </c>
      <c r="M166" s="3" t="s">
        <v>3071</v>
      </c>
      <c r="N166" s="2" t="s">
        <v>3072</v>
      </c>
      <c r="O166" s="2" t="s">
        <v>3073</v>
      </c>
      <c r="P166" s="2">
        <v>20</v>
      </c>
      <c r="Q166" s="3" t="s">
        <v>2528</v>
      </c>
      <c r="R166" s="2" t="s">
        <v>965</v>
      </c>
      <c r="S166" s="3" t="s">
        <v>2529</v>
      </c>
      <c r="T166" s="3" t="s">
        <v>2496</v>
      </c>
      <c r="U166" s="2">
        <v>74250</v>
      </c>
      <c r="V166" s="2">
        <v>2</v>
      </c>
      <c r="W166" s="2">
        <v>0</v>
      </c>
      <c r="X166" s="2" t="s">
        <v>3072</v>
      </c>
      <c r="Y166" s="2" t="s">
        <v>3074</v>
      </c>
      <c r="Z166" s="51">
        <v>45886.838503206003</v>
      </c>
      <c r="AB166" s="2" t="s">
        <v>950</v>
      </c>
    </row>
    <row r="167" spans="1:28" ht="15.75" x14ac:dyDescent="0.25">
      <c r="A167" s="2">
        <v>166</v>
      </c>
      <c r="B167" s="50" t="s">
        <v>3075</v>
      </c>
      <c r="C167" s="47">
        <f ca="1">SUMIF([1]Data!$AC$2:$AC$173,C167,[1]Data!$AD$2:$AD$173)</f>
        <v>0</v>
      </c>
      <c r="D167" s="51">
        <v>45886</v>
      </c>
      <c r="E167" s="51">
        <v>45891</v>
      </c>
      <c r="F167" s="52">
        <v>45886.8470149653</v>
      </c>
      <c r="G167" s="3" t="s">
        <v>3076</v>
      </c>
      <c r="H167" s="51"/>
      <c r="I167" s="2" t="s">
        <v>2487</v>
      </c>
      <c r="J167" s="3" t="s">
        <v>2488</v>
      </c>
      <c r="K167" s="2" t="s">
        <v>2489</v>
      </c>
      <c r="L167" s="2" t="s">
        <v>2490</v>
      </c>
      <c r="M167" s="3" t="s">
        <v>3077</v>
      </c>
      <c r="N167" s="2" t="s">
        <v>3078</v>
      </c>
      <c r="O167" s="2" t="s">
        <v>3079</v>
      </c>
      <c r="P167" s="2">
        <v>10</v>
      </c>
      <c r="Q167" s="3" t="s">
        <v>2563</v>
      </c>
      <c r="R167" s="2" t="s">
        <v>961</v>
      </c>
      <c r="S167" s="3" t="s">
        <v>2564</v>
      </c>
      <c r="T167" s="3" t="s">
        <v>2496</v>
      </c>
      <c r="U167" s="2">
        <v>73431</v>
      </c>
      <c r="V167" s="2">
        <v>1</v>
      </c>
      <c r="W167" s="2">
        <v>0</v>
      </c>
      <c r="X167" s="2" t="s">
        <v>3078</v>
      </c>
      <c r="Z167" s="51">
        <v>45886.847011076403</v>
      </c>
      <c r="AB167" s="2" t="s">
        <v>950</v>
      </c>
    </row>
    <row r="168" spans="1:28" ht="15.75" x14ac:dyDescent="0.25">
      <c r="A168" s="2">
        <v>167</v>
      </c>
      <c r="B168" s="50" t="s">
        <v>3075</v>
      </c>
      <c r="C168" s="47">
        <f ca="1">SUMIF([1]Data!$AC$2:$AC$173,C168,[1]Data!$AD$2:$AD$173)</f>
        <v>0</v>
      </c>
      <c r="D168" s="51">
        <v>45886</v>
      </c>
      <c r="E168" s="51">
        <v>45891</v>
      </c>
      <c r="F168" s="52">
        <v>45886.8470149653</v>
      </c>
      <c r="G168" s="3" t="s">
        <v>3076</v>
      </c>
      <c r="H168" s="51"/>
      <c r="I168" s="2" t="s">
        <v>2487</v>
      </c>
      <c r="J168" s="3" t="s">
        <v>2488</v>
      </c>
      <c r="K168" s="2" t="s">
        <v>2489</v>
      </c>
      <c r="L168" s="2" t="s">
        <v>2490</v>
      </c>
      <c r="M168" s="3" t="s">
        <v>3077</v>
      </c>
      <c r="N168" s="2" t="s">
        <v>3078</v>
      </c>
      <c r="O168" s="2" t="s">
        <v>3079</v>
      </c>
      <c r="P168" s="2">
        <v>20</v>
      </c>
      <c r="Q168" s="3" t="s">
        <v>2510</v>
      </c>
      <c r="R168" s="2" t="s">
        <v>955</v>
      </c>
      <c r="S168" s="3" t="s">
        <v>2511</v>
      </c>
      <c r="T168" s="3" t="s">
        <v>2496</v>
      </c>
      <c r="U168" s="2">
        <v>46000</v>
      </c>
      <c r="V168" s="2">
        <v>2</v>
      </c>
      <c r="W168" s="2">
        <v>0</v>
      </c>
      <c r="X168" s="2" t="s">
        <v>3078</v>
      </c>
      <c r="Z168" s="51">
        <v>45886.847011076403</v>
      </c>
      <c r="AB168" s="2" t="s">
        <v>950</v>
      </c>
    </row>
    <row r="169" spans="1:28" ht="15.75" x14ac:dyDescent="0.25">
      <c r="A169" s="2">
        <v>168</v>
      </c>
      <c r="B169" s="50" t="s">
        <v>3080</v>
      </c>
      <c r="C169" s="47">
        <f ca="1">SUMIF([1]Data!$AC$2:$AC$173,C169,[1]Data!$AD$2:$AD$173)</f>
        <v>0</v>
      </c>
      <c r="D169" s="51">
        <v>45886</v>
      </c>
      <c r="E169" s="51">
        <v>45891</v>
      </c>
      <c r="F169" s="52">
        <v>45886.852596411998</v>
      </c>
      <c r="G169" s="3" t="s">
        <v>3081</v>
      </c>
      <c r="H169" s="51"/>
      <c r="I169" s="2" t="s">
        <v>2487</v>
      </c>
      <c r="J169" s="3" t="s">
        <v>2488</v>
      </c>
      <c r="K169" s="2" t="s">
        <v>2489</v>
      </c>
      <c r="L169" s="2" t="s">
        <v>2490</v>
      </c>
      <c r="M169" s="3" t="s">
        <v>3082</v>
      </c>
      <c r="N169" s="2" t="s">
        <v>3083</v>
      </c>
      <c r="O169" s="2" t="s">
        <v>3084</v>
      </c>
      <c r="P169" s="2">
        <v>10</v>
      </c>
      <c r="Q169" s="3" t="s">
        <v>2519</v>
      </c>
      <c r="R169" s="2" t="s">
        <v>951</v>
      </c>
      <c r="S169" s="3" t="s">
        <v>2520</v>
      </c>
      <c r="T169" s="3" t="s">
        <v>2496</v>
      </c>
      <c r="U169" s="2">
        <v>111058</v>
      </c>
      <c r="V169" s="2">
        <v>1</v>
      </c>
      <c r="W169" s="2">
        <v>0</v>
      </c>
      <c r="X169" s="2" t="s">
        <v>3083</v>
      </c>
      <c r="Z169" s="51">
        <v>45886.852592442097</v>
      </c>
      <c r="AA169" s="2" t="s">
        <v>3085</v>
      </c>
      <c r="AB169" s="2" t="s">
        <v>950</v>
      </c>
    </row>
    <row r="170" spans="1:28" ht="15.75" x14ac:dyDescent="0.25">
      <c r="A170" s="2">
        <v>169</v>
      </c>
      <c r="B170" s="50" t="s">
        <v>3086</v>
      </c>
      <c r="C170" s="47">
        <f ca="1">SUMIF([1]Data!$AC$2:$AC$173,C170,[1]Data!$AD$2:$AD$173)</f>
        <v>0</v>
      </c>
      <c r="D170" s="51">
        <v>45886</v>
      </c>
      <c r="E170" s="51">
        <v>45886</v>
      </c>
      <c r="F170" s="52">
        <v>45886.866558645801</v>
      </c>
      <c r="G170" s="3" t="s">
        <v>3087</v>
      </c>
      <c r="H170" s="51"/>
      <c r="I170" s="2" t="s">
        <v>2487</v>
      </c>
      <c r="J170" s="3" t="s">
        <v>2488</v>
      </c>
      <c r="K170" s="2" t="s">
        <v>2489</v>
      </c>
      <c r="L170" s="2" t="s">
        <v>2490</v>
      </c>
      <c r="M170" s="3" t="s">
        <v>3088</v>
      </c>
      <c r="N170" s="2" t="s">
        <v>3089</v>
      </c>
      <c r="O170" s="2" t="s">
        <v>3090</v>
      </c>
      <c r="P170" s="2">
        <v>10</v>
      </c>
      <c r="Q170" s="3" t="s">
        <v>2498</v>
      </c>
      <c r="R170" s="2" t="s">
        <v>977</v>
      </c>
      <c r="S170" s="3" t="s">
        <v>2499</v>
      </c>
      <c r="T170" s="3" t="s">
        <v>2496</v>
      </c>
      <c r="U170" s="2">
        <v>50400</v>
      </c>
      <c r="V170" s="2">
        <v>1</v>
      </c>
      <c r="W170" s="2">
        <v>0</v>
      </c>
      <c r="X170" s="2" t="s">
        <v>3089</v>
      </c>
      <c r="Z170" s="51">
        <v>45886.8665545486</v>
      </c>
      <c r="AB170" s="2" t="s">
        <v>950</v>
      </c>
    </row>
    <row r="171" spans="1:28" ht="15.75" x14ac:dyDescent="0.25">
      <c r="A171" s="2">
        <v>170</v>
      </c>
      <c r="B171" s="50" t="s">
        <v>3091</v>
      </c>
      <c r="C171" s="47">
        <f ca="1">SUMIF([1]Data!$AC$2:$AC$173,C171,[1]Data!$AD$2:$AD$173)</f>
        <v>0</v>
      </c>
      <c r="D171" s="51">
        <v>45886</v>
      </c>
      <c r="E171" s="51">
        <v>45891</v>
      </c>
      <c r="F171" s="52">
        <v>45886.872286886603</v>
      </c>
      <c r="G171" s="3" t="s">
        <v>3092</v>
      </c>
      <c r="H171" s="51"/>
      <c r="I171" s="2" t="s">
        <v>2487</v>
      </c>
      <c r="J171" s="3" t="s">
        <v>2488</v>
      </c>
      <c r="K171" s="2" t="s">
        <v>2489</v>
      </c>
      <c r="L171" s="2" t="s">
        <v>2490</v>
      </c>
      <c r="M171" s="3" t="s">
        <v>3093</v>
      </c>
      <c r="N171" s="2" t="s">
        <v>3094</v>
      </c>
      <c r="O171" s="2" t="s">
        <v>3095</v>
      </c>
      <c r="P171" s="2">
        <v>10</v>
      </c>
      <c r="Q171" s="3" t="s">
        <v>2519</v>
      </c>
      <c r="R171" s="2" t="s">
        <v>951</v>
      </c>
      <c r="S171" s="3" t="s">
        <v>2520</v>
      </c>
      <c r="T171" s="3" t="s">
        <v>2496</v>
      </c>
      <c r="U171" s="2">
        <v>111058</v>
      </c>
      <c r="V171" s="2">
        <v>1</v>
      </c>
      <c r="W171" s="2">
        <v>0</v>
      </c>
      <c r="X171" s="2" t="s">
        <v>3094</v>
      </c>
      <c r="Z171" s="51">
        <v>45886.872283067103</v>
      </c>
      <c r="AB171" s="2" t="s">
        <v>950</v>
      </c>
    </row>
    <row r="172" spans="1:28" ht="15.75" x14ac:dyDescent="0.25">
      <c r="A172" s="2">
        <v>171</v>
      </c>
      <c r="B172" s="50" t="s">
        <v>3096</v>
      </c>
      <c r="C172" s="47">
        <f ca="1">SUMIF([1]Data!$AC$2:$AC$173,C172,[1]Data!$AD$2:$AD$173)</f>
        <v>0</v>
      </c>
      <c r="D172" s="51">
        <v>45886</v>
      </c>
      <c r="E172" s="51">
        <v>45886</v>
      </c>
      <c r="F172" s="52">
        <v>45886.873698263902</v>
      </c>
      <c r="G172" s="3" t="s">
        <v>3097</v>
      </c>
      <c r="H172" s="51"/>
      <c r="I172" s="2" t="s">
        <v>2487</v>
      </c>
      <c r="J172" s="3" t="s">
        <v>2488</v>
      </c>
      <c r="K172" s="2" t="s">
        <v>2489</v>
      </c>
      <c r="L172" s="2" t="s">
        <v>2490</v>
      </c>
      <c r="M172" s="3" t="s">
        <v>3098</v>
      </c>
      <c r="N172" s="2" t="s">
        <v>3099</v>
      </c>
      <c r="O172" s="2" t="s">
        <v>3100</v>
      </c>
      <c r="P172" s="2">
        <v>10</v>
      </c>
      <c r="Q172" s="3" t="s">
        <v>2494</v>
      </c>
      <c r="R172" s="2" t="s">
        <v>1079</v>
      </c>
      <c r="S172" s="3" t="s">
        <v>2495</v>
      </c>
      <c r="T172" s="3" t="s">
        <v>2496</v>
      </c>
      <c r="U172" s="2">
        <v>49500</v>
      </c>
      <c r="V172" s="2">
        <v>1</v>
      </c>
      <c r="W172" s="2">
        <v>0</v>
      </c>
      <c r="X172" s="2" t="s">
        <v>3099</v>
      </c>
      <c r="Z172" s="51">
        <v>45886.873695289403</v>
      </c>
      <c r="AB172" s="2" t="s">
        <v>950</v>
      </c>
    </row>
    <row r="173" spans="1:28" ht="15.75" x14ac:dyDescent="0.25">
      <c r="A173" s="2">
        <v>172</v>
      </c>
      <c r="B173" s="50" t="s">
        <v>3096</v>
      </c>
      <c r="C173" s="47">
        <f ca="1">SUMIF([1]Data!$AC$2:$AC$173,C173,[1]Data!$AD$2:$AD$173)</f>
        <v>0</v>
      </c>
      <c r="D173" s="51">
        <v>45886</v>
      </c>
      <c r="E173" s="51">
        <v>45886</v>
      </c>
      <c r="F173" s="52">
        <v>45886.873698263902</v>
      </c>
      <c r="G173" s="3" t="s">
        <v>3097</v>
      </c>
      <c r="H173" s="51"/>
      <c r="I173" s="2" t="s">
        <v>2487</v>
      </c>
      <c r="J173" s="3" t="s">
        <v>2488</v>
      </c>
      <c r="K173" s="2" t="s">
        <v>2489</v>
      </c>
      <c r="L173" s="2" t="s">
        <v>2490</v>
      </c>
      <c r="M173" s="3" t="s">
        <v>3098</v>
      </c>
      <c r="N173" s="2" t="s">
        <v>3099</v>
      </c>
      <c r="O173" s="2" t="s">
        <v>3100</v>
      </c>
      <c r="P173" s="2">
        <v>20</v>
      </c>
      <c r="Q173" s="3" t="s">
        <v>2528</v>
      </c>
      <c r="R173" s="2" t="s">
        <v>965</v>
      </c>
      <c r="S173" s="3" t="s">
        <v>2529</v>
      </c>
      <c r="T173" s="3" t="s">
        <v>2496</v>
      </c>
      <c r="U173" s="2">
        <v>74250</v>
      </c>
      <c r="V173" s="2">
        <v>2</v>
      </c>
      <c r="W173" s="2">
        <v>0</v>
      </c>
      <c r="X173" s="2" t="s">
        <v>3099</v>
      </c>
      <c r="Z173" s="51">
        <v>45886.873695289403</v>
      </c>
      <c r="AB173" s="2" t="s">
        <v>950</v>
      </c>
    </row>
    <row r="174" spans="1:28" ht="15.75" x14ac:dyDescent="0.25">
      <c r="A174" s="2">
        <v>173</v>
      </c>
      <c r="B174" s="50" t="s">
        <v>3096</v>
      </c>
      <c r="C174" s="47">
        <f ca="1">SUMIF([1]Data!$AC$2:$AC$173,C174,[1]Data!$AD$2:$AD$173)</f>
        <v>0</v>
      </c>
      <c r="D174" s="51">
        <v>45886</v>
      </c>
      <c r="E174" s="51">
        <v>45886</v>
      </c>
      <c r="F174" s="52">
        <v>45886.873698263902</v>
      </c>
      <c r="G174" s="3" t="s">
        <v>3097</v>
      </c>
      <c r="H174" s="51"/>
      <c r="I174" s="2" t="s">
        <v>2487</v>
      </c>
      <c r="J174" s="3" t="s">
        <v>2488</v>
      </c>
      <c r="K174" s="2" t="s">
        <v>2489</v>
      </c>
      <c r="L174" s="2" t="s">
        <v>2490</v>
      </c>
      <c r="M174" s="3" t="s">
        <v>3098</v>
      </c>
      <c r="N174" s="2" t="s">
        <v>3099</v>
      </c>
      <c r="O174" s="2" t="s">
        <v>3100</v>
      </c>
      <c r="P174" s="2">
        <v>30</v>
      </c>
      <c r="Q174" s="3" t="s">
        <v>2510</v>
      </c>
      <c r="R174" s="2" t="s">
        <v>955</v>
      </c>
      <c r="S174" s="3" t="s">
        <v>2511</v>
      </c>
      <c r="T174" s="3" t="s">
        <v>2496</v>
      </c>
      <c r="U174" s="2">
        <v>46000</v>
      </c>
      <c r="V174" s="2">
        <v>6</v>
      </c>
      <c r="W174" s="2">
        <v>0</v>
      </c>
      <c r="X174" s="2" t="s">
        <v>3099</v>
      </c>
      <c r="Z174" s="51">
        <v>45886.873695289403</v>
      </c>
      <c r="AB174" s="2" t="s">
        <v>950</v>
      </c>
    </row>
    <row r="175" spans="1:28" ht="15.75" x14ac:dyDescent="0.25">
      <c r="A175" s="2">
        <v>174</v>
      </c>
      <c r="B175" s="50" t="s">
        <v>3096</v>
      </c>
      <c r="C175" s="47">
        <f ca="1">SUMIF([1]Data!$AC$2:$AC$173,C175,[1]Data!$AD$2:$AD$173)</f>
        <v>0</v>
      </c>
      <c r="D175" s="51">
        <v>45886</v>
      </c>
      <c r="E175" s="51">
        <v>45886</v>
      </c>
      <c r="F175" s="52">
        <v>45886.873698263902</v>
      </c>
      <c r="G175" s="3" t="s">
        <v>3097</v>
      </c>
      <c r="H175" s="51"/>
      <c r="I175" s="2" t="s">
        <v>2487</v>
      </c>
      <c r="J175" s="3" t="s">
        <v>2488</v>
      </c>
      <c r="K175" s="2" t="s">
        <v>2489</v>
      </c>
      <c r="L175" s="2" t="s">
        <v>2490</v>
      </c>
      <c r="M175" s="3" t="s">
        <v>3098</v>
      </c>
      <c r="N175" s="2" t="s">
        <v>3099</v>
      </c>
      <c r="O175" s="2" t="s">
        <v>3100</v>
      </c>
      <c r="P175" s="2">
        <v>40</v>
      </c>
      <c r="Q175" s="3" t="s">
        <v>2556</v>
      </c>
      <c r="R175" s="2" t="s">
        <v>960</v>
      </c>
      <c r="S175" s="3" t="s">
        <v>2557</v>
      </c>
      <c r="T175" s="3" t="s">
        <v>2496</v>
      </c>
      <c r="U175" s="2">
        <v>55595</v>
      </c>
      <c r="V175" s="2">
        <v>2</v>
      </c>
      <c r="W175" s="2">
        <v>0</v>
      </c>
      <c r="X175" s="2" t="s">
        <v>3099</v>
      </c>
      <c r="Z175" s="51">
        <v>45886.873695289403</v>
      </c>
      <c r="AB175" s="2" t="s">
        <v>950</v>
      </c>
    </row>
    <row r="176" spans="1:28" ht="15.75" x14ac:dyDescent="0.25">
      <c r="A176" s="2">
        <v>175</v>
      </c>
      <c r="B176" s="50" t="s">
        <v>3101</v>
      </c>
      <c r="C176" s="47">
        <f ca="1">SUMIF([1]Data!$AC$2:$AC$173,C176,[1]Data!$AD$2:$AD$173)</f>
        <v>0</v>
      </c>
      <c r="D176" s="51">
        <v>45886</v>
      </c>
      <c r="E176" s="51">
        <v>45891</v>
      </c>
      <c r="F176" s="52">
        <v>45886.880903900499</v>
      </c>
      <c r="G176" s="3" t="s">
        <v>3102</v>
      </c>
      <c r="H176" s="51"/>
      <c r="I176" s="2" t="s">
        <v>2487</v>
      </c>
      <c r="J176" s="3" t="s">
        <v>2488</v>
      </c>
      <c r="K176" s="2" t="s">
        <v>2489</v>
      </c>
      <c r="L176" s="2" t="s">
        <v>2490</v>
      </c>
      <c r="M176" s="3" t="s">
        <v>3103</v>
      </c>
      <c r="N176" s="2" t="s">
        <v>3104</v>
      </c>
      <c r="O176" s="2" t="s">
        <v>3105</v>
      </c>
      <c r="P176" s="2">
        <v>10</v>
      </c>
      <c r="Q176" s="3" t="s">
        <v>2519</v>
      </c>
      <c r="R176" s="2" t="s">
        <v>951</v>
      </c>
      <c r="S176" s="3" t="s">
        <v>2520</v>
      </c>
      <c r="T176" s="3" t="s">
        <v>2496</v>
      </c>
      <c r="U176" s="2">
        <v>111058</v>
      </c>
      <c r="V176" s="2">
        <v>1</v>
      </c>
      <c r="W176" s="2">
        <v>0</v>
      </c>
      <c r="X176" s="2" t="s">
        <v>3104</v>
      </c>
      <c r="Z176" s="51">
        <v>45886.880899421303</v>
      </c>
      <c r="AA176" s="2" t="s">
        <v>3106</v>
      </c>
      <c r="AB176" s="2" t="s">
        <v>950</v>
      </c>
    </row>
    <row r="177" spans="1:28" ht="15.75" x14ac:dyDescent="0.25">
      <c r="A177" s="2">
        <v>176</v>
      </c>
      <c r="B177" s="50" t="s">
        <v>3107</v>
      </c>
      <c r="C177" s="47">
        <f ca="1">SUMIF([1]Data!$AC$2:$AC$173,C177,[1]Data!$AD$2:$AD$173)</f>
        <v>0</v>
      </c>
      <c r="D177" s="51">
        <v>45886</v>
      </c>
      <c r="E177" s="51">
        <v>45886</v>
      </c>
      <c r="F177" s="52">
        <v>45886.888626122702</v>
      </c>
      <c r="G177" s="3" t="s">
        <v>3108</v>
      </c>
      <c r="H177" s="51"/>
      <c r="I177" s="2" t="s">
        <v>2487</v>
      </c>
      <c r="J177" s="3" t="s">
        <v>2488</v>
      </c>
      <c r="K177" s="2" t="s">
        <v>2489</v>
      </c>
      <c r="L177" s="2" t="s">
        <v>2490</v>
      </c>
      <c r="M177" s="3" t="s">
        <v>3109</v>
      </c>
      <c r="N177" s="2" t="s">
        <v>3110</v>
      </c>
      <c r="O177" s="2" t="s">
        <v>3111</v>
      </c>
      <c r="P177" s="2">
        <v>10</v>
      </c>
      <c r="Q177" s="3" t="s">
        <v>2510</v>
      </c>
      <c r="R177" s="2" t="s">
        <v>955</v>
      </c>
      <c r="S177" s="3" t="s">
        <v>2511</v>
      </c>
      <c r="T177" s="3" t="s">
        <v>2496</v>
      </c>
      <c r="U177" s="2">
        <v>46000</v>
      </c>
      <c r="V177" s="2">
        <v>1</v>
      </c>
      <c r="W177" s="2">
        <v>0</v>
      </c>
      <c r="X177" s="2" t="s">
        <v>3110</v>
      </c>
      <c r="Y177" s="2" t="s">
        <v>2541</v>
      </c>
      <c r="Z177" s="51">
        <v>45886.888621411999</v>
      </c>
      <c r="AB177" s="2" t="s">
        <v>950</v>
      </c>
    </row>
    <row r="178" spans="1:28" ht="15.75" x14ac:dyDescent="0.25">
      <c r="A178" s="2">
        <v>177</v>
      </c>
      <c r="B178" s="50" t="s">
        <v>3112</v>
      </c>
      <c r="C178" s="47">
        <f ca="1">SUMIF([1]Data!$AC$2:$AC$173,C178,[1]Data!$AD$2:$AD$173)</f>
        <v>0</v>
      </c>
      <c r="D178" s="51">
        <v>45886</v>
      </c>
      <c r="E178" s="51">
        <v>45886</v>
      </c>
      <c r="F178" s="52">
        <v>45886.906802580997</v>
      </c>
      <c r="G178" s="3" t="s">
        <v>3113</v>
      </c>
      <c r="H178" s="51"/>
      <c r="I178" s="2" t="s">
        <v>2487</v>
      </c>
      <c r="J178" s="3" t="s">
        <v>2488</v>
      </c>
      <c r="K178" s="2" t="s">
        <v>2489</v>
      </c>
      <c r="L178" s="2" t="s">
        <v>2490</v>
      </c>
      <c r="M178" s="3" t="s">
        <v>3114</v>
      </c>
      <c r="N178" s="2" t="s">
        <v>3115</v>
      </c>
      <c r="O178" s="2" t="s">
        <v>3116</v>
      </c>
      <c r="P178" s="2">
        <v>10</v>
      </c>
      <c r="Q178" s="3" t="s">
        <v>2547</v>
      </c>
      <c r="R178" s="2" t="s">
        <v>994</v>
      </c>
      <c r="S178" s="3" t="s">
        <v>2548</v>
      </c>
      <c r="T178" s="3" t="s">
        <v>2496</v>
      </c>
      <c r="U178" s="2">
        <v>111606</v>
      </c>
      <c r="V178" s="2">
        <v>3</v>
      </c>
      <c r="W178" s="2">
        <v>0</v>
      </c>
      <c r="X178" s="2" t="s">
        <v>3115</v>
      </c>
      <c r="Y178" s="2" t="s">
        <v>2541</v>
      </c>
      <c r="Z178" s="51">
        <v>45886.906797569398</v>
      </c>
      <c r="AB178" s="2" t="s">
        <v>950</v>
      </c>
    </row>
    <row r="179" spans="1:28" ht="15.75" x14ac:dyDescent="0.25">
      <c r="A179" s="2">
        <v>178</v>
      </c>
      <c r="B179" s="50" t="s">
        <v>3117</v>
      </c>
      <c r="C179" s="47">
        <f ca="1">SUMIF([1]Data!$AC$2:$AC$173,C179,[1]Data!$AD$2:$AD$173)</f>
        <v>0</v>
      </c>
      <c r="D179" s="51">
        <v>45886</v>
      </c>
      <c r="E179" s="51">
        <v>45886</v>
      </c>
      <c r="F179" s="52">
        <v>45886.914143136601</v>
      </c>
      <c r="G179" s="3" t="s">
        <v>3118</v>
      </c>
      <c r="H179" s="51"/>
      <c r="I179" s="2" t="s">
        <v>2487</v>
      </c>
      <c r="J179" s="3" t="s">
        <v>2488</v>
      </c>
      <c r="K179" s="2" t="s">
        <v>2489</v>
      </c>
      <c r="L179" s="2" t="s">
        <v>2490</v>
      </c>
      <c r="M179" s="3" t="s">
        <v>3119</v>
      </c>
      <c r="N179" s="2" t="s">
        <v>3120</v>
      </c>
      <c r="O179" s="2" t="s">
        <v>3121</v>
      </c>
      <c r="P179" s="2">
        <v>10</v>
      </c>
      <c r="Q179" s="3" t="s">
        <v>2528</v>
      </c>
      <c r="R179" s="2" t="s">
        <v>965</v>
      </c>
      <c r="S179" s="3" t="s">
        <v>2529</v>
      </c>
      <c r="T179" s="3" t="s">
        <v>2496</v>
      </c>
      <c r="U179" s="2">
        <v>74250</v>
      </c>
      <c r="V179" s="2">
        <v>1</v>
      </c>
      <c r="W179" s="2">
        <v>0</v>
      </c>
      <c r="X179" s="2" t="s">
        <v>3120</v>
      </c>
      <c r="Y179" s="2" t="s">
        <v>3122</v>
      </c>
      <c r="Z179" s="51">
        <v>45886.914138078697</v>
      </c>
      <c r="AB179" s="2" t="s">
        <v>950</v>
      </c>
    </row>
    <row r="180" spans="1:28" ht="15.75" x14ac:dyDescent="0.25">
      <c r="A180" s="2">
        <v>179</v>
      </c>
      <c r="B180" s="50" t="s">
        <v>3123</v>
      </c>
      <c r="C180" s="47">
        <f ca="1">SUMIF([1]Data!$AC$2:$AC$173,C180,[1]Data!$AD$2:$AD$173)</f>
        <v>0</v>
      </c>
      <c r="D180" s="51">
        <v>45886</v>
      </c>
      <c r="E180" s="51">
        <v>45886</v>
      </c>
      <c r="F180" s="52">
        <v>45886.920695023102</v>
      </c>
      <c r="G180" s="3" t="s">
        <v>3124</v>
      </c>
      <c r="H180" s="51"/>
      <c r="I180" s="2" t="s">
        <v>2487</v>
      </c>
      <c r="J180" s="3" t="s">
        <v>2488</v>
      </c>
      <c r="K180" s="2" t="s">
        <v>2489</v>
      </c>
      <c r="L180" s="2" t="s">
        <v>2490</v>
      </c>
      <c r="M180" s="3" t="s">
        <v>3125</v>
      </c>
      <c r="N180" s="2" t="s">
        <v>3126</v>
      </c>
      <c r="O180" s="2" t="s">
        <v>3127</v>
      </c>
      <c r="P180" s="2">
        <v>10</v>
      </c>
      <c r="Q180" s="3" t="s">
        <v>2494</v>
      </c>
      <c r="R180" s="2" t="s">
        <v>1079</v>
      </c>
      <c r="S180" s="3" t="s">
        <v>2495</v>
      </c>
      <c r="T180" s="3" t="s">
        <v>2496</v>
      </c>
      <c r="U180" s="2">
        <v>49500</v>
      </c>
      <c r="V180" s="2">
        <v>3</v>
      </c>
      <c r="W180" s="2">
        <v>0</v>
      </c>
      <c r="X180" s="2" t="s">
        <v>3128</v>
      </c>
      <c r="Z180" s="51">
        <v>45886.920690161998</v>
      </c>
      <c r="AB180" s="2" t="s">
        <v>950</v>
      </c>
    </row>
    <row r="181" spans="1:28" ht="15.75" x14ac:dyDescent="0.25">
      <c r="A181" s="2">
        <v>180</v>
      </c>
      <c r="B181" s="50" t="s">
        <v>3123</v>
      </c>
      <c r="C181" s="47">
        <f ca="1">SUMIF([1]Data!$AC$2:$AC$173,C181,[1]Data!$AD$2:$AD$173)</f>
        <v>0</v>
      </c>
      <c r="D181" s="51">
        <v>45886</v>
      </c>
      <c r="E181" s="51">
        <v>45886</v>
      </c>
      <c r="F181" s="52">
        <v>45886.920695023102</v>
      </c>
      <c r="G181" s="3" t="s">
        <v>3124</v>
      </c>
      <c r="H181" s="51"/>
      <c r="I181" s="2" t="s">
        <v>2487</v>
      </c>
      <c r="J181" s="3" t="s">
        <v>2488</v>
      </c>
      <c r="K181" s="2" t="s">
        <v>2489</v>
      </c>
      <c r="L181" s="2" t="s">
        <v>2490</v>
      </c>
      <c r="M181" s="3" t="s">
        <v>3125</v>
      </c>
      <c r="N181" s="2" t="s">
        <v>3126</v>
      </c>
      <c r="O181" s="2" t="s">
        <v>3127</v>
      </c>
      <c r="P181" s="2">
        <v>20</v>
      </c>
      <c r="Q181" s="3" t="s">
        <v>2498</v>
      </c>
      <c r="R181" s="2" t="s">
        <v>977</v>
      </c>
      <c r="S181" s="3" t="s">
        <v>2499</v>
      </c>
      <c r="T181" s="3" t="s">
        <v>2496</v>
      </c>
      <c r="U181" s="2">
        <v>50400</v>
      </c>
      <c r="V181" s="2">
        <v>2</v>
      </c>
      <c r="W181" s="2">
        <v>0</v>
      </c>
      <c r="X181" s="2" t="s">
        <v>3128</v>
      </c>
      <c r="Z181" s="51">
        <v>45886.920690161998</v>
      </c>
      <c r="AB181" s="2" t="s">
        <v>950</v>
      </c>
    </row>
    <row r="182" spans="1:28" ht="15.75" x14ac:dyDescent="0.25">
      <c r="A182" s="2">
        <v>181</v>
      </c>
      <c r="B182" s="50" t="s">
        <v>3123</v>
      </c>
      <c r="C182" s="47">
        <f ca="1">SUMIF([1]Data!$AC$2:$AC$173,C182,[1]Data!$AD$2:$AD$173)</f>
        <v>0</v>
      </c>
      <c r="D182" s="51">
        <v>45886</v>
      </c>
      <c r="E182" s="51">
        <v>45886</v>
      </c>
      <c r="F182" s="52">
        <v>45886.920695023102</v>
      </c>
      <c r="G182" s="3" t="s">
        <v>3124</v>
      </c>
      <c r="H182" s="51"/>
      <c r="I182" s="2" t="s">
        <v>2487</v>
      </c>
      <c r="J182" s="3" t="s">
        <v>2488</v>
      </c>
      <c r="K182" s="2" t="s">
        <v>2489</v>
      </c>
      <c r="L182" s="2" t="s">
        <v>2490</v>
      </c>
      <c r="M182" s="3" t="s">
        <v>3125</v>
      </c>
      <c r="N182" s="2" t="s">
        <v>3126</v>
      </c>
      <c r="O182" s="2" t="s">
        <v>3127</v>
      </c>
      <c r="P182" s="2">
        <v>30</v>
      </c>
      <c r="Q182" s="3" t="s">
        <v>2528</v>
      </c>
      <c r="R182" s="2" t="s">
        <v>965</v>
      </c>
      <c r="S182" s="3" t="s">
        <v>2529</v>
      </c>
      <c r="T182" s="3" t="s">
        <v>2496</v>
      </c>
      <c r="U182" s="2">
        <v>74250</v>
      </c>
      <c r="V182" s="2">
        <v>2</v>
      </c>
      <c r="W182" s="2">
        <v>0</v>
      </c>
      <c r="X182" s="2" t="s">
        <v>3128</v>
      </c>
      <c r="Z182" s="51">
        <v>45886.920690161998</v>
      </c>
      <c r="AB182" s="2" t="s">
        <v>950</v>
      </c>
    </row>
    <row r="183" spans="1:28" ht="15.75" x14ac:dyDescent="0.25">
      <c r="A183" s="2">
        <v>182</v>
      </c>
      <c r="B183" s="50" t="s">
        <v>3123</v>
      </c>
      <c r="C183" s="47">
        <f ca="1">SUMIF([1]Data!$AC$2:$AC$173,C183,[1]Data!$AD$2:$AD$173)</f>
        <v>0</v>
      </c>
      <c r="D183" s="51">
        <v>45886</v>
      </c>
      <c r="E183" s="51">
        <v>45886</v>
      </c>
      <c r="F183" s="52">
        <v>45886.920695023102</v>
      </c>
      <c r="G183" s="3" t="s">
        <v>3124</v>
      </c>
      <c r="H183" s="51"/>
      <c r="I183" s="2" t="s">
        <v>2487</v>
      </c>
      <c r="J183" s="3" t="s">
        <v>2488</v>
      </c>
      <c r="K183" s="2" t="s">
        <v>2489</v>
      </c>
      <c r="L183" s="2" t="s">
        <v>2490</v>
      </c>
      <c r="M183" s="3" t="s">
        <v>3125</v>
      </c>
      <c r="N183" s="2" t="s">
        <v>3126</v>
      </c>
      <c r="O183" s="2" t="s">
        <v>3127</v>
      </c>
      <c r="P183" s="2">
        <v>40</v>
      </c>
      <c r="Q183" s="3" t="s">
        <v>2502</v>
      </c>
      <c r="R183" s="2" t="s">
        <v>981</v>
      </c>
      <c r="S183" s="3" t="s">
        <v>2503</v>
      </c>
      <c r="T183" s="3" t="s">
        <v>2496</v>
      </c>
      <c r="U183" s="2">
        <v>50182</v>
      </c>
      <c r="V183" s="2">
        <v>2</v>
      </c>
      <c r="W183" s="2">
        <v>0</v>
      </c>
      <c r="X183" s="2" t="s">
        <v>3128</v>
      </c>
      <c r="Z183" s="51">
        <v>45886.920690161998</v>
      </c>
      <c r="AB183" s="2" t="s">
        <v>950</v>
      </c>
    </row>
    <row r="184" spans="1:28" ht="15.75" x14ac:dyDescent="0.25">
      <c r="A184" s="2">
        <v>183</v>
      </c>
      <c r="B184" s="50" t="s">
        <v>3123</v>
      </c>
      <c r="C184" s="47">
        <f ca="1">SUMIF([1]Data!$AC$2:$AC$173,C184,[1]Data!$AD$2:$AD$173)</f>
        <v>0</v>
      </c>
      <c r="D184" s="51">
        <v>45886</v>
      </c>
      <c r="E184" s="51">
        <v>45886</v>
      </c>
      <c r="F184" s="52">
        <v>45886.920695023102</v>
      </c>
      <c r="G184" s="3" t="s">
        <v>3124</v>
      </c>
      <c r="H184" s="51"/>
      <c r="I184" s="2" t="s">
        <v>2487</v>
      </c>
      <c r="J184" s="3" t="s">
        <v>2488</v>
      </c>
      <c r="K184" s="2" t="s">
        <v>2489</v>
      </c>
      <c r="L184" s="2" t="s">
        <v>2490</v>
      </c>
      <c r="M184" s="3" t="s">
        <v>3125</v>
      </c>
      <c r="N184" s="2" t="s">
        <v>3126</v>
      </c>
      <c r="O184" s="2" t="s">
        <v>3127</v>
      </c>
      <c r="P184" s="2">
        <v>50</v>
      </c>
      <c r="Q184" s="3" t="s">
        <v>2556</v>
      </c>
      <c r="R184" s="2" t="s">
        <v>960</v>
      </c>
      <c r="S184" s="3" t="s">
        <v>2557</v>
      </c>
      <c r="T184" s="3" t="s">
        <v>2496</v>
      </c>
      <c r="U184" s="2">
        <v>55595</v>
      </c>
      <c r="V184" s="2">
        <v>3</v>
      </c>
      <c r="W184" s="2">
        <v>0</v>
      </c>
      <c r="X184" s="2" t="s">
        <v>3128</v>
      </c>
      <c r="Z184" s="51">
        <v>45886.920690161998</v>
      </c>
      <c r="AB184" s="2" t="s">
        <v>950</v>
      </c>
    </row>
    <row r="185" spans="1:28" ht="15.75" x14ac:dyDescent="0.25">
      <c r="A185" s="2">
        <v>184</v>
      </c>
      <c r="B185" s="50" t="s">
        <v>3123</v>
      </c>
      <c r="C185" s="47">
        <f ca="1">SUMIF([1]Data!$AC$2:$AC$173,C185,[1]Data!$AD$2:$AD$173)</f>
        <v>0</v>
      </c>
      <c r="D185" s="51">
        <v>45886</v>
      </c>
      <c r="E185" s="51">
        <v>45886</v>
      </c>
      <c r="F185" s="52">
        <v>45886.920695023102</v>
      </c>
      <c r="G185" s="3" t="s">
        <v>3124</v>
      </c>
      <c r="H185" s="51"/>
      <c r="I185" s="2" t="s">
        <v>2487</v>
      </c>
      <c r="J185" s="3" t="s">
        <v>2488</v>
      </c>
      <c r="K185" s="2" t="s">
        <v>2489</v>
      </c>
      <c r="L185" s="2" t="s">
        <v>2490</v>
      </c>
      <c r="M185" s="3" t="s">
        <v>3125</v>
      </c>
      <c r="N185" s="2" t="s">
        <v>3126</v>
      </c>
      <c r="O185" s="2" t="s">
        <v>3127</v>
      </c>
      <c r="P185" s="2">
        <v>60</v>
      </c>
      <c r="Q185" s="3" t="s">
        <v>2519</v>
      </c>
      <c r="R185" s="2" t="s">
        <v>951</v>
      </c>
      <c r="S185" s="3" t="s">
        <v>2520</v>
      </c>
      <c r="T185" s="3" t="s">
        <v>2496</v>
      </c>
      <c r="U185" s="2">
        <v>111058</v>
      </c>
      <c r="V185" s="2">
        <v>2</v>
      </c>
      <c r="W185" s="2">
        <v>0</v>
      </c>
      <c r="X185" s="2" t="s">
        <v>3128</v>
      </c>
      <c r="Z185" s="51">
        <v>45886.920690161998</v>
      </c>
      <c r="AB185" s="2" t="s">
        <v>950</v>
      </c>
    </row>
    <row r="186" spans="1:28" ht="15.75" x14ac:dyDescent="0.25">
      <c r="A186" s="2">
        <v>185</v>
      </c>
      <c r="B186" s="50" t="s">
        <v>3123</v>
      </c>
      <c r="C186" s="47">
        <f ca="1">SUMIF([1]Data!$AC$2:$AC$173,C186,[1]Data!$AD$2:$AD$173)</f>
        <v>0</v>
      </c>
      <c r="D186" s="51">
        <v>45886</v>
      </c>
      <c r="E186" s="51">
        <v>45886</v>
      </c>
      <c r="F186" s="52">
        <v>45886.920695023102</v>
      </c>
      <c r="G186" s="3" t="s">
        <v>3124</v>
      </c>
      <c r="H186" s="51"/>
      <c r="I186" s="2" t="s">
        <v>2487</v>
      </c>
      <c r="J186" s="3" t="s">
        <v>2488</v>
      </c>
      <c r="K186" s="2" t="s">
        <v>2489</v>
      </c>
      <c r="L186" s="2" t="s">
        <v>2490</v>
      </c>
      <c r="M186" s="3" t="s">
        <v>3125</v>
      </c>
      <c r="N186" s="2" t="s">
        <v>3126</v>
      </c>
      <c r="O186" s="2" t="s">
        <v>3127</v>
      </c>
      <c r="P186" s="2">
        <v>70</v>
      </c>
      <c r="Q186" s="3" t="s">
        <v>2563</v>
      </c>
      <c r="R186" s="2" t="s">
        <v>961</v>
      </c>
      <c r="S186" s="3" t="s">
        <v>2564</v>
      </c>
      <c r="T186" s="3" t="s">
        <v>2496</v>
      </c>
      <c r="U186" s="2">
        <v>73431</v>
      </c>
      <c r="V186" s="2">
        <v>4</v>
      </c>
      <c r="W186" s="2">
        <v>0</v>
      </c>
      <c r="X186" s="2" t="s">
        <v>3128</v>
      </c>
      <c r="Z186" s="51">
        <v>45886.920690161998</v>
      </c>
      <c r="AB186" s="2" t="s">
        <v>950</v>
      </c>
    </row>
    <row r="187" spans="1:28" ht="15.75" x14ac:dyDescent="0.25">
      <c r="A187" s="2">
        <v>186</v>
      </c>
      <c r="B187" s="50" t="s">
        <v>3129</v>
      </c>
      <c r="C187" s="47">
        <f ca="1">SUMIF([1]Data!$AC$2:$AC$173,C187,[1]Data!$AD$2:$AD$173)</f>
        <v>0</v>
      </c>
      <c r="D187" s="51">
        <v>45887</v>
      </c>
      <c r="E187" s="51">
        <v>45887</v>
      </c>
      <c r="F187" s="52">
        <v>45887.309555474501</v>
      </c>
      <c r="G187" s="3" t="s">
        <v>3130</v>
      </c>
      <c r="H187" s="51"/>
      <c r="I187" s="2" t="s">
        <v>2487</v>
      </c>
      <c r="J187" s="3" t="s">
        <v>2488</v>
      </c>
      <c r="K187" s="2" t="s">
        <v>2489</v>
      </c>
      <c r="L187" s="2" t="s">
        <v>2490</v>
      </c>
      <c r="M187" s="3" t="s">
        <v>3131</v>
      </c>
      <c r="N187" s="2" t="s">
        <v>3132</v>
      </c>
      <c r="O187" s="2" t="s">
        <v>3133</v>
      </c>
      <c r="P187" s="2">
        <v>10</v>
      </c>
      <c r="Q187" s="3" t="s">
        <v>2592</v>
      </c>
      <c r="R187" s="2" t="s">
        <v>959</v>
      </c>
      <c r="S187" s="3" t="s">
        <v>2593</v>
      </c>
      <c r="T187" s="3" t="s">
        <v>2496</v>
      </c>
      <c r="U187" s="2">
        <v>70950</v>
      </c>
      <c r="V187" s="2">
        <v>1</v>
      </c>
      <c r="W187" s="2">
        <v>0</v>
      </c>
      <c r="X187" s="2" t="s">
        <v>3134</v>
      </c>
      <c r="Z187" s="51">
        <v>45887.309551388898</v>
      </c>
      <c r="AB187" s="2" t="s">
        <v>950</v>
      </c>
    </row>
    <row r="188" spans="1:28" ht="15.75" x14ac:dyDescent="0.25">
      <c r="A188" s="2">
        <v>187</v>
      </c>
      <c r="B188" s="50" t="s">
        <v>3129</v>
      </c>
      <c r="C188" s="47">
        <f ca="1">SUMIF([1]Data!$AC$2:$AC$173,C188,[1]Data!$AD$2:$AD$173)</f>
        <v>0</v>
      </c>
      <c r="D188" s="51">
        <v>45887</v>
      </c>
      <c r="E188" s="51">
        <v>45887</v>
      </c>
      <c r="F188" s="52">
        <v>45887.309555474501</v>
      </c>
      <c r="G188" s="3" t="s">
        <v>3130</v>
      </c>
      <c r="H188" s="51"/>
      <c r="I188" s="2" t="s">
        <v>2487</v>
      </c>
      <c r="J188" s="3" t="s">
        <v>2488</v>
      </c>
      <c r="K188" s="2" t="s">
        <v>2489</v>
      </c>
      <c r="L188" s="2" t="s">
        <v>2490</v>
      </c>
      <c r="M188" s="3" t="s">
        <v>3131</v>
      </c>
      <c r="N188" s="2" t="s">
        <v>3132</v>
      </c>
      <c r="O188" s="2" t="s">
        <v>3133</v>
      </c>
      <c r="P188" s="2">
        <v>20</v>
      </c>
      <c r="Q188" s="3" t="s">
        <v>2528</v>
      </c>
      <c r="R188" s="2" t="s">
        <v>965</v>
      </c>
      <c r="S188" s="3" t="s">
        <v>2529</v>
      </c>
      <c r="T188" s="3" t="s">
        <v>2496</v>
      </c>
      <c r="U188" s="2">
        <v>74250</v>
      </c>
      <c r="V188" s="2">
        <v>1</v>
      </c>
      <c r="W188" s="2">
        <v>0</v>
      </c>
      <c r="X188" s="2" t="s">
        <v>3134</v>
      </c>
      <c r="Z188" s="51">
        <v>45887.309551388898</v>
      </c>
      <c r="AB188" s="2" t="s">
        <v>950</v>
      </c>
    </row>
    <row r="189" spans="1:28" ht="15.75" x14ac:dyDescent="0.25">
      <c r="A189" s="2">
        <v>188</v>
      </c>
      <c r="B189" s="50" t="s">
        <v>3129</v>
      </c>
      <c r="C189" s="47">
        <f ca="1">SUMIF([1]Data!$AC$2:$AC$173,C189,[1]Data!$AD$2:$AD$173)</f>
        <v>0</v>
      </c>
      <c r="D189" s="51">
        <v>45887</v>
      </c>
      <c r="E189" s="51">
        <v>45887</v>
      </c>
      <c r="F189" s="52">
        <v>45887.309555474501</v>
      </c>
      <c r="G189" s="3" t="s">
        <v>3130</v>
      </c>
      <c r="H189" s="51"/>
      <c r="I189" s="2" t="s">
        <v>2487</v>
      </c>
      <c r="J189" s="3" t="s">
        <v>2488</v>
      </c>
      <c r="K189" s="2" t="s">
        <v>2489</v>
      </c>
      <c r="L189" s="2" t="s">
        <v>2490</v>
      </c>
      <c r="M189" s="3" t="s">
        <v>3131</v>
      </c>
      <c r="N189" s="2" t="s">
        <v>3132</v>
      </c>
      <c r="O189" s="2" t="s">
        <v>3133</v>
      </c>
      <c r="P189" s="2">
        <v>30</v>
      </c>
      <c r="Q189" s="3" t="s">
        <v>2547</v>
      </c>
      <c r="R189" s="2" t="s">
        <v>994</v>
      </c>
      <c r="S189" s="3" t="s">
        <v>2548</v>
      </c>
      <c r="T189" s="3" t="s">
        <v>2496</v>
      </c>
      <c r="U189" s="2">
        <v>111606</v>
      </c>
      <c r="V189" s="2">
        <v>1</v>
      </c>
      <c r="W189" s="2">
        <v>0</v>
      </c>
      <c r="X189" s="2" t="s">
        <v>3134</v>
      </c>
      <c r="Z189" s="51">
        <v>45887.309551388898</v>
      </c>
      <c r="AB189" s="2" t="s">
        <v>950</v>
      </c>
    </row>
    <row r="190" spans="1:28" ht="15.75" x14ac:dyDescent="0.25">
      <c r="A190" s="2">
        <v>189</v>
      </c>
      <c r="B190" s="50" t="s">
        <v>3135</v>
      </c>
      <c r="C190" s="47">
        <f ca="1">SUMIF([1]Data!$AC$2:$AC$173,C190,[1]Data!$AD$2:$AD$173)</f>
        <v>0</v>
      </c>
      <c r="D190" s="51">
        <v>45887</v>
      </c>
      <c r="E190" s="51">
        <v>45892</v>
      </c>
      <c r="F190" s="52">
        <v>45887.328758414398</v>
      </c>
      <c r="G190" s="3" t="s">
        <v>3136</v>
      </c>
      <c r="H190" s="51"/>
      <c r="I190" s="2" t="s">
        <v>2487</v>
      </c>
      <c r="J190" s="3" t="s">
        <v>2488</v>
      </c>
      <c r="K190" s="2" t="s">
        <v>2489</v>
      </c>
      <c r="L190" s="2" t="s">
        <v>2490</v>
      </c>
      <c r="M190" s="3" t="s">
        <v>3137</v>
      </c>
      <c r="N190" s="2" t="s">
        <v>3138</v>
      </c>
      <c r="O190" s="2" t="s">
        <v>3139</v>
      </c>
      <c r="P190" s="2">
        <v>10</v>
      </c>
      <c r="Q190" s="3" t="s">
        <v>2556</v>
      </c>
      <c r="R190" s="2" t="s">
        <v>960</v>
      </c>
      <c r="S190" s="3" t="s">
        <v>2557</v>
      </c>
      <c r="T190" s="3" t="s">
        <v>2496</v>
      </c>
      <c r="U190" s="2">
        <v>55595</v>
      </c>
      <c r="V190" s="2">
        <v>2</v>
      </c>
      <c r="W190" s="2">
        <v>0</v>
      </c>
      <c r="X190" s="2" t="s">
        <v>3138</v>
      </c>
      <c r="Y190" s="2" t="s">
        <v>2541</v>
      </c>
      <c r="Z190" s="51">
        <v>45887.328753125003</v>
      </c>
      <c r="AB190" s="2" t="s">
        <v>950</v>
      </c>
    </row>
    <row r="191" spans="1:28" ht="15.75" x14ac:dyDescent="0.25">
      <c r="A191" s="2">
        <v>190</v>
      </c>
      <c r="B191" s="50" t="s">
        <v>3140</v>
      </c>
      <c r="C191" s="47">
        <f ca="1">SUMIF([1]Data!$AC$2:$AC$173,C191,[1]Data!$AD$2:$AD$173)</f>
        <v>0</v>
      </c>
      <c r="D191" s="51">
        <v>45887</v>
      </c>
      <c r="E191" s="51">
        <v>45887</v>
      </c>
      <c r="F191" s="52">
        <v>45887.348634803202</v>
      </c>
      <c r="G191" s="3" t="s">
        <v>3141</v>
      </c>
      <c r="H191" s="51"/>
      <c r="I191" s="2" t="s">
        <v>2487</v>
      </c>
      <c r="J191" s="3" t="s">
        <v>2488</v>
      </c>
      <c r="K191" s="2" t="s">
        <v>2489</v>
      </c>
      <c r="L191" s="2" t="s">
        <v>2490</v>
      </c>
      <c r="M191" s="3" t="s">
        <v>3142</v>
      </c>
      <c r="N191" s="2" t="s">
        <v>3143</v>
      </c>
      <c r="O191" s="2" t="s">
        <v>3144</v>
      </c>
      <c r="P191" s="2">
        <v>10</v>
      </c>
      <c r="Q191" s="3" t="s">
        <v>2502</v>
      </c>
      <c r="R191" s="2" t="s">
        <v>981</v>
      </c>
      <c r="S191" s="3" t="s">
        <v>2503</v>
      </c>
      <c r="T191" s="3" t="s">
        <v>2496</v>
      </c>
      <c r="U191" s="2">
        <v>50182</v>
      </c>
      <c r="V191" s="2">
        <v>3</v>
      </c>
      <c r="W191" s="2">
        <v>0</v>
      </c>
      <c r="X191" s="2" t="s">
        <v>3143</v>
      </c>
      <c r="Y191" s="2" t="s">
        <v>3145</v>
      </c>
      <c r="Z191" s="51">
        <v>45887.348629247703</v>
      </c>
      <c r="AB191" s="2" t="s">
        <v>950</v>
      </c>
    </row>
    <row r="192" spans="1:28" ht="15.75" x14ac:dyDescent="0.25">
      <c r="A192" s="2">
        <v>191</v>
      </c>
      <c r="B192" s="50" t="s">
        <v>3146</v>
      </c>
      <c r="C192" s="47">
        <f ca="1">SUMIF([1]Data!$AC$2:$AC$173,C192,[1]Data!$AD$2:$AD$173)</f>
        <v>0</v>
      </c>
      <c r="D192" s="51">
        <v>45887</v>
      </c>
      <c r="E192" s="51">
        <v>45892</v>
      </c>
      <c r="F192" s="52">
        <v>45887.350435335597</v>
      </c>
      <c r="G192" s="3" t="s">
        <v>3147</v>
      </c>
      <c r="H192" s="51"/>
      <c r="I192" s="2" t="s">
        <v>2487</v>
      </c>
      <c r="J192" s="3" t="s">
        <v>2488</v>
      </c>
      <c r="K192" s="2" t="s">
        <v>2489</v>
      </c>
      <c r="L192" s="2" t="s">
        <v>2490</v>
      </c>
      <c r="M192" s="3" t="s">
        <v>3148</v>
      </c>
      <c r="N192" s="2" t="s">
        <v>3149</v>
      </c>
      <c r="O192" s="2" t="s">
        <v>3150</v>
      </c>
      <c r="P192" s="2">
        <v>10</v>
      </c>
      <c r="Q192" s="3" t="s">
        <v>2556</v>
      </c>
      <c r="R192" s="2" t="s">
        <v>960</v>
      </c>
      <c r="S192" s="3" t="s">
        <v>2557</v>
      </c>
      <c r="T192" s="3" t="s">
        <v>2496</v>
      </c>
      <c r="U192" s="2">
        <v>55595</v>
      </c>
      <c r="V192" s="2">
        <v>2</v>
      </c>
      <c r="W192" s="2">
        <v>0</v>
      </c>
      <c r="X192" s="2" t="s">
        <v>3149</v>
      </c>
      <c r="Y192" s="2" t="s">
        <v>3151</v>
      </c>
      <c r="Z192" s="51">
        <v>45887.350429513899</v>
      </c>
      <c r="AB192" s="2" t="s">
        <v>950</v>
      </c>
    </row>
    <row r="193" spans="1:28" ht="15.75" x14ac:dyDescent="0.25">
      <c r="A193" s="2">
        <v>192</v>
      </c>
      <c r="B193" s="50" t="s">
        <v>3152</v>
      </c>
      <c r="C193" s="47">
        <f ca="1">SUMIF([1]Data!$AC$2:$AC$173,C193,[1]Data!$AD$2:$AD$173)</f>
        <v>0</v>
      </c>
      <c r="D193" s="51">
        <v>45887</v>
      </c>
      <c r="E193" s="51">
        <v>45894</v>
      </c>
      <c r="F193" s="52">
        <v>45887.3531482986</v>
      </c>
      <c r="G193" s="3" t="s">
        <v>3153</v>
      </c>
      <c r="H193" s="51"/>
      <c r="I193" s="2" t="s">
        <v>2487</v>
      </c>
      <c r="J193" s="3" t="s">
        <v>2488</v>
      </c>
      <c r="K193" s="2" t="s">
        <v>2489</v>
      </c>
      <c r="L193" s="2" t="s">
        <v>2490</v>
      </c>
      <c r="M193" s="3" t="s">
        <v>3154</v>
      </c>
      <c r="N193" s="2" t="s">
        <v>3155</v>
      </c>
      <c r="O193" s="2" t="s">
        <v>3156</v>
      </c>
      <c r="P193" s="2">
        <v>10</v>
      </c>
      <c r="Q193" s="3" t="s">
        <v>2510</v>
      </c>
      <c r="R193" s="2" t="s">
        <v>955</v>
      </c>
      <c r="S193" s="3" t="s">
        <v>2511</v>
      </c>
      <c r="T193" s="3" t="s">
        <v>2496</v>
      </c>
      <c r="U193" s="2">
        <v>46000</v>
      </c>
      <c r="V193" s="2">
        <v>2</v>
      </c>
      <c r="W193" s="2">
        <v>0</v>
      </c>
      <c r="X193" s="2" t="s">
        <v>3157</v>
      </c>
      <c r="Y193" s="2" t="s">
        <v>2541</v>
      </c>
      <c r="Z193" s="51">
        <v>45887.353142395797</v>
      </c>
      <c r="AA193" s="2" t="s">
        <v>3158</v>
      </c>
      <c r="AB193" s="2" t="s">
        <v>950</v>
      </c>
    </row>
    <row r="194" spans="1:28" ht="15.75" x14ac:dyDescent="0.25">
      <c r="A194" s="2">
        <v>193</v>
      </c>
      <c r="B194" s="50" t="s">
        <v>3152</v>
      </c>
      <c r="C194" s="47">
        <f ca="1">SUMIF([1]Data!$AC$2:$AC$173,C194,[1]Data!$AD$2:$AD$173)</f>
        <v>0</v>
      </c>
      <c r="D194" s="51">
        <v>45887</v>
      </c>
      <c r="E194" s="51">
        <v>45894</v>
      </c>
      <c r="F194" s="52">
        <v>45887.3531482986</v>
      </c>
      <c r="G194" s="3" t="s">
        <v>3153</v>
      </c>
      <c r="H194" s="51"/>
      <c r="I194" s="2" t="s">
        <v>2487</v>
      </c>
      <c r="J194" s="3" t="s">
        <v>2488</v>
      </c>
      <c r="K194" s="2" t="s">
        <v>2489</v>
      </c>
      <c r="L194" s="2" t="s">
        <v>2490</v>
      </c>
      <c r="M194" s="3" t="s">
        <v>3154</v>
      </c>
      <c r="N194" s="2" t="s">
        <v>3155</v>
      </c>
      <c r="O194" s="2" t="s">
        <v>3156</v>
      </c>
      <c r="P194" s="2">
        <v>20</v>
      </c>
      <c r="Q194" s="3" t="s">
        <v>2528</v>
      </c>
      <c r="R194" s="2" t="s">
        <v>965</v>
      </c>
      <c r="S194" s="3" t="s">
        <v>2529</v>
      </c>
      <c r="T194" s="3" t="s">
        <v>2496</v>
      </c>
      <c r="U194" s="2">
        <v>74250</v>
      </c>
      <c r="V194" s="2">
        <v>3</v>
      </c>
      <c r="W194" s="2">
        <v>0</v>
      </c>
      <c r="X194" s="2" t="s">
        <v>3157</v>
      </c>
      <c r="Y194" s="2" t="s">
        <v>2541</v>
      </c>
      <c r="Z194" s="51">
        <v>45887.353142395797</v>
      </c>
      <c r="AA194" s="2" t="s">
        <v>3158</v>
      </c>
      <c r="AB194" s="2" t="s">
        <v>950</v>
      </c>
    </row>
    <row r="195" spans="1:28" ht="15.75" x14ac:dyDescent="0.25">
      <c r="A195" s="2">
        <v>194</v>
      </c>
      <c r="B195" s="50" t="s">
        <v>3159</v>
      </c>
      <c r="C195" s="47">
        <f ca="1">SUMIF([1]Data!$AC$2:$AC$173,C195,[1]Data!$AD$2:$AD$173)</f>
        <v>0</v>
      </c>
      <c r="D195" s="51">
        <v>45887</v>
      </c>
      <c r="E195" s="51">
        <v>45887</v>
      </c>
      <c r="F195" s="52">
        <v>45887.3647150463</v>
      </c>
      <c r="G195" s="3" t="s">
        <v>3160</v>
      </c>
      <c r="H195" s="51"/>
      <c r="I195" s="2" t="s">
        <v>2487</v>
      </c>
      <c r="J195" s="3" t="s">
        <v>2488</v>
      </c>
      <c r="K195" s="2" t="s">
        <v>2489</v>
      </c>
      <c r="L195" s="2" t="s">
        <v>2490</v>
      </c>
      <c r="M195" s="3" t="s">
        <v>3161</v>
      </c>
      <c r="N195" s="2" t="s">
        <v>3162</v>
      </c>
      <c r="O195" s="2" t="s">
        <v>3163</v>
      </c>
      <c r="P195" s="2">
        <v>10</v>
      </c>
      <c r="Q195" s="3" t="s">
        <v>2510</v>
      </c>
      <c r="R195" s="2" t="s">
        <v>955</v>
      </c>
      <c r="S195" s="3" t="s">
        <v>2511</v>
      </c>
      <c r="T195" s="3" t="s">
        <v>2496</v>
      </c>
      <c r="U195" s="2">
        <v>46000</v>
      </c>
      <c r="V195" s="2">
        <v>1</v>
      </c>
      <c r="W195" s="2">
        <v>0</v>
      </c>
      <c r="X195" s="2" t="s">
        <v>3162</v>
      </c>
      <c r="Z195" s="51">
        <v>45887.364714699099</v>
      </c>
      <c r="AB195" s="2" t="s">
        <v>950</v>
      </c>
    </row>
    <row r="196" spans="1:28" ht="15.75" x14ac:dyDescent="0.25">
      <c r="A196" s="2">
        <v>195</v>
      </c>
      <c r="B196" s="50" t="s">
        <v>3164</v>
      </c>
      <c r="C196" s="47">
        <f ca="1">SUMIF([1]Data!$AC$2:$AC$173,C196,[1]Data!$AD$2:$AD$173)</f>
        <v>0</v>
      </c>
      <c r="D196" s="51">
        <v>45887</v>
      </c>
      <c r="E196" s="51">
        <v>45895</v>
      </c>
      <c r="F196" s="52">
        <v>45887.371648807901</v>
      </c>
      <c r="G196" s="3" t="s">
        <v>3165</v>
      </c>
      <c r="H196" s="51"/>
      <c r="I196" s="2" t="s">
        <v>2487</v>
      </c>
      <c r="J196" s="3" t="s">
        <v>2488</v>
      </c>
      <c r="K196" s="2" t="s">
        <v>2489</v>
      </c>
      <c r="L196" s="2" t="s">
        <v>2490</v>
      </c>
      <c r="M196" s="3" t="s">
        <v>999</v>
      </c>
      <c r="N196" s="2" t="s">
        <v>998</v>
      </c>
      <c r="O196" s="2" t="s">
        <v>3166</v>
      </c>
      <c r="P196" s="2">
        <v>10</v>
      </c>
      <c r="Q196" s="3" t="s">
        <v>2519</v>
      </c>
      <c r="R196" s="2" t="s">
        <v>951</v>
      </c>
      <c r="S196" s="3" t="s">
        <v>2520</v>
      </c>
      <c r="T196" s="3" t="s">
        <v>2496</v>
      </c>
      <c r="U196" s="2">
        <v>111058</v>
      </c>
      <c r="V196" s="2">
        <v>1</v>
      </c>
      <c r="W196" s="2">
        <v>0</v>
      </c>
      <c r="X196" s="2" t="s">
        <v>3167</v>
      </c>
      <c r="Z196" s="51">
        <v>45887.371648807901</v>
      </c>
      <c r="AB196" s="2" t="s">
        <v>950</v>
      </c>
    </row>
    <row r="197" spans="1:28" ht="15.75" x14ac:dyDescent="0.25">
      <c r="A197" s="2">
        <v>196</v>
      </c>
      <c r="B197" s="50" t="s">
        <v>3168</v>
      </c>
      <c r="C197" s="47">
        <f ca="1">SUMIF([1]Data!$AC$2:$AC$173,C197,[1]Data!$AD$2:$AD$173)</f>
        <v>0</v>
      </c>
      <c r="D197" s="51">
        <v>45887</v>
      </c>
      <c r="E197" s="51">
        <v>45887</v>
      </c>
      <c r="F197" s="52">
        <v>45887.382687500001</v>
      </c>
      <c r="G197" s="3" t="s">
        <v>3169</v>
      </c>
      <c r="H197" s="51"/>
      <c r="I197" s="2" t="s">
        <v>2487</v>
      </c>
      <c r="J197" s="3" t="s">
        <v>2488</v>
      </c>
      <c r="K197" s="2" t="s">
        <v>2489</v>
      </c>
      <c r="L197" s="2" t="s">
        <v>2490</v>
      </c>
      <c r="M197" s="3" t="s">
        <v>3170</v>
      </c>
      <c r="N197" s="2" t="s">
        <v>3171</v>
      </c>
      <c r="O197" s="2" t="s">
        <v>3172</v>
      </c>
      <c r="P197" s="2">
        <v>10</v>
      </c>
      <c r="Q197" s="3" t="s">
        <v>2510</v>
      </c>
      <c r="R197" s="2" t="s">
        <v>955</v>
      </c>
      <c r="S197" s="3" t="s">
        <v>2511</v>
      </c>
      <c r="T197" s="3" t="s">
        <v>2496</v>
      </c>
      <c r="U197" s="2">
        <v>46000</v>
      </c>
      <c r="V197" s="2">
        <v>6</v>
      </c>
      <c r="W197" s="2">
        <v>0</v>
      </c>
      <c r="X197" s="2" t="s">
        <v>3171</v>
      </c>
      <c r="Y197" s="2" t="s">
        <v>2541</v>
      </c>
      <c r="Z197" s="51">
        <v>45887.382687384299</v>
      </c>
      <c r="AB197" s="2" t="s">
        <v>950</v>
      </c>
    </row>
    <row r="198" spans="1:28" ht="15.75" x14ac:dyDescent="0.25">
      <c r="A198" s="2">
        <v>197</v>
      </c>
      <c r="B198" s="50" t="s">
        <v>3173</v>
      </c>
      <c r="C198" s="47">
        <f ca="1">SUMIF([1]Data!$AC$2:$AC$173,C198,[1]Data!$AD$2:$AD$173)</f>
        <v>0</v>
      </c>
      <c r="D198" s="51">
        <v>45887</v>
      </c>
      <c r="E198" s="51">
        <v>45892</v>
      </c>
      <c r="F198" s="52">
        <v>45887.397631794003</v>
      </c>
      <c r="G198" s="3" t="s">
        <v>3174</v>
      </c>
      <c r="H198" s="51"/>
      <c r="I198" s="2" t="s">
        <v>2487</v>
      </c>
      <c r="J198" s="3" t="s">
        <v>2488</v>
      </c>
      <c r="K198" s="2" t="s">
        <v>2489</v>
      </c>
      <c r="L198" s="2" t="s">
        <v>2490</v>
      </c>
      <c r="M198" s="3" t="s">
        <v>3175</v>
      </c>
      <c r="N198" s="2" t="s">
        <v>3176</v>
      </c>
      <c r="O198" s="2" t="s">
        <v>3177</v>
      </c>
      <c r="P198" s="2">
        <v>10</v>
      </c>
      <c r="Q198" s="3" t="s">
        <v>2519</v>
      </c>
      <c r="R198" s="2" t="s">
        <v>951</v>
      </c>
      <c r="S198" s="3" t="s">
        <v>2520</v>
      </c>
      <c r="T198" s="3" t="s">
        <v>2496</v>
      </c>
      <c r="U198" s="2">
        <v>111058</v>
      </c>
      <c r="V198" s="2">
        <v>3</v>
      </c>
      <c r="W198" s="2">
        <v>0</v>
      </c>
      <c r="X198" s="2" t="s">
        <v>3176</v>
      </c>
      <c r="Z198" s="51">
        <v>45887.397635069399</v>
      </c>
      <c r="AA198" s="2" t="s">
        <v>3178</v>
      </c>
      <c r="AB198" s="2" t="s">
        <v>950</v>
      </c>
    </row>
    <row r="199" spans="1:28" ht="15.75" x14ac:dyDescent="0.25">
      <c r="A199" s="2">
        <v>198</v>
      </c>
      <c r="B199" s="50" t="s">
        <v>3179</v>
      </c>
      <c r="C199" s="47">
        <f ca="1">SUMIF([1]Data!$AC$2:$AC$173,C199,[1]Data!$AD$2:$AD$173)</f>
        <v>0</v>
      </c>
      <c r="D199" s="51">
        <v>45887</v>
      </c>
      <c r="E199" s="51">
        <v>45892</v>
      </c>
      <c r="F199" s="52">
        <v>45887.402445219901</v>
      </c>
      <c r="G199" s="3" t="s">
        <v>3180</v>
      </c>
      <c r="H199" s="51"/>
      <c r="I199" s="2" t="s">
        <v>2487</v>
      </c>
      <c r="J199" s="3" t="s">
        <v>2488</v>
      </c>
      <c r="K199" s="2" t="s">
        <v>2489</v>
      </c>
      <c r="L199" s="2" t="s">
        <v>2490</v>
      </c>
      <c r="M199" s="3" t="s">
        <v>3181</v>
      </c>
      <c r="N199" s="2" t="s">
        <v>3182</v>
      </c>
      <c r="O199" s="2" t="s">
        <v>3183</v>
      </c>
      <c r="P199" s="2">
        <v>10</v>
      </c>
      <c r="Q199" s="3" t="s">
        <v>2519</v>
      </c>
      <c r="R199" s="2" t="s">
        <v>951</v>
      </c>
      <c r="S199" s="3" t="s">
        <v>2520</v>
      </c>
      <c r="T199" s="3" t="s">
        <v>2496</v>
      </c>
      <c r="U199" s="2">
        <v>111058</v>
      </c>
      <c r="V199" s="2">
        <v>6</v>
      </c>
      <c r="W199" s="2">
        <v>0</v>
      </c>
      <c r="X199" s="2" t="s">
        <v>3182</v>
      </c>
      <c r="Z199" s="51">
        <v>45887.402444791704</v>
      </c>
      <c r="AB199" s="2" t="s">
        <v>950</v>
      </c>
    </row>
    <row r="200" spans="1:28" ht="15.75" x14ac:dyDescent="0.25">
      <c r="A200" s="2">
        <v>199</v>
      </c>
      <c r="B200" s="50" t="s">
        <v>3184</v>
      </c>
      <c r="C200" s="47">
        <f ca="1">SUMIF([1]Data!$AC$2:$AC$173,C200,[1]Data!$AD$2:$AD$173)</f>
        <v>0</v>
      </c>
      <c r="D200" s="51">
        <v>45887</v>
      </c>
      <c r="E200" s="51">
        <v>45892</v>
      </c>
      <c r="F200" s="52">
        <v>45887.404351620396</v>
      </c>
      <c r="G200" s="3" t="s">
        <v>3185</v>
      </c>
      <c r="H200" s="51"/>
      <c r="I200" s="2" t="s">
        <v>2487</v>
      </c>
      <c r="J200" s="3" t="s">
        <v>2488</v>
      </c>
      <c r="K200" s="2" t="s">
        <v>2489</v>
      </c>
      <c r="L200" s="2" t="s">
        <v>2490</v>
      </c>
      <c r="M200" s="3" t="s">
        <v>3186</v>
      </c>
      <c r="N200" s="2" t="s">
        <v>3187</v>
      </c>
      <c r="O200" s="2" t="s">
        <v>3188</v>
      </c>
      <c r="P200" s="2">
        <v>10</v>
      </c>
      <c r="Q200" s="3" t="s">
        <v>2519</v>
      </c>
      <c r="R200" s="2" t="s">
        <v>951</v>
      </c>
      <c r="S200" s="3" t="s">
        <v>2520</v>
      </c>
      <c r="T200" s="3" t="s">
        <v>2496</v>
      </c>
      <c r="U200" s="2">
        <v>111058</v>
      </c>
      <c r="V200" s="2">
        <v>2</v>
      </c>
      <c r="W200" s="2">
        <v>0</v>
      </c>
      <c r="X200" s="2" t="s">
        <v>3187</v>
      </c>
      <c r="Y200" s="2" t="s">
        <v>3189</v>
      </c>
      <c r="Z200" s="51">
        <v>45887.404351307901</v>
      </c>
      <c r="AA200" s="2" t="s">
        <v>3190</v>
      </c>
      <c r="AB200" s="2" t="s">
        <v>950</v>
      </c>
    </row>
    <row r="201" spans="1:28" ht="15.75" x14ac:dyDescent="0.25">
      <c r="A201" s="2">
        <v>200</v>
      </c>
      <c r="B201" s="50" t="s">
        <v>3184</v>
      </c>
      <c r="C201" s="47">
        <f ca="1">SUMIF([1]Data!$AC$2:$AC$173,C201,[1]Data!$AD$2:$AD$173)</f>
        <v>0</v>
      </c>
      <c r="D201" s="51">
        <v>45887</v>
      </c>
      <c r="E201" s="51">
        <v>45892</v>
      </c>
      <c r="F201" s="52">
        <v>45887.404351620396</v>
      </c>
      <c r="G201" s="3" t="s">
        <v>3185</v>
      </c>
      <c r="H201" s="51"/>
      <c r="I201" s="2" t="s">
        <v>2487</v>
      </c>
      <c r="J201" s="3" t="s">
        <v>2488</v>
      </c>
      <c r="K201" s="2" t="s">
        <v>2489</v>
      </c>
      <c r="L201" s="2" t="s">
        <v>2490</v>
      </c>
      <c r="M201" s="3" t="s">
        <v>3186</v>
      </c>
      <c r="N201" s="2" t="s">
        <v>3187</v>
      </c>
      <c r="O201" s="2" t="s">
        <v>3188</v>
      </c>
      <c r="P201" s="2">
        <v>20</v>
      </c>
      <c r="Q201" s="3" t="s">
        <v>2563</v>
      </c>
      <c r="R201" s="2" t="s">
        <v>961</v>
      </c>
      <c r="S201" s="3" t="s">
        <v>2564</v>
      </c>
      <c r="T201" s="3" t="s">
        <v>2496</v>
      </c>
      <c r="U201" s="2">
        <v>73431</v>
      </c>
      <c r="V201" s="2">
        <v>2</v>
      </c>
      <c r="W201" s="2">
        <v>0</v>
      </c>
      <c r="X201" s="2" t="s">
        <v>3187</v>
      </c>
      <c r="Y201" s="2" t="s">
        <v>3189</v>
      </c>
      <c r="Z201" s="51">
        <v>45887.404351307901</v>
      </c>
      <c r="AA201" s="2" t="s">
        <v>3190</v>
      </c>
      <c r="AB201" s="2" t="s">
        <v>950</v>
      </c>
    </row>
    <row r="202" spans="1:28" ht="15.75" x14ac:dyDescent="0.25">
      <c r="A202" s="2">
        <v>201</v>
      </c>
      <c r="B202" s="50" t="s">
        <v>3184</v>
      </c>
      <c r="C202" s="47">
        <f ca="1">SUMIF([1]Data!$AC$2:$AC$173,C202,[1]Data!$AD$2:$AD$173)</f>
        <v>0</v>
      </c>
      <c r="D202" s="51">
        <v>45887</v>
      </c>
      <c r="E202" s="51">
        <v>45892</v>
      </c>
      <c r="F202" s="52">
        <v>45887.404351620396</v>
      </c>
      <c r="G202" s="3" t="s">
        <v>3185</v>
      </c>
      <c r="H202" s="51"/>
      <c r="I202" s="2" t="s">
        <v>2487</v>
      </c>
      <c r="J202" s="3" t="s">
        <v>2488</v>
      </c>
      <c r="K202" s="2" t="s">
        <v>2489</v>
      </c>
      <c r="L202" s="2" t="s">
        <v>2490</v>
      </c>
      <c r="M202" s="3" t="s">
        <v>3186</v>
      </c>
      <c r="N202" s="2" t="s">
        <v>3187</v>
      </c>
      <c r="O202" s="2" t="s">
        <v>3188</v>
      </c>
      <c r="P202" s="2">
        <v>30</v>
      </c>
      <c r="Q202" s="3" t="s">
        <v>2494</v>
      </c>
      <c r="R202" s="2" t="s">
        <v>1079</v>
      </c>
      <c r="S202" s="3" t="s">
        <v>2495</v>
      </c>
      <c r="T202" s="3" t="s">
        <v>2496</v>
      </c>
      <c r="U202" s="2">
        <v>49500</v>
      </c>
      <c r="V202" s="2">
        <v>1</v>
      </c>
      <c r="W202" s="2">
        <v>0</v>
      </c>
      <c r="X202" s="2" t="s">
        <v>3187</v>
      </c>
      <c r="Y202" s="2" t="s">
        <v>3189</v>
      </c>
      <c r="Z202" s="51">
        <v>45887.404351307901</v>
      </c>
      <c r="AA202" s="2" t="s">
        <v>3190</v>
      </c>
      <c r="AB202" s="2" t="s">
        <v>950</v>
      </c>
    </row>
    <row r="203" spans="1:28" ht="15.75" x14ac:dyDescent="0.25">
      <c r="A203" s="2">
        <v>202</v>
      </c>
      <c r="B203" s="50" t="s">
        <v>3191</v>
      </c>
      <c r="C203" s="47">
        <f ca="1">SUMIF([1]Data!$AC$2:$AC$173,C203,[1]Data!$AD$2:$AD$173)</f>
        <v>0</v>
      </c>
      <c r="D203" s="51">
        <v>45887</v>
      </c>
      <c r="E203" s="51">
        <v>45887</v>
      </c>
      <c r="F203" s="52">
        <v>45887.414446643503</v>
      </c>
      <c r="G203" s="3" t="s">
        <v>3192</v>
      </c>
      <c r="H203" s="51"/>
      <c r="I203" s="2" t="s">
        <v>2487</v>
      </c>
      <c r="J203" s="3" t="s">
        <v>2488</v>
      </c>
      <c r="K203" s="2" t="s">
        <v>2489</v>
      </c>
      <c r="L203" s="2" t="s">
        <v>2490</v>
      </c>
      <c r="M203" s="3" t="s">
        <v>3193</v>
      </c>
      <c r="N203" s="2" t="s">
        <v>3194</v>
      </c>
      <c r="O203" s="2" t="s">
        <v>3195</v>
      </c>
      <c r="P203" s="2">
        <v>10</v>
      </c>
      <c r="Q203" s="3" t="s">
        <v>2494</v>
      </c>
      <c r="R203" s="2" t="s">
        <v>1079</v>
      </c>
      <c r="S203" s="3" t="s">
        <v>2495</v>
      </c>
      <c r="T203" s="3" t="s">
        <v>2496</v>
      </c>
      <c r="U203" s="2">
        <v>49500</v>
      </c>
      <c r="V203" s="2">
        <v>1</v>
      </c>
      <c r="W203" s="2">
        <v>0</v>
      </c>
      <c r="X203" s="2" t="s">
        <v>3194</v>
      </c>
      <c r="Z203" s="51">
        <v>45887.414446099501</v>
      </c>
      <c r="AB203" s="2" t="s">
        <v>950</v>
      </c>
    </row>
    <row r="204" spans="1:28" ht="15.75" x14ac:dyDescent="0.25">
      <c r="A204" s="2">
        <v>203</v>
      </c>
      <c r="B204" s="50" t="s">
        <v>3191</v>
      </c>
      <c r="C204" s="47">
        <f ca="1">SUMIF([1]Data!$AC$2:$AC$173,C204,[1]Data!$AD$2:$AD$173)</f>
        <v>0</v>
      </c>
      <c r="D204" s="51">
        <v>45887</v>
      </c>
      <c r="E204" s="51">
        <v>45887</v>
      </c>
      <c r="F204" s="52">
        <v>45887.414446643503</v>
      </c>
      <c r="G204" s="3" t="s">
        <v>3192</v>
      </c>
      <c r="H204" s="51"/>
      <c r="I204" s="2" t="s">
        <v>2487</v>
      </c>
      <c r="J204" s="3" t="s">
        <v>2488</v>
      </c>
      <c r="K204" s="2" t="s">
        <v>2489</v>
      </c>
      <c r="L204" s="2" t="s">
        <v>2490</v>
      </c>
      <c r="M204" s="3" t="s">
        <v>3193</v>
      </c>
      <c r="N204" s="2" t="s">
        <v>3194</v>
      </c>
      <c r="O204" s="2" t="s">
        <v>3195</v>
      </c>
      <c r="P204" s="2">
        <v>20</v>
      </c>
      <c r="Q204" s="3" t="s">
        <v>2498</v>
      </c>
      <c r="R204" s="2" t="s">
        <v>977</v>
      </c>
      <c r="S204" s="3" t="s">
        <v>2499</v>
      </c>
      <c r="T204" s="3" t="s">
        <v>2496</v>
      </c>
      <c r="U204" s="2">
        <v>50400</v>
      </c>
      <c r="V204" s="2">
        <v>5</v>
      </c>
      <c r="W204" s="2">
        <v>0</v>
      </c>
      <c r="X204" s="2" t="s">
        <v>3194</v>
      </c>
      <c r="Z204" s="51">
        <v>45887.414446099501</v>
      </c>
      <c r="AB204" s="2" t="s">
        <v>950</v>
      </c>
    </row>
    <row r="205" spans="1:28" ht="15.75" x14ac:dyDescent="0.25">
      <c r="A205" s="2">
        <v>204</v>
      </c>
      <c r="B205" s="50" t="s">
        <v>3196</v>
      </c>
      <c r="C205" s="47">
        <f ca="1">SUMIF([1]Data!$AC$2:$AC$173,C205,[1]Data!$AD$2:$AD$173)</f>
        <v>0</v>
      </c>
      <c r="D205" s="51">
        <v>45887</v>
      </c>
      <c r="E205" s="51">
        <v>45892</v>
      </c>
      <c r="F205" s="52">
        <v>45887.415154895803</v>
      </c>
      <c r="G205" s="3" t="s">
        <v>3197</v>
      </c>
      <c r="H205" s="51"/>
      <c r="I205" s="2" t="s">
        <v>2487</v>
      </c>
      <c r="J205" s="3" t="s">
        <v>2488</v>
      </c>
      <c r="K205" s="2" t="s">
        <v>2489</v>
      </c>
      <c r="L205" s="2" t="s">
        <v>2490</v>
      </c>
      <c r="M205" s="3" t="s">
        <v>3198</v>
      </c>
      <c r="N205" s="2" t="s">
        <v>3199</v>
      </c>
      <c r="O205" s="2" t="s">
        <v>3200</v>
      </c>
      <c r="P205" s="2">
        <v>10</v>
      </c>
      <c r="Q205" s="3" t="s">
        <v>2519</v>
      </c>
      <c r="R205" s="2" t="s">
        <v>951</v>
      </c>
      <c r="S205" s="3" t="s">
        <v>2520</v>
      </c>
      <c r="T205" s="3" t="s">
        <v>2496</v>
      </c>
      <c r="U205" s="2">
        <v>111058</v>
      </c>
      <c r="V205" s="2">
        <v>2</v>
      </c>
      <c r="W205" s="2">
        <v>0</v>
      </c>
      <c r="X205" s="2" t="s">
        <v>3199</v>
      </c>
      <c r="Z205" s="51">
        <v>45887.4151549421</v>
      </c>
      <c r="AB205" s="2" t="s">
        <v>950</v>
      </c>
    </row>
    <row r="206" spans="1:28" ht="15.75" x14ac:dyDescent="0.25">
      <c r="A206" s="2">
        <v>205</v>
      </c>
      <c r="B206" s="50" t="s">
        <v>3201</v>
      </c>
      <c r="C206" s="47">
        <f ca="1">SUMIF([1]Data!$AC$2:$AC$173,C206,[1]Data!$AD$2:$AD$173)</f>
        <v>0</v>
      </c>
      <c r="D206" s="51">
        <v>45887</v>
      </c>
      <c r="E206" s="51">
        <v>45892</v>
      </c>
      <c r="F206" s="52">
        <v>45887.429142627298</v>
      </c>
      <c r="G206" s="3" t="s">
        <v>3202</v>
      </c>
      <c r="H206" s="51"/>
      <c r="I206" s="2" t="s">
        <v>2487</v>
      </c>
      <c r="J206" s="3" t="s">
        <v>2488</v>
      </c>
      <c r="K206" s="2" t="s">
        <v>2489</v>
      </c>
      <c r="L206" s="2" t="s">
        <v>2490</v>
      </c>
      <c r="M206" s="3" t="s">
        <v>3203</v>
      </c>
      <c r="N206" s="2" t="s">
        <v>3204</v>
      </c>
      <c r="O206" s="2" t="s">
        <v>3205</v>
      </c>
      <c r="P206" s="2">
        <v>10</v>
      </c>
      <c r="Q206" s="3" t="s">
        <v>2519</v>
      </c>
      <c r="R206" s="2" t="s">
        <v>951</v>
      </c>
      <c r="S206" s="3" t="s">
        <v>2520</v>
      </c>
      <c r="T206" s="3" t="s">
        <v>2496</v>
      </c>
      <c r="U206" s="2">
        <v>111058</v>
      </c>
      <c r="V206" s="2">
        <v>1</v>
      </c>
      <c r="W206" s="2">
        <v>0</v>
      </c>
      <c r="X206" s="2" t="s">
        <v>3204</v>
      </c>
      <c r="Y206" s="2" t="s">
        <v>2541</v>
      </c>
      <c r="Z206" s="51">
        <v>45887.429141782399</v>
      </c>
      <c r="AA206" s="2" t="s">
        <v>3206</v>
      </c>
      <c r="AB206" s="2" t="s">
        <v>950</v>
      </c>
    </row>
    <row r="207" spans="1:28" ht="15.75" x14ac:dyDescent="0.25">
      <c r="A207" s="2">
        <v>206</v>
      </c>
      <c r="B207" s="50" t="s">
        <v>3207</v>
      </c>
      <c r="C207" s="47">
        <f ca="1">SUMIF([1]Data!$AC$2:$AC$173,C207,[1]Data!$AD$2:$AD$173)</f>
        <v>0</v>
      </c>
      <c r="D207" s="51">
        <v>45887</v>
      </c>
      <c r="E207" s="51">
        <v>45887</v>
      </c>
      <c r="F207" s="52">
        <v>45887.438126076398</v>
      </c>
      <c r="G207" s="3" t="s">
        <v>3208</v>
      </c>
      <c r="H207" s="51"/>
      <c r="I207" s="2" t="s">
        <v>2487</v>
      </c>
      <c r="J207" s="3" t="s">
        <v>2488</v>
      </c>
      <c r="K207" s="2" t="s">
        <v>2489</v>
      </c>
      <c r="L207" s="2" t="s">
        <v>2490</v>
      </c>
      <c r="M207" s="3" t="s">
        <v>3209</v>
      </c>
      <c r="N207" s="2" t="s">
        <v>3210</v>
      </c>
      <c r="O207" s="2" t="s">
        <v>3211</v>
      </c>
      <c r="P207" s="2">
        <v>10</v>
      </c>
      <c r="Q207" s="3" t="s">
        <v>2592</v>
      </c>
      <c r="R207" s="2" t="s">
        <v>959</v>
      </c>
      <c r="S207" s="3" t="s">
        <v>2593</v>
      </c>
      <c r="T207" s="3" t="s">
        <v>2496</v>
      </c>
      <c r="U207" s="2">
        <v>70950</v>
      </c>
      <c r="V207" s="2">
        <v>1</v>
      </c>
      <c r="W207" s="2">
        <v>0</v>
      </c>
      <c r="X207" s="2" t="s">
        <v>3212</v>
      </c>
      <c r="Y207" s="2" t="s">
        <v>3213</v>
      </c>
      <c r="Z207" s="51">
        <v>45887.438125150496</v>
      </c>
      <c r="AB207" s="2" t="s">
        <v>950</v>
      </c>
    </row>
    <row r="208" spans="1:28" ht="15.75" x14ac:dyDescent="0.25">
      <c r="A208" s="2">
        <v>207</v>
      </c>
      <c r="B208" s="50" t="s">
        <v>3207</v>
      </c>
      <c r="C208" s="47">
        <f ca="1">SUMIF([1]Data!$AC$2:$AC$173,C208,[1]Data!$AD$2:$AD$173)</f>
        <v>0</v>
      </c>
      <c r="D208" s="51">
        <v>45887</v>
      </c>
      <c r="E208" s="51">
        <v>45887</v>
      </c>
      <c r="F208" s="52">
        <v>45887.438126076398</v>
      </c>
      <c r="G208" s="3" t="s">
        <v>3208</v>
      </c>
      <c r="H208" s="51"/>
      <c r="I208" s="2" t="s">
        <v>2487</v>
      </c>
      <c r="J208" s="3" t="s">
        <v>2488</v>
      </c>
      <c r="K208" s="2" t="s">
        <v>2489</v>
      </c>
      <c r="L208" s="2" t="s">
        <v>2490</v>
      </c>
      <c r="M208" s="3" t="s">
        <v>3209</v>
      </c>
      <c r="N208" s="2" t="s">
        <v>3210</v>
      </c>
      <c r="O208" s="2" t="s">
        <v>3211</v>
      </c>
      <c r="P208" s="2">
        <v>20</v>
      </c>
      <c r="Q208" s="3" t="s">
        <v>2563</v>
      </c>
      <c r="R208" s="2" t="s">
        <v>961</v>
      </c>
      <c r="S208" s="3" t="s">
        <v>2564</v>
      </c>
      <c r="T208" s="3" t="s">
        <v>2496</v>
      </c>
      <c r="U208" s="2">
        <v>73431</v>
      </c>
      <c r="V208" s="2">
        <v>1</v>
      </c>
      <c r="W208" s="2">
        <v>0</v>
      </c>
      <c r="X208" s="2" t="s">
        <v>3212</v>
      </c>
      <c r="Y208" s="2" t="s">
        <v>3213</v>
      </c>
      <c r="Z208" s="51">
        <v>45887.438125150496</v>
      </c>
      <c r="AB208" s="2" t="s">
        <v>950</v>
      </c>
    </row>
    <row r="209" spans="1:28" ht="15.75" x14ac:dyDescent="0.25">
      <c r="A209" s="2">
        <v>208</v>
      </c>
      <c r="B209" s="50" t="s">
        <v>3207</v>
      </c>
      <c r="C209" s="47">
        <f ca="1">SUMIF([1]Data!$AC$2:$AC$173,C209,[1]Data!$AD$2:$AD$173)</f>
        <v>0</v>
      </c>
      <c r="D209" s="51">
        <v>45887</v>
      </c>
      <c r="E209" s="51">
        <v>45887</v>
      </c>
      <c r="F209" s="52">
        <v>45887.438126076398</v>
      </c>
      <c r="G209" s="3" t="s">
        <v>3208</v>
      </c>
      <c r="H209" s="51"/>
      <c r="I209" s="2" t="s">
        <v>2487</v>
      </c>
      <c r="J209" s="3" t="s">
        <v>2488</v>
      </c>
      <c r="K209" s="2" t="s">
        <v>2489</v>
      </c>
      <c r="L209" s="2" t="s">
        <v>2490</v>
      </c>
      <c r="M209" s="3" t="s">
        <v>3209</v>
      </c>
      <c r="N209" s="2" t="s">
        <v>3210</v>
      </c>
      <c r="O209" s="2" t="s">
        <v>3211</v>
      </c>
      <c r="P209" s="2">
        <v>30</v>
      </c>
      <c r="Q209" s="3" t="s">
        <v>2556</v>
      </c>
      <c r="R209" s="2" t="s">
        <v>960</v>
      </c>
      <c r="S209" s="3" t="s">
        <v>2557</v>
      </c>
      <c r="T209" s="3" t="s">
        <v>2496</v>
      </c>
      <c r="U209" s="2">
        <v>55595</v>
      </c>
      <c r="V209" s="2">
        <v>1</v>
      </c>
      <c r="W209" s="2">
        <v>0</v>
      </c>
      <c r="X209" s="2" t="s">
        <v>3212</v>
      </c>
      <c r="Y209" s="2" t="s">
        <v>3213</v>
      </c>
      <c r="Z209" s="51">
        <v>45887.438125150496</v>
      </c>
      <c r="AB209" s="2" t="s">
        <v>950</v>
      </c>
    </row>
    <row r="210" spans="1:28" ht="15.75" x14ac:dyDescent="0.25">
      <c r="A210" s="2">
        <v>209</v>
      </c>
      <c r="B210" s="50" t="s">
        <v>3207</v>
      </c>
      <c r="C210" s="47">
        <f ca="1">SUMIF([1]Data!$AC$2:$AC$173,C210,[1]Data!$AD$2:$AD$173)</f>
        <v>0</v>
      </c>
      <c r="D210" s="51">
        <v>45887</v>
      </c>
      <c r="E210" s="51">
        <v>45887</v>
      </c>
      <c r="F210" s="52">
        <v>45887.438126076398</v>
      </c>
      <c r="G210" s="3" t="s">
        <v>3208</v>
      </c>
      <c r="H210" s="51"/>
      <c r="I210" s="2" t="s">
        <v>2487</v>
      </c>
      <c r="J210" s="3" t="s">
        <v>2488</v>
      </c>
      <c r="K210" s="2" t="s">
        <v>2489</v>
      </c>
      <c r="L210" s="2" t="s">
        <v>2490</v>
      </c>
      <c r="M210" s="3" t="s">
        <v>3209</v>
      </c>
      <c r="N210" s="2" t="s">
        <v>3210</v>
      </c>
      <c r="O210" s="2" t="s">
        <v>3211</v>
      </c>
      <c r="P210" s="2">
        <v>40</v>
      </c>
      <c r="Q210" s="3" t="s">
        <v>2519</v>
      </c>
      <c r="R210" s="2" t="s">
        <v>951</v>
      </c>
      <c r="S210" s="3" t="s">
        <v>2520</v>
      </c>
      <c r="T210" s="3" t="s">
        <v>2496</v>
      </c>
      <c r="U210" s="2">
        <v>111058</v>
      </c>
      <c r="V210" s="2">
        <v>3</v>
      </c>
      <c r="W210" s="2">
        <v>0</v>
      </c>
      <c r="X210" s="2" t="s">
        <v>3212</v>
      </c>
      <c r="Y210" s="2" t="s">
        <v>3213</v>
      </c>
      <c r="Z210" s="51">
        <v>45887.438125150496</v>
      </c>
      <c r="AB210" s="2" t="s">
        <v>950</v>
      </c>
    </row>
    <row r="211" spans="1:28" ht="15.75" x14ac:dyDescent="0.25">
      <c r="A211" s="2">
        <v>210</v>
      </c>
      <c r="B211" s="50" t="s">
        <v>3214</v>
      </c>
      <c r="C211" s="47">
        <f ca="1">SUMIF([1]Data!$AC$2:$AC$173,C211,[1]Data!$AD$2:$AD$173)</f>
        <v>0</v>
      </c>
      <c r="D211" s="51">
        <v>45887</v>
      </c>
      <c r="E211" s="51">
        <v>45892</v>
      </c>
      <c r="F211" s="52">
        <v>45887.451944328699</v>
      </c>
      <c r="G211" s="3" t="s">
        <v>3215</v>
      </c>
      <c r="H211" s="51"/>
      <c r="I211" s="2" t="s">
        <v>2487</v>
      </c>
      <c r="J211" s="3" t="s">
        <v>2488</v>
      </c>
      <c r="K211" s="2" t="s">
        <v>2489</v>
      </c>
      <c r="L211" s="2" t="s">
        <v>2490</v>
      </c>
      <c r="M211" s="3" t="s">
        <v>3216</v>
      </c>
      <c r="N211" s="2" t="s">
        <v>3217</v>
      </c>
      <c r="O211" s="2" t="s">
        <v>3218</v>
      </c>
      <c r="P211" s="2">
        <v>10</v>
      </c>
      <c r="Q211" s="3" t="s">
        <v>2556</v>
      </c>
      <c r="R211" s="2" t="s">
        <v>960</v>
      </c>
      <c r="S211" s="3" t="s">
        <v>2557</v>
      </c>
      <c r="T211" s="3" t="s">
        <v>2496</v>
      </c>
      <c r="U211" s="2">
        <v>55595</v>
      </c>
      <c r="V211" s="2">
        <v>4</v>
      </c>
      <c r="W211" s="2">
        <v>0</v>
      </c>
      <c r="X211" s="2" t="s">
        <v>3217</v>
      </c>
      <c r="Z211" s="51">
        <v>45887.4519434838</v>
      </c>
      <c r="AB211" s="2" t="s">
        <v>950</v>
      </c>
    </row>
    <row r="212" spans="1:28" ht="15.75" x14ac:dyDescent="0.25">
      <c r="A212" s="2">
        <v>211</v>
      </c>
      <c r="B212" s="50" t="s">
        <v>3214</v>
      </c>
      <c r="C212" s="47">
        <f ca="1">SUMIF([1]Data!$AC$2:$AC$173,C212,[1]Data!$AD$2:$AD$173)</f>
        <v>0</v>
      </c>
      <c r="D212" s="51">
        <v>45887</v>
      </c>
      <c r="E212" s="51">
        <v>45892</v>
      </c>
      <c r="F212" s="52">
        <v>45887.451944328699</v>
      </c>
      <c r="G212" s="3" t="s">
        <v>3215</v>
      </c>
      <c r="H212" s="51"/>
      <c r="I212" s="2" t="s">
        <v>2487</v>
      </c>
      <c r="J212" s="3" t="s">
        <v>2488</v>
      </c>
      <c r="K212" s="2" t="s">
        <v>2489</v>
      </c>
      <c r="L212" s="2" t="s">
        <v>2490</v>
      </c>
      <c r="M212" s="3" t="s">
        <v>3216</v>
      </c>
      <c r="N212" s="2" t="s">
        <v>3217</v>
      </c>
      <c r="O212" s="2" t="s">
        <v>3218</v>
      </c>
      <c r="P212" s="2">
        <v>20</v>
      </c>
      <c r="Q212" s="3" t="s">
        <v>2563</v>
      </c>
      <c r="R212" s="2" t="s">
        <v>961</v>
      </c>
      <c r="S212" s="3" t="s">
        <v>2564</v>
      </c>
      <c r="T212" s="3" t="s">
        <v>2496</v>
      </c>
      <c r="U212" s="2">
        <v>73431</v>
      </c>
      <c r="V212" s="2">
        <v>2</v>
      </c>
      <c r="W212" s="2">
        <v>0</v>
      </c>
      <c r="X212" s="2" t="s">
        <v>3217</v>
      </c>
      <c r="Z212" s="51">
        <v>45887.4519434838</v>
      </c>
      <c r="AB212" s="2" t="s">
        <v>950</v>
      </c>
    </row>
    <row r="213" spans="1:28" ht="15.75" x14ac:dyDescent="0.25">
      <c r="A213" s="2">
        <v>212</v>
      </c>
      <c r="B213" s="50" t="s">
        <v>3219</v>
      </c>
      <c r="C213" s="47">
        <f ca="1">SUMIF([1]Data!$AC$2:$AC$173,C213,[1]Data!$AD$2:$AD$173)</f>
        <v>0</v>
      </c>
      <c r="D213" s="51">
        <v>45887</v>
      </c>
      <c r="E213" s="51">
        <v>45892</v>
      </c>
      <c r="F213" s="52">
        <v>45887.4594183218</v>
      </c>
      <c r="G213" s="3" t="s">
        <v>3220</v>
      </c>
      <c r="H213" s="51"/>
      <c r="I213" s="2" t="s">
        <v>2487</v>
      </c>
      <c r="J213" s="3" t="s">
        <v>2488</v>
      </c>
      <c r="K213" s="2" t="s">
        <v>2489</v>
      </c>
      <c r="L213" s="2" t="s">
        <v>2490</v>
      </c>
      <c r="M213" s="3" t="s">
        <v>3221</v>
      </c>
      <c r="N213" s="2" t="s">
        <v>3222</v>
      </c>
      <c r="O213" s="2" t="s">
        <v>3223</v>
      </c>
      <c r="P213" s="2">
        <v>10</v>
      </c>
      <c r="Q213" s="3" t="s">
        <v>2519</v>
      </c>
      <c r="R213" s="2" t="s">
        <v>951</v>
      </c>
      <c r="S213" s="3" t="s">
        <v>2520</v>
      </c>
      <c r="T213" s="3" t="s">
        <v>2496</v>
      </c>
      <c r="U213" s="2">
        <v>111058</v>
      </c>
      <c r="V213" s="2">
        <v>2</v>
      </c>
      <c r="W213" s="2">
        <v>0</v>
      </c>
      <c r="X213" s="2" t="s">
        <v>3224</v>
      </c>
      <c r="Z213" s="51">
        <v>45887.459417048602</v>
      </c>
      <c r="AB213" s="2" t="s">
        <v>950</v>
      </c>
    </row>
    <row r="214" spans="1:28" ht="15.75" x14ac:dyDescent="0.25">
      <c r="A214" s="2">
        <v>213</v>
      </c>
      <c r="B214" s="50" t="s">
        <v>3219</v>
      </c>
      <c r="C214" s="47">
        <f ca="1">SUMIF([1]Data!$AC$2:$AC$173,C214,[1]Data!$AD$2:$AD$173)</f>
        <v>0</v>
      </c>
      <c r="D214" s="51">
        <v>45887</v>
      </c>
      <c r="E214" s="51">
        <v>45892</v>
      </c>
      <c r="F214" s="52">
        <v>45887.4594183218</v>
      </c>
      <c r="G214" s="3" t="s">
        <v>3220</v>
      </c>
      <c r="H214" s="51"/>
      <c r="I214" s="2" t="s">
        <v>2487</v>
      </c>
      <c r="J214" s="3" t="s">
        <v>2488</v>
      </c>
      <c r="K214" s="2" t="s">
        <v>2489</v>
      </c>
      <c r="L214" s="2" t="s">
        <v>2490</v>
      </c>
      <c r="M214" s="3" t="s">
        <v>3221</v>
      </c>
      <c r="N214" s="2" t="s">
        <v>3222</v>
      </c>
      <c r="O214" s="2" t="s">
        <v>3223</v>
      </c>
      <c r="P214" s="2">
        <v>20</v>
      </c>
      <c r="Q214" s="3" t="s">
        <v>2502</v>
      </c>
      <c r="R214" s="2" t="s">
        <v>981</v>
      </c>
      <c r="S214" s="3" t="s">
        <v>2503</v>
      </c>
      <c r="T214" s="3" t="s">
        <v>2496</v>
      </c>
      <c r="U214" s="2">
        <v>50182</v>
      </c>
      <c r="V214" s="2">
        <v>2</v>
      </c>
      <c r="W214" s="2">
        <v>0</v>
      </c>
      <c r="X214" s="2" t="s">
        <v>3224</v>
      </c>
      <c r="Z214" s="51">
        <v>45887.459417048602</v>
      </c>
      <c r="AB214" s="2" t="s">
        <v>950</v>
      </c>
    </row>
    <row r="215" spans="1:28" ht="15.75" x14ac:dyDescent="0.25">
      <c r="A215" s="2">
        <v>214</v>
      </c>
      <c r="B215" s="50" t="s">
        <v>3219</v>
      </c>
      <c r="C215" s="47">
        <f ca="1">SUMIF([1]Data!$AC$2:$AC$173,C215,[1]Data!$AD$2:$AD$173)</f>
        <v>0</v>
      </c>
      <c r="D215" s="51">
        <v>45887</v>
      </c>
      <c r="E215" s="51">
        <v>45892</v>
      </c>
      <c r="F215" s="52">
        <v>45887.4594183218</v>
      </c>
      <c r="G215" s="3" t="s">
        <v>3220</v>
      </c>
      <c r="H215" s="51"/>
      <c r="I215" s="2" t="s">
        <v>2487</v>
      </c>
      <c r="J215" s="3" t="s">
        <v>2488</v>
      </c>
      <c r="K215" s="2" t="s">
        <v>2489</v>
      </c>
      <c r="L215" s="2" t="s">
        <v>2490</v>
      </c>
      <c r="M215" s="3" t="s">
        <v>3221</v>
      </c>
      <c r="N215" s="2" t="s">
        <v>3222</v>
      </c>
      <c r="O215" s="2" t="s">
        <v>3223</v>
      </c>
      <c r="P215" s="2">
        <v>30</v>
      </c>
      <c r="Q215" s="3" t="s">
        <v>2592</v>
      </c>
      <c r="R215" s="2" t="s">
        <v>959</v>
      </c>
      <c r="S215" s="3" t="s">
        <v>2593</v>
      </c>
      <c r="T215" s="3" t="s">
        <v>2496</v>
      </c>
      <c r="U215" s="2">
        <v>70950</v>
      </c>
      <c r="V215" s="2">
        <v>3</v>
      </c>
      <c r="W215" s="2">
        <v>0</v>
      </c>
      <c r="X215" s="2" t="s">
        <v>3224</v>
      </c>
      <c r="Z215" s="51">
        <v>45887.459417048602</v>
      </c>
      <c r="AB215" s="2" t="s">
        <v>950</v>
      </c>
    </row>
    <row r="216" spans="1:28" ht="15.75" x14ac:dyDescent="0.25">
      <c r="A216" s="2">
        <v>215</v>
      </c>
      <c r="B216" s="50" t="s">
        <v>3219</v>
      </c>
      <c r="C216" s="47">
        <f ca="1">SUMIF([1]Data!$AC$2:$AC$173,C216,[1]Data!$AD$2:$AD$173)</f>
        <v>0</v>
      </c>
      <c r="D216" s="51">
        <v>45887</v>
      </c>
      <c r="E216" s="51">
        <v>45892</v>
      </c>
      <c r="F216" s="52">
        <v>45887.4594183218</v>
      </c>
      <c r="G216" s="3" t="s">
        <v>3220</v>
      </c>
      <c r="H216" s="51"/>
      <c r="I216" s="2" t="s">
        <v>2487</v>
      </c>
      <c r="J216" s="3" t="s">
        <v>2488</v>
      </c>
      <c r="K216" s="2" t="s">
        <v>2489</v>
      </c>
      <c r="L216" s="2" t="s">
        <v>2490</v>
      </c>
      <c r="M216" s="3" t="s">
        <v>3221</v>
      </c>
      <c r="N216" s="2" t="s">
        <v>3222</v>
      </c>
      <c r="O216" s="2" t="s">
        <v>3223</v>
      </c>
      <c r="P216" s="2">
        <v>40</v>
      </c>
      <c r="Q216" s="3" t="s">
        <v>2563</v>
      </c>
      <c r="R216" s="2" t="s">
        <v>961</v>
      </c>
      <c r="S216" s="3" t="s">
        <v>2564</v>
      </c>
      <c r="T216" s="3" t="s">
        <v>2496</v>
      </c>
      <c r="U216" s="2">
        <v>73431</v>
      </c>
      <c r="V216" s="2">
        <v>2</v>
      </c>
      <c r="W216" s="2">
        <v>0</v>
      </c>
      <c r="X216" s="2" t="s">
        <v>3224</v>
      </c>
      <c r="Z216" s="51">
        <v>45887.459417048602</v>
      </c>
      <c r="AB216" s="2" t="s">
        <v>950</v>
      </c>
    </row>
    <row r="217" spans="1:28" ht="15.75" x14ac:dyDescent="0.25">
      <c r="A217" s="2">
        <v>216</v>
      </c>
      <c r="B217" s="50" t="s">
        <v>3219</v>
      </c>
      <c r="C217" s="47">
        <f ca="1">SUMIF([1]Data!$AC$2:$AC$173,C217,[1]Data!$AD$2:$AD$173)</f>
        <v>0</v>
      </c>
      <c r="D217" s="51">
        <v>45887</v>
      </c>
      <c r="E217" s="51">
        <v>45892</v>
      </c>
      <c r="F217" s="52">
        <v>45887.4594183218</v>
      </c>
      <c r="G217" s="3" t="s">
        <v>3220</v>
      </c>
      <c r="H217" s="51"/>
      <c r="I217" s="2" t="s">
        <v>2487</v>
      </c>
      <c r="J217" s="3" t="s">
        <v>2488</v>
      </c>
      <c r="K217" s="2" t="s">
        <v>2489</v>
      </c>
      <c r="L217" s="2" t="s">
        <v>2490</v>
      </c>
      <c r="M217" s="3" t="s">
        <v>3221</v>
      </c>
      <c r="N217" s="2" t="s">
        <v>3222</v>
      </c>
      <c r="O217" s="2" t="s">
        <v>3223</v>
      </c>
      <c r="P217" s="2">
        <v>50</v>
      </c>
      <c r="Q217" s="3" t="s">
        <v>2510</v>
      </c>
      <c r="R217" s="2" t="s">
        <v>955</v>
      </c>
      <c r="S217" s="3" t="s">
        <v>2511</v>
      </c>
      <c r="T217" s="3" t="s">
        <v>2496</v>
      </c>
      <c r="U217" s="2">
        <v>46000</v>
      </c>
      <c r="V217" s="2">
        <v>2</v>
      </c>
      <c r="W217" s="2">
        <v>0</v>
      </c>
      <c r="X217" s="2" t="s">
        <v>3224</v>
      </c>
      <c r="Z217" s="51">
        <v>45887.459417048602</v>
      </c>
      <c r="AB217" s="2" t="s">
        <v>950</v>
      </c>
    </row>
    <row r="218" spans="1:28" ht="15.75" x14ac:dyDescent="0.25">
      <c r="A218" s="2">
        <v>217</v>
      </c>
      <c r="B218" s="50" t="s">
        <v>3219</v>
      </c>
      <c r="C218" s="47">
        <f ca="1">SUMIF([1]Data!$AC$2:$AC$173,C218,[1]Data!$AD$2:$AD$173)</f>
        <v>0</v>
      </c>
      <c r="D218" s="51">
        <v>45887</v>
      </c>
      <c r="E218" s="51">
        <v>45892</v>
      </c>
      <c r="F218" s="52">
        <v>45887.4594183218</v>
      </c>
      <c r="G218" s="3" t="s">
        <v>3220</v>
      </c>
      <c r="H218" s="51"/>
      <c r="I218" s="2" t="s">
        <v>2487</v>
      </c>
      <c r="J218" s="3" t="s">
        <v>2488</v>
      </c>
      <c r="K218" s="2" t="s">
        <v>2489</v>
      </c>
      <c r="L218" s="2" t="s">
        <v>2490</v>
      </c>
      <c r="M218" s="3" t="s">
        <v>3221</v>
      </c>
      <c r="N218" s="2" t="s">
        <v>3222</v>
      </c>
      <c r="O218" s="2" t="s">
        <v>3223</v>
      </c>
      <c r="P218" s="2">
        <v>60</v>
      </c>
      <c r="Q218" s="3" t="s">
        <v>2556</v>
      </c>
      <c r="R218" s="2" t="s">
        <v>960</v>
      </c>
      <c r="S218" s="3" t="s">
        <v>2557</v>
      </c>
      <c r="T218" s="3" t="s">
        <v>2496</v>
      </c>
      <c r="U218" s="2">
        <v>55595</v>
      </c>
      <c r="V218" s="2">
        <v>3</v>
      </c>
      <c r="W218" s="2">
        <v>0</v>
      </c>
      <c r="X218" s="2" t="s">
        <v>3224</v>
      </c>
      <c r="Z218" s="51">
        <v>45887.459417048602</v>
      </c>
      <c r="AB218" s="2" t="s">
        <v>950</v>
      </c>
    </row>
    <row r="219" spans="1:28" ht="15.75" x14ac:dyDescent="0.25">
      <c r="A219" s="2">
        <v>218</v>
      </c>
      <c r="B219" s="50" t="s">
        <v>3225</v>
      </c>
      <c r="C219" s="47">
        <f ca="1">SUMIF([1]Data!$AC$2:$AC$173,C219,[1]Data!$AD$2:$AD$173)</f>
        <v>0</v>
      </c>
      <c r="D219" s="51">
        <v>45887</v>
      </c>
      <c r="E219" s="51">
        <v>45892</v>
      </c>
      <c r="F219" s="52">
        <v>45887.468200034702</v>
      </c>
      <c r="G219" s="3" t="s">
        <v>3226</v>
      </c>
      <c r="H219" s="51"/>
      <c r="I219" s="2" t="s">
        <v>2487</v>
      </c>
      <c r="J219" s="3" t="s">
        <v>2488</v>
      </c>
      <c r="K219" s="2" t="s">
        <v>2489</v>
      </c>
      <c r="L219" s="2" t="s">
        <v>2490</v>
      </c>
      <c r="M219" s="3" t="s">
        <v>3216</v>
      </c>
      <c r="N219" s="2" t="s">
        <v>3217</v>
      </c>
      <c r="O219" s="2" t="s">
        <v>3218</v>
      </c>
      <c r="P219" s="2">
        <v>10</v>
      </c>
      <c r="Q219" s="3" t="s">
        <v>2556</v>
      </c>
      <c r="R219" s="2" t="s">
        <v>960</v>
      </c>
      <c r="S219" s="3" t="s">
        <v>2557</v>
      </c>
      <c r="T219" s="3" t="s">
        <v>2496</v>
      </c>
      <c r="U219" s="2">
        <v>55595</v>
      </c>
      <c r="V219" s="2">
        <v>1</v>
      </c>
      <c r="W219" s="2">
        <v>0</v>
      </c>
      <c r="X219" s="2" t="s">
        <v>3217</v>
      </c>
      <c r="Z219" s="51">
        <v>45887.468199189803</v>
      </c>
      <c r="AB219" s="2" t="s">
        <v>950</v>
      </c>
    </row>
    <row r="220" spans="1:28" ht="15.75" x14ac:dyDescent="0.25">
      <c r="A220" s="2">
        <v>219</v>
      </c>
      <c r="B220" s="50" t="s">
        <v>3225</v>
      </c>
      <c r="C220" s="47">
        <f ca="1">SUMIF([1]Data!$AC$2:$AC$173,C220,[1]Data!$AD$2:$AD$173)</f>
        <v>0</v>
      </c>
      <c r="D220" s="51">
        <v>45887</v>
      </c>
      <c r="E220" s="51">
        <v>45892</v>
      </c>
      <c r="F220" s="52">
        <v>45887.468200034702</v>
      </c>
      <c r="G220" s="3" t="s">
        <v>3226</v>
      </c>
      <c r="H220" s="51"/>
      <c r="I220" s="2" t="s">
        <v>2487</v>
      </c>
      <c r="J220" s="3" t="s">
        <v>2488</v>
      </c>
      <c r="K220" s="2" t="s">
        <v>2489</v>
      </c>
      <c r="L220" s="2" t="s">
        <v>2490</v>
      </c>
      <c r="M220" s="3" t="s">
        <v>3216</v>
      </c>
      <c r="N220" s="2" t="s">
        <v>3217</v>
      </c>
      <c r="O220" s="2" t="s">
        <v>3218</v>
      </c>
      <c r="P220" s="2">
        <v>20</v>
      </c>
      <c r="Q220" s="3" t="s">
        <v>2502</v>
      </c>
      <c r="R220" s="2" t="s">
        <v>981</v>
      </c>
      <c r="S220" s="3" t="s">
        <v>2503</v>
      </c>
      <c r="T220" s="3" t="s">
        <v>2496</v>
      </c>
      <c r="U220" s="2">
        <v>50182</v>
      </c>
      <c r="V220" s="2">
        <v>7</v>
      </c>
      <c r="W220" s="2">
        <v>0</v>
      </c>
      <c r="X220" s="2" t="s">
        <v>3217</v>
      </c>
      <c r="Z220" s="51">
        <v>45887.468199189803</v>
      </c>
      <c r="AB220" s="2" t="s">
        <v>950</v>
      </c>
    </row>
    <row r="221" spans="1:28" ht="15.75" x14ac:dyDescent="0.25">
      <c r="A221" s="2">
        <v>220</v>
      </c>
      <c r="B221" s="50" t="s">
        <v>3227</v>
      </c>
      <c r="C221" s="47">
        <f ca="1">SUMIF([1]Data!$AC$2:$AC$173,C221,[1]Data!$AD$2:$AD$173)</f>
        <v>0</v>
      </c>
      <c r="D221" s="51">
        <v>45887</v>
      </c>
      <c r="E221" s="51">
        <v>45888</v>
      </c>
      <c r="F221" s="52">
        <v>45887.469401354203</v>
      </c>
      <c r="G221" s="3" t="s">
        <v>3228</v>
      </c>
      <c r="H221" s="51"/>
      <c r="I221" s="2" t="s">
        <v>2487</v>
      </c>
      <c r="J221" s="3" t="s">
        <v>2488</v>
      </c>
      <c r="K221" s="2" t="s">
        <v>2489</v>
      </c>
      <c r="L221" s="2" t="s">
        <v>2490</v>
      </c>
      <c r="M221" s="3" t="s">
        <v>3229</v>
      </c>
      <c r="N221" s="2" t="s">
        <v>3230</v>
      </c>
      <c r="O221" s="2" t="s">
        <v>3231</v>
      </c>
      <c r="P221" s="2">
        <v>10</v>
      </c>
      <c r="Q221" s="3" t="s">
        <v>2502</v>
      </c>
      <c r="R221" s="2" t="s">
        <v>981</v>
      </c>
      <c r="S221" s="3" t="s">
        <v>2503</v>
      </c>
      <c r="T221" s="3" t="s">
        <v>2496</v>
      </c>
      <c r="U221" s="2">
        <v>50182</v>
      </c>
      <c r="V221" s="2">
        <v>2</v>
      </c>
      <c r="W221" s="2">
        <v>0</v>
      </c>
      <c r="X221" s="2" t="s">
        <v>3232</v>
      </c>
      <c r="Y221" s="2" t="s">
        <v>3233</v>
      </c>
      <c r="Z221" s="51">
        <v>45887.469399768503</v>
      </c>
      <c r="AB221" s="2" t="s">
        <v>950</v>
      </c>
    </row>
    <row r="222" spans="1:28" ht="15.75" x14ac:dyDescent="0.25">
      <c r="A222" s="2">
        <v>221</v>
      </c>
      <c r="B222" s="50" t="s">
        <v>3227</v>
      </c>
      <c r="C222" s="47">
        <f ca="1">SUMIF([1]Data!$AC$2:$AC$173,C222,[1]Data!$AD$2:$AD$173)</f>
        <v>0</v>
      </c>
      <c r="D222" s="51">
        <v>45887</v>
      </c>
      <c r="E222" s="51">
        <v>45888</v>
      </c>
      <c r="F222" s="52">
        <v>45887.469401354203</v>
      </c>
      <c r="G222" s="3" t="s">
        <v>3228</v>
      </c>
      <c r="H222" s="51"/>
      <c r="I222" s="2" t="s">
        <v>2487</v>
      </c>
      <c r="J222" s="3" t="s">
        <v>2488</v>
      </c>
      <c r="K222" s="2" t="s">
        <v>2489</v>
      </c>
      <c r="L222" s="2" t="s">
        <v>2490</v>
      </c>
      <c r="M222" s="3" t="s">
        <v>3229</v>
      </c>
      <c r="N222" s="2" t="s">
        <v>3230</v>
      </c>
      <c r="O222" s="2" t="s">
        <v>3231</v>
      </c>
      <c r="P222" s="2">
        <v>20</v>
      </c>
      <c r="Q222" s="3" t="s">
        <v>2556</v>
      </c>
      <c r="R222" s="2" t="s">
        <v>960</v>
      </c>
      <c r="S222" s="3" t="s">
        <v>2557</v>
      </c>
      <c r="T222" s="3" t="s">
        <v>2496</v>
      </c>
      <c r="U222" s="2">
        <v>55595</v>
      </c>
      <c r="V222" s="2">
        <v>2</v>
      </c>
      <c r="W222" s="2">
        <v>0</v>
      </c>
      <c r="X222" s="2" t="s">
        <v>3232</v>
      </c>
      <c r="Y222" s="2" t="s">
        <v>3233</v>
      </c>
      <c r="Z222" s="51">
        <v>45887.469399768503</v>
      </c>
      <c r="AB222" s="2" t="s">
        <v>950</v>
      </c>
    </row>
    <row r="223" spans="1:28" ht="15.75" x14ac:dyDescent="0.25">
      <c r="A223" s="2">
        <v>222</v>
      </c>
      <c r="B223" s="50" t="s">
        <v>3234</v>
      </c>
      <c r="C223" s="47">
        <f ca="1">SUMIF([1]Data!$AC$2:$AC$173,C223,[1]Data!$AD$2:$AD$173)</f>
        <v>0</v>
      </c>
      <c r="D223" s="51">
        <v>45887</v>
      </c>
      <c r="E223" s="51">
        <v>45892</v>
      </c>
      <c r="F223" s="52">
        <v>45887.471056678201</v>
      </c>
      <c r="G223" s="3" t="s">
        <v>3235</v>
      </c>
      <c r="H223" s="51"/>
      <c r="I223" s="2" t="s">
        <v>2487</v>
      </c>
      <c r="J223" s="3" t="s">
        <v>2488</v>
      </c>
      <c r="K223" s="2" t="s">
        <v>2489</v>
      </c>
      <c r="L223" s="2" t="s">
        <v>2490</v>
      </c>
      <c r="M223" s="3" t="s">
        <v>3236</v>
      </c>
      <c r="N223" s="2" t="s">
        <v>3237</v>
      </c>
      <c r="O223" s="2" t="s">
        <v>3238</v>
      </c>
      <c r="P223" s="2">
        <v>10</v>
      </c>
      <c r="Q223" s="3" t="s">
        <v>2563</v>
      </c>
      <c r="R223" s="2" t="s">
        <v>961</v>
      </c>
      <c r="S223" s="3" t="s">
        <v>2564</v>
      </c>
      <c r="T223" s="3" t="s">
        <v>2496</v>
      </c>
      <c r="U223" s="2">
        <v>73431</v>
      </c>
      <c r="V223" s="2">
        <v>1</v>
      </c>
      <c r="W223" s="2">
        <v>0</v>
      </c>
      <c r="X223" s="2" t="s">
        <v>3237</v>
      </c>
      <c r="Z223" s="51">
        <v>45887.471055358801</v>
      </c>
      <c r="AB223" s="2" t="s">
        <v>950</v>
      </c>
    </row>
    <row r="224" spans="1:28" ht="15.75" x14ac:dyDescent="0.25">
      <c r="A224" s="2">
        <v>223</v>
      </c>
      <c r="B224" s="50" t="s">
        <v>3234</v>
      </c>
      <c r="C224" s="47">
        <f ca="1">SUMIF([1]Data!$AC$2:$AC$173,C224,[1]Data!$AD$2:$AD$173)</f>
        <v>0</v>
      </c>
      <c r="D224" s="51">
        <v>45887</v>
      </c>
      <c r="E224" s="51">
        <v>45892</v>
      </c>
      <c r="F224" s="52">
        <v>45887.471056678201</v>
      </c>
      <c r="G224" s="3" t="s">
        <v>3235</v>
      </c>
      <c r="H224" s="51"/>
      <c r="I224" s="2" t="s">
        <v>2487</v>
      </c>
      <c r="J224" s="3" t="s">
        <v>2488</v>
      </c>
      <c r="K224" s="2" t="s">
        <v>2489</v>
      </c>
      <c r="L224" s="2" t="s">
        <v>2490</v>
      </c>
      <c r="M224" s="3" t="s">
        <v>3236</v>
      </c>
      <c r="N224" s="2" t="s">
        <v>3237</v>
      </c>
      <c r="O224" s="2" t="s">
        <v>3238</v>
      </c>
      <c r="P224" s="2">
        <v>20</v>
      </c>
      <c r="Q224" s="3" t="s">
        <v>2510</v>
      </c>
      <c r="R224" s="2" t="s">
        <v>955</v>
      </c>
      <c r="S224" s="3" t="s">
        <v>2511</v>
      </c>
      <c r="T224" s="3" t="s">
        <v>2496</v>
      </c>
      <c r="U224" s="2">
        <v>46000</v>
      </c>
      <c r="V224" s="2">
        <v>3</v>
      </c>
      <c r="W224" s="2">
        <v>0</v>
      </c>
      <c r="X224" s="2" t="s">
        <v>3237</v>
      </c>
      <c r="Z224" s="51">
        <v>45887.471055358801</v>
      </c>
      <c r="AB224" s="2" t="s">
        <v>950</v>
      </c>
    </row>
    <row r="225" spans="1:28" ht="15.75" x14ac:dyDescent="0.25">
      <c r="A225" s="2">
        <v>224</v>
      </c>
      <c r="B225" s="50" t="s">
        <v>3239</v>
      </c>
      <c r="C225" s="47">
        <f ca="1">SUMIF([1]Data!$AC$2:$AC$173,C225,[1]Data!$AD$2:$AD$173)</f>
        <v>0</v>
      </c>
      <c r="D225" s="51">
        <v>45887</v>
      </c>
      <c r="E225" s="51">
        <v>45892</v>
      </c>
      <c r="F225" s="52">
        <v>45887.472075659702</v>
      </c>
      <c r="G225" s="3" t="s">
        <v>3240</v>
      </c>
      <c r="H225" s="51"/>
      <c r="I225" s="2" t="s">
        <v>2487</v>
      </c>
      <c r="J225" s="3" t="s">
        <v>2488</v>
      </c>
      <c r="K225" s="2" t="s">
        <v>2489</v>
      </c>
      <c r="L225" s="2" t="s">
        <v>2490</v>
      </c>
      <c r="M225" s="3" t="s">
        <v>3241</v>
      </c>
      <c r="N225" s="2" t="s">
        <v>3242</v>
      </c>
      <c r="O225" s="2" t="s">
        <v>3243</v>
      </c>
      <c r="P225" s="2">
        <v>10</v>
      </c>
      <c r="Q225" s="3" t="s">
        <v>2519</v>
      </c>
      <c r="R225" s="2" t="s">
        <v>951</v>
      </c>
      <c r="S225" s="3" t="s">
        <v>2520</v>
      </c>
      <c r="T225" s="3" t="s">
        <v>2496</v>
      </c>
      <c r="U225" s="2">
        <v>111058</v>
      </c>
      <c r="V225" s="2">
        <v>3</v>
      </c>
      <c r="W225" s="2">
        <v>0</v>
      </c>
      <c r="X225" s="2" t="s">
        <v>3242</v>
      </c>
      <c r="Z225" s="51">
        <v>45887.472074189798</v>
      </c>
      <c r="AA225" s="2" t="s">
        <v>3244</v>
      </c>
      <c r="AB225" s="2" t="s">
        <v>950</v>
      </c>
    </row>
    <row r="226" spans="1:28" ht="15.75" x14ac:dyDescent="0.25">
      <c r="A226" s="2">
        <v>225</v>
      </c>
      <c r="B226" s="50" t="s">
        <v>3239</v>
      </c>
      <c r="C226" s="47">
        <f ca="1">SUMIF([1]Data!$AC$2:$AC$173,C226,[1]Data!$AD$2:$AD$173)</f>
        <v>0</v>
      </c>
      <c r="D226" s="51">
        <v>45887</v>
      </c>
      <c r="E226" s="51">
        <v>45892</v>
      </c>
      <c r="F226" s="52">
        <v>45887.472075659702</v>
      </c>
      <c r="G226" s="3" t="s">
        <v>3240</v>
      </c>
      <c r="H226" s="51"/>
      <c r="I226" s="2" t="s">
        <v>2487</v>
      </c>
      <c r="J226" s="3" t="s">
        <v>2488</v>
      </c>
      <c r="K226" s="2" t="s">
        <v>2489</v>
      </c>
      <c r="L226" s="2" t="s">
        <v>2490</v>
      </c>
      <c r="M226" s="3" t="s">
        <v>3241</v>
      </c>
      <c r="N226" s="2" t="s">
        <v>3242</v>
      </c>
      <c r="O226" s="2" t="s">
        <v>3243</v>
      </c>
      <c r="P226" s="2">
        <v>20</v>
      </c>
      <c r="Q226" s="3" t="s">
        <v>2502</v>
      </c>
      <c r="R226" s="2" t="s">
        <v>981</v>
      </c>
      <c r="S226" s="3" t="s">
        <v>2503</v>
      </c>
      <c r="T226" s="3" t="s">
        <v>2496</v>
      </c>
      <c r="U226" s="2">
        <v>50182</v>
      </c>
      <c r="V226" s="2">
        <v>1</v>
      </c>
      <c r="W226" s="2">
        <v>0</v>
      </c>
      <c r="X226" s="2" t="s">
        <v>3242</v>
      </c>
      <c r="Z226" s="51">
        <v>45887.472074189798</v>
      </c>
      <c r="AA226" s="2" t="s">
        <v>3244</v>
      </c>
      <c r="AB226" s="2" t="s">
        <v>950</v>
      </c>
    </row>
    <row r="227" spans="1:28" ht="15.75" x14ac:dyDescent="0.25">
      <c r="A227" s="2">
        <v>226</v>
      </c>
      <c r="B227" s="50" t="s">
        <v>3245</v>
      </c>
      <c r="C227" s="47">
        <f ca="1">SUMIF([1]Data!$AC$2:$AC$173,C227,[1]Data!$AD$2:$AD$173)</f>
        <v>0</v>
      </c>
      <c r="D227" s="51">
        <v>45887</v>
      </c>
      <c r="E227" s="51">
        <v>45887</v>
      </c>
      <c r="F227" s="52">
        <v>45887.472600150497</v>
      </c>
      <c r="G227" s="3" t="s">
        <v>3246</v>
      </c>
      <c r="H227" s="51"/>
      <c r="I227" s="2" t="s">
        <v>2487</v>
      </c>
      <c r="J227" s="3" t="s">
        <v>2488</v>
      </c>
      <c r="K227" s="2" t="s">
        <v>2489</v>
      </c>
      <c r="L227" s="2" t="s">
        <v>2490</v>
      </c>
      <c r="M227" s="3" t="s">
        <v>3247</v>
      </c>
      <c r="N227" s="2" t="s">
        <v>3248</v>
      </c>
      <c r="O227" s="2" t="s">
        <v>3249</v>
      </c>
      <c r="P227" s="2">
        <v>10</v>
      </c>
      <c r="Q227" s="3" t="s">
        <v>2547</v>
      </c>
      <c r="R227" s="2" t="s">
        <v>994</v>
      </c>
      <c r="S227" s="3" t="s">
        <v>2548</v>
      </c>
      <c r="T227" s="3" t="s">
        <v>2496</v>
      </c>
      <c r="U227" s="2">
        <v>111606</v>
      </c>
      <c r="V227" s="2">
        <v>1</v>
      </c>
      <c r="W227" s="2">
        <v>0</v>
      </c>
      <c r="X227" s="2" t="s">
        <v>3248</v>
      </c>
      <c r="Z227" s="51">
        <v>45887.472598495398</v>
      </c>
      <c r="AA227" s="2" t="s">
        <v>3250</v>
      </c>
      <c r="AB227" s="2" t="s">
        <v>950</v>
      </c>
    </row>
    <row r="228" spans="1:28" ht="15.75" x14ac:dyDescent="0.25">
      <c r="A228" s="2">
        <v>227</v>
      </c>
      <c r="B228" s="50" t="s">
        <v>3251</v>
      </c>
      <c r="C228" s="47">
        <f ca="1">SUMIF([1]Data!$AC$2:$AC$173,C228,[1]Data!$AD$2:$AD$173)</f>
        <v>0</v>
      </c>
      <c r="D228" s="51">
        <v>45887</v>
      </c>
      <c r="E228" s="51">
        <v>45887</v>
      </c>
      <c r="F228" s="52">
        <v>45887.4751853009</v>
      </c>
      <c r="G228" s="3" t="s">
        <v>3252</v>
      </c>
      <c r="H228" s="51"/>
      <c r="I228" s="2" t="s">
        <v>2487</v>
      </c>
      <c r="J228" s="3" t="s">
        <v>2488</v>
      </c>
      <c r="K228" s="2" t="s">
        <v>2489</v>
      </c>
      <c r="L228" s="2" t="s">
        <v>2490</v>
      </c>
      <c r="M228" s="3" t="s">
        <v>3253</v>
      </c>
      <c r="N228" s="2" t="s">
        <v>3254</v>
      </c>
      <c r="O228" s="2" t="s">
        <v>3255</v>
      </c>
      <c r="P228" s="2">
        <v>10</v>
      </c>
      <c r="Q228" s="3" t="s">
        <v>2510</v>
      </c>
      <c r="R228" s="2" t="s">
        <v>955</v>
      </c>
      <c r="S228" s="3" t="s">
        <v>2511</v>
      </c>
      <c r="T228" s="3" t="s">
        <v>2496</v>
      </c>
      <c r="U228" s="2">
        <v>46000</v>
      </c>
      <c r="V228" s="2">
        <v>1</v>
      </c>
      <c r="W228" s="2">
        <v>0</v>
      </c>
      <c r="X228" s="2" t="s">
        <v>3254</v>
      </c>
      <c r="Z228" s="51">
        <v>45887.475183564798</v>
      </c>
      <c r="AB228" s="2" t="s">
        <v>950</v>
      </c>
    </row>
    <row r="229" spans="1:28" ht="15.75" x14ac:dyDescent="0.25">
      <c r="A229" s="2">
        <v>228</v>
      </c>
      <c r="B229" s="50" t="s">
        <v>3251</v>
      </c>
      <c r="C229" s="47">
        <f ca="1">SUMIF([1]Data!$AC$2:$AC$173,C229,[1]Data!$AD$2:$AD$173)</f>
        <v>0</v>
      </c>
      <c r="D229" s="51">
        <v>45887</v>
      </c>
      <c r="E229" s="51">
        <v>45887</v>
      </c>
      <c r="F229" s="52">
        <v>45887.4751853009</v>
      </c>
      <c r="G229" s="3" t="s">
        <v>3252</v>
      </c>
      <c r="H229" s="51"/>
      <c r="I229" s="2" t="s">
        <v>2487</v>
      </c>
      <c r="J229" s="3" t="s">
        <v>2488</v>
      </c>
      <c r="K229" s="2" t="s">
        <v>2489</v>
      </c>
      <c r="L229" s="2" t="s">
        <v>2490</v>
      </c>
      <c r="M229" s="3" t="s">
        <v>3253</v>
      </c>
      <c r="N229" s="2" t="s">
        <v>3254</v>
      </c>
      <c r="O229" s="2" t="s">
        <v>3255</v>
      </c>
      <c r="P229" s="2">
        <v>20</v>
      </c>
      <c r="Q229" s="3" t="s">
        <v>2502</v>
      </c>
      <c r="R229" s="2" t="s">
        <v>981</v>
      </c>
      <c r="S229" s="3" t="s">
        <v>2503</v>
      </c>
      <c r="T229" s="3" t="s">
        <v>2496</v>
      </c>
      <c r="U229" s="2">
        <v>50182</v>
      </c>
      <c r="V229" s="2">
        <v>1</v>
      </c>
      <c r="W229" s="2">
        <v>0</v>
      </c>
      <c r="X229" s="2" t="s">
        <v>3254</v>
      </c>
      <c r="Z229" s="51">
        <v>45887.475183564798</v>
      </c>
      <c r="AB229" s="2" t="s">
        <v>950</v>
      </c>
    </row>
    <row r="230" spans="1:28" ht="15.75" x14ac:dyDescent="0.25">
      <c r="A230" s="2">
        <v>229</v>
      </c>
      <c r="B230" s="50" t="s">
        <v>3251</v>
      </c>
      <c r="C230" s="47">
        <f ca="1">SUMIF([1]Data!$AC$2:$AC$173,C230,[1]Data!$AD$2:$AD$173)</f>
        <v>0</v>
      </c>
      <c r="D230" s="51">
        <v>45887</v>
      </c>
      <c r="E230" s="51">
        <v>45887</v>
      </c>
      <c r="F230" s="52">
        <v>45887.4751853009</v>
      </c>
      <c r="G230" s="3" t="s">
        <v>3252</v>
      </c>
      <c r="H230" s="51"/>
      <c r="I230" s="2" t="s">
        <v>2487</v>
      </c>
      <c r="J230" s="3" t="s">
        <v>2488</v>
      </c>
      <c r="K230" s="2" t="s">
        <v>2489</v>
      </c>
      <c r="L230" s="2" t="s">
        <v>2490</v>
      </c>
      <c r="M230" s="3" t="s">
        <v>3253</v>
      </c>
      <c r="N230" s="2" t="s">
        <v>3254</v>
      </c>
      <c r="O230" s="2" t="s">
        <v>3255</v>
      </c>
      <c r="P230" s="2">
        <v>30</v>
      </c>
      <c r="Q230" s="3" t="s">
        <v>2592</v>
      </c>
      <c r="R230" s="2" t="s">
        <v>959</v>
      </c>
      <c r="S230" s="3" t="s">
        <v>2593</v>
      </c>
      <c r="T230" s="3" t="s">
        <v>2496</v>
      </c>
      <c r="U230" s="2">
        <v>70950</v>
      </c>
      <c r="V230" s="2">
        <v>2</v>
      </c>
      <c r="W230" s="2">
        <v>0</v>
      </c>
      <c r="X230" s="2" t="s">
        <v>3254</v>
      </c>
      <c r="Z230" s="51">
        <v>45887.475183564798</v>
      </c>
      <c r="AB230" s="2" t="s">
        <v>950</v>
      </c>
    </row>
    <row r="231" spans="1:28" ht="15.75" x14ac:dyDescent="0.25">
      <c r="A231" s="2">
        <v>230</v>
      </c>
      <c r="B231" s="50" t="s">
        <v>3251</v>
      </c>
      <c r="C231" s="47">
        <f ca="1">SUMIF([1]Data!$AC$2:$AC$173,C231,[1]Data!$AD$2:$AD$173)</f>
        <v>0</v>
      </c>
      <c r="D231" s="51">
        <v>45887</v>
      </c>
      <c r="E231" s="51">
        <v>45887</v>
      </c>
      <c r="F231" s="52">
        <v>45887.4751853009</v>
      </c>
      <c r="G231" s="3" t="s">
        <v>3252</v>
      </c>
      <c r="H231" s="51"/>
      <c r="I231" s="2" t="s">
        <v>2487</v>
      </c>
      <c r="J231" s="3" t="s">
        <v>2488</v>
      </c>
      <c r="K231" s="2" t="s">
        <v>2489</v>
      </c>
      <c r="L231" s="2" t="s">
        <v>2490</v>
      </c>
      <c r="M231" s="3" t="s">
        <v>3253</v>
      </c>
      <c r="N231" s="2" t="s">
        <v>3254</v>
      </c>
      <c r="O231" s="2" t="s">
        <v>3255</v>
      </c>
      <c r="P231" s="2">
        <v>40</v>
      </c>
      <c r="Q231" s="3" t="s">
        <v>2556</v>
      </c>
      <c r="R231" s="2" t="s">
        <v>960</v>
      </c>
      <c r="S231" s="3" t="s">
        <v>2557</v>
      </c>
      <c r="T231" s="3" t="s">
        <v>2496</v>
      </c>
      <c r="U231" s="2">
        <v>55595</v>
      </c>
      <c r="V231" s="2">
        <v>3</v>
      </c>
      <c r="W231" s="2">
        <v>0</v>
      </c>
      <c r="X231" s="2" t="s">
        <v>3254</v>
      </c>
      <c r="Z231" s="51">
        <v>45887.475183564798</v>
      </c>
      <c r="AB231" s="2" t="s">
        <v>950</v>
      </c>
    </row>
    <row r="232" spans="1:28" ht="15.75" x14ac:dyDescent="0.25">
      <c r="A232" s="2">
        <v>231</v>
      </c>
      <c r="B232" s="50" t="s">
        <v>3251</v>
      </c>
      <c r="C232" s="47">
        <f ca="1">SUMIF([1]Data!$AC$2:$AC$173,C232,[1]Data!$AD$2:$AD$173)</f>
        <v>0</v>
      </c>
      <c r="D232" s="51">
        <v>45887</v>
      </c>
      <c r="E232" s="51">
        <v>45887</v>
      </c>
      <c r="F232" s="52">
        <v>45887.4751853009</v>
      </c>
      <c r="G232" s="3" t="s">
        <v>3252</v>
      </c>
      <c r="H232" s="51"/>
      <c r="I232" s="2" t="s">
        <v>2487</v>
      </c>
      <c r="J232" s="3" t="s">
        <v>2488</v>
      </c>
      <c r="K232" s="2" t="s">
        <v>2489</v>
      </c>
      <c r="L232" s="2" t="s">
        <v>2490</v>
      </c>
      <c r="M232" s="3" t="s">
        <v>3253</v>
      </c>
      <c r="N232" s="2" t="s">
        <v>3254</v>
      </c>
      <c r="O232" s="2" t="s">
        <v>3255</v>
      </c>
      <c r="P232" s="2">
        <v>50</v>
      </c>
      <c r="Q232" s="3" t="s">
        <v>2547</v>
      </c>
      <c r="R232" s="2" t="s">
        <v>994</v>
      </c>
      <c r="S232" s="3" t="s">
        <v>2548</v>
      </c>
      <c r="T232" s="3" t="s">
        <v>2496</v>
      </c>
      <c r="U232" s="2">
        <v>111606</v>
      </c>
      <c r="V232" s="2">
        <v>2</v>
      </c>
      <c r="W232" s="2">
        <v>0</v>
      </c>
      <c r="X232" s="2" t="s">
        <v>3254</v>
      </c>
      <c r="Z232" s="51">
        <v>45887.475183564798</v>
      </c>
      <c r="AB232" s="2" t="s">
        <v>950</v>
      </c>
    </row>
    <row r="233" spans="1:28" ht="15.75" x14ac:dyDescent="0.25">
      <c r="A233" s="2">
        <v>232</v>
      </c>
      <c r="B233" s="50" t="s">
        <v>3251</v>
      </c>
      <c r="C233" s="47">
        <f ca="1">SUMIF([1]Data!$AC$2:$AC$173,C233,[1]Data!$AD$2:$AD$173)</f>
        <v>0</v>
      </c>
      <c r="D233" s="51">
        <v>45887</v>
      </c>
      <c r="E233" s="51">
        <v>45887</v>
      </c>
      <c r="F233" s="52">
        <v>45887.4751853009</v>
      </c>
      <c r="G233" s="3" t="s">
        <v>3252</v>
      </c>
      <c r="H233" s="51"/>
      <c r="I233" s="2" t="s">
        <v>2487</v>
      </c>
      <c r="J233" s="3" t="s">
        <v>2488</v>
      </c>
      <c r="K233" s="2" t="s">
        <v>2489</v>
      </c>
      <c r="L233" s="2" t="s">
        <v>2490</v>
      </c>
      <c r="M233" s="3" t="s">
        <v>3253</v>
      </c>
      <c r="N233" s="2" t="s">
        <v>3254</v>
      </c>
      <c r="O233" s="2" t="s">
        <v>3255</v>
      </c>
      <c r="P233" s="2">
        <v>60</v>
      </c>
      <c r="Q233" s="3" t="s">
        <v>2528</v>
      </c>
      <c r="R233" s="2" t="s">
        <v>965</v>
      </c>
      <c r="S233" s="3" t="s">
        <v>2529</v>
      </c>
      <c r="T233" s="3" t="s">
        <v>2496</v>
      </c>
      <c r="U233" s="2">
        <v>74250</v>
      </c>
      <c r="V233" s="2">
        <v>3</v>
      </c>
      <c r="W233" s="2">
        <v>0</v>
      </c>
      <c r="X233" s="2" t="s">
        <v>3254</v>
      </c>
      <c r="Z233" s="51">
        <v>45887.475183564798</v>
      </c>
      <c r="AB233" s="2" t="s">
        <v>950</v>
      </c>
    </row>
    <row r="234" spans="1:28" ht="15.75" x14ac:dyDescent="0.25">
      <c r="A234" s="2">
        <v>233</v>
      </c>
      <c r="B234" s="50" t="s">
        <v>3251</v>
      </c>
      <c r="C234" s="47">
        <f ca="1">SUMIF([1]Data!$AC$2:$AC$173,C234,[1]Data!$AD$2:$AD$173)</f>
        <v>0</v>
      </c>
      <c r="D234" s="51">
        <v>45887</v>
      </c>
      <c r="E234" s="51">
        <v>45887</v>
      </c>
      <c r="F234" s="52">
        <v>45887.4751853009</v>
      </c>
      <c r="G234" s="3" t="s">
        <v>3252</v>
      </c>
      <c r="H234" s="51"/>
      <c r="I234" s="2" t="s">
        <v>2487</v>
      </c>
      <c r="J234" s="3" t="s">
        <v>2488</v>
      </c>
      <c r="K234" s="2" t="s">
        <v>2489</v>
      </c>
      <c r="L234" s="2" t="s">
        <v>2490</v>
      </c>
      <c r="M234" s="3" t="s">
        <v>3253</v>
      </c>
      <c r="N234" s="2" t="s">
        <v>3254</v>
      </c>
      <c r="O234" s="2" t="s">
        <v>3255</v>
      </c>
      <c r="P234" s="2">
        <v>70</v>
      </c>
      <c r="Q234" s="3" t="s">
        <v>2519</v>
      </c>
      <c r="R234" s="2" t="s">
        <v>951</v>
      </c>
      <c r="S234" s="3" t="s">
        <v>2520</v>
      </c>
      <c r="T234" s="3" t="s">
        <v>2496</v>
      </c>
      <c r="U234" s="2">
        <v>111058</v>
      </c>
      <c r="V234" s="2">
        <v>2</v>
      </c>
      <c r="W234" s="2">
        <v>0</v>
      </c>
      <c r="X234" s="2" t="s">
        <v>3254</v>
      </c>
      <c r="Z234" s="51">
        <v>45887.475183564798</v>
      </c>
      <c r="AB234" s="2" t="s">
        <v>950</v>
      </c>
    </row>
    <row r="235" spans="1:28" ht="15.75" x14ac:dyDescent="0.25">
      <c r="A235" s="2">
        <v>234</v>
      </c>
      <c r="B235" s="50" t="s">
        <v>3256</v>
      </c>
      <c r="C235" s="47">
        <f ca="1">SUMIF([1]Data!$AC$2:$AC$173,C235,[1]Data!$AD$2:$AD$173)</f>
        <v>0</v>
      </c>
      <c r="D235" s="51">
        <v>45887</v>
      </c>
      <c r="E235" s="51">
        <v>45892</v>
      </c>
      <c r="F235" s="52">
        <v>45887.476217476898</v>
      </c>
      <c r="G235" s="3" t="s">
        <v>3257</v>
      </c>
      <c r="H235" s="51"/>
      <c r="I235" s="2" t="s">
        <v>2487</v>
      </c>
      <c r="J235" s="3" t="s">
        <v>2488</v>
      </c>
      <c r="K235" s="2" t="s">
        <v>2489</v>
      </c>
      <c r="L235" s="2" t="s">
        <v>2490</v>
      </c>
      <c r="M235" s="3" t="s">
        <v>1167</v>
      </c>
      <c r="N235" s="2" t="s">
        <v>1166</v>
      </c>
      <c r="O235" s="2" t="s">
        <v>3258</v>
      </c>
      <c r="P235" s="2">
        <v>10</v>
      </c>
      <c r="Q235" s="3" t="s">
        <v>2556</v>
      </c>
      <c r="R235" s="2" t="s">
        <v>960</v>
      </c>
      <c r="S235" s="3" t="s">
        <v>2557</v>
      </c>
      <c r="T235" s="3" t="s">
        <v>2496</v>
      </c>
      <c r="U235" s="2">
        <v>55595</v>
      </c>
      <c r="V235" s="2">
        <v>3</v>
      </c>
      <c r="W235" s="2">
        <v>0</v>
      </c>
      <c r="X235" s="2" t="s">
        <v>1166</v>
      </c>
      <c r="Z235" s="51">
        <v>45887.4762158218</v>
      </c>
      <c r="AB235" s="2" t="s">
        <v>950</v>
      </c>
    </row>
    <row r="236" spans="1:28" ht="15.75" x14ac:dyDescent="0.25">
      <c r="A236" s="2">
        <v>235</v>
      </c>
      <c r="B236" s="50" t="s">
        <v>3256</v>
      </c>
      <c r="C236" s="47">
        <f ca="1">SUMIF([1]Data!$AC$2:$AC$173,C236,[1]Data!$AD$2:$AD$173)</f>
        <v>0</v>
      </c>
      <c r="D236" s="51">
        <v>45887</v>
      </c>
      <c r="E236" s="51">
        <v>45892</v>
      </c>
      <c r="F236" s="52">
        <v>45887.476217476898</v>
      </c>
      <c r="G236" s="3" t="s">
        <v>3257</v>
      </c>
      <c r="H236" s="51"/>
      <c r="I236" s="2" t="s">
        <v>2487</v>
      </c>
      <c r="J236" s="3" t="s">
        <v>2488</v>
      </c>
      <c r="K236" s="2" t="s">
        <v>2489</v>
      </c>
      <c r="L236" s="2" t="s">
        <v>2490</v>
      </c>
      <c r="M236" s="3" t="s">
        <v>1167</v>
      </c>
      <c r="N236" s="2" t="s">
        <v>1166</v>
      </c>
      <c r="O236" s="2" t="s">
        <v>3258</v>
      </c>
      <c r="P236" s="2">
        <v>20</v>
      </c>
      <c r="Q236" s="3" t="s">
        <v>2502</v>
      </c>
      <c r="R236" s="2" t="s">
        <v>981</v>
      </c>
      <c r="S236" s="3" t="s">
        <v>2503</v>
      </c>
      <c r="T236" s="3" t="s">
        <v>2496</v>
      </c>
      <c r="U236" s="2">
        <v>50182</v>
      </c>
      <c r="V236" s="2">
        <v>1</v>
      </c>
      <c r="W236" s="2">
        <v>0</v>
      </c>
      <c r="X236" s="2" t="s">
        <v>1166</v>
      </c>
      <c r="Z236" s="51">
        <v>45887.4762158218</v>
      </c>
      <c r="AB236" s="2" t="s">
        <v>950</v>
      </c>
    </row>
    <row r="237" spans="1:28" ht="15.75" x14ac:dyDescent="0.25">
      <c r="A237" s="2">
        <v>236</v>
      </c>
      <c r="B237" s="50" t="s">
        <v>3259</v>
      </c>
      <c r="C237" s="47">
        <f ca="1">SUMIF([1]Data!$AC$2:$AC$173,C237,[1]Data!$AD$2:$AD$173)</f>
        <v>0</v>
      </c>
      <c r="D237" s="51">
        <v>45887</v>
      </c>
      <c r="E237" s="51">
        <v>45887</v>
      </c>
      <c r="F237" s="52">
        <v>45887.479638044002</v>
      </c>
      <c r="G237" s="3" t="s">
        <v>3260</v>
      </c>
      <c r="H237" s="51"/>
      <c r="I237" s="2" t="s">
        <v>2487</v>
      </c>
      <c r="J237" s="3" t="s">
        <v>2488</v>
      </c>
      <c r="K237" s="2" t="s">
        <v>2489</v>
      </c>
      <c r="L237" s="2" t="s">
        <v>2490</v>
      </c>
      <c r="M237" s="3" t="s">
        <v>3261</v>
      </c>
      <c r="N237" s="2" t="s">
        <v>3262</v>
      </c>
      <c r="O237" s="2" t="s">
        <v>3263</v>
      </c>
      <c r="P237" s="2">
        <v>10</v>
      </c>
      <c r="Q237" s="3" t="s">
        <v>2592</v>
      </c>
      <c r="R237" s="2" t="s">
        <v>959</v>
      </c>
      <c r="S237" s="3" t="s">
        <v>2593</v>
      </c>
      <c r="T237" s="3" t="s">
        <v>2496</v>
      </c>
      <c r="U237" s="2">
        <v>70950</v>
      </c>
      <c r="V237" s="2">
        <v>2</v>
      </c>
      <c r="W237" s="2">
        <v>0</v>
      </c>
      <c r="X237" s="2" t="s">
        <v>3262</v>
      </c>
      <c r="Z237" s="51">
        <v>45887.479636261603</v>
      </c>
      <c r="AB237" s="2" t="s">
        <v>950</v>
      </c>
    </row>
    <row r="238" spans="1:28" ht="15.75" x14ac:dyDescent="0.25">
      <c r="A238" s="2">
        <v>237</v>
      </c>
      <c r="B238" s="50" t="s">
        <v>3264</v>
      </c>
      <c r="C238" s="47">
        <f ca="1">SUMIF([1]Data!$AC$2:$AC$173,C238,[1]Data!$AD$2:$AD$173)</f>
        <v>0</v>
      </c>
      <c r="D238" s="51">
        <v>45887</v>
      </c>
      <c r="E238" s="51">
        <v>45892</v>
      </c>
      <c r="F238" s="52">
        <v>45887.483451736101</v>
      </c>
      <c r="G238" s="3" t="s">
        <v>3265</v>
      </c>
      <c r="H238" s="51"/>
      <c r="I238" s="2" t="s">
        <v>2487</v>
      </c>
      <c r="J238" s="3" t="s">
        <v>2488</v>
      </c>
      <c r="K238" s="2" t="s">
        <v>2489</v>
      </c>
      <c r="L238" s="2" t="s">
        <v>2490</v>
      </c>
      <c r="M238" s="3" t="s">
        <v>3266</v>
      </c>
      <c r="N238" s="2" t="s">
        <v>3267</v>
      </c>
      <c r="O238" s="2" t="s">
        <v>3268</v>
      </c>
      <c r="P238" s="2">
        <v>10</v>
      </c>
      <c r="Q238" s="3" t="s">
        <v>2563</v>
      </c>
      <c r="R238" s="2" t="s">
        <v>961</v>
      </c>
      <c r="S238" s="3" t="s">
        <v>2564</v>
      </c>
      <c r="T238" s="3" t="s">
        <v>2496</v>
      </c>
      <c r="U238" s="2">
        <v>73431</v>
      </c>
      <c r="V238" s="2">
        <v>1</v>
      </c>
      <c r="W238" s="2">
        <v>0</v>
      </c>
      <c r="X238" s="2" t="s">
        <v>3267</v>
      </c>
      <c r="Z238" s="51">
        <v>45887.4834498032</v>
      </c>
      <c r="AB238" s="2" t="s">
        <v>950</v>
      </c>
    </row>
    <row r="239" spans="1:28" ht="15.75" x14ac:dyDescent="0.25">
      <c r="A239" s="2">
        <v>238</v>
      </c>
      <c r="B239" s="50" t="s">
        <v>3269</v>
      </c>
      <c r="C239" s="47">
        <f ca="1">SUMIF([1]Data!$AC$2:$AC$173,C239,[1]Data!$AD$2:$AD$173)</f>
        <v>0</v>
      </c>
      <c r="D239" s="51">
        <v>45887</v>
      </c>
      <c r="E239" s="51">
        <v>45887</v>
      </c>
      <c r="F239" s="52">
        <v>45887.488195451398</v>
      </c>
      <c r="G239" s="3" t="s">
        <v>3270</v>
      </c>
      <c r="H239" s="51"/>
      <c r="I239" s="2" t="s">
        <v>2487</v>
      </c>
      <c r="J239" s="3" t="s">
        <v>2488</v>
      </c>
      <c r="K239" s="2" t="s">
        <v>2489</v>
      </c>
      <c r="L239" s="2" t="s">
        <v>2490</v>
      </c>
      <c r="M239" s="3" t="s">
        <v>3271</v>
      </c>
      <c r="N239" s="2" t="s">
        <v>3272</v>
      </c>
      <c r="O239" s="2" t="s">
        <v>3273</v>
      </c>
      <c r="P239" s="2">
        <v>10</v>
      </c>
      <c r="Q239" s="3" t="s">
        <v>2510</v>
      </c>
      <c r="R239" s="2" t="s">
        <v>955</v>
      </c>
      <c r="S239" s="3" t="s">
        <v>2511</v>
      </c>
      <c r="T239" s="3" t="s">
        <v>2496</v>
      </c>
      <c r="U239" s="2">
        <v>46000</v>
      </c>
      <c r="V239" s="2">
        <v>1</v>
      </c>
      <c r="W239" s="2">
        <v>0</v>
      </c>
      <c r="X239" s="2" t="s">
        <v>3274</v>
      </c>
      <c r="Z239" s="51">
        <v>45887.488193368103</v>
      </c>
      <c r="AB239" s="2" t="s">
        <v>950</v>
      </c>
    </row>
    <row r="240" spans="1:28" ht="15.75" x14ac:dyDescent="0.25">
      <c r="A240" s="2">
        <v>239</v>
      </c>
      <c r="B240" s="50" t="s">
        <v>3275</v>
      </c>
      <c r="C240" s="47">
        <f ca="1">SUMIF([1]Data!$AC$2:$AC$173,C240,[1]Data!$AD$2:$AD$173)</f>
        <v>0</v>
      </c>
      <c r="D240" s="51">
        <v>45887</v>
      </c>
      <c r="E240" s="51">
        <v>45892</v>
      </c>
      <c r="F240" s="52">
        <v>45887.4958742245</v>
      </c>
      <c r="G240" s="3" t="s">
        <v>3276</v>
      </c>
      <c r="H240" s="51"/>
      <c r="I240" s="2" t="s">
        <v>2487</v>
      </c>
      <c r="J240" s="3" t="s">
        <v>2488</v>
      </c>
      <c r="K240" s="2" t="s">
        <v>2489</v>
      </c>
      <c r="L240" s="2" t="s">
        <v>2490</v>
      </c>
      <c r="M240" s="3" t="s">
        <v>3277</v>
      </c>
      <c r="N240" s="2" t="s">
        <v>3278</v>
      </c>
      <c r="O240" s="2" t="s">
        <v>3279</v>
      </c>
      <c r="P240" s="2">
        <v>10</v>
      </c>
      <c r="Q240" s="3" t="s">
        <v>2556</v>
      </c>
      <c r="R240" s="2" t="s">
        <v>960</v>
      </c>
      <c r="S240" s="3" t="s">
        <v>2557</v>
      </c>
      <c r="T240" s="3" t="s">
        <v>2496</v>
      </c>
      <c r="U240" s="2">
        <v>55595</v>
      </c>
      <c r="V240" s="2">
        <v>2</v>
      </c>
      <c r="W240" s="2">
        <v>0</v>
      </c>
      <c r="X240" s="2" t="s">
        <v>3278</v>
      </c>
      <c r="Y240" s="2" t="s">
        <v>2541</v>
      </c>
      <c r="Z240" s="51">
        <v>45887.495872106498</v>
      </c>
      <c r="AB240" s="2" t="s">
        <v>950</v>
      </c>
    </row>
    <row r="241" spans="1:28" ht="15.75" x14ac:dyDescent="0.25">
      <c r="A241" s="2">
        <v>240</v>
      </c>
      <c r="B241" s="50" t="s">
        <v>3280</v>
      </c>
      <c r="C241" s="47">
        <f ca="1">SUMIF([1]Data!$AC$2:$AC$173,C241,[1]Data!$AD$2:$AD$173)</f>
        <v>0</v>
      </c>
      <c r="D241" s="51">
        <v>45887</v>
      </c>
      <c r="E241" s="51">
        <v>45892</v>
      </c>
      <c r="F241" s="52">
        <v>45887.511329594898</v>
      </c>
      <c r="G241" s="3" t="s">
        <v>3281</v>
      </c>
      <c r="H241" s="51"/>
      <c r="I241" s="2" t="s">
        <v>2487</v>
      </c>
      <c r="J241" s="3" t="s">
        <v>2488</v>
      </c>
      <c r="K241" s="2" t="s">
        <v>2489</v>
      </c>
      <c r="L241" s="2" t="s">
        <v>2490</v>
      </c>
      <c r="M241" s="3" t="s">
        <v>3282</v>
      </c>
      <c r="N241" s="2" t="s">
        <v>3283</v>
      </c>
      <c r="O241" s="2" t="s">
        <v>3284</v>
      </c>
      <c r="P241" s="2">
        <v>10</v>
      </c>
      <c r="Q241" s="3" t="s">
        <v>2563</v>
      </c>
      <c r="R241" s="2" t="s">
        <v>961</v>
      </c>
      <c r="S241" s="3" t="s">
        <v>2564</v>
      </c>
      <c r="T241" s="3" t="s">
        <v>2496</v>
      </c>
      <c r="U241" s="2">
        <v>73431</v>
      </c>
      <c r="V241" s="2">
        <v>1</v>
      </c>
      <c r="W241" s="2">
        <v>0</v>
      </c>
      <c r="X241" s="2" t="s">
        <v>3285</v>
      </c>
      <c r="Z241" s="51">
        <v>45887.511328703702</v>
      </c>
      <c r="AB241" s="2" t="s">
        <v>950</v>
      </c>
    </row>
    <row r="242" spans="1:28" ht="15.75" x14ac:dyDescent="0.25">
      <c r="A242" s="2">
        <v>241</v>
      </c>
      <c r="B242" s="50" t="s">
        <v>3280</v>
      </c>
      <c r="C242" s="47">
        <f ca="1">SUMIF([1]Data!$AC$2:$AC$173,C242,[1]Data!$AD$2:$AD$173)</f>
        <v>0</v>
      </c>
      <c r="D242" s="51">
        <v>45887</v>
      </c>
      <c r="E242" s="51">
        <v>45892</v>
      </c>
      <c r="F242" s="52">
        <v>45887.511329594898</v>
      </c>
      <c r="G242" s="3" t="s">
        <v>3281</v>
      </c>
      <c r="H242" s="51"/>
      <c r="I242" s="2" t="s">
        <v>2487</v>
      </c>
      <c r="J242" s="3" t="s">
        <v>2488</v>
      </c>
      <c r="K242" s="2" t="s">
        <v>2489</v>
      </c>
      <c r="L242" s="2" t="s">
        <v>2490</v>
      </c>
      <c r="M242" s="3" t="s">
        <v>3282</v>
      </c>
      <c r="N242" s="2" t="s">
        <v>3283</v>
      </c>
      <c r="O242" s="2" t="s">
        <v>3284</v>
      </c>
      <c r="P242" s="2">
        <v>20</v>
      </c>
      <c r="Q242" s="3" t="s">
        <v>2556</v>
      </c>
      <c r="R242" s="2" t="s">
        <v>960</v>
      </c>
      <c r="S242" s="3" t="s">
        <v>2557</v>
      </c>
      <c r="T242" s="3" t="s">
        <v>2496</v>
      </c>
      <c r="U242" s="2">
        <v>55595</v>
      </c>
      <c r="V242" s="2">
        <v>2</v>
      </c>
      <c r="W242" s="2">
        <v>0</v>
      </c>
      <c r="X242" s="2" t="s">
        <v>3285</v>
      </c>
      <c r="Z242" s="51">
        <v>45887.511328703702</v>
      </c>
      <c r="AB242" s="2" t="s">
        <v>950</v>
      </c>
    </row>
    <row r="243" spans="1:28" ht="15.75" x14ac:dyDescent="0.25">
      <c r="A243" s="2">
        <v>242</v>
      </c>
      <c r="B243" s="50" t="s">
        <v>3286</v>
      </c>
      <c r="C243" s="47">
        <f ca="1">SUMIF([1]Data!$AC$2:$AC$173,C243,[1]Data!$AD$2:$AD$173)</f>
        <v>0</v>
      </c>
      <c r="D243" s="51">
        <v>45887</v>
      </c>
      <c r="E243" s="51">
        <v>45887</v>
      </c>
      <c r="F243" s="52">
        <v>45887.511712002299</v>
      </c>
      <c r="G243" s="3" t="s">
        <v>3287</v>
      </c>
      <c r="H243" s="51"/>
      <c r="I243" s="2" t="s">
        <v>2487</v>
      </c>
      <c r="J243" s="3" t="s">
        <v>2488</v>
      </c>
      <c r="K243" s="2" t="s">
        <v>2489</v>
      </c>
      <c r="L243" s="2" t="s">
        <v>2490</v>
      </c>
      <c r="M243" s="3" t="s">
        <v>3288</v>
      </c>
      <c r="N243" s="2" t="s">
        <v>3289</v>
      </c>
      <c r="O243" s="2" t="s">
        <v>3290</v>
      </c>
      <c r="P243" s="2">
        <v>10</v>
      </c>
      <c r="Q243" s="3" t="s">
        <v>2510</v>
      </c>
      <c r="R243" s="2" t="s">
        <v>955</v>
      </c>
      <c r="S243" s="3" t="s">
        <v>2511</v>
      </c>
      <c r="T243" s="3" t="s">
        <v>2496</v>
      </c>
      <c r="U243" s="2">
        <v>46000</v>
      </c>
      <c r="V243" s="2">
        <v>1</v>
      </c>
      <c r="W243" s="2">
        <v>0</v>
      </c>
      <c r="X243" s="2" t="s">
        <v>3289</v>
      </c>
      <c r="Z243" s="51">
        <v>45887.5117094097</v>
      </c>
      <c r="AB243" s="2" t="s">
        <v>950</v>
      </c>
    </row>
    <row r="244" spans="1:28" ht="15.75" x14ac:dyDescent="0.25">
      <c r="A244" s="2">
        <v>243</v>
      </c>
      <c r="B244" s="50" t="s">
        <v>3291</v>
      </c>
      <c r="C244" s="47">
        <f ca="1">SUMIF([1]Data!$AC$2:$AC$173,C244,[1]Data!$AD$2:$AD$173)</f>
        <v>0</v>
      </c>
      <c r="D244" s="51">
        <v>45887</v>
      </c>
      <c r="E244" s="51">
        <v>45887</v>
      </c>
      <c r="F244" s="52">
        <v>45887.516782986102</v>
      </c>
      <c r="G244" s="3" t="s">
        <v>3292</v>
      </c>
      <c r="H244" s="51"/>
      <c r="I244" s="2" t="s">
        <v>2487</v>
      </c>
      <c r="J244" s="3" t="s">
        <v>2488</v>
      </c>
      <c r="K244" s="2" t="s">
        <v>2489</v>
      </c>
      <c r="L244" s="2" t="s">
        <v>2490</v>
      </c>
      <c r="M244" s="3" t="s">
        <v>3293</v>
      </c>
      <c r="N244" s="2" t="s">
        <v>3294</v>
      </c>
      <c r="O244" s="2" t="s">
        <v>3295</v>
      </c>
      <c r="P244" s="2">
        <v>10</v>
      </c>
      <c r="Q244" s="3" t="s">
        <v>2547</v>
      </c>
      <c r="R244" s="2" t="s">
        <v>994</v>
      </c>
      <c r="S244" s="3" t="s">
        <v>2548</v>
      </c>
      <c r="T244" s="3" t="s">
        <v>2496</v>
      </c>
      <c r="U244" s="2">
        <v>111606</v>
      </c>
      <c r="V244" s="2">
        <v>1</v>
      </c>
      <c r="W244" s="2">
        <v>0</v>
      </c>
      <c r="X244" s="2" t="s">
        <v>3294</v>
      </c>
      <c r="Y244" s="2" t="s">
        <v>3296</v>
      </c>
      <c r="Z244" s="51">
        <v>45887.516780439801</v>
      </c>
      <c r="AB244" s="2" t="s">
        <v>950</v>
      </c>
    </row>
    <row r="245" spans="1:28" ht="15.75" x14ac:dyDescent="0.25">
      <c r="A245" s="2">
        <v>244</v>
      </c>
      <c r="B245" s="50" t="s">
        <v>3291</v>
      </c>
      <c r="C245" s="47">
        <f ca="1">SUMIF([1]Data!$AC$2:$AC$173,C245,[1]Data!$AD$2:$AD$173)</f>
        <v>0</v>
      </c>
      <c r="D245" s="51">
        <v>45887</v>
      </c>
      <c r="E245" s="51">
        <v>45887</v>
      </c>
      <c r="F245" s="52">
        <v>45887.516782986102</v>
      </c>
      <c r="G245" s="3" t="s">
        <v>3292</v>
      </c>
      <c r="H245" s="51"/>
      <c r="I245" s="2" t="s">
        <v>2487</v>
      </c>
      <c r="J245" s="3" t="s">
        <v>2488</v>
      </c>
      <c r="K245" s="2" t="s">
        <v>2489</v>
      </c>
      <c r="L245" s="2" t="s">
        <v>2490</v>
      </c>
      <c r="M245" s="3" t="s">
        <v>3293</v>
      </c>
      <c r="N245" s="2" t="s">
        <v>3294</v>
      </c>
      <c r="O245" s="2" t="s">
        <v>3295</v>
      </c>
      <c r="P245" s="2">
        <v>20</v>
      </c>
      <c r="Q245" s="3" t="s">
        <v>2510</v>
      </c>
      <c r="R245" s="2" t="s">
        <v>955</v>
      </c>
      <c r="S245" s="3" t="s">
        <v>2511</v>
      </c>
      <c r="T245" s="3" t="s">
        <v>2496</v>
      </c>
      <c r="U245" s="2">
        <v>46000</v>
      </c>
      <c r="V245" s="2">
        <v>2</v>
      </c>
      <c r="W245" s="2">
        <v>0</v>
      </c>
      <c r="X245" s="2" t="s">
        <v>3294</v>
      </c>
      <c r="Y245" s="2" t="s">
        <v>3296</v>
      </c>
      <c r="Z245" s="51">
        <v>45887.516780439801</v>
      </c>
      <c r="AB245" s="2" t="s">
        <v>950</v>
      </c>
    </row>
    <row r="246" spans="1:28" ht="15.75" x14ac:dyDescent="0.25">
      <c r="A246" s="2">
        <v>245</v>
      </c>
      <c r="B246" s="50" t="s">
        <v>3291</v>
      </c>
      <c r="C246" s="47">
        <f ca="1">SUMIF([1]Data!$AC$2:$AC$173,C246,[1]Data!$AD$2:$AD$173)</f>
        <v>0</v>
      </c>
      <c r="D246" s="51">
        <v>45887</v>
      </c>
      <c r="E246" s="51">
        <v>45887</v>
      </c>
      <c r="F246" s="52">
        <v>45887.516782986102</v>
      </c>
      <c r="G246" s="3" t="s">
        <v>3292</v>
      </c>
      <c r="H246" s="51"/>
      <c r="I246" s="2" t="s">
        <v>2487</v>
      </c>
      <c r="J246" s="3" t="s">
        <v>2488</v>
      </c>
      <c r="K246" s="2" t="s">
        <v>2489</v>
      </c>
      <c r="L246" s="2" t="s">
        <v>2490</v>
      </c>
      <c r="M246" s="3" t="s">
        <v>3293</v>
      </c>
      <c r="N246" s="2" t="s">
        <v>3294</v>
      </c>
      <c r="O246" s="2" t="s">
        <v>3295</v>
      </c>
      <c r="P246" s="2">
        <v>30</v>
      </c>
      <c r="Q246" s="3" t="s">
        <v>2502</v>
      </c>
      <c r="R246" s="2" t="s">
        <v>981</v>
      </c>
      <c r="S246" s="3" t="s">
        <v>2503</v>
      </c>
      <c r="T246" s="3" t="s">
        <v>2496</v>
      </c>
      <c r="U246" s="2">
        <v>50182</v>
      </c>
      <c r="V246" s="2">
        <v>2</v>
      </c>
      <c r="W246" s="2">
        <v>0</v>
      </c>
      <c r="X246" s="2" t="s">
        <v>3294</v>
      </c>
      <c r="Y246" s="2" t="s">
        <v>3296</v>
      </c>
      <c r="Z246" s="51">
        <v>45887.516780439801</v>
      </c>
      <c r="AB246" s="2" t="s">
        <v>950</v>
      </c>
    </row>
    <row r="247" spans="1:28" ht="15.75" x14ac:dyDescent="0.25">
      <c r="A247" s="2">
        <v>246</v>
      </c>
      <c r="B247" s="50" t="s">
        <v>3297</v>
      </c>
      <c r="C247" s="47">
        <f ca="1">SUMIF([1]Data!$AC$2:$AC$173,C247,[1]Data!$AD$2:$AD$173)</f>
        <v>0</v>
      </c>
      <c r="D247" s="51">
        <v>45887</v>
      </c>
      <c r="E247" s="51">
        <v>45892</v>
      </c>
      <c r="F247" s="52">
        <v>45887.520263657403</v>
      </c>
      <c r="G247" s="3" t="s">
        <v>3298</v>
      </c>
      <c r="H247" s="51"/>
      <c r="I247" s="2" t="s">
        <v>2487</v>
      </c>
      <c r="J247" s="3" t="s">
        <v>2488</v>
      </c>
      <c r="K247" s="2" t="s">
        <v>2489</v>
      </c>
      <c r="L247" s="2" t="s">
        <v>2490</v>
      </c>
      <c r="M247" s="3" t="s">
        <v>3299</v>
      </c>
      <c r="N247" s="2" t="s">
        <v>3300</v>
      </c>
      <c r="O247" s="2" t="s">
        <v>3301</v>
      </c>
      <c r="P247" s="2">
        <v>10</v>
      </c>
      <c r="Q247" s="3" t="s">
        <v>2556</v>
      </c>
      <c r="R247" s="2" t="s">
        <v>960</v>
      </c>
      <c r="S247" s="3" t="s">
        <v>2557</v>
      </c>
      <c r="T247" s="3" t="s">
        <v>2496</v>
      </c>
      <c r="U247" s="2">
        <v>55595</v>
      </c>
      <c r="V247" s="2">
        <v>3</v>
      </c>
      <c r="W247" s="2">
        <v>0</v>
      </c>
      <c r="X247" s="2" t="s">
        <v>3300</v>
      </c>
      <c r="Y247" s="2" t="s">
        <v>2541</v>
      </c>
      <c r="Z247" s="51">
        <v>45887.520260995399</v>
      </c>
      <c r="AB247" s="2" t="s">
        <v>950</v>
      </c>
    </row>
    <row r="248" spans="1:28" ht="15.75" x14ac:dyDescent="0.25">
      <c r="A248" s="2">
        <v>247</v>
      </c>
      <c r="B248" s="50" t="s">
        <v>3302</v>
      </c>
      <c r="C248" s="47">
        <f ca="1">SUMIF([1]Data!$AC$2:$AC$173,C248,[1]Data!$AD$2:$AD$173)</f>
        <v>0</v>
      </c>
      <c r="D248" s="51">
        <v>45887</v>
      </c>
      <c r="E248" s="51">
        <v>45895</v>
      </c>
      <c r="F248" s="52">
        <v>45887.521732372697</v>
      </c>
      <c r="G248" s="3" t="s">
        <v>3303</v>
      </c>
      <c r="H248" s="51"/>
      <c r="I248" s="2" t="s">
        <v>2487</v>
      </c>
      <c r="J248" s="3" t="s">
        <v>2488</v>
      </c>
      <c r="K248" s="2" t="s">
        <v>2489</v>
      </c>
      <c r="L248" s="2" t="s">
        <v>2490</v>
      </c>
      <c r="M248" s="3" t="s">
        <v>3304</v>
      </c>
      <c r="N248" s="2" t="s">
        <v>3305</v>
      </c>
      <c r="O248" s="2" t="s">
        <v>3306</v>
      </c>
      <c r="P248" s="2">
        <v>10</v>
      </c>
      <c r="Q248" s="3" t="s">
        <v>2519</v>
      </c>
      <c r="R248" s="2" t="s">
        <v>951</v>
      </c>
      <c r="S248" s="3" t="s">
        <v>2520</v>
      </c>
      <c r="T248" s="3" t="s">
        <v>2496</v>
      </c>
      <c r="U248" s="2">
        <v>111058</v>
      </c>
      <c r="V248" s="2">
        <v>1</v>
      </c>
      <c r="W248" s="2">
        <v>0</v>
      </c>
      <c r="X248" s="2" t="s">
        <v>3305</v>
      </c>
      <c r="Y248" s="2" t="s">
        <v>3307</v>
      </c>
      <c r="Z248" s="51">
        <v>45887.521730127301</v>
      </c>
      <c r="AB248" s="2" t="s">
        <v>950</v>
      </c>
    </row>
    <row r="249" spans="1:28" ht="15.75" x14ac:dyDescent="0.25">
      <c r="A249" s="2">
        <v>248</v>
      </c>
      <c r="B249" s="50" t="s">
        <v>3302</v>
      </c>
      <c r="C249" s="47">
        <f ca="1">SUMIF([1]Data!$AC$2:$AC$173,C249,[1]Data!$AD$2:$AD$173)</f>
        <v>0</v>
      </c>
      <c r="D249" s="51">
        <v>45887</v>
      </c>
      <c r="E249" s="51">
        <v>45895</v>
      </c>
      <c r="F249" s="52">
        <v>45887.521732372697</v>
      </c>
      <c r="G249" s="3" t="s">
        <v>3303</v>
      </c>
      <c r="H249" s="51"/>
      <c r="I249" s="2" t="s">
        <v>2487</v>
      </c>
      <c r="J249" s="3" t="s">
        <v>2488</v>
      </c>
      <c r="K249" s="2" t="s">
        <v>2489</v>
      </c>
      <c r="L249" s="2" t="s">
        <v>2490</v>
      </c>
      <c r="M249" s="3" t="s">
        <v>3304</v>
      </c>
      <c r="N249" s="2" t="s">
        <v>3305</v>
      </c>
      <c r="O249" s="2" t="s">
        <v>3306</v>
      </c>
      <c r="P249" s="2">
        <v>20</v>
      </c>
      <c r="Q249" s="3" t="s">
        <v>2547</v>
      </c>
      <c r="R249" s="2" t="s">
        <v>994</v>
      </c>
      <c r="S249" s="3" t="s">
        <v>2548</v>
      </c>
      <c r="T249" s="3" t="s">
        <v>2496</v>
      </c>
      <c r="U249" s="2">
        <v>111606</v>
      </c>
      <c r="V249" s="2">
        <v>1</v>
      </c>
      <c r="W249" s="2">
        <v>0</v>
      </c>
      <c r="X249" s="2" t="s">
        <v>3305</v>
      </c>
      <c r="Y249" s="2" t="s">
        <v>3307</v>
      </c>
      <c r="Z249" s="51">
        <v>45887.521730127301</v>
      </c>
      <c r="AB249" s="2" t="s">
        <v>950</v>
      </c>
    </row>
    <row r="250" spans="1:28" ht="15.75" x14ac:dyDescent="0.25">
      <c r="A250" s="2">
        <v>249</v>
      </c>
      <c r="B250" s="50" t="s">
        <v>3302</v>
      </c>
      <c r="C250" s="47">
        <f ca="1">SUMIF([1]Data!$AC$2:$AC$173,C250,[1]Data!$AD$2:$AD$173)</f>
        <v>0</v>
      </c>
      <c r="D250" s="51">
        <v>45887</v>
      </c>
      <c r="E250" s="51">
        <v>45895</v>
      </c>
      <c r="F250" s="52">
        <v>45887.521732372697</v>
      </c>
      <c r="G250" s="3" t="s">
        <v>3303</v>
      </c>
      <c r="H250" s="51"/>
      <c r="I250" s="2" t="s">
        <v>2487</v>
      </c>
      <c r="J250" s="3" t="s">
        <v>2488</v>
      </c>
      <c r="K250" s="2" t="s">
        <v>2489</v>
      </c>
      <c r="L250" s="2" t="s">
        <v>2490</v>
      </c>
      <c r="M250" s="3" t="s">
        <v>3304</v>
      </c>
      <c r="N250" s="2" t="s">
        <v>3305</v>
      </c>
      <c r="O250" s="2" t="s">
        <v>3306</v>
      </c>
      <c r="P250" s="2">
        <v>30</v>
      </c>
      <c r="Q250" s="3" t="s">
        <v>2510</v>
      </c>
      <c r="R250" s="2" t="s">
        <v>955</v>
      </c>
      <c r="S250" s="3" t="s">
        <v>2511</v>
      </c>
      <c r="T250" s="3" t="s">
        <v>2496</v>
      </c>
      <c r="U250" s="2">
        <v>46000</v>
      </c>
      <c r="V250" s="2">
        <v>2</v>
      </c>
      <c r="W250" s="2">
        <v>0</v>
      </c>
      <c r="X250" s="2" t="s">
        <v>3305</v>
      </c>
      <c r="Y250" s="2" t="s">
        <v>3307</v>
      </c>
      <c r="Z250" s="51">
        <v>45887.521730127301</v>
      </c>
      <c r="AB250" s="2" t="s">
        <v>950</v>
      </c>
    </row>
    <row r="251" spans="1:28" ht="15.75" x14ac:dyDescent="0.25">
      <c r="A251" s="2">
        <v>250</v>
      </c>
      <c r="B251" s="50" t="s">
        <v>3308</v>
      </c>
      <c r="C251" s="47">
        <f ca="1">SUMIF([1]Data!$AC$2:$AC$173,C251,[1]Data!$AD$2:$AD$173)</f>
        <v>0</v>
      </c>
      <c r="D251" s="51">
        <v>45887</v>
      </c>
      <c r="E251" s="51">
        <v>45887</v>
      </c>
      <c r="F251" s="52">
        <v>45887.523956944402</v>
      </c>
      <c r="G251" s="3" t="s">
        <v>3309</v>
      </c>
      <c r="H251" s="51"/>
      <c r="I251" s="2" t="s">
        <v>2487</v>
      </c>
      <c r="J251" s="3" t="s">
        <v>2488</v>
      </c>
      <c r="K251" s="2" t="s">
        <v>2489</v>
      </c>
      <c r="L251" s="2" t="s">
        <v>2490</v>
      </c>
      <c r="M251" s="3" t="s">
        <v>3310</v>
      </c>
      <c r="N251" s="2" t="s">
        <v>3311</v>
      </c>
      <c r="O251" s="2" t="s">
        <v>3312</v>
      </c>
      <c r="P251" s="2">
        <v>10</v>
      </c>
      <c r="Q251" s="3" t="s">
        <v>2502</v>
      </c>
      <c r="R251" s="2" t="s">
        <v>981</v>
      </c>
      <c r="S251" s="3" t="s">
        <v>2503</v>
      </c>
      <c r="T251" s="3" t="s">
        <v>2496</v>
      </c>
      <c r="U251" s="2">
        <v>50182</v>
      </c>
      <c r="V251" s="2">
        <v>1</v>
      </c>
      <c r="W251" s="2">
        <v>0</v>
      </c>
      <c r="X251" s="2" t="s">
        <v>3311</v>
      </c>
      <c r="Z251" s="51">
        <v>45887.523954282398</v>
      </c>
      <c r="AB251" s="2" t="s">
        <v>950</v>
      </c>
    </row>
    <row r="252" spans="1:28" ht="15.75" x14ac:dyDescent="0.25">
      <c r="A252" s="2">
        <v>251</v>
      </c>
      <c r="B252" s="50" t="s">
        <v>3313</v>
      </c>
      <c r="C252" s="47">
        <f ca="1">SUMIF([1]Data!$AC$2:$AC$173,C252,[1]Data!$AD$2:$AD$173)</f>
        <v>0</v>
      </c>
      <c r="D252" s="51">
        <v>45887</v>
      </c>
      <c r="E252" s="51">
        <v>45887</v>
      </c>
      <c r="F252" s="52">
        <v>45887.528437881898</v>
      </c>
      <c r="G252" s="3" t="s">
        <v>3314</v>
      </c>
      <c r="H252" s="51"/>
      <c r="I252" s="2" t="s">
        <v>2487</v>
      </c>
      <c r="J252" s="3" t="s">
        <v>2488</v>
      </c>
      <c r="K252" s="2" t="s">
        <v>2489</v>
      </c>
      <c r="L252" s="2" t="s">
        <v>2490</v>
      </c>
      <c r="M252" s="3" t="s">
        <v>3315</v>
      </c>
      <c r="N252" s="2" t="s">
        <v>3316</v>
      </c>
      <c r="O252" s="2" t="s">
        <v>3317</v>
      </c>
      <c r="P252" s="2">
        <v>10</v>
      </c>
      <c r="Q252" s="3" t="s">
        <v>2528</v>
      </c>
      <c r="R252" s="2" t="s">
        <v>965</v>
      </c>
      <c r="S252" s="3" t="s">
        <v>2529</v>
      </c>
      <c r="T252" s="3" t="s">
        <v>2496</v>
      </c>
      <c r="U252" s="2">
        <v>74250</v>
      </c>
      <c r="V252" s="2">
        <v>2</v>
      </c>
      <c r="W252" s="2">
        <v>0</v>
      </c>
      <c r="X252" s="2" t="s">
        <v>3316</v>
      </c>
      <c r="Y252" s="2" t="s">
        <v>2541</v>
      </c>
      <c r="Z252" s="51">
        <v>45887.528435069398</v>
      </c>
      <c r="AB252" s="2" t="s">
        <v>950</v>
      </c>
    </row>
    <row r="253" spans="1:28" ht="15.75" x14ac:dyDescent="0.25">
      <c r="A253" s="2">
        <v>252</v>
      </c>
      <c r="B253" s="50" t="s">
        <v>3313</v>
      </c>
      <c r="C253" s="47">
        <f ca="1">SUMIF([1]Data!$AC$2:$AC$173,C253,[1]Data!$AD$2:$AD$173)</f>
        <v>0</v>
      </c>
      <c r="D253" s="51">
        <v>45887</v>
      </c>
      <c r="E253" s="51">
        <v>45887</v>
      </c>
      <c r="F253" s="52">
        <v>45887.528437881898</v>
      </c>
      <c r="G253" s="3" t="s">
        <v>3314</v>
      </c>
      <c r="H253" s="51"/>
      <c r="I253" s="2" t="s">
        <v>2487</v>
      </c>
      <c r="J253" s="3" t="s">
        <v>2488</v>
      </c>
      <c r="K253" s="2" t="s">
        <v>2489</v>
      </c>
      <c r="L253" s="2" t="s">
        <v>2490</v>
      </c>
      <c r="M253" s="3" t="s">
        <v>3315</v>
      </c>
      <c r="N253" s="2" t="s">
        <v>3316</v>
      </c>
      <c r="O253" s="2" t="s">
        <v>3317</v>
      </c>
      <c r="P253" s="2">
        <v>20</v>
      </c>
      <c r="Q253" s="3" t="s">
        <v>2592</v>
      </c>
      <c r="R253" s="2" t="s">
        <v>959</v>
      </c>
      <c r="S253" s="3" t="s">
        <v>2593</v>
      </c>
      <c r="T253" s="3" t="s">
        <v>2496</v>
      </c>
      <c r="U253" s="2">
        <v>70950</v>
      </c>
      <c r="V253" s="2">
        <v>1</v>
      </c>
      <c r="W253" s="2">
        <v>0</v>
      </c>
      <c r="X253" s="2" t="s">
        <v>3316</v>
      </c>
      <c r="Y253" s="2" t="s">
        <v>2541</v>
      </c>
      <c r="Z253" s="51">
        <v>45887.528435069398</v>
      </c>
      <c r="AB253" s="2" t="s">
        <v>950</v>
      </c>
    </row>
    <row r="254" spans="1:28" ht="15.75" x14ac:dyDescent="0.25">
      <c r="A254" s="2">
        <v>253</v>
      </c>
      <c r="B254" s="50" t="s">
        <v>3318</v>
      </c>
      <c r="C254" s="47">
        <f ca="1">SUMIF([1]Data!$AC$2:$AC$173,C254,[1]Data!$AD$2:$AD$173)</f>
        <v>0</v>
      </c>
      <c r="D254" s="51">
        <v>45887</v>
      </c>
      <c r="E254" s="51">
        <v>45887</v>
      </c>
      <c r="F254" s="52">
        <v>45887.529335219901</v>
      </c>
      <c r="G254" s="3" t="s">
        <v>3319</v>
      </c>
      <c r="H254" s="51"/>
      <c r="I254" s="2" t="s">
        <v>2487</v>
      </c>
      <c r="J254" s="3" t="s">
        <v>2488</v>
      </c>
      <c r="K254" s="2" t="s">
        <v>2489</v>
      </c>
      <c r="L254" s="2" t="s">
        <v>2490</v>
      </c>
      <c r="M254" s="3" t="s">
        <v>3310</v>
      </c>
      <c r="N254" s="2" t="s">
        <v>3311</v>
      </c>
      <c r="O254" s="2" t="s">
        <v>3312</v>
      </c>
      <c r="P254" s="2">
        <v>10</v>
      </c>
      <c r="Q254" s="3" t="s">
        <v>2498</v>
      </c>
      <c r="R254" s="2" t="s">
        <v>977</v>
      </c>
      <c r="S254" s="3" t="s">
        <v>2499</v>
      </c>
      <c r="T254" s="3" t="s">
        <v>2496</v>
      </c>
      <c r="U254" s="2">
        <v>50400</v>
      </c>
      <c r="V254" s="2">
        <v>2</v>
      </c>
      <c r="W254" s="2">
        <v>0</v>
      </c>
      <c r="X254" s="2" t="s">
        <v>3311</v>
      </c>
      <c r="Z254" s="51">
        <v>45887.5293324421</v>
      </c>
      <c r="AB254" s="2" t="s">
        <v>950</v>
      </c>
    </row>
    <row r="255" spans="1:28" ht="15.75" x14ac:dyDescent="0.25">
      <c r="A255" s="2">
        <v>254</v>
      </c>
      <c r="B255" s="50" t="s">
        <v>3320</v>
      </c>
      <c r="C255" s="47">
        <f ca="1">SUMIF([1]Data!$AC$2:$AC$173,C255,[1]Data!$AD$2:$AD$173)</f>
        <v>0</v>
      </c>
      <c r="D255" s="51">
        <v>45887</v>
      </c>
      <c r="E255" s="51">
        <v>45887</v>
      </c>
      <c r="F255" s="52">
        <v>45887.529753703697</v>
      </c>
      <c r="G255" s="3" t="s">
        <v>3321</v>
      </c>
      <c r="H255" s="51"/>
      <c r="I255" s="2" t="s">
        <v>2487</v>
      </c>
      <c r="J255" s="3" t="s">
        <v>2488</v>
      </c>
      <c r="K255" s="2" t="s">
        <v>2489</v>
      </c>
      <c r="L255" s="2" t="s">
        <v>2490</v>
      </c>
      <c r="M255" s="3" t="s">
        <v>3322</v>
      </c>
      <c r="N255" s="2" t="s">
        <v>3323</v>
      </c>
      <c r="O255" s="2" t="s">
        <v>3324</v>
      </c>
      <c r="P255" s="2">
        <v>10</v>
      </c>
      <c r="Q255" s="3" t="s">
        <v>2502</v>
      </c>
      <c r="R255" s="2" t="s">
        <v>981</v>
      </c>
      <c r="S255" s="3" t="s">
        <v>2503</v>
      </c>
      <c r="T255" s="3" t="s">
        <v>2496</v>
      </c>
      <c r="U255" s="2">
        <v>50182</v>
      </c>
      <c r="V255" s="2">
        <v>4</v>
      </c>
      <c r="W255" s="2">
        <v>0</v>
      </c>
      <c r="X255" s="2" t="s">
        <v>3323</v>
      </c>
      <c r="Y255" s="2" t="s">
        <v>2541</v>
      </c>
      <c r="Z255" s="51">
        <v>45887.529750891197</v>
      </c>
      <c r="AB255" s="2" t="s">
        <v>950</v>
      </c>
    </row>
    <row r="256" spans="1:28" ht="15.75" x14ac:dyDescent="0.25">
      <c r="A256" s="2">
        <v>255</v>
      </c>
      <c r="B256" s="50" t="s">
        <v>3325</v>
      </c>
      <c r="C256" s="47">
        <f ca="1">SUMIF([1]Data!$AC$2:$AC$173,C256,[1]Data!$AD$2:$AD$173)</f>
        <v>0</v>
      </c>
      <c r="D256" s="51">
        <v>45887</v>
      </c>
      <c r="E256" s="51">
        <v>45887</v>
      </c>
      <c r="F256" s="52">
        <v>45887.532088854197</v>
      </c>
      <c r="G256" s="3" t="s">
        <v>3326</v>
      </c>
      <c r="H256" s="51"/>
      <c r="I256" s="2" t="s">
        <v>2487</v>
      </c>
      <c r="J256" s="3" t="s">
        <v>2488</v>
      </c>
      <c r="K256" s="2" t="s">
        <v>2489</v>
      </c>
      <c r="L256" s="2" t="s">
        <v>2490</v>
      </c>
      <c r="M256" s="3" t="s">
        <v>3310</v>
      </c>
      <c r="N256" s="2" t="s">
        <v>3311</v>
      </c>
      <c r="O256" s="2" t="s">
        <v>3312</v>
      </c>
      <c r="P256" s="2">
        <v>10</v>
      </c>
      <c r="Q256" s="3" t="s">
        <v>2498</v>
      </c>
      <c r="R256" s="2" t="s">
        <v>977</v>
      </c>
      <c r="S256" s="3" t="s">
        <v>2499</v>
      </c>
      <c r="T256" s="3" t="s">
        <v>2496</v>
      </c>
      <c r="U256" s="2">
        <v>50400</v>
      </c>
      <c r="V256" s="2">
        <v>2</v>
      </c>
      <c r="W256" s="2">
        <v>0</v>
      </c>
      <c r="X256" s="2" t="s">
        <v>3311</v>
      </c>
      <c r="Z256" s="51">
        <v>45887.532085960702</v>
      </c>
      <c r="AB256" s="2" t="s">
        <v>950</v>
      </c>
    </row>
    <row r="257" spans="1:28" ht="15.75" x14ac:dyDescent="0.25">
      <c r="A257" s="2">
        <v>256</v>
      </c>
      <c r="B257" s="50" t="s">
        <v>3325</v>
      </c>
      <c r="C257" s="47">
        <f ca="1">SUMIF([1]Data!$AC$2:$AC$173,C257,[1]Data!$AD$2:$AD$173)</f>
        <v>0</v>
      </c>
      <c r="D257" s="51">
        <v>45887</v>
      </c>
      <c r="E257" s="51">
        <v>45887</v>
      </c>
      <c r="F257" s="52">
        <v>45887.532088854197</v>
      </c>
      <c r="G257" s="3" t="s">
        <v>3326</v>
      </c>
      <c r="H257" s="51"/>
      <c r="I257" s="2" t="s">
        <v>2487</v>
      </c>
      <c r="J257" s="3" t="s">
        <v>2488</v>
      </c>
      <c r="K257" s="2" t="s">
        <v>2489</v>
      </c>
      <c r="L257" s="2" t="s">
        <v>2490</v>
      </c>
      <c r="M257" s="3" t="s">
        <v>3310</v>
      </c>
      <c r="N257" s="2" t="s">
        <v>3311</v>
      </c>
      <c r="O257" s="2" t="s">
        <v>3312</v>
      </c>
      <c r="P257" s="2">
        <v>20</v>
      </c>
      <c r="Q257" s="3" t="s">
        <v>2510</v>
      </c>
      <c r="R257" s="2" t="s">
        <v>955</v>
      </c>
      <c r="S257" s="3" t="s">
        <v>2511</v>
      </c>
      <c r="T257" s="3" t="s">
        <v>2496</v>
      </c>
      <c r="U257" s="2">
        <v>46000</v>
      </c>
      <c r="V257" s="2">
        <v>1</v>
      </c>
      <c r="W257" s="2">
        <v>0</v>
      </c>
      <c r="X257" s="2" t="s">
        <v>3311</v>
      </c>
      <c r="Z257" s="51">
        <v>45887.532085960702</v>
      </c>
      <c r="AB257" s="2" t="s">
        <v>950</v>
      </c>
    </row>
    <row r="258" spans="1:28" ht="15.75" x14ac:dyDescent="0.25">
      <c r="A258" s="2">
        <v>257</v>
      </c>
      <c r="B258" s="50" t="s">
        <v>3325</v>
      </c>
      <c r="C258" s="47">
        <f ca="1">SUMIF([1]Data!$AC$2:$AC$173,C258,[1]Data!$AD$2:$AD$173)</f>
        <v>0</v>
      </c>
      <c r="D258" s="51">
        <v>45887</v>
      </c>
      <c r="E258" s="51">
        <v>45887</v>
      </c>
      <c r="F258" s="52">
        <v>45887.532088854197</v>
      </c>
      <c r="G258" s="3" t="s">
        <v>3326</v>
      </c>
      <c r="H258" s="51"/>
      <c r="I258" s="2" t="s">
        <v>2487</v>
      </c>
      <c r="J258" s="3" t="s">
        <v>2488</v>
      </c>
      <c r="K258" s="2" t="s">
        <v>2489</v>
      </c>
      <c r="L258" s="2" t="s">
        <v>2490</v>
      </c>
      <c r="M258" s="3" t="s">
        <v>3310</v>
      </c>
      <c r="N258" s="2" t="s">
        <v>3311</v>
      </c>
      <c r="O258" s="2" t="s">
        <v>3312</v>
      </c>
      <c r="P258" s="2">
        <v>30</v>
      </c>
      <c r="Q258" s="3" t="s">
        <v>2528</v>
      </c>
      <c r="R258" s="2" t="s">
        <v>965</v>
      </c>
      <c r="S258" s="3" t="s">
        <v>2529</v>
      </c>
      <c r="T258" s="3" t="s">
        <v>2496</v>
      </c>
      <c r="U258" s="2">
        <v>74250</v>
      </c>
      <c r="V258" s="2">
        <v>1</v>
      </c>
      <c r="W258" s="2">
        <v>0</v>
      </c>
      <c r="X258" s="2" t="s">
        <v>3311</v>
      </c>
      <c r="Z258" s="51">
        <v>45887.532085960702</v>
      </c>
      <c r="AB258" s="2" t="s">
        <v>950</v>
      </c>
    </row>
    <row r="259" spans="1:28" ht="15.75" x14ac:dyDescent="0.25">
      <c r="A259" s="2">
        <v>258</v>
      </c>
      <c r="B259" s="50" t="s">
        <v>3327</v>
      </c>
      <c r="C259" s="47">
        <f ca="1">SUMIF([1]Data!$AC$2:$AC$173,C259,[1]Data!$AD$2:$AD$173)</f>
        <v>0</v>
      </c>
      <c r="D259" s="51">
        <v>45887</v>
      </c>
      <c r="E259" s="51">
        <v>45892</v>
      </c>
      <c r="F259" s="52">
        <v>45887.532832870398</v>
      </c>
      <c r="G259" s="3" t="s">
        <v>3328</v>
      </c>
      <c r="H259" s="51"/>
      <c r="I259" s="2" t="s">
        <v>2487</v>
      </c>
      <c r="J259" s="3" t="s">
        <v>2488</v>
      </c>
      <c r="K259" s="2" t="s">
        <v>2489</v>
      </c>
      <c r="L259" s="2" t="s">
        <v>2490</v>
      </c>
      <c r="M259" s="3" t="s">
        <v>3329</v>
      </c>
      <c r="N259" s="2" t="s">
        <v>3330</v>
      </c>
      <c r="O259" s="2" t="s">
        <v>3331</v>
      </c>
      <c r="P259" s="2">
        <v>10</v>
      </c>
      <c r="Q259" s="3" t="s">
        <v>2519</v>
      </c>
      <c r="R259" s="2" t="s">
        <v>951</v>
      </c>
      <c r="S259" s="3" t="s">
        <v>2520</v>
      </c>
      <c r="T259" s="3" t="s">
        <v>2496</v>
      </c>
      <c r="U259" s="2">
        <v>111058</v>
      </c>
      <c r="V259" s="2">
        <v>2</v>
      </c>
      <c r="W259" s="2">
        <v>0</v>
      </c>
      <c r="X259" s="2" t="s">
        <v>3332</v>
      </c>
      <c r="Y259" s="2" t="s">
        <v>3333</v>
      </c>
      <c r="Z259" s="51">
        <v>45887.532830057899</v>
      </c>
      <c r="AB259" s="2" t="s">
        <v>950</v>
      </c>
    </row>
    <row r="260" spans="1:28" ht="15.75" x14ac:dyDescent="0.25">
      <c r="A260" s="2">
        <v>259</v>
      </c>
      <c r="B260" s="50" t="s">
        <v>3327</v>
      </c>
      <c r="C260" s="47">
        <f ca="1">SUMIF([1]Data!$AC$2:$AC$173,C260,[1]Data!$AD$2:$AD$173)</f>
        <v>0</v>
      </c>
      <c r="D260" s="51">
        <v>45887</v>
      </c>
      <c r="E260" s="51">
        <v>45892</v>
      </c>
      <c r="F260" s="52">
        <v>45887.532832870398</v>
      </c>
      <c r="G260" s="3" t="s">
        <v>3328</v>
      </c>
      <c r="H260" s="51"/>
      <c r="I260" s="2" t="s">
        <v>2487</v>
      </c>
      <c r="J260" s="3" t="s">
        <v>2488</v>
      </c>
      <c r="K260" s="2" t="s">
        <v>2489</v>
      </c>
      <c r="L260" s="2" t="s">
        <v>2490</v>
      </c>
      <c r="M260" s="3" t="s">
        <v>3329</v>
      </c>
      <c r="N260" s="2" t="s">
        <v>3330</v>
      </c>
      <c r="O260" s="2" t="s">
        <v>3331</v>
      </c>
      <c r="P260" s="2">
        <v>20</v>
      </c>
      <c r="Q260" s="3" t="s">
        <v>2547</v>
      </c>
      <c r="R260" s="2" t="s">
        <v>994</v>
      </c>
      <c r="S260" s="3" t="s">
        <v>2548</v>
      </c>
      <c r="T260" s="3" t="s">
        <v>2496</v>
      </c>
      <c r="U260" s="2">
        <v>111606</v>
      </c>
      <c r="V260" s="2">
        <v>4</v>
      </c>
      <c r="W260" s="2">
        <v>0</v>
      </c>
      <c r="X260" s="2" t="s">
        <v>3332</v>
      </c>
      <c r="Y260" s="2" t="s">
        <v>3333</v>
      </c>
      <c r="Z260" s="51">
        <v>45887.532830057899</v>
      </c>
      <c r="AB260" s="2" t="s">
        <v>950</v>
      </c>
    </row>
    <row r="261" spans="1:28" ht="15.75" x14ac:dyDescent="0.25">
      <c r="A261" s="2">
        <v>260</v>
      </c>
      <c r="B261" s="50" t="s">
        <v>3327</v>
      </c>
      <c r="C261" s="47">
        <f ca="1">SUMIF([1]Data!$AC$2:$AC$173,C261,[1]Data!$AD$2:$AD$173)</f>
        <v>0</v>
      </c>
      <c r="D261" s="51">
        <v>45887</v>
      </c>
      <c r="E261" s="51">
        <v>45892</v>
      </c>
      <c r="F261" s="52">
        <v>45887.532832870398</v>
      </c>
      <c r="G261" s="3" t="s">
        <v>3328</v>
      </c>
      <c r="H261" s="51"/>
      <c r="I261" s="2" t="s">
        <v>2487</v>
      </c>
      <c r="J261" s="3" t="s">
        <v>2488</v>
      </c>
      <c r="K261" s="2" t="s">
        <v>2489</v>
      </c>
      <c r="L261" s="2" t="s">
        <v>2490</v>
      </c>
      <c r="M261" s="3" t="s">
        <v>3329</v>
      </c>
      <c r="N261" s="2" t="s">
        <v>3330</v>
      </c>
      <c r="O261" s="2" t="s">
        <v>3331</v>
      </c>
      <c r="P261" s="2">
        <v>30</v>
      </c>
      <c r="Q261" s="3" t="s">
        <v>2510</v>
      </c>
      <c r="R261" s="2" t="s">
        <v>955</v>
      </c>
      <c r="S261" s="3" t="s">
        <v>2511</v>
      </c>
      <c r="T261" s="3" t="s">
        <v>2496</v>
      </c>
      <c r="U261" s="2">
        <v>46000</v>
      </c>
      <c r="V261" s="2">
        <v>4</v>
      </c>
      <c r="W261" s="2">
        <v>0</v>
      </c>
      <c r="X261" s="2" t="s">
        <v>3332</v>
      </c>
      <c r="Y261" s="2" t="s">
        <v>3333</v>
      </c>
      <c r="Z261" s="51">
        <v>45887.532830057899</v>
      </c>
      <c r="AB261" s="2" t="s">
        <v>950</v>
      </c>
    </row>
    <row r="262" spans="1:28" ht="15.75" x14ac:dyDescent="0.25">
      <c r="A262" s="2">
        <v>261</v>
      </c>
      <c r="B262" s="50" t="s">
        <v>3327</v>
      </c>
      <c r="C262" s="47">
        <f ca="1">SUMIF([1]Data!$AC$2:$AC$173,C262,[1]Data!$AD$2:$AD$173)</f>
        <v>0</v>
      </c>
      <c r="D262" s="51">
        <v>45887</v>
      </c>
      <c r="E262" s="51">
        <v>45892</v>
      </c>
      <c r="F262" s="52">
        <v>45887.532832870398</v>
      </c>
      <c r="G262" s="3" t="s">
        <v>3328</v>
      </c>
      <c r="H262" s="51"/>
      <c r="I262" s="2" t="s">
        <v>2487</v>
      </c>
      <c r="J262" s="3" t="s">
        <v>2488</v>
      </c>
      <c r="K262" s="2" t="s">
        <v>2489</v>
      </c>
      <c r="L262" s="2" t="s">
        <v>2490</v>
      </c>
      <c r="M262" s="3" t="s">
        <v>3329</v>
      </c>
      <c r="N262" s="2" t="s">
        <v>3330</v>
      </c>
      <c r="O262" s="2" t="s">
        <v>3331</v>
      </c>
      <c r="P262" s="2">
        <v>40</v>
      </c>
      <c r="Q262" s="3" t="s">
        <v>2563</v>
      </c>
      <c r="R262" s="2" t="s">
        <v>961</v>
      </c>
      <c r="S262" s="3" t="s">
        <v>2564</v>
      </c>
      <c r="T262" s="3" t="s">
        <v>2496</v>
      </c>
      <c r="U262" s="2">
        <v>73431</v>
      </c>
      <c r="V262" s="2">
        <v>2</v>
      </c>
      <c r="W262" s="2">
        <v>0</v>
      </c>
      <c r="X262" s="2" t="s">
        <v>3332</v>
      </c>
      <c r="Y262" s="2" t="s">
        <v>3333</v>
      </c>
      <c r="Z262" s="51">
        <v>45887.532830057899</v>
      </c>
      <c r="AB262" s="2" t="s">
        <v>950</v>
      </c>
    </row>
    <row r="263" spans="1:28" ht="15.75" x14ac:dyDescent="0.25">
      <c r="A263" s="2">
        <v>262</v>
      </c>
      <c r="B263" s="50" t="s">
        <v>3327</v>
      </c>
      <c r="C263" s="47">
        <f ca="1">SUMIF([1]Data!$AC$2:$AC$173,C263,[1]Data!$AD$2:$AD$173)</f>
        <v>0</v>
      </c>
      <c r="D263" s="51">
        <v>45887</v>
      </c>
      <c r="E263" s="51">
        <v>45892</v>
      </c>
      <c r="F263" s="52">
        <v>45887.532832870398</v>
      </c>
      <c r="G263" s="3" t="s">
        <v>3328</v>
      </c>
      <c r="H263" s="51"/>
      <c r="I263" s="2" t="s">
        <v>2487</v>
      </c>
      <c r="J263" s="3" t="s">
        <v>2488</v>
      </c>
      <c r="K263" s="2" t="s">
        <v>2489</v>
      </c>
      <c r="L263" s="2" t="s">
        <v>2490</v>
      </c>
      <c r="M263" s="3" t="s">
        <v>3329</v>
      </c>
      <c r="N263" s="2" t="s">
        <v>3330</v>
      </c>
      <c r="O263" s="2" t="s">
        <v>3331</v>
      </c>
      <c r="P263" s="2">
        <v>50</v>
      </c>
      <c r="Q263" s="3" t="s">
        <v>2502</v>
      </c>
      <c r="R263" s="2" t="s">
        <v>981</v>
      </c>
      <c r="S263" s="3" t="s">
        <v>2503</v>
      </c>
      <c r="T263" s="3" t="s">
        <v>2496</v>
      </c>
      <c r="U263" s="2">
        <v>50182</v>
      </c>
      <c r="V263" s="2">
        <v>2</v>
      </c>
      <c r="W263" s="2">
        <v>0</v>
      </c>
      <c r="X263" s="2" t="s">
        <v>3332</v>
      </c>
      <c r="Y263" s="2" t="s">
        <v>3333</v>
      </c>
      <c r="Z263" s="51">
        <v>45887.532830057899</v>
      </c>
      <c r="AB263" s="2" t="s">
        <v>950</v>
      </c>
    </row>
    <row r="264" spans="1:28" ht="15.75" x14ac:dyDescent="0.25">
      <c r="A264" s="2">
        <v>263</v>
      </c>
      <c r="B264" s="50" t="s">
        <v>3327</v>
      </c>
      <c r="C264" s="47">
        <f ca="1">SUMIF([1]Data!$AC$2:$AC$173,C264,[1]Data!$AD$2:$AD$173)</f>
        <v>0</v>
      </c>
      <c r="D264" s="51">
        <v>45887</v>
      </c>
      <c r="E264" s="51">
        <v>45892</v>
      </c>
      <c r="F264" s="52">
        <v>45887.532832870398</v>
      </c>
      <c r="G264" s="3" t="s">
        <v>3328</v>
      </c>
      <c r="H264" s="51"/>
      <c r="I264" s="2" t="s">
        <v>2487</v>
      </c>
      <c r="J264" s="3" t="s">
        <v>2488</v>
      </c>
      <c r="K264" s="2" t="s">
        <v>2489</v>
      </c>
      <c r="L264" s="2" t="s">
        <v>2490</v>
      </c>
      <c r="M264" s="3" t="s">
        <v>3329</v>
      </c>
      <c r="N264" s="2" t="s">
        <v>3330</v>
      </c>
      <c r="O264" s="2" t="s">
        <v>3331</v>
      </c>
      <c r="P264" s="2">
        <v>60</v>
      </c>
      <c r="Q264" s="3" t="s">
        <v>2592</v>
      </c>
      <c r="R264" s="2" t="s">
        <v>959</v>
      </c>
      <c r="S264" s="3" t="s">
        <v>2593</v>
      </c>
      <c r="T264" s="3" t="s">
        <v>2496</v>
      </c>
      <c r="U264" s="2">
        <v>70950</v>
      </c>
      <c r="V264" s="2">
        <v>2</v>
      </c>
      <c r="W264" s="2">
        <v>0</v>
      </c>
      <c r="X264" s="2" t="s">
        <v>3332</v>
      </c>
      <c r="Y264" s="2" t="s">
        <v>3333</v>
      </c>
      <c r="Z264" s="51">
        <v>45887.532830057899</v>
      </c>
      <c r="AB264" s="2" t="s">
        <v>950</v>
      </c>
    </row>
    <row r="265" spans="1:28" ht="15.75" x14ac:dyDescent="0.25">
      <c r="A265" s="2">
        <v>264</v>
      </c>
      <c r="B265" s="50" t="s">
        <v>3334</v>
      </c>
      <c r="C265" s="47">
        <f ca="1">SUMIF([1]Data!$AC$2:$AC$173,C265,[1]Data!$AD$2:$AD$173)</f>
        <v>0</v>
      </c>
      <c r="D265" s="51">
        <v>45887</v>
      </c>
      <c r="E265" s="51">
        <v>45892</v>
      </c>
      <c r="F265" s="52">
        <v>45887.534839432898</v>
      </c>
      <c r="G265" s="3" t="s">
        <v>3335</v>
      </c>
      <c r="H265" s="51"/>
      <c r="I265" s="2" t="s">
        <v>2487</v>
      </c>
      <c r="J265" s="3" t="s">
        <v>2488</v>
      </c>
      <c r="K265" s="2" t="s">
        <v>2489</v>
      </c>
      <c r="L265" s="2" t="s">
        <v>2490</v>
      </c>
      <c r="M265" s="3" t="s">
        <v>3336</v>
      </c>
      <c r="N265" s="2" t="s">
        <v>3337</v>
      </c>
      <c r="O265" s="2" t="s">
        <v>3338</v>
      </c>
      <c r="P265" s="2">
        <v>10</v>
      </c>
      <c r="Q265" s="3" t="s">
        <v>2563</v>
      </c>
      <c r="R265" s="2" t="s">
        <v>961</v>
      </c>
      <c r="S265" s="3" t="s">
        <v>2564</v>
      </c>
      <c r="T265" s="3" t="s">
        <v>2496</v>
      </c>
      <c r="U265" s="2">
        <v>73431</v>
      </c>
      <c r="V265" s="2">
        <v>8</v>
      </c>
      <c r="W265" s="2">
        <v>0</v>
      </c>
      <c r="X265" s="2" t="s">
        <v>3339</v>
      </c>
      <c r="Z265" s="51">
        <v>45887.5348368056</v>
      </c>
      <c r="AB265" s="2" t="s">
        <v>950</v>
      </c>
    </row>
    <row r="266" spans="1:28" ht="15.75" x14ac:dyDescent="0.25">
      <c r="A266" s="2">
        <v>265</v>
      </c>
      <c r="B266" s="50" t="s">
        <v>3340</v>
      </c>
      <c r="C266" s="47">
        <f ca="1">SUMIF([1]Data!$AC$2:$AC$173,C266,[1]Data!$AD$2:$AD$173)</f>
        <v>0</v>
      </c>
      <c r="D266" s="51">
        <v>45887</v>
      </c>
      <c r="E266" s="51">
        <v>45887</v>
      </c>
      <c r="F266" s="52">
        <v>45887.534904594897</v>
      </c>
      <c r="G266" s="3" t="s">
        <v>3341</v>
      </c>
      <c r="H266" s="51"/>
      <c r="I266" s="2" t="s">
        <v>2487</v>
      </c>
      <c r="J266" s="3" t="s">
        <v>2488</v>
      </c>
      <c r="K266" s="2" t="s">
        <v>2489</v>
      </c>
      <c r="L266" s="2" t="s">
        <v>2490</v>
      </c>
      <c r="M266" s="3" t="s">
        <v>3342</v>
      </c>
      <c r="N266" s="2" t="s">
        <v>3343</v>
      </c>
      <c r="O266" s="2" t="s">
        <v>3344</v>
      </c>
      <c r="P266" s="2">
        <v>10</v>
      </c>
      <c r="Q266" s="3" t="s">
        <v>2592</v>
      </c>
      <c r="R266" s="2" t="s">
        <v>959</v>
      </c>
      <c r="S266" s="3" t="s">
        <v>2593</v>
      </c>
      <c r="T266" s="3" t="s">
        <v>2496</v>
      </c>
      <c r="U266" s="2">
        <v>70950</v>
      </c>
      <c r="V266" s="2">
        <v>2</v>
      </c>
      <c r="W266" s="2">
        <v>0</v>
      </c>
      <c r="X266" s="2" t="s">
        <v>3343</v>
      </c>
      <c r="Y266" s="2" t="s">
        <v>2541</v>
      </c>
      <c r="Z266" s="51">
        <v>45887.534901620398</v>
      </c>
      <c r="AB266" s="2" t="s">
        <v>950</v>
      </c>
    </row>
    <row r="267" spans="1:28" ht="15.75" x14ac:dyDescent="0.25">
      <c r="A267" s="2">
        <v>266</v>
      </c>
      <c r="B267" s="50" t="s">
        <v>3345</v>
      </c>
      <c r="C267" s="47">
        <f ca="1">SUMIF([1]Data!$AC$2:$AC$173,C267,[1]Data!$AD$2:$AD$173)</f>
        <v>0</v>
      </c>
      <c r="D267" s="51">
        <v>45887</v>
      </c>
      <c r="E267" s="51">
        <v>45892</v>
      </c>
      <c r="F267" s="52">
        <v>45887.535924189797</v>
      </c>
      <c r="G267" s="3" t="s">
        <v>3346</v>
      </c>
      <c r="H267" s="51"/>
      <c r="I267" s="2" t="s">
        <v>2487</v>
      </c>
      <c r="J267" s="3" t="s">
        <v>2488</v>
      </c>
      <c r="K267" s="2" t="s">
        <v>2489</v>
      </c>
      <c r="L267" s="2" t="s">
        <v>2490</v>
      </c>
      <c r="M267" s="3" t="s">
        <v>3347</v>
      </c>
      <c r="N267" s="2" t="s">
        <v>3348</v>
      </c>
      <c r="O267" s="2" t="s">
        <v>3349</v>
      </c>
      <c r="P267" s="2">
        <v>10</v>
      </c>
      <c r="Q267" s="3" t="s">
        <v>2519</v>
      </c>
      <c r="R267" s="2" t="s">
        <v>951</v>
      </c>
      <c r="S267" s="3" t="s">
        <v>2520</v>
      </c>
      <c r="T267" s="3" t="s">
        <v>2496</v>
      </c>
      <c r="U267" s="2">
        <v>111058</v>
      </c>
      <c r="V267" s="2">
        <v>4</v>
      </c>
      <c r="W267" s="2">
        <v>0</v>
      </c>
      <c r="X267" s="2" t="s">
        <v>3348</v>
      </c>
      <c r="Z267" s="51">
        <v>45887.535921724499</v>
      </c>
      <c r="AB267" s="2" t="s">
        <v>950</v>
      </c>
    </row>
    <row r="268" spans="1:28" ht="15.75" x14ac:dyDescent="0.25">
      <c r="A268" s="2">
        <v>267</v>
      </c>
      <c r="B268" s="50" t="s">
        <v>3350</v>
      </c>
      <c r="C268" s="47">
        <f ca="1">SUMIF([1]Data!$AC$2:$AC$173,C268,[1]Data!$AD$2:$AD$173)</f>
        <v>0</v>
      </c>
      <c r="D268" s="51">
        <v>45887</v>
      </c>
      <c r="E268" s="51">
        <v>45892</v>
      </c>
      <c r="F268" s="52">
        <v>45887.536935497701</v>
      </c>
      <c r="G268" s="3" t="s">
        <v>3351</v>
      </c>
      <c r="H268" s="51"/>
      <c r="I268" s="2" t="s">
        <v>2487</v>
      </c>
      <c r="J268" s="3" t="s">
        <v>2488</v>
      </c>
      <c r="K268" s="2" t="s">
        <v>2489</v>
      </c>
      <c r="L268" s="2" t="s">
        <v>2490</v>
      </c>
      <c r="M268" s="3" t="s">
        <v>3336</v>
      </c>
      <c r="N268" s="2" t="s">
        <v>3337</v>
      </c>
      <c r="O268" s="2" t="s">
        <v>3338</v>
      </c>
      <c r="P268" s="2">
        <v>10</v>
      </c>
      <c r="Q268" s="3" t="s">
        <v>2556</v>
      </c>
      <c r="R268" s="2" t="s">
        <v>960</v>
      </c>
      <c r="S268" s="3" t="s">
        <v>2557</v>
      </c>
      <c r="T268" s="3" t="s">
        <v>2496</v>
      </c>
      <c r="U268" s="2">
        <v>55595</v>
      </c>
      <c r="V268" s="2">
        <v>8</v>
      </c>
      <c r="W268" s="2">
        <v>0</v>
      </c>
      <c r="X268" s="2" t="s">
        <v>3339</v>
      </c>
      <c r="Z268" s="51">
        <v>45887.536932442097</v>
      </c>
      <c r="AB268" s="2" t="s">
        <v>950</v>
      </c>
    </row>
    <row r="269" spans="1:28" ht="15.75" x14ac:dyDescent="0.25">
      <c r="A269" s="2">
        <v>268</v>
      </c>
      <c r="B269" s="50" t="s">
        <v>3352</v>
      </c>
      <c r="C269" s="47">
        <f ca="1">SUMIF([1]Data!$AC$2:$AC$173,C269,[1]Data!$AD$2:$AD$173)</f>
        <v>0</v>
      </c>
      <c r="D269" s="51">
        <v>45887</v>
      </c>
      <c r="E269" s="51">
        <v>45887</v>
      </c>
      <c r="F269" s="52">
        <v>45887.5369748843</v>
      </c>
      <c r="G269" s="3" t="s">
        <v>3353</v>
      </c>
      <c r="H269" s="51"/>
      <c r="I269" s="2" t="s">
        <v>2487</v>
      </c>
      <c r="J269" s="3" t="s">
        <v>2488</v>
      </c>
      <c r="K269" s="2" t="s">
        <v>2489</v>
      </c>
      <c r="L269" s="2" t="s">
        <v>2490</v>
      </c>
      <c r="M269" s="3" t="s">
        <v>3354</v>
      </c>
      <c r="N269" s="2" t="s">
        <v>3355</v>
      </c>
      <c r="O269" s="2" t="s">
        <v>3356</v>
      </c>
      <c r="P269" s="2">
        <v>10</v>
      </c>
      <c r="Q269" s="3" t="s">
        <v>2592</v>
      </c>
      <c r="R269" s="2" t="s">
        <v>959</v>
      </c>
      <c r="S269" s="3" t="s">
        <v>2593</v>
      </c>
      <c r="T269" s="3" t="s">
        <v>2496</v>
      </c>
      <c r="U269" s="2">
        <v>70950</v>
      </c>
      <c r="V269" s="2">
        <v>1</v>
      </c>
      <c r="W269" s="2">
        <v>0</v>
      </c>
      <c r="X269" s="2" t="s">
        <v>3355</v>
      </c>
      <c r="Z269" s="51">
        <v>45887.5369719097</v>
      </c>
      <c r="AB269" s="2" t="s">
        <v>950</v>
      </c>
    </row>
    <row r="270" spans="1:28" ht="15.75" x14ac:dyDescent="0.25">
      <c r="A270" s="2">
        <v>269</v>
      </c>
      <c r="B270" s="50" t="s">
        <v>3352</v>
      </c>
      <c r="C270" s="47">
        <f ca="1">SUMIF([1]Data!$AC$2:$AC$173,C270,[1]Data!$AD$2:$AD$173)</f>
        <v>0</v>
      </c>
      <c r="D270" s="51">
        <v>45887</v>
      </c>
      <c r="E270" s="51">
        <v>45887</v>
      </c>
      <c r="F270" s="52">
        <v>45887.5369748843</v>
      </c>
      <c r="G270" s="3" t="s">
        <v>3353</v>
      </c>
      <c r="H270" s="51"/>
      <c r="I270" s="2" t="s">
        <v>2487</v>
      </c>
      <c r="J270" s="3" t="s">
        <v>2488</v>
      </c>
      <c r="K270" s="2" t="s">
        <v>2489</v>
      </c>
      <c r="L270" s="2" t="s">
        <v>2490</v>
      </c>
      <c r="M270" s="3" t="s">
        <v>3354</v>
      </c>
      <c r="N270" s="2" t="s">
        <v>3355</v>
      </c>
      <c r="O270" s="2" t="s">
        <v>3356</v>
      </c>
      <c r="P270" s="2">
        <v>20</v>
      </c>
      <c r="Q270" s="3" t="s">
        <v>2510</v>
      </c>
      <c r="R270" s="2" t="s">
        <v>955</v>
      </c>
      <c r="S270" s="3" t="s">
        <v>2511</v>
      </c>
      <c r="T270" s="3" t="s">
        <v>2496</v>
      </c>
      <c r="U270" s="2">
        <v>46000</v>
      </c>
      <c r="V270" s="2">
        <v>1</v>
      </c>
      <c r="W270" s="2">
        <v>0</v>
      </c>
      <c r="X270" s="2" t="s">
        <v>3355</v>
      </c>
      <c r="Z270" s="51">
        <v>45887.5369719097</v>
      </c>
      <c r="AB270" s="2" t="s">
        <v>950</v>
      </c>
    </row>
    <row r="271" spans="1:28" ht="15.75" x14ac:dyDescent="0.25">
      <c r="A271" s="2">
        <v>270</v>
      </c>
      <c r="B271" s="50" t="s">
        <v>3357</v>
      </c>
      <c r="C271" s="47">
        <f ca="1">SUMIF([1]Data!$AC$2:$AC$173,C271,[1]Data!$AD$2:$AD$173)</f>
        <v>0</v>
      </c>
      <c r="D271" s="51">
        <v>45887</v>
      </c>
      <c r="E271" s="51">
        <v>45892</v>
      </c>
      <c r="F271" s="52">
        <v>45887.537347488404</v>
      </c>
      <c r="G271" s="3" t="s">
        <v>3358</v>
      </c>
      <c r="H271" s="51"/>
      <c r="I271" s="2" t="s">
        <v>2487</v>
      </c>
      <c r="J271" s="3" t="s">
        <v>2488</v>
      </c>
      <c r="K271" s="2" t="s">
        <v>2489</v>
      </c>
      <c r="L271" s="2" t="s">
        <v>2490</v>
      </c>
      <c r="M271" s="3" t="s">
        <v>3359</v>
      </c>
      <c r="N271" s="2" t="s">
        <v>3360</v>
      </c>
      <c r="O271" s="2" t="s">
        <v>3361</v>
      </c>
      <c r="P271" s="2">
        <v>10</v>
      </c>
      <c r="Q271" s="3" t="s">
        <v>2519</v>
      </c>
      <c r="R271" s="2" t="s">
        <v>951</v>
      </c>
      <c r="S271" s="3" t="s">
        <v>2520</v>
      </c>
      <c r="T271" s="3" t="s">
        <v>2496</v>
      </c>
      <c r="U271" s="2">
        <v>111058</v>
      </c>
      <c r="V271" s="2">
        <v>1</v>
      </c>
      <c r="W271" s="2">
        <v>0</v>
      </c>
      <c r="X271" s="2" t="s">
        <v>3360</v>
      </c>
      <c r="Y271" s="2" t="s">
        <v>3362</v>
      </c>
      <c r="Z271" s="51">
        <v>45887.537344560202</v>
      </c>
      <c r="AB271" s="2" t="s">
        <v>950</v>
      </c>
    </row>
    <row r="272" spans="1:28" ht="15.75" x14ac:dyDescent="0.25">
      <c r="A272" s="2">
        <v>271</v>
      </c>
      <c r="B272" s="50" t="s">
        <v>3357</v>
      </c>
      <c r="C272" s="47">
        <f ca="1">SUMIF([1]Data!$AC$2:$AC$173,C272,[1]Data!$AD$2:$AD$173)</f>
        <v>0</v>
      </c>
      <c r="D272" s="51">
        <v>45887</v>
      </c>
      <c r="E272" s="51">
        <v>45892</v>
      </c>
      <c r="F272" s="52">
        <v>45887.537347488404</v>
      </c>
      <c r="G272" s="3" t="s">
        <v>3358</v>
      </c>
      <c r="H272" s="51"/>
      <c r="I272" s="2" t="s">
        <v>2487</v>
      </c>
      <c r="J272" s="3" t="s">
        <v>2488</v>
      </c>
      <c r="K272" s="2" t="s">
        <v>2489</v>
      </c>
      <c r="L272" s="2" t="s">
        <v>2490</v>
      </c>
      <c r="M272" s="3" t="s">
        <v>3359</v>
      </c>
      <c r="N272" s="2" t="s">
        <v>3360</v>
      </c>
      <c r="O272" s="2" t="s">
        <v>3361</v>
      </c>
      <c r="P272" s="2">
        <v>20</v>
      </c>
      <c r="Q272" s="3" t="s">
        <v>2563</v>
      </c>
      <c r="R272" s="2" t="s">
        <v>961</v>
      </c>
      <c r="S272" s="3" t="s">
        <v>2564</v>
      </c>
      <c r="T272" s="3" t="s">
        <v>2496</v>
      </c>
      <c r="U272" s="2">
        <v>73431</v>
      </c>
      <c r="V272" s="2">
        <v>2</v>
      </c>
      <c r="W272" s="2">
        <v>0</v>
      </c>
      <c r="X272" s="2" t="s">
        <v>3360</v>
      </c>
      <c r="Y272" s="2" t="s">
        <v>3362</v>
      </c>
      <c r="Z272" s="51">
        <v>45887.537344560202</v>
      </c>
      <c r="AB272" s="2" t="s">
        <v>950</v>
      </c>
    </row>
    <row r="273" spans="1:28" ht="15.75" x14ac:dyDescent="0.25">
      <c r="A273" s="2">
        <v>272</v>
      </c>
      <c r="B273" s="50" t="s">
        <v>3363</v>
      </c>
      <c r="C273" s="47">
        <f ca="1">SUMIF([1]Data!$AC$2:$AC$173,C273,[1]Data!$AD$2:$AD$173)</f>
        <v>0</v>
      </c>
      <c r="D273" s="51">
        <v>45887</v>
      </c>
      <c r="E273" s="51">
        <v>45887</v>
      </c>
      <c r="F273" s="52">
        <v>45887.537509294001</v>
      </c>
      <c r="G273" s="3" t="s">
        <v>3364</v>
      </c>
      <c r="H273" s="51"/>
      <c r="I273" s="2" t="s">
        <v>2487</v>
      </c>
      <c r="J273" s="3" t="s">
        <v>2488</v>
      </c>
      <c r="K273" s="2" t="s">
        <v>2489</v>
      </c>
      <c r="L273" s="2" t="s">
        <v>2490</v>
      </c>
      <c r="M273" s="3" t="s">
        <v>3365</v>
      </c>
      <c r="N273" s="2" t="s">
        <v>3366</v>
      </c>
      <c r="O273" s="2" t="s">
        <v>3367</v>
      </c>
      <c r="P273" s="2">
        <v>10</v>
      </c>
      <c r="Q273" s="3" t="s">
        <v>2498</v>
      </c>
      <c r="R273" s="2" t="s">
        <v>977</v>
      </c>
      <c r="S273" s="3" t="s">
        <v>2499</v>
      </c>
      <c r="T273" s="3" t="s">
        <v>2496</v>
      </c>
      <c r="U273" s="2">
        <v>50400</v>
      </c>
      <c r="V273" s="2">
        <v>4</v>
      </c>
      <c r="W273" s="2">
        <v>0</v>
      </c>
      <c r="X273" s="2" t="s">
        <v>3368</v>
      </c>
      <c r="Y273" s="2" t="s">
        <v>3369</v>
      </c>
      <c r="Z273" s="51">
        <v>45887.537506481502</v>
      </c>
      <c r="AA273" s="2" t="s">
        <v>3370</v>
      </c>
      <c r="AB273" s="2" t="s">
        <v>950</v>
      </c>
    </row>
    <row r="274" spans="1:28" ht="15.75" x14ac:dyDescent="0.25">
      <c r="A274" s="2">
        <v>273</v>
      </c>
      <c r="B274" s="50" t="s">
        <v>3363</v>
      </c>
      <c r="C274" s="47">
        <f ca="1">SUMIF([1]Data!$AC$2:$AC$173,C274,[1]Data!$AD$2:$AD$173)</f>
        <v>0</v>
      </c>
      <c r="D274" s="51">
        <v>45887</v>
      </c>
      <c r="E274" s="51">
        <v>45887</v>
      </c>
      <c r="F274" s="52">
        <v>45887.537509294001</v>
      </c>
      <c r="G274" s="3" t="s">
        <v>3364</v>
      </c>
      <c r="H274" s="51"/>
      <c r="I274" s="2" t="s">
        <v>2487</v>
      </c>
      <c r="J274" s="3" t="s">
        <v>2488</v>
      </c>
      <c r="K274" s="2" t="s">
        <v>2489</v>
      </c>
      <c r="L274" s="2" t="s">
        <v>2490</v>
      </c>
      <c r="M274" s="3" t="s">
        <v>3365</v>
      </c>
      <c r="N274" s="2" t="s">
        <v>3366</v>
      </c>
      <c r="O274" s="2" t="s">
        <v>3367</v>
      </c>
      <c r="P274" s="2">
        <v>20</v>
      </c>
      <c r="Q274" s="3" t="s">
        <v>2592</v>
      </c>
      <c r="R274" s="2" t="s">
        <v>959</v>
      </c>
      <c r="S274" s="3" t="s">
        <v>2593</v>
      </c>
      <c r="T274" s="3" t="s">
        <v>2496</v>
      </c>
      <c r="U274" s="2">
        <v>70950</v>
      </c>
      <c r="V274" s="2">
        <v>1</v>
      </c>
      <c r="W274" s="2">
        <v>0</v>
      </c>
      <c r="X274" s="2" t="s">
        <v>3368</v>
      </c>
      <c r="Y274" s="2" t="s">
        <v>3369</v>
      </c>
      <c r="Z274" s="51">
        <v>45887.537506481502</v>
      </c>
      <c r="AA274" s="2" t="s">
        <v>3370</v>
      </c>
      <c r="AB274" s="2" t="s">
        <v>950</v>
      </c>
    </row>
    <row r="275" spans="1:28" ht="15.75" x14ac:dyDescent="0.25">
      <c r="A275" s="2">
        <v>274</v>
      </c>
      <c r="B275" s="50" t="s">
        <v>3371</v>
      </c>
      <c r="C275" s="47">
        <f ca="1">SUMIF([1]Data!$AC$2:$AC$173,C275,[1]Data!$AD$2:$AD$173)</f>
        <v>0</v>
      </c>
      <c r="D275" s="51">
        <v>45887</v>
      </c>
      <c r="E275" s="51">
        <v>45887</v>
      </c>
      <c r="F275" s="52">
        <v>45887.5377715625</v>
      </c>
      <c r="G275" s="3" t="s">
        <v>3372</v>
      </c>
      <c r="H275" s="51"/>
      <c r="I275" s="2" t="s">
        <v>2487</v>
      </c>
      <c r="J275" s="3" t="s">
        <v>2488</v>
      </c>
      <c r="K275" s="2" t="s">
        <v>2489</v>
      </c>
      <c r="L275" s="2" t="s">
        <v>2490</v>
      </c>
      <c r="M275" s="3" t="s">
        <v>3342</v>
      </c>
      <c r="N275" s="2" t="s">
        <v>3343</v>
      </c>
      <c r="O275" s="2" t="s">
        <v>3344</v>
      </c>
      <c r="P275" s="2">
        <v>10</v>
      </c>
      <c r="Q275" s="3" t="s">
        <v>2502</v>
      </c>
      <c r="R275" s="2" t="s">
        <v>981</v>
      </c>
      <c r="S275" s="3" t="s">
        <v>2503</v>
      </c>
      <c r="T275" s="3" t="s">
        <v>2496</v>
      </c>
      <c r="U275" s="2">
        <v>50182</v>
      </c>
      <c r="V275" s="2">
        <v>1</v>
      </c>
      <c r="W275" s="2">
        <v>0</v>
      </c>
      <c r="X275" s="2" t="s">
        <v>3343</v>
      </c>
      <c r="Y275" s="2" t="s">
        <v>2541</v>
      </c>
      <c r="Z275" s="51">
        <v>45887.537768483802</v>
      </c>
      <c r="AB275" s="2" t="s">
        <v>950</v>
      </c>
    </row>
    <row r="276" spans="1:28" ht="15.75" x14ac:dyDescent="0.25">
      <c r="A276" s="2">
        <v>275</v>
      </c>
      <c r="B276" s="50" t="s">
        <v>3373</v>
      </c>
      <c r="C276" s="47">
        <f ca="1">SUMIF([1]Data!$AC$2:$AC$173,C276,[1]Data!$AD$2:$AD$173)</f>
        <v>0</v>
      </c>
      <c r="D276" s="51">
        <v>45887</v>
      </c>
      <c r="E276" s="51">
        <v>45887</v>
      </c>
      <c r="F276" s="52">
        <v>45887.539136192099</v>
      </c>
      <c r="G276" s="3" t="s">
        <v>3374</v>
      </c>
      <c r="H276" s="51"/>
      <c r="I276" s="2" t="s">
        <v>2487</v>
      </c>
      <c r="J276" s="3" t="s">
        <v>2488</v>
      </c>
      <c r="K276" s="2" t="s">
        <v>2489</v>
      </c>
      <c r="L276" s="2" t="s">
        <v>2490</v>
      </c>
      <c r="M276" s="3" t="s">
        <v>3375</v>
      </c>
      <c r="N276" s="2" t="s">
        <v>3376</v>
      </c>
      <c r="O276" s="2" t="s">
        <v>3377</v>
      </c>
      <c r="P276" s="2">
        <v>10</v>
      </c>
      <c r="Q276" s="3" t="s">
        <v>2528</v>
      </c>
      <c r="R276" s="2" t="s">
        <v>965</v>
      </c>
      <c r="S276" s="3" t="s">
        <v>2529</v>
      </c>
      <c r="T276" s="3" t="s">
        <v>2496</v>
      </c>
      <c r="U276" s="2">
        <v>74250</v>
      </c>
      <c r="V276" s="2">
        <v>1</v>
      </c>
      <c r="W276" s="2">
        <v>0</v>
      </c>
      <c r="X276" s="2" t="s">
        <v>3376</v>
      </c>
      <c r="Z276" s="51">
        <v>45887.539137963002</v>
      </c>
      <c r="AA276" s="2" t="s">
        <v>3378</v>
      </c>
      <c r="AB276" s="2" t="s">
        <v>950</v>
      </c>
    </row>
    <row r="277" spans="1:28" ht="15.75" x14ac:dyDescent="0.25">
      <c r="A277" s="2">
        <v>276</v>
      </c>
      <c r="B277" s="50" t="s">
        <v>3373</v>
      </c>
      <c r="C277" s="47">
        <f ca="1">SUMIF([1]Data!$AC$2:$AC$173,C277,[1]Data!$AD$2:$AD$173)</f>
        <v>0</v>
      </c>
      <c r="D277" s="51">
        <v>45887</v>
      </c>
      <c r="E277" s="51">
        <v>45887</v>
      </c>
      <c r="F277" s="52">
        <v>45887.539136192099</v>
      </c>
      <c r="G277" s="3" t="s">
        <v>3374</v>
      </c>
      <c r="H277" s="51"/>
      <c r="I277" s="2" t="s">
        <v>2487</v>
      </c>
      <c r="J277" s="3" t="s">
        <v>2488</v>
      </c>
      <c r="K277" s="2" t="s">
        <v>2489</v>
      </c>
      <c r="L277" s="2" t="s">
        <v>2490</v>
      </c>
      <c r="M277" s="3" t="s">
        <v>3375</v>
      </c>
      <c r="N277" s="2" t="s">
        <v>3376</v>
      </c>
      <c r="O277" s="2" t="s">
        <v>3377</v>
      </c>
      <c r="P277" s="2">
        <v>20</v>
      </c>
      <c r="Q277" s="3" t="s">
        <v>2556</v>
      </c>
      <c r="R277" s="2" t="s">
        <v>960</v>
      </c>
      <c r="S277" s="3" t="s">
        <v>2557</v>
      </c>
      <c r="T277" s="3" t="s">
        <v>2496</v>
      </c>
      <c r="U277" s="2">
        <v>55595</v>
      </c>
      <c r="V277" s="2">
        <v>1</v>
      </c>
      <c r="W277" s="2">
        <v>0</v>
      </c>
      <c r="X277" s="2" t="s">
        <v>3376</v>
      </c>
      <c r="Z277" s="51">
        <v>45887.539137963002</v>
      </c>
      <c r="AA277" s="2" t="s">
        <v>3378</v>
      </c>
      <c r="AB277" s="2" t="s">
        <v>950</v>
      </c>
    </row>
    <row r="278" spans="1:28" ht="15.75" x14ac:dyDescent="0.25">
      <c r="A278" s="2">
        <v>277</v>
      </c>
      <c r="B278" s="50" t="s">
        <v>3379</v>
      </c>
      <c r="C278" s="47">
        <f ca="1">SUMIF([1]Data!$AC$2:$AC$173,C278,[1]Data!$AD$2:$AD$173)</f>
        <v>0</v>
      </c>
      <c r="D278" s="51">
        <v>45887</v>
      </c>
      <c r="E278" s="51">
        <v>45887</v>
      </c>
      <c r="F278" s="52">
        <v>45887.540708333298</v>
      </c>
      <c r="G278" s="3" t="s">
        <v>3380</v>
      </c>
      <c r="H278" s="51"/>
      <c r="I278" s="2" t="s">
        <v>2487</v>
      </c>
      <c r="J278" s="3" t="s">
        <v>2488</v>
      </c>
      <c r="K278" s="2" t="s">
        <v>2489</v>
      </c>
      <c r="L278" s="2" t="s">
        <v>2490</v>
      </c>
      <c r="M278" s="3" t="s">
        <v>3381</v>
      </c>
      <c r="N278" s="2" t="s">
        <v>3382</v>
      </c>
      <c r="O278" s="2" t="s">
        <v>3383</v>
      </c>
      <c r="P278" s="2">
        <v>10</v>
      </c>
      <c r="Q278" s="3" t="s">
        <v>2502</v>
      </c>
      <c r="R278" s="2" t="s">
        <v>981</v>
      </c>
      <c r="S278" s="3" t="s">
        <v>2503</v>
      </c>
      <c r="T278" s="3" t="s">
        <v>2496</v>
      </c>
      <c r="U278" s="2">
        <v>50182</v>
      </c>
      <c r="V278" s="2">
        <v>5</v>
      </c>
      <c r="W278" s="2">
        <v>0</v>
      </c>
      <c r="X278" s="2" t="s">
        <v>3384</v>
      </c>
      <c r="Z278" s="51">
        <v>45887.5407053241</v>
      </c>
      <c r="AA278" s="2" t="s">
        <v>3385</v>
      </c>
      <c r="AB278" s="2" t="s">
        <v>950</v>
      </c>
    </row>
    <row r="279" spans="1:28" ht="15.75" x14ac:dyDescent="0.25">
      <c r="A279" s="2">
        <v>278</v>
      </c>
      <c r="B279" s="50" t="s">
        <v>3379</v>
      </c>
      <c r="C279" s="47">
        <f ca="1">SUMIF([1]Data!$AC$2:$AC$173,C279,[1]Data!$AD$2:$AD$173)</f>
        <v>0</v>
      </c>
      <c r="D279" s="51">
        <v>45887</v>
      </c>
      <c r="E279" s="51">
        <v>45887</v>
      </c>
      <c r="F279" s="52">
        <v>45887.540708333298</v>
      </c>
      <c r="G279" s="3" t="s">
        <v>3380</v>
      </c>
      <c r="H279" s="51"/>
      <c r="I279" s="2" t="s">
        <v>2487</v>
      </c>
      <c r="J279" s="3" t="s">
        <v>2488</v>
      </c>
      <c r="K279" s="2" t="s">
        <v>2489</v>
      </c>
      <c r="L279" s="2" t="s">
        <v>2490</v>
      </c>
      <c r="M279" s="3" t="s">
        <v>3381</v>
      </c>
      <c r="N279" s="2" t="s">
        <v>3382</v>
      </c>
      <c r="O279" s="2" t="s">
        <v>3383</v>
      </c>
      <c r="P279" s="2">
        <v>20</v>
      </c>
      <c r="Q279" s="3" t="s">
        <v>2494</v>
      </c>
      <c r="R279" s="2" t="s">
        <v>1079</v>
      </c>
      <c r="S279" s="3" t="s">
        <v>2495</v>
      </c>
      <c r="T279" s="3" t="s">
        <v>2496</v>
      </c>
      <c r="U279" s="2">
        <v>49500</v>
      </c>
      <c r="V279" s="2">
        <v>6</v>
      </c>
      <c r="W279" s="2">
        <v>0</v>
      </c>
      <c r="X279" s="2" t="s">
        <v>3384</v>
      </c>
      <c r="Z279" s="51">
        <v>45887.5407053241</v>
      </c>
      <c r="AA279" s="2" t="s">
        <v>3385</v>
      </c>
      <c r="AB279" s="2" t="s">
        <v>950</v>
      </c>
    </row>
    <row r="280" spans="1:28" ht="15.75" x14ac:dyDescent="0.25">
      <c r="A280" s="2">
        <v>279</v>
      </c>
      <c r="B280" s="50" t="s">
        <v>3379</v>
      </c>
      <c r="C280" s="47">
        <f ca="1">SUMIF([1]Data!$AC$2:$AC$173,C280,[1]Data!$AD$2:$AD$173)</f>
        <v>0</v>
      </c>
      <c r="D280" s="51">
        <v>45887</v>
      </c>
      <c r="E280" s="51">
        <v>45887</v>
      </c>
      <c r="F280" s="52">
        <v>45887.540708333298</v>
      </c>
      <c r="G280" s="3" t="s">
        <v>3380</v>
      </c>
      <c r="H280" s="51"/>
      <c r="I280" s="2" t="s">
        <v>2487</v>
      </c>
      <c r="J280" s="3" t="s">
        <v>2488</v>
      </c>
      <c r="K280" s="2" t="s">
        <v>2489</v>
      </c>
      <c r="L280" s="2" t="s">
        <v>2490</v>
      </c>
      <c r="M280" s="3" t="s">
        <v>3381</v>
      </c>
      <c r="N280" s="2" t="s">
        <v>3382</v>
      </c>
      <c r="O280" s="2" t="s">
        <v>3383</v>
      </c>
      <c r="P280" s="2">
        <v>30</v>
      </c>
      <c r="Q280" s="3" t="s">
        <v>2498</v>
      </c>
      <c r="R280" s="2" t="s">
        <v>977</v>
      </c>
      <c r="S280" s="3" t="s">
        <v>2499</v>
      </c>
      <c r="T280" s="3" t="s">
        <v>2496</v>
      </c>
      <c r="U280" s="2">
        <v>50400</v>
      </c>
      <c r="V280" s="2">
        <v>4</v>
      </c>
      <c r="W280" s="2">
        <v>0</v>
      </c>
      <c r="X280" s="2" t="s">
        <v>3384</v>
      </c>
      <c r="Z280" s="51">
        <v>45887.5407053241</v>
      </c>
      <c r="AA280" s="2" t="s">
        <v>3385</v>
      </c>
      <c r="AB280" s="2" t="s">
        <v>950</v>
      </c>
    </row>
    <row r="281" spans="1:28" ht="15.75" x14ac:dyDescent="0.25">
      <c r="A281" s="2">
        <v>280</v>
      </c>
      <c r="B281" s="50" t="s">
        <v>3386</v>
      </c>
      <c r="C281" s="47">
        <f ca="1">SUMIF([1]Data!$AC$2:$AC$173,C281,[1]Data!$AD$2:$AD$173)</f>
        <v>0</v>
      </c>
      <c r="D281" s="51">
        <v>45887</v>
      </c>
      <c r="E281" s="51">
        <v>45887</v>
      </c>
      <c r="F281" s="52">
        <v>45887.540856713</v>
      </c>
      <c r="G281" s="3" t="s">
        <v>3387</v>
      </c>
      <c r="H281" s="51"/>
      <c r="I281" s="2" t="s">
        <v>2487</v>
      </c>
      <c r="J281" s="3" t="s">
        <v>2488</v>
      </c>
      <c r="K281" s="2" t="s">
        <v>2489</v>
      </c>
      <c r="L281" s="2" t="s">
        <v>2490</v>
      </c>
      <c r="M281" s="3" t="s">
        <v>3388</v>
      </c>
      <c r="N281" s="2" t="s">
        <v>3389</v>
      </c>
      <c r="O281" s="2" t="s">
        <v>3390</v>
      </c>
      <c r="P281" s="2">
        <v>10</v>
      </c>
      <c r="Q281" s="3" t="s">
        <v>2528</v>
      </c>
      <c r="R281" s="2" t="s">
        <v>965</v>
      </c>
      <c r="S281" s="3" t="s">
        <v>2529</v>
      </c>
      <c r="T281" s="3" t="s">
        <v>2496</v>
      </c>
      <c r="U281" s="2">
        <v>74250</v>
      </c>
      <c r="V281" s="2">
        <v>1</v>
      </c>
      <c r="W281" s="2">
        <v>0</v>
      </c>
      <c r="X281" s="2" t="s">
        <v>3389</v>
      </c>
      <c r="Y281" s="2" t="s">
        <v>3391</v>
      </c>
      <c r="Z281" s="51">
        <v>45887.5408537037</v>
      </c>
      <c r="AB281" s="2" t="s">
        <v>950</v>
      </c>
    </row>
    <row r="282" spans="1:28" ht="15.75" x14ac:dyDescent="0.25">
      <c r="A282" s="2">
        <v>281</v>
      </c>
      <c r="B282" s="50" t="s">
        <v>3386</v>
      </c>
      <c r="C282" s="47">
        <f ca="1">SUMIF([1]Data!$AC$2:$AC$173,C282,[1]Data!$AD$2:$AD$173)</f>
        <v>0</v>
      </c>
      <c r="D282" s="51">
        <v>45887</v>
      </c>
      <c r="E282" s="51">
        <v>45887</v>
      </c>
      <c r="F282" s="52">
        <v>45887.540856713</v>
      </c>
      <c r="G282" s="3" t="s">
        <v>3387</v>
      </c>
      <c r="H282" s="51"/>
      <c r="I282" s="2" t="s">
        <v>2487</v>
      </c>
      <c r="J282" s="3" t="s">
        <v>2488</v>
      </c>
      <c r="K282" s="2" t="s">
        <v>2489</v>
      </c>
      <c r="L282" s="2" t="s">
        <v>2490</v>
      </c>
      <c r="M282" s="3" t="s">
        <v>3388</v>
      </c>
      <c r="N282" s="2" t="s">
        <v>3389</v>
      </c>
      <c r="O282" s="2" t="s">
        <v>3390</v>
      </c>
      <c r="P282" s="2">
        <v>20</v>
      </c>
      <c r="Q282" s="3" t="s">
        <v>2502</v>
      </c>
      <c r="R282" s="2" t="s">
        <v>981</v>
      </c>
      <c r="S282" s="3" t="s">
        <v>2503</v>
      </c>
      <c r="T282" s="3" t="s">
        <v>2496</v>
      </c>
      <c r="U282" s="2">
        <v>50182</v>
      </c>
      <c r="V282" s="2">
        <v>3</v>
      </c>
      <c r="W282" s="2">
        <v>0</v>
      </c>
      <c r="X282" s="2" t="s">
        <v>3389</v>
      </c>
      <c r="Y282" s="2" t="s">
        <v>3391</v>
      </c>
      <c r="Z282" s="51">
        <v>45887.5408537037</v>
      </c>
      <c r="AB282" s="2" t="s">
        <v>950</v>
      </c>
    </row>
    <row r="283" spans="1:28" ht="15.75" x14ac:dyDescent="0.25">
      <c r="A283" s="2">
        <v>282</v>
      </c>
      <c r="B283" s="50" t="s">
        <v>3392</v>
      </c>
      <c r="C283" s="47">
        <f ca="1">SUMIF([1]Data!$AC$2:$AC$173,C283,[1]Data!$AD$2:$AD$173)</f>
        <v>0</v>
      </c>
      <c r="D283" s="51">
        <v>45887</v>
      </c>
      <c r="E283" s="51">
        <v>45892</v>
      </c>
      <c r="F283" s="52">
        <v>45887.541532870397</v>
      </c>
      <c r="G283" s="3" t="s">
        <v>3393</v>
      </c>
      <c r="H283" s="51"/>
      <c r="I283" s="2" t="s">
        <v>2487</v>
      </c>
      <c r="J283" s="3" t="s">
        <v>2488</v>
      </c>
      <c r="K283" s="2" t="s">
        <v>2489</v>
      </c>
      <c r="L283" s="2" t="s">
        <v>2490</v>
      </c>
      <c r="M283" s="3" t="s">
        <v>3394</v>
      </c>
      <c r="N283" s="2" t="s">
        <v>3395</v>
      </c>
      <c r="O283" s="2" t="s">
        <v>3396</v>
      </c>
      <c r="P283" s="2">
        <v>10</v>
      </c>
      <c r="Q283" s="3" t="s">
        <v>2556</v>
      </c>
      <c r="R283" s="2" t="s">
        <v>960</v>
      </c>
      <c r="S283" s="3" t="s">
        <v>2557</v>
      </c>
      <c r="T283" s="3" t="s">
        <v>2496</v>
      </c>
      <c r="U283" s="2">
        <v>55595</v>
      </c>
      <c r="V283" s="2">
        <v>1</v>
      </c>
      <c r="W283" s="2">
        <v>0</v>
      </c>
      <c r="X283" s="2" t="s">
        <v>3395</v>
      </c>
      <c r="Z283" s="51">
        <v>45887.541529745402</v>
      </c>
      <c r="AB283" s="2" t="s">
        <v>950</v>
      </c>
    </row>
    <row r="284" spans="1:28" ht="15.75" x14ac:dyDescent="0.25">
      <c r="A284" s="2">
        <v>283</v>
      </c>
      <c r="B284" s="50" t="s">
        <v>3397</v>
      </c>
      <c r="C284" s="47">
        <f ca="1">SUMIF([1]Data!$AC$2:$AC$173,C284,[1]Data!$AD$2:$AD$173)</f>
        <v>0</v>
      </c>
      <c r="D284" s="51">
        <v>45887</v>
      </c>
      <c r="E284" s="51">
        <v>45892</v>
      </c>
      <c r="F284" s="52">
        <v>45887.542604247697</v>
      </c>
      <c r="G284" s="3" t="s">
        <v>3398</v>
      </c>
      <c r="H284" s="51"/>
      <c r="I284" s="2" t="s">
        <v>2487</v>
      </c>
      <c r="J284" s="3" t="s">
        <v>2488</v>
      </c>
      <c r="K284" s="2" t="s">
        <v>2489</v>
      </c>
      <c r="L284" s="2" t="s">
        <v>2490</v>
      </c>
      <c r="M284" s="3" t="s">
        <v>3399</v>
      </c>
      <c r="N284" s="2" t="s">
        <v>3400</v>
      </c>
      <c r="O284" s="2" t="s">
        <v>3401</v>
      </c>
      <c r="P284" s="2">
        <v>10</v>
      </c>
      <c r="Q284" s="3" t="s">
        <v>2519</v>
      </c>
      <c r="R284" s="2" t="s">
        <v>951</v>
      </c>
      <c r="S284" s="3" t="s">
        <v>2520</v>
      </c>
      <c r="T284" s="3" t="s">
        <v>2496</v>
      </c>
      <c r="U284" s="2">
        <v>111058</v>
      </c>
      <c r="V284" s="2">
        <v>1</v>
      </c>
      <c r="W284" s="2">
        <v>0</v>
      </c>
      <c r="X284" s="2" t="s">
        <v>3402</v>
      </c>
      <c r="Z284" s="51">
        <v>45887.542601122703</v>
      </c>
      <c r="AB284" s="2" t="s">
        <v>950</v>
      </c>
    </row>
    <row r="285" spans="1:28" ht="15.75" x14ac:dyDescent="0.25">
      <c r="A285" s="2">
        <v>284</v>
      </c>
      <c r="B285" s="50" t="s">
        <v>3397</v>
      </c>
      <c r="C285" s="47">
        <f ca="1">SUMIF([1]Data!$AC$2:$AC$173,C285,[1]Data!$AD$2:$AD$173)</f>
        <v>0</v>
      </c>
      <c r="D285" s="51">
        <v>45887</v>
      </c>
      <c r="E285" s="51">
        <v>45892</v>
      </c>
      <c r="F285" s="52">
        <v>45887.542604247697</v>
      </c>
      <c r="G285" s="3" t="s">
        <v>3398</v>
      </c>
      <c r="H285" s="51"/>
      <c r="I285" s="2" t="s">
        <v>2487</v>
      </c>
      <c r="J285" s="3" t="s">
        <v>2488</v>
      </c>
      <c r="K285" s="2" t="s">
        <v>2489</v>
      </c>
      <c r="L285" s="2" t="s">
        <v>2490</v>
      </c>
      <c r="M285" s="3" t="s">
        <v>3399</v>
      </c>
      <c r="N285" s="2" t="s">
        <v>3400</v>
      </c>
      <c r="O285" s="2" t="s">
        <v>3401</v>
      </c>
      <c r="P285" s="2">
        <v>20</v>
      </c>
      <c r="Q285" s="3" t="s">
        <v>2563</v>
      </c>
      <c r="R285" s="2" t="s">
        <v>961</v>
      </c>
      <c r="S285" s="3" t="s">
        <v>2564</v>
      </c>
      <c r="T285" s="3" t="s">
        <v>2496</v>
      </c>
      <c r="U285" s="2">
        <v>73431</v>
      </c>
      <c r="V285" s="2">
        <v>2</v>
      </c>
      <c r="W285" s="2">
        <v>0</v>
      </c>
      <c r="X285" s="2" t="s">
        <v>3402</v>
      </c>
      <c r="Z285" s="51">
        <v>45887.542601122703</v>
      </c>
      <c r="AB285" s="2" t="s">
        <v>950</v>
      </c>
    </row>
    <row r="286" spans="1:28" ht="15.75" x14ac:dyDescent="0.25">
      <c r="A286" s="2">
        <v>285</v>
      </c>
      <c r="B286" s="50" t="s">
        <v>3403</v>
      </c>
      <c r="C286" s="47">
        <f ca="1">SUMIF([1]Data!$AC$2:$AC$173,C286,[1]Data!$AD$2:$AD$173)</f>
        <v>0</v>
      </c>
      <c r="D286" s="51">
        <v>45887</v>
      </c>
      <c r="E286" s="51">
        <v>45892</v>
      </c>
      <c r="F286" s="52">
        <v>45887.5426602199</v>
      </c>
      <c r="G286" s="3" t="s">
        <v>3404</v>
      </c>
      <c r="H286" s="51"/>
      <c r="I286" s="2" t="s">
        <v>2487</v>
      </c>
      <c r="J286" s="3" t="s">
        <v>2488</v>
      </c>
      <c r="K286" s="2" t="s">
        <v>2489</v>
      </c>
      <c r="L286" s="2" t="s">
        <v>2490</v>
      </c>
      <c r="M286" s="3" t="s">
        <v>3405</v>
      </c>
      <c r="N286" s="2" t="s">
        <v>3406</v>
      </c>
      <c r="O286" s="2" t="s">
        <v>3407</v>
      </c>
      <c r="P286" s="2">
        <v>10</v>
      </c>
      <c r="Q286" s="3" t="s">
        <v>2556</v>
      </c>
      <c r="R286" s="2" t="s">
        <v>960</v>
      </c>
      <c r="S286" s="3" t="s">
        <v>2557</v>
      </c>
      <c r="T286" s="3" t="s">
        <v>2496</v>
      </c>
      <c r="U286" s="2">
        <v>55595</v>
      </c>
      <c r="V286" s="2">
        <v>3</v>
      </c>
      <c r="W286" s="2">
        <v>0</v>
      </c>
      <c r="X286" s="2" t="s">
        <v>3406</v>
      </c>
      <c r="Y286" s="2" t="s">
        <v>2541</v>
      </c>
      <c r="Z286" s="51">
        <v>45887.542657175902</v>
      </c>
      <c r="AA286" s="2" t="s">
        <v>3408</v>
      </c>
      <c r="AB286" s="2" t="s">
        <v>950</v>
      </c>
    </row>
    <row r="287" spans="1:28" ht="15.75" x14ac:dyDescent="0.25">
      <c r="A287" s="2">
        <v>286</v>
      </c>
      <c r="B287" s="50" t="s">
        <v>3409</v>
      </c>
      <c r="C287" s="47">
        <f ca="1">SUMIF([1]Data!$AC$2:$AC$173,C287,[1]Data!$AD$2:$AD$173)</f>
        <v>0</v>
      </c>
      <c r="D287" s="51">
        <v>45887</v>
      </c>
      <c r="E287" s="51">
        <v>45887</v>
      </c>
      <c r="F287" s="52">
        <v>45887.542849652797</v>
      </c>
      <c r="G287" s="3" t="s">
        <v>3410</v>
      </c>
      <c r="H287" s="51"/>
      <c r="I287" s="2" t="s">
        <v>2487</v>
      </c>
      <c r="J287" s="3" t="s">
        <v>2488</v>
      </c>
      <c r="K287" s="2" t="s">
        <v>2489</v>
      </c>
      <c r="L287" s="2" t="s">
        <v>2490</v>
      </c>
      <c r="M287" s="3" t="s">
        <v>3411</v>
      </c>
      <c r="N287" s="2" t="s">
        <v>3412</v>
      </c>
      <c r="O287" s="2" t="s">
        <v>3413</v>
      </c>
      <c r="P287" s="2">
        <v>10</v>
      </c>
      <c r="Q287" s="3" t="s">
        <v>2510</v>
      </c>
      <c r="R287" s="2" t="s">
        <v>955</v>
      </c>
      <c r="S287" s="3" t="s">
        <v>2511</v>
      </c>
      <c r="T287" s="3" t="s">
        <v>2496</v>
      </c>
      <c r="U287" s="2">
        <v>46000</v>
      </c>
      <c r="V287" s="2">
        <v>2</v>
      </c>
      <c r="W287" s="2">
        <v>0</v>
      </c>
      <c r="X287" s="2" t="s">
        <v>3412</v>
      </c>
      <c r="Z287" s="51">
        <v>45887.542846527802</v>
      </c>
      <c r="AB287" s="2" t="s">
        <v>950</v>
      </c>
    </row>
    <row r="288" spans="1:28" ht="15.75" x14ac:dyDescent="0.25">
      <c r="A288" s="2">
        <v>287</v>
      </c>
      <c r="B288" s="50" t="s">
        <v>3414</v>
      </c>
      <c r="C288" s="47">
        <f ca="1">SUMIF([1]Data!$AC$2:$AC$173,C288,[1]Data!$AD$2:$AD$173)</f>
        <v>0</v>
      </c>
      <c r="D288" s="51">
        <v>45887</v>
      </c>
      <c r="E288" s="51">
        <v>45887</v>
      </c>
      <c r="F288" s="52">
        <v>45887.542860219903</v>
      </c>
      <c r="G288" s="3" t="s">
        <v>3415</v>
      </c>
      <c r="H288" s="51"/>
      <c r="I288" s="2" t="s">
        <v>2487</v>
      </c>
      <c r="J288" s="3" t="s">
        <v>2488</v>
      </c>
      <c r="K288" s="2" t="s">
        <v>2489</v>
      </c>
      <c r="L288" s="2" t="s">
        <v>2490</v>
      </c>
      <c r="M288" s="3" t="s">
        <v>3416</v>
      </c>
      <c r="N288" s="2" t="s">
        <v>3417</v>
      </c>
      <c r="O288" s="2" t="s">
        <v>3418</v>
      </c>
      <c r="P288" s="2">
        <v>10</v>
      </c>
      <c r="Q288" s="3" t="s">
        <v>2502</v>
      </c>
      <c r="R288" s="2" t="s">
        <v>981</v>
      </c>
      <c r="S288" s="3" t="s">
        <v>2503</v>
      </c>
      <c r="T288" s="3" t="s">
        <v>2496</v>
      </c>
      <c r="U288" s="2">
        <v>50182</v>
      </c>
      <c r="V288" s="2">
        <v>2</v>
      </c>
      <c r="W288" s="2">
        <v>0</v>
      </c>
      <c r="X288" s="2" t="s">
        <v>3417</v>
      </c>
      <c r="Y288" s="2" t="s">
        <v>3419</v>
      </c>
      <c r="Z288" s="51">
        <v>45887.542857523098</v>
      </c>
      <c r="AB288" s="2" t="s">
        <v>950</v>
      </c>
    </row>
    <row r="289" spans="1:28" ht="15.75" x14ac:dyDescent="0.25">
      <c r="A289" s="2">
        <v>288</v>
      </c>
      <c r="B289" s="50" t="s">
        <v>3420</v>
      </c>
      <c r="C289" s="47">
        <f ca="1">SUMIF([1]Data!$AC$2:$AC$173,C289,[1]Data!$AD$2:$AD$173)</f>
        <v>0</v>
      </c>
      <c r="D289" s="51">
        <v>45887</v>
      </c>
      <c r="E289" s="51">
        <v>45887</v>
      </c>
      <c r="F289" s="52">
        <v>45887.542976504599</v>
      </c>
      <c r="G289" s="3" t="s">
        <v>3421</v>
      </c>
      <c r="H289" s="51"/>
      <c r="I289" s="2" t="s">
        <v>2487</v>
      </c>
      <c r="J289" s="3" t="s">
        <v>2488</v>
      </c>
      <c r="K289" s="2" t="s">
        <v>2489</v>
      </c>
      <c r="L289" s="2" t="s">
        <v>2490</v>
      </c>
      <c r="M289" s="3" t="s">
        <v>3399</v>
      </c>
      <c r="N289" s="2" t="s">
        <v>3400</v>
      </c>
      <c r="O289" s="2" t="s">
        <v>3401</v>
      </c>
      <c r="P289" s="2">
        <v>10</v>
      </c>
      <c r="Q289" s="3" t="s">
        <v>2502</v>
      </c>
      <c r="R289" s="2" t="s">
        <v>981</v>
      </c>
      <c r="S289" s="3" t="s">
        <v>2503</v>
      </c>
      <c r="T289" s="3" t="s">
        <v>2496</v>
      </c>
      <c r="U289" s="2">
        <v>50182</v>
      </c>
      <c r="V289" s="2">
        <v>2</v>
      </c>
      <c r="W289" s="2">
        <v>0</v>
      </c>
      <c r="X289" s="2" t="s">
        <v>3402</v>
      </c>
      <c r="Z289" s="51">
        <v>45887.542973576397</v>
      </c>
      <c r="AB289" s="2" t="s">
        <v>950</v>
      </c>
    </row>
    <row r="290" spans="1:28" ht="15.75" x14ac:dyDescent="0.25">
      <c r="A290" s="2">
        <v>289</v>
      </c>
      <c r="B290" s="50" t="s">
        <v>3420</v>
      </c>
      <c r="C290" s="47">
        <f ca="1">SUMIF([1]Data!$AC$2:$AC$173,C290,[1]Data!$AD$2:$AD$173)</f>
        <v>0</v>
      </c>
      <c r="D290" s="51">
        <v>45887</v>
      </c>
      <c r="E290" s="51">
        <v>45887</v>
      </c>
      <c r="F290" s="52">
        <v>45887.542976504599</v>
      </c>
      <c r="G290" s="3" t="s">
        <v>3421</v>
      </c>
      <c r="H290" s="51"/>
      <c r="I290" s="2" t="s">
        <v>2487</v>
      </c>
      <c r="J290" s="3" t="s">
        <v>2488</v>
      </c>
      <c r="K290" s="2" t="s">
        <v>2489</v>
      </c>
      <c r="L290" s="2" t="s">
        <v>2490</v>
      </c>
      <c r="M290" s="3" t="s">
        <v>3399</v>
      </c>
      <c r="N290" s="2" t="s">
        <v>3400</v>
      </c>
      <c r="O290" s="2" t="s">
        <v>3401</v>
      </c>
      <c r="P290" s="2">
        <v>20</v>
      </c>
      <c r="Q290" s="3" t="s">
        <v>2556</v>
      </c>
      <c r="R290" s="2" t="s">
        <v>960</v>
      </c>
      <c r="S290" s="3" t="s">
        <v>2557</v>
      </c>
      <c r="T290" s="3" t="s">
        <v>2496</v>
      </c>
      <c r="U290" s="2">
        <v>55595</v>
      </c>
      <c r="V290" s="2">
        <v>2</v>
      </c>
      <c r="W290" s="2">
        <v>0</v>
      </c>
      <c r="X290" s="2" t="s">
        <v>3402</v>
      </c>
      <c r="Z290" s="51">
        <v>45887.542973576397</v>
      </c>
      <c r="AB290" s="2" t="s">
        <v>950</v>
      </c>
    </row>
    <row r="291" spans="1:28" ht="15.75" x14ac:dyDescent="0.25">
      <c r="A291" s="2">
        <v>290</v>
      </c>
      <c r="B291" s="50" t="s">
        <v>3420</v>
      </c>
      <c r="C291" s="47">
        <f ca="1">SUMIF([1]Data!$AC$2:$AC$173,C291,[1]Data!$AD$2:$AD$173)</f>
        <v>0</v>
      </c>
      <c r="D291" s="51">
        <v>45887</v>
      </c>
      <c r="E291" s="51">
        <v>45887</v>
      </c>
      <c r="F291" s="52">
        <v>45887.542976504599</v>
      </c>
      <c r="G291" s="3" t="s">
        <v>3421</v>
      </c>
      <c r="H291" s="51"/>
      <c r="I291" s="2" t="s">
        <v>2487</v>
      </c>
      <c r="J291" s="3" t="s">
        <v>2488</v>
      </c>
      <c r="K291" s="2" t="s">
        <v>2489</v>
      </c>
      <c r="L291" s="2" t="s">
        <v>2490</v>
      </c>
      <c r="M291" s="3" t="s">
        <v>3399</v>
      </c>
      <c r="N291" s="2" t="s">
        <v>3400</v>
      </c>
      <c r="O291" s="2" t="s">
        <v>3401</v>
      </c>
      <c r="P291" s="2">
        <v>30</v>
      </c>
      <c r="Q291" s="3" t="s">
        <v>2519</v>
      </c>
      <c r="R291" s="2" t="s">
        <v>951</v>
      </c>
      <c r="S291" s="3" t="s">
        <v>2520</v>
      </c>
      <c r="T291" s="3" t="s">
        <v>2496</v>
      </c>
      <c r="U291" s="2">
        <v>111058</v>
      </c>
      <c r="V291" s="2">
        <v>1</v>
      </c>
      <c r="W291" s="2">
        <v>0</v>
      </c>
      <c r="X291" s="2" t="s">
        <v>3402</v>
      </c>
      <c r="Z291" s="51">
        <v>45887.542973576397</v>
      </c>
      <c r="AB291" s="2" t="s">
        <v>950</v>
      </c>
    </row>
    <row r="292" spans="1:28" ht="15.75" x14ac:dyDescent="0.25">
      <c r="A292" s="2">
        <v>291</v>
      </c>
      <c r="B292" s="50" t="s">
        <v>3420</v>
      </c>
      <c r="C292" s="47">
        <f ca="1">SUMIF([1]Data!$AC$2:$AC$173,C292,[1]Data!$AD$2:$AD$173)</f>
        <v>0</v>
      </c>
      <c r="D292" s="51">
        <v>45887</v>
      </c>
      <c r="E292" s="51">
        <v>45887</v>
      </c>
      <c r="F292" s="52">
        <v>45887.542976504599</v>
      </c>
      <c r="G292" s="3" t="s">
        <v>3421</v>
      </c>
      <c r="H292" s="51"/>
      <c r="I292" s="2" t="s">
        <v>2487</v>
      </c>
      <c r="J292" s="3" t="s">
        <v>2488</v>
      </c>
      <c r="K292" s="2" t="s">
        <v>2489</v>
      </c>
      <c r="L292" s="2" t="s">
        <v>2490</v>
      </c>
      <c r="M292" s="3" t="s">
        <v>3399</v>
      </c>
      <c r="N292" s="2" t="s">
        <v>3400</v>
      </c>
      <c r="O292" s="2" t="s">
        <v>3401</v>
      </c>
      <c r="P292" s="2">
        <v>40</v>
      </c>
      <c r="Q292" s="3" t="s">
        <v>2547</v>
      </c>
      <c r="R292" s="2" t="s">
        <v>994</v>
      </c>
      <c r="S292" s="3" t="s">
        <v>2548</v>
      </c>
      <c r="T292" s="3" t="s">
        <v>2496</v>
      </c>
      <c r="U292" s="2">
        <v>111606</v>
      </c>
      <c r="V292" s="2">
        <v>3</v>
      </c>
      <c r="W292" s="2">
        <v>0</v>
      </c>
      <c r="X292" s="2" t="s">
        <v>3402</v>
      </c>
      <c r="Z292" s="51">
        <v>45887.542973576397</v>
      </c>
      <c r="AB292" s="2" t="s">
        <v>950</v>
      </c>
    </row>
    <row r="293" spans="1:28" ht="15.75" x14ac:dyDescent="0.25">
      <c r="A293" s="2">
        <v>292</v>
      </c>
      <c r="B293" s="50" t="s">
        <v>3420</v>
      </c>
      <c r="C293" s="47">
        <f ca="1">SUMIF([1]Data!$AC$2:$AC$173,C293,[1]Data!$AD$2:$AD$173)</f>
        <v>0</v>
      </c>
      <c r="D293" s="51">
        <v>45887</v>
      </c>
      <c r="E293" s="51">
        <v>45887</v>
      </c>
      <c r="F293" s="52">
        <v>45887.542976504599</v>
      </c>
      <c r="G293" s="3" t="s">
        <v>3421</v>
      </c>
      <c r="H293" s="51"/>
      <c r="I293" s="2" t="s">
        <v>2487</v>
      </c>
      <c r="J293" s="3" t="s">
        <v>2488</v>
      </c>
      <c r="K293" s="2" t="s">
        <v>2489</v>
      </c>
      <c r="L293" s="2" t="s">
        <v>2490</v>
      </c>
      <c r="M293" s="3" t="s">
        <v>3399</v>
      </c>
      <c r="N293" s="2" t="s">
        <v>3400</v>
      </c>
      <c r="O293" s="2" t="s">
        <v>3401</v>
      </c>
      <c r="P293" s="2">
        <v>50</v>
      </c>
      <c r="Q293" s="3" t="s">
        <v>2510</v>
      </c>
      <c r="R293" s="2" t="s">
        <v>955</v>
      </c>
      <c r="S293" s="3" t="s">
        <v>2511</v>
      </c>
      <c r="T293" s="3" t="s">
        <v>2496</v>
      </c>
      <c r="U293" s="2">
        <v>46000</v>
      </c>
      <c r="V293" s="2">
        <v>2</v>
      </c>
      <c r="W293" s="2">
        <v>0</v>
      </c>
      <c r="X293" s="2" t="s">
        <v>3402</v>
      </c>
      <c r="Z293" s="51">
        <v>45887.542973576397</v>
      </c>
      <c r="AB293" s="2" t="s">
        <v>950</v>
      </c>
    </row>
    <row r="294" spans="1:28" ht="15.75" x14ac:dyDescent="0.25">
      <c r="A294" s="2">
        <v>293</v>
      </c>
      <c r="B294" s="50" t="s">
        <v>3422</v>
      </c>
      <c r="C294" s="47">
        <f ca="1">SUMIF([1]Data!$AC$2:$AC$173,C294,[1]Data!$AD$2:$AD$173)</f>
        <v>0</v>
      </c>
      <c r="D294" s="51">
        <v>45887</v>
      </c>
      <c r="E294" s="51">
        <v>45887</v>
      </c>
      <c r="F294" s="52">
        <v>45887.543495520797</v>
      </c>
      <c r="G294" s="3" t="s">
        <v>3423</v>
      </c>
      <c r="H294" s="51"/>
      <c r="I294" s="2" t="s">
        <v>2487</v>
      </c>
      <c r="J294" s="3" t="s">
        <v>2488</v>
      </c>
      <c r="K294" s="2" t="s">
        <v>2489</v>
      </c>
      <c r="L294" s="2" t="s">
        <v>2490</v>
      </c>
      <c r="M294" s="3" t="s">
        <v>3424</v>
      </c>
      <c r="N294" s="2" t="s">
        <v>3425</v>
      </c>
      <c r="O294" s="2" t="s">
        <v>3426</v>
      </c>
      <c r="P294" s="2">
        <v>10</v>
      </c>
      <c r="Q294" s="3" t="s">
        <v>2498</v>
      </c>
      <c r="R294" s="2" t="s">
        <v>977</v>
      </c>
      <c r="S294" s="3" t="s">
        <v>2499</v>
      </c>
      <c r="T294" s="3" t="s">
        <v>2496</v>
      </c>
      <c r="U294" s="2">
        <v>50400</v>
      </c>
      <c r="V294" s="2">
        <v>2</v>
      </c>
      <c r="W294" s="2">
        <v>0</v>
      </c>
      <c r="X294" s="2" t="s">
        <v>3425</v>
      </c>
      <c r="Z294" s="51">
        <v>45887.543492627301</v>
      </c>
      <c r="AB294" s="2" t="s">
        <v>950</v>
      </c>
    </row>
    <row r="295" spans="1:28" ht="15.75" x14ac:dyDescent="0.25">
      <c r="A295" s="2">
        <v>294</v>
      </c>
      <c r="B295" s="50" t="s">
        <v>3422</v>
      </c>
      <c r="C295" s="47">
        <f ca="1">SUMIF([1]Data!$AC$2:$AC$173,C295,[1]Data!$AD$2:$AD$173)</f>
        <v>0</v>
      </c>
      <c r="D295" s="51">
        <v>45887</v>
      </c>
      <c r="E295" s="51">
        <v>45887</v>
      </c>
      <c r="F295" s="52">
        <v>45887.543495520797</v>
      </c>
      <c r="G295" s="3" t="s">
        <v>3423</v>
      </c>
      <c r="H295" s="51"/>
      <c r="I295" s="2" t="s">
        <v>2487</v>
      </c>
      <c r="J295" s="3" t="s">
        <v>2488</v>
      </c>
      <c r="K295" s="2" t="s">
        <v>2489</v>
      </c>
      <c r="L295" s="2" t="s">
        <v>2490</v>
      </c>
      <c r="M295" s="3" t="s">
        <v>3424</v>
      </c>
      <c r="N295" s="2" t="s">
        <v>3425</v>
      </c>
      <c r="O295" s="2" t="s">
        <v>3426</v>
      </c>
      <c r="P295" s="2">
        <v>20</v>
      </c>
      <c r="Q295" s="3" t="s">
        <v>2528</v>
      </c>
      <c r="R295" s="2" t="s">
        <v>965</v>
      </c>
      <c r="S295" s="3" t="s">
        <v>2529</v>
      </c>
      <c r="T295" s="3" t="s">
        <v>2496</v>
      </c>
      <c r="U295" s="2">
        <v>74250</v>
      </c>
      <c r="V295" s="2">
        <v>1</v>
      </c>
      <c r="W295" s="2">
        <v>0</v>
      </c>
      <c r="X295" s="2" t="s">
        <v>3425</v>
      </c>
      <c r="Z295" s="51">
        <v>45887.543492627301</v>
      </c>
      <c r="AB295" s="2" t="s">
        <v>950</v>
      </c>
    </row>
    <row r="296" spans="1:28" ht="15.75" x14ac:dyDescent="0.25">
      <c r="A296" s="2">
        <v>295</v>
      </c>
      <c r="B296" s="50" t="s">
        <v>3422</v>
      </c>
      <c r="C296" s="47">
        <f ca="1">SUMIF([1]Data!$AC$2:$AC$173,C296,[1]Data!$AD$2:$AD$173)</f>
        <v>0</v>
      </c>
      <c r="D296" s="51">
        <v>45887</v>
      </c>
      <c r="E296" s="51">
        <v>45887</v>
      </c>
      <c r="F296" s="52">
        <v>45887.543495520797</v>
      </c>
      <c r="G296" s="3" t="s">
        <v>3423</v>
      </c>
      <c r="H296" s="51"/>
      <c r="I296" s="2" t="s">
        <v>2487</v>
      </c>
      <c r="J296" s="3" t="s">
        <v>2488</v>
      </c>
      <c r="K296" s="2" t="s">
        <v>2489</v>
      </c>
      <c r="L296" s="2" t="s">
        <v>2490</v>
      </c>
      <c r="M296" s="3" t="s">
        <v>3424</v>
      </c>
      <c r="N296" s="2" t="s">
        <v>3425</v>
      </c>
      <c r="O296" s="2" t="s">
        <v>3426</v>
      </c>
      <c r="P296" s="2">
        <v>30</v>
      </c>
      <c r="Q296" s="3" t="s">
        <v>2510</v>
      </c>
      <c r="R296" s="2" t="s">
        <v>955</v>
      </c>
      <c r="S296" s="3" t="s">
        <v>2511</v>
      </c>
      <c r="T296" s="3" t="s">
        <v>2496</v>
      </c>
      <c r="U296" s="2">
        <v>46000</v>
      </c>
      <c r="V296" s="2">
        <v>2</v>
      </c>
      <c r="W296" s="2">
        <v>0</v>
      </c>
      <c r="X296" s="2" t="s">
        <v>3425</v>
      </c>
      <c r="Z296" s="51">
        <v>45887.543492627301</v>
      </c>
      <c r="AB296" s="2" t="s">
        <v>950</v>
      </c>
    </row>
    <row r="297" spans="1:28" ht="15.75" x14ac:dyDescent="0.25">
      <c r="A297" s="2">
        <v>296</v>
      </c>
      <c r="B297" s="50" t="s">
        <v>3427</v>
      </c>
      <c r="C297" s="47">
        <f ca="1">SUMIF([1]Data!$AC$2:$AC$173,C297,[1]Data!$AD$2:$AD$173)</f>
        <v>0</v>
      </c>
      <c r="D297" s="51">
        <v>45887</v>
      </c>
      <c r="E297" s="51">
        <v>45887</v>
      </c>
      <c r="F297" s="52">
        <v>45887.544293946798</v>
      </c>
      <c r="G297" s="3" t="s">
        <v>3428</v>
      </c>
      <c r="H297" s="51"/>
      <c r="I297" s="2" t="s">
        <v>2487</v>
      </c>
      <c r="J297" s="3" t="s">
        <v>2488</v>
      </c>
      <c r="K297" s="2" t="s">
        <v>2489</v>
      </c>
      <c r="L297" s="2" t="s">
        <v>2490</v>
      </c>
      <c r="M297" s="3" t="s">
        <v>3429</v>
      </c>
      <c r="N297" s="2" t="s">
        <v>3430</v>
      </c>
      <c r="O297" s="2" t="s">
        <v>3431</v>
      </c>
      <c r="P297" s="2">
        <v>10</v>
      </c>
      <c r="Q297" s="3" t="s">
        <v>2494</v>
      </c>
      <c r="R297" s="2" t="s">
        <v>1079</v>
      </c>
      <c r="S297" s="3" t="s">
        <v>2495</v>
      </c>
      <c r="T297" s="3" t="s">
        <v>2496</v>
      </c>
      <c r="U297" s="2">
        <v>49500</v>
      </c>
      <c r="V297" s="2">
        <v>1</v>
      </c>
      <c r="W297" s="2">
        <v>0</v>
      </c>
      <c r="X297" s="2" t="s">
        <v>3432</v>
      </c>
      <c r="Y297" s="2" t="s">
        <v>3433</v>
      </c>
      <c r="Z297" s="51">
        <v>45887.544290821803</v>
      </c>
      <c r="AB297" s="2" t="s">
        <v>950</v>
      </c>
    </row>
    <row r="298" spans="1:28" ht="15.75" x14ac:dyDescent="0.25">
      <c r="A298" s="2">
        <v>297</v>
      </c>
      <c r="B298" s="50" t="s">
        <v>3427</v>
      </c>
      <c r="C298" s="47">
        <f ca="1">SUMIF([1]Data!$AC$2:$AC$173,C298,[1]Data!$AD$2:$AD$173)</f>
        <v>0</v>
      </c>
      <c r="D298" s="51">
        <v>45887</v>
      </c>
      <c r="E298" s="51">
        <v>45887</v>
      </c>
      <c r="F298" s="52">
        <v>45887.544293946798</v>
      </c>
      <c r="G298" s="3" t="s">
        <v>3428</v>
      </c>
      <c r="H298" s="51"/>
      <c r="I298" s="2" t="s">
        <v>2487</v>
      </c>
      <c r="J298" s="3" t="s">
        <v>2488</v>
      </c>
      <c r="K298" s="2" t="s">
        <v>2489</v>
      </c>
      <c r="L298" s="2" t="s">
        <v>2490</v>
      </c>
      <c r="M298" s="3" t="s">
        <v>3429</v>
      </c>
      <c r="N298" s="2" t="s">
        <v>3430</v>
      </c>
      <c r="O298" s="2" t="s">
        <v>3431</v>
      </c>
      <c r="P298" s="2">
        <v>20</v>
      </c>
      <c r="Q298" s="3" t="s">
        <v>2547</v>
      </c>
      <c r="R298" s="2" t="s">
        <v>994</v>
      </c>
      <c r="S298" s="3" t="s">
        <v>2548</v>
      </c>
      <c r="T298" s="3" t="s">
        <v>2496</v>
      </c>
      <c r="U298" s="2">
        <v>111606</v>
      </c>
      <c r="V298" s="2">
        <v>4</v>
      </c>
      <c r="W298" s="2">
        <v>0</v>
      </c>
      <c r="X298" s="2" t="s">
        <v>3432</v>
      </c>
      <c r="Y298" s="2" t="s">
        <v>3433</v>
      </c>
      <c r="Z298" s="51">
        <v>45887.544290821803</v>
      </c>
      <c r="AB298" s="2" t="s">
        <v>950</v>
      </c>
    </row>
    <row r="299" spans="1:28" ht="15.75" x14ac:dyDescent="0.25">
      <c r="A299" s="2">
        <v>298</v>
      </c>
      <c r="B299" s="50" t="s">
        <v>3434</v>
      </c>
      <c r="C299" s="47">
        <f ca="1">SUMIF([1]Data!$AC$2:$AC$173,C299,[1]Data!$AD$2:$AD$173)</f>
        <v>0</v>
      </c>
      <c r="D299" s="51">
        <v>45887</v>
      </c>
      <c r="E299" s="51">
        <v>45887</v>
      </c>
      <c r="F299" s="52">
        <v>45887.544358831001</v>
      </c>
      <c r="G299" s="3" t="s">
        <v>3435</v>
      </c>
      <c r="H299" s="51"/>
      <c r="I299" s="2" t="s">
        <v>2487</v>
      </c>
      <c r="J299" s="3" t="s">
        <v>2488</v>
      </c>
      <c r="K299" s="2" t="s">
        <v>2489</v>
      </c>
      <c r="L299" s="2" t="s">
        <v>2490</v>
      </c>
      <c r="M299" s="3" t="s">
        <v>3436</v>
      </c>
      <c r="N299" s="2" t="s">
        <v>3437</v>
      </c>
      <c r="O299" s="2" t="s">
        <v>3438</v>
      </c>
      <c r="P299" s="2">
        <v>10</v>
      </c>
      <c r="Q299" s="3" t="s">
        <v>2528</v>
      </c>
      <c r="R299" s="2" t="s">
        <v>965</v>
      </c>
      <c r="S299" s="3" t="s">
        <v>2529</v>
      </c>
      <c r="T299" s="3" t="s">
        <v>2496</v>
      </c>
      <c r="U299" s="2">
        <v>74250</v>
      </c>
      <c r="V299" s="2">
        <v>4</v>
      </c>
      <c r="W299" s="2">
        <v>0</v>
      </c>
      <c r="X299" s="2" t="s">
        <v>3439</v>
      </c>
      <c r="Y299" s="2" t="s">
        <v>2541</v>
      </c>
      <c r="Z299" s="51">
        <v>45887.544355902799</v>
      </c>
      <c r="AB299" s="2" t="s">
        <v>950</v>
      </c>
    </row>
    <row r="300" spans="1:28" ht="15.75" x14ac:dyDescent="0.25">
      <c r="A300" s="2">
        <v>299</v>
      </c>
      <c r="B300" s="50" t="s">
        <v>3434</v>
      </c>
      <c r="C300" s="47">
        <f ca="1">SUMIF([1]Data!$AC$2:$AC$173,C300,[1]Data!$AD$2:$AD$173)</f>
        <v>0</v>
      </c>
      <c r="D300" s="51">
        <v>45887</v>
      </c>
      <c r="E300" s="51">
        <v>45887</v>
      </c>
      <c r="F300" s="52">
        <v>45887.544358831001</v>
      </c>
      <c r="G300" s="3" t="s">
        <v>3435</v>
      </c>
      <c r="H300" s="51"/>
      <c r="I300" s="2" t="s">
        <v>2487</v>
      </c>
      <c r="J300" s="3" t="s">
        <v>2488</v>
      </c>
      <c r="K300" s="2" t="s">
        <v>2489</v>
      </c>
      <c r="L300" s="2" t="s">
        <v>2490</v>
      </c>
      <c r="M300" s="3" t="s">
        <v>3436</v>
      </c>
      <c r="N300" s="2" t="s">
        <v>3437</v>
      </c>
      <c r="O300" s="2" t="s">
        <v>3438</v>
      </c>
      <c r="P300" s="2">
        <v>20</v>
      </c>
      <c r="Q300" s="3" t="s">
        <v>2592</v>
      </c>
      <c r="R300" s="2" t="s">
        <v>959</v>
      </c>
      <c r="S300" s="3" t="s">
        <v>2593</v>
      </c>
      <c r="T300" s="3" t="s">
        <v>2496</v>
      </c>
      <c r="U300" s="2">
        <v>70950</v>
      </c>
      <c r="V300" s="2">
        <v>2</v>
      </c>
      <c r="W300" s="2">
        <v>0</v>
      </c>
      <c r="X300" s="2" t="s">
        <v>3439</v>
      </c>
      <c r="Y300" s="2" t="s">
        <v>2541</v>
      </c>
      <c r="Z300" s="51">
        <v>45887.544355902799</v>
      </c>
      <c r="AB300" s="2" t="s">
        <v>950</v>
      </c>
    </row>
    <row r="301" spans="1:28" ht="15.75" x14ac:dyDescent="0.25">
      <c r="A301" s="2">
        <v>300</v>
      </c>
      <c r="B301" s="50" t="s">
        <v>3434</v>
      </c>
      <c r="C301" s="47">
        <f ca="1">SUMIF([1]Data!$AC$2:$AC$173,C301,[1]Data!$AD$2:$AD$173)</f>
        <v>0</v>
      </c>
      <c r="D301" s="51">
        <v>45887</v>
      </c>
      <c r="E301" s="51">
        <v>45887</v>
      </c>
      <c r="F301" s="52">
        <v>45887.544358831001</v>
      </c>
      <c r="G301" s="3" t="s">
        <v>3435</v>
      </c>
      <c r="H301" s="51"/>
      <c r="I301" s="2" t="s">
        <v>2487</v>
      </c>
      <c r="J301" s="3" t="s">
        <v>2488</v>
      </c>
      <c r="K301" s="2" t="s">
        <v>2489</v>
      </c>
      <c r="L301" s="2" t="s">
        <v>2490</v>
      </c>
      <c r="M301" s="3" t="s">
        <v>3436</v>
      </c>
      <c r="N301" s="2" t="s">
        <v>3437</v>
      </c>
      <c r="O301" s="2" t="s">
        <v>3438</v>
      </c>
      <c r="P301" s="2">
        <v>30</v>
      </c>
      <c r="Q301" s="3" t="s">
        <v>2502</v>
      </c>
      <c r="R301" s="2" t="s">
        <v>981</v>
      </c>
      <c r="S301" s="3" t="s">
        <v>2503</v>
      </c>
      <c r="T301" s="3" t="s">
        <v>2496</v>
      </c>
      <c r="U301" s="2">
        <v>50182</v>
      </c>
      <c r="V301" s="2">
        <v>4</v>
      </c>
      <c r="W301" s="2">
        <v>0</v>
      </c>
      <c r="X301" s="2" t="s">
        <v>3439</v>
      </c>
      <c r="Y301" s="2" t="s">
        <v>2541</v>
      </c>
      <c r="Z301" s="51">
        <v>45887.544355902799</v>
      </c>
      <c r="AB301" s="2" t="s">
        <v>950</v>
      </c>
    </row>
    <row r="302" spans="1:28" ht="15.75" x14ac:dyDescent="0.25">
      <c r="A302" s="2">
        <v>301</v>
      </c>
      <c r="B302" s="50" t="s">
        <v>3434</v>
      </c>
      <c r="C302" s="47">
        <f ca="1">SUMIF([1]Data!$AC$2:$AC$173,C302,[1]Data!$AD$2:$AD$173)</f>
        <v>0</v>
      </c>
      <c r="D302" s="51">
        <v>45887</v>
      </c>
      <c r="E302" s="51">
        <v>45887</v>
      </c>
      <c r="F302" s="52">
        <v>45887.544358831001</v>
      </c>
      <c r="G302" s="3" t="s">
        <v>3435</v>
      </c>
      <c r="H302" s="51"/>
      <c r="I302" s="2" t="s">
        <v>2487</v>
      </c>
      <c r="J302" s="3" t="s">
        <v>2488</v>
      </c>
      <c r="K302" s="2" t="s">
        <v>2489</v>
      </c>
      <c r="L302" s="2" t="s">
        <v>2490</v>
      </c>
      <c r="M302" s="3" t="s">
        <v>3436</v>
      </c>
      <c r="N302" s="2" t="s">
        <v>3437</v>
      </c>
      <c r="O302" s="2" t="s">
        <v>3438</v>
      </c>
      <c r="P302" s="2">
        <v>40</v>
      </c>
      <c r="Q302" s="3" t="s">
        <v>2556</v>
      </c>
      <c r="R302" s="2" t="s">
        <v>960</v>
      </c>
      <c r="S302" s="3" t="s">
        <v>2557</v>
      </c>
      <c r="T302" s="3" t="s">
        <v>2496</v>
      </c>
      <c r="U302" s="2">
        <v>55595</v>
      </c>
      <c r="V302" s="2">
        <v>3</v>
      </c>
      <c r="W302" s="2">
        <v>0</v>
      </c>
      <c r="X302" s="2" t="s">
        <v>3439</v>
      </c>
      <c r="Y302" s="2" t="s">
        <v>2541</v>
      </c>
      <c r="Z302" s="51">
        <v>45887.544355902799</v>
      </c>
      <c r="AB302" s="2" t="s">
        <v>950</v>
      </c>
    </row>
    <row r="303" spans="1:28" ht="15.75" x14ac:dyDescent="0.25">
      <c r="A303" s="2">
        <v>302</v>
      </c>
      <c r="B303" s="50" t="s">
        <v>3440</v>
      </c>
      <c r="C303" s="47">
        <f ca="1">SUMIF([1]Data!$AC$2:$AC$173,C303,[1]Data!$AD$2:$AD$173)</f>
        <v>0</v>
      </c>
      <c r="D303" s="51">
        <v>45887</v>
      </c>
      <c r="E303" s="51">
        <v>45887</v>
      </c>
      <c r="F303" s="52">
        <v>45887.544379432897</v>
      </c>
      <c r="G303" s="3" t="s">
        <v>3441</v>
      </c>
      <c r="H303" s="51"/>
      <c r="I303" s="2" t="s">
        <v>2487</v>
      </c>
      <c r="J303" s="3" t="s">
        <v>2488</v>
      </c>
      <c r="K303" s="2" t="s">
        <v>2489</v>
      </c>
      <c r="L303" s="2" t="s">
        <v>2490</v>
      </c>
      <c r="M303" s="3" t="s">
        <v>3442</v>
      </c>
      <c r="N303" s="2" t="s">
        <v>3443</v>
      </c>
      <c r="O303" s="2" t="s">
        <v>3444</v>
      </c>
      <c r="P303" s="2">
        <v>10</v>
      </c>
      <c r="Q303" s="3" t="s">
        <v>2528</v>
      </c>
      <c r="R303" s="2" t="s">
        <v>965</v>
      </c>
      <c r="S303" s="3" t="s">
        <v>2529</v>
      </c>
      <c r="T303" s="3" t="s">
        <v>2496</v>
      </c>
      <c r="U303" s="2">
        <v>74250</v>
      </c>
      <c r="V303" s="2">
        <v>1</v>
      </c>
      <c r="W303" s="2">
        <v>0</v>
      </c>
      <c r="X303" s="2" t="s">
        <v>3443</v>
      </c>
      <c r="Y303" s="2" t="s">
        <v>3445</v>
      </c>
      <c r="Z303" s="51">
        <v>45887.544376307902</v>
      </c>
      <c r="AB303" s="2" t="s">
        <v>950</v>
      </c>
    </row>
    <row r="304" spans="1:28" ht="15.75" x14ac:dyDescent="0.25">
      <c r="A304" s="2">
        <v>303</v>
      </c>
      <c r="B304" s="50" t="s">
        <v>3440</v>
      </c>
      <c r="C304" s="47">
        <f ca="1">SUMIF([1]Data!$AC$2:$AC$173,C304,[1]Data!$AD$2:$AD$173)</f>
        <v>0</v>
      </c>
      <c r="D304" s="51">
        <v>45887</v>
      </c>
      <c r="E304" s="51">
        <v>45887</v>
      </c>
      <c r="F304" s="52">
        <v>45887.544379432897</v>
      </c>
      <c r="G304" s="3" t="s">
        <v>3441</v>
      </c>
      <c r="H304" s="51"/>
      <c r="I304" s="2" t="s">
        <v>2487</v>
      </c>
      <c r="J304" s="3" t="s">
        <v>2488</v>
      </c>
      <c r="K304" s="2" t="s">
        <v>2489</v>
      </c>
      <c r="L304" s="2" t="s">
        <v>2490</v>
      </c>
      <c r="M304" s="3" t="s">
        <v>3442</v>
      </c>
      <c r="N304" s="2" t="s">
        <v>3443</v>
      </c>
      <c r="O304" s="2" t="s">
        <v>3444</v>
      </c>
      <c r="P304" s="2">
        <v>20</v>
      </c>
      <c r="Q304" s="3" t="s">
        <v>2502</v>
      </c>
      <c r="R304" s="2" t="s">
        <v>981</v>
      </c>
      <c r="S304" s="3" t="s">
        <v>2503</v>
      </c>
      <c r="T304" s="3" t="s">
        <v>2496</v>
      </c>
      <c r="U304" s="2">
        <v>50182</v>
      </c>
      <c r="V304" s="2">
        <v>1</v>
      </c>
      <c r="W304" s="2">
        <v>0</v>
      </c>
      <c r="X304" s="2" t="s">
        <v>3443</v>
      </c>
      <c r="Y304" s="2" t="s">
        <v>3445</v>
      </c>
      <c r="Z304" s="51">
        <v>45887.544376307902</v>
      </c>
      <c r="AB304" s="2" t="s">
        <v>950</v>
      </c>
    </row>
    <row r="305" spans="1:28" ht="15.75" x14ac:dyDescent="0.25">
      <c r="A305" s="2">
        <v>304</v>
      </c>
      <c r="B305" s="50" t="s">
        <v>3440</v>
      </c>
      <c r="C305" s="47">
        <f ca="1">SUMIF([1]Data!$AC$2:$AC$173,C305,[1]Data!$AD$2:$AD$173)</f>
        <v>0</v>
      </c>
      <c r="D305" s="51">
        <v>45887</v>
      </c>
      <c r="E305" s="51">
        <v>45887</v>
      </c>
      <c r="F305" s="52">
        <v>45887.544379432897</v>
      </c>
      <c r="G305" s="3" t="s">
        <v>3441</v>
      </c>
      <c r="H305" s="51"/>
      <c r="I305" s="2" t="s">
        <v>2487</v>
      </c>
      <c r="J305" s="3" t="s">
        <v>2488</v>
      </c>
      <c r="K305" s="2" t="s">
        <v>2489</v>
      </c>
      <c r="L305" s="2" t="s">
        <v>2490</v>
      </c>
      <c r="M305" s="3" t="s">
        <v>3442</v>
      </c>
      <c r="N305" s="2" t="s">
        <v>3443</v>
      </c>
      <c r="O305" s="2" t="s">
        <v>3444</v>
      </c>
      <c r="P305" s="2">
        <v>30</v>
      </c>
      <c r="Q305" s="3" t="s">
        <v>2510</v>
      </c>
      <c r="R305" s="2" t="s">
        <v>955</v>
      </c>
      <c r="S305" s="3" t="s">
        <v>2511</v>
      </c>
      <c r="T305" s="3" t="s">
        <v>2496</v>
      </c>
      <c r="U305" s="2">
        <v>46000</v>
      </c>
      <c r="V305" s="2">
        <v>3</v>
      </c>
      <c r="W305" s="2">
        <v>0</v>
      </c>
      <c r="X305" s="2" t="s">
        <v>3443</v>
      </c>
      <c r="Y305" s="2" t="s">
        <v>3445</v>
      </c>
      <c r="Z305" s="51">
        <v>45887.544376307902</v>
      </c>
      <c r="AB305" s="2" t="s">
        <v>950</v>
      </c>
    </row>
    <row r="306" spans="1:28" ht="15.75" x14ac:dyDescent="0.25">
      <c r="A306" s="2">
        <v>305</v>
      </c>
      <c r="B306" s="50" t="s">
        <v>3446</v>
      </c>
      <c r="C306" s="47">
        <f ca="1">SUMIF([1]Data!$AC$2:$AC$173,C306,[1]Data!$AD$2:$AD$173)</f>
        <v>0</v>
      </c>
      <c r="D306" s="51">
        <v>45887</v>
      </c>
      <c r="E306" s="51">
        <v>45887</v>
      </c>
      <c r="F306" s="52">
        <v>45887.545983993099</v>
      </c>
      <c r="G306" s="3" t="s">
        <v>3447</v>
      </c>
      <c r="H306" s="51"/>
      <c r="I306" s="2" t="s">
        <v>2487</v>
      </c>
      <c r="J306" s="3" t="s">
        <v>2488</v>
      </c>
      <c r="K306" s="2" t="s">
        <v>2489</v>
      </c>
      <c r="L306" s="2" t="s">
        <v>2490</v>
      </c>
      <c r="M306" s="3" t="s">
        <v>3448</v>
      </c>
      <c r="N306" s="2" t="s">
        <v>3449</v>
      </c>
      <c r="O306" s="2" t="s">
        <v>3450</v>
      </c>
      <c r="P306" s="2">
        <v>10</v>
      </c>
      <c r="Q306" s="3" t="s">
        <v>2510</v>
      </c>
      <c r="R306" s="2" t="s">
        <v>955</v>
      </c>
      <c r="S306" s="3" t="s">
        <v>2511</v>
      </c>
      <c r="T306" s="3" t="s">
        <v>2496</v>
      </c>
      <c r="U306" s="2">
        <v>46000</v>
      </c>
      <c r="V306" s="2">
        <v>1</v>
      </c>
      <c r="W306" s="2">
        <v>0</v>
      </c>
      <c r="X306" s="2" t="s">
        <v>3449</v>
      </c>
      <c r="Y306" s="2" t="s">
        <v>3451</v>
      </c>
      <c r="Z306" s="51">
        <v>45887.545980786999</v>
      </c>
      <c r="AB306" s="2" t="s">
        <v>950</v>
      </c>
    </row>
    <row r="307" spans="1:28" ht="15.75" x14ac:dyDescent="0.25">
      <c r="A307" s="2">
        <v>306</v>
      </c>
      <c r="B307" s="50" t="s">
        <v>3452</v>
      </c>
      <c r="C307" s="47">
        <f ca="1">SUMIF([1]Data!$AC$2:$AC$173,C307,[1]Data!$AD$2:$AD$173)</f>
        <v>0</v>
      </c>
      <c r="D307" s="51">
        <v>45887</v>
      </c>
      <c r="E307" s="51">
        <v>45895</v>
      </c>
      <c r="F307" s="52">
        <v>45887.546425080996</v>
      </c>
      <c r="G307" s="3" t="s">
        <v>3453</v>
      </c>
      <c r="H307" s="51"/>
      <c r="I307" s="2" t="s">
        <v>2487</v>
      </c>
      <c r="J307" s="3" t="s">
        <v>2488</v>
      </c>
      <c r="K307" s="2" t="s">
        <v>2489</v>
      </c>
      <c r="L307" s="2" t="s">
        <v>2490</v>
      </c>
      <c r="M307" s="3" t="s">
        <v>3454</v>
      </c>
      <c r="N307" s="2" t="s">
        <v>3455</v>
      </c>
      <c r="O307" s="2" t="s">
        <v>3456</v>
      </c>
      <c r="P307" s="2">
        <v>10</v>
      </c>
      <c r="Q307" s="3" t="s">
        <v>2519</v>
      </c>
      <c r="R307" s="2" t="s">
        <v>951</v>
      </c>
      <c r="S307" s="3" t="s">
        <v>2520</v>
      </c>
      <c r="T307" s="3" t="s">
        <v>2496</v>
      </c>
      <c r="U307" s="2">
        <v>111058</v>
      </c>
      <c r="V307" s="2">
        <v>2</v>
      </c>
      <c r="W307" s="2">
        <v>0</v>
      </c>
      <c r="X307" s="2" t="s">
        <v>3455</v>
      </c>
      <c r="Y307" s="2" t="s">
        <v>3457</v>
      </c>
      <c r="Z307" s="51">
        <v>45887.546421956002</v>
      </c>
      <c r="AB307" s="2" t="s">
        <v>950</v>
      </c>
    </row>
    <row r="308" spans="1:28" ht="15.75" x14ac:dyDescent="0.25">
      <c r="A308" s="2">
        <v>307</v>
      </c>
      <c r="B308" s="50" t="s">
        <v>3452</v>
      </c>
      <c r="C308" s="47">
        <f ca="1">SUMIF([1]Data!$AC$2:$AC$173,C308,[1]Data!$AD$2:$AD$173)</f>
        <v>0</v>
      </c>
      <c r="D308" s="51">
        <v>45887</v>
      </c>
      <c r="E308" s="51">
        <v>45895</v>
      </c>
      <c r="F308" s="52">
        <v>45887.546425080996</v>
      </c>
      <c r="G308" s="3" t="s">
        <v>3453</v>
      </c>
      <c r="H308" s="51"/>
      <c r="I308" s="2" t="s">
        <v>2487</v>
      </c>
      <c r="J308" s="3" t="s">
        <v>2488</v>
      </c>
      <c r="K308" s="2" t="s">
        <v>2489</v>
      </c>
      <c r="L308" s="2" t="s">
        <v>2490</v>
      </c>
      <c r="M308" s="3" t="s">
        <v>3454</v>
      </c>
      <c r="N308" s="2" t="s">
        <v>3455</v>
      </c>
      <c r="O308" s="2" t="s">
        <v>3456</v>
      </c>
      <c r="P308" s="2">
        <v>20</v>
      </c>
      <c r="Q308" s="3" t="s">
        <v>2556</v>
      </c>
      <c r="R308" s="2" t="s">
        <v>960</v>
      </c>
      <c r="S308" s="3" t="s">
        <v>2557</v>
      </c>
      <c r="T308" s="3" t="s">
        <v>2496</v>
      </c>
      <c r="U308" s="2">
        <v>55595</v>
      </c>
      <c r="V308" s="2">
        <v>5</v>
      </c>
      <c r="W308" s="2">
        <v>0</v>
      </c>
      <c r="X308" s="2" t="s">
        <v>3455</v>
      </c>
      <c r="Y308" s="2" t="s">
        <v>3457</v>
      </c>
      <c r="Z308" s="51">
        <v>45887.546421956002</v>
      </c>
      <c r="AB308" s="2" t="s">
        <v>950</v>
      </c>
    </row>
    <row r="309" spans="1:28" ht="15.75" x14ac:dyDescent="0.25">
      <c r="A309" s="2">
        <v>308</v>
      </c>
      <c r="B309" s="50" t="s">
        <v>3452</v>
      </c>
      <c r="C309" s="47">
        <f ca="1">SUMIF([1]Data!$AC$2:$AC$173,C309,[1]Data!$AD$2:$AD$173)</f>
        <v>0</v>
      </c>
      <c r="D309" s="51">
        <v>45887</v>
      </c>
      <c r="E309" s="51">
        <v>45895</v>
      </c>
      <c r="F309" s="52">
        <v>45887.546425080996</v>
      </c>
      <c r="G309" s="3" t="s">
        <v>3453</v>
      </c>
      <c r="H309" s="51"/>
      <c r="I309" s="2" t="s">
        <v>2487</v>
      </c>
      <c r="J309" s="3" t="s">
        <v>2488</v>
      </c>
      <c r="K309" s="2" t="s">
        <v>2489</v>
      </c>
      <c r="L309" s="2" t="s">
        <v>2490</v>
      </c>
      <c r="M309" s="3" t="s">
        <v>3454</v>
      </c>
      <c r="N309" s="2" t="s">
        <v>3455</v>
      </c>
      <c r="O309" s="2" t="s">
        <v>3456</v>
      </c>
      <c r="P309" s="2">
        <v>30</v>
      </c>
      <c r="Q309" s="3" t="s">
        <v>2494</v>
      </c>
      <c r="R309" s="2" t="s">
        <v>1079</v>
      </c>
      <c r="S309" s="3" t="s">
        <v>2495</v>
      </c>
      <c r="T309" s="3" t="s">
        <v>2496</v>
      </c>
      <c r="U309" s="2">
        <v>49500</v>
      </c>
      <c r="V309" s="2">
        <v>2</v>
      </c>
      <c r="W309" s="2">
        <v>0</v>
      </c>
      <c r="X309" s="2" t="s">
        <v>3455</v>
      </c>
      <c r="Y309" s="2" t="s">
        <v>3457</v>
      </c>
      <c r="Z309" s="51">
        <v>45887.546421956002</v>
      </c>
      <c r="AB309" s="2" t="s">
        <v>950</v>
      </c>
    </row>
    <row r="310" spans="1:28" ht="15.75" x14ac:dyDescent="0.25">
      <c r="A310" s="2">
        <v>309</v>
      </c>
      <c r="B310" s="50" t="s">
        <v>3458</v>
      </c>
      <c r="C310" s="47">
        <f ca="1">SUMIF([1]Data!$AC$2:$AC$173,C310,[1]Data!$AD$2:$AD$173)</f>
        <v>0</v>
      </c>
      <c r="D310" s="51">
        <v>45887</v>
      </c>
      <c r="E310" s="51">
        <v>45892</v>
      </c>
      <c r="F310" s="52">
        <v>45887.547606631902</v>
      </c>
      <c r="G310" s="3" t="s">
        <v>3459</v>
      </c>
      <c r="H310" s="51"/>
      <c r="I310" s="2" t="s">
        <v>2487</v>
      </c>
      <c r="J310" s="3" t="s">
        <v>2488</v>
      </c>
      <c r="K310" s="2" t="s">
        <v>2489</v>
      </c>
      <c r="L310" s="2" t="s">
        <v>2490</v>
      </c>
      <c r="M310" s="3" t="s">
        <v>3460</v>
      </c>
      <c r="N310" s="2" t="s">
        <v>3461</v>
      </c>
      <c r="O310" s="2" t="s">
        <v>3462</v>
      </c>
      <c r="P310" s="2">
        <v>10</v>
      </c>
      <c r="Q310" s="3" t="s">
        <v>2519</v>
      </c>
      <c r="R310" s="2" t="s">
        <v>951</v>
      </c>
      <c r="S310" s="3" t="s">
        <v>2520</v>
      </c>
      <c r="T310" s="3" t="s">
        <v>2496</v>
      </c>
      <c r="U310" s="2">
        <v>111058</v>
      </c>
      <c r="V310" s="2">
        <v>1</v>
      </c>
      <c r="W310" s="2">
        <v>0</v>
      </c>
      <c r="X310" s="2" t="s">
        <v>3461</v>
      </c>
      <c r="Y310" s="2" t="s">
        <v>3463</v>
      </c>
      <c r="Z310" s="51">
        <v>45887.5476037384</v>
      </c>
      <c r="AA310" s="2" t="s">
        <v>3464</v>
      </c>
      <c r="AB310" s="2" t="s">
        <v>950</v>
      </c>
    </row>
    <row r="311" spans="1:28" ht="15.75" x14ac:dyDescent="0.25">
      <c r="A311" s="2">
        <v>310</v>
      </c>
      <c r="B311" s="50" t="s">
        <v>3465</v>
      </c>
      <c r="C311" s="47">
        <f ca="1">SUMIF([1]Data!$AC$2:$AC$173,C311,[1]Data!$AD$2:$AD$173)</f>
        <v>0</v>
      </c>
      <c r="D311" s="51">
        <v>45887</v>
      </c>
      <c r="E311" s="51">
        <v>45892</v>
      </c>
      <c r="F311" s="52">
        <v>45887.549719942101</v>
      </c>
      <c r="G311" s="3" t="s">
        <v>3466</v>
      </c>
      <c r="H311" s="51"/>
      <c r="I311" s="2" t="s">
        <v>2487</v>
      </c>
      <c r="J311" s="3" t="s">
        <v>2488</v>
      </c>
      <c r="K311" s="2" t="s">
        <v>2489</v>
      </c>
      <c r="L311" s="2" t="s">
        <v>2490</v>
      </c>
      <c r="M311" s="3" t="s">
        <v>1011</v>
      </c>
      <c r="N311" s="2" t="s">
        <v>1010</v>
      </c>
      <c r="O311" s="2" t="s">
        <v>3467</v>
      </c>
      <c r="P311" s="2">
        <v>10</v>
      </c>
      <c r="Q311" s="3" t="s">
        <v>2556</v>
      </c>
      <c r="R311" s="2" t="s">
        <v>960</v>
      </c>
      <c r="S311" s="3" t="s">
        <v>2557</v>
      </c>
      <c r="T311" s="3" t="s">
        <v>2496</v>
      </c>
      <c r="U311" s="2">
        <v>55595</v>
      </c>
      <c r="V311" s="2">
        <v>3</v>
      </c>
      <c r="W311" s="2">
        <v>0</v>
      </c>
      <c r="X311" s="2" t="s">
        <v>1010</v>
      </c>
      <c r="Z311" s="51">
        <v>45887.549717511603</v>
      </c>
      <c r="AB311" s="2" t="s">
        <v>950</v>
      </c>
    </row>
    <row r="312" spans="1:28" ht="15.75" x14ac:dyDescent="0.25">
      <c r="A312" s="2">
        <v>311</v>
      </c>
      <c r="B312" s="50" t="s">
        <v>3465</v>
      </c>
      <c r="C312" s="47">
        <f ca="1">SUMIF([1]Data!$AC$2:$AC$173,C312,[1]Data!$AD$2:$AD$173)</f>
        <v>0</v>
      </c>
      <c r="D312" s="51">
        <v>45887</v>
      </c>
      <c r="E312" s="51">
        <v>45892</v>
      </c>
      <c r="F312" s="52">
        <v>45887.549719942101</v>
      </c>
      <c r="G312" s="3" t="s">
        <v>3466</v>
      </c>
      <c r="H312" s="51"/>
      <c r="I312" s="2" t="s">
        <v>2487</v>
      </c>
      <c r="J312" s="3" t="s">
        <v>2488</v>
      </c>
      <c r="K312" s="2" t="s">
        <v>2489</v>
      </c>
      <c r="L312" s="2" t="s">
        <v>2490</v>
      </c>
      <c r="M312" s="3" t="s">
        <v>1011</v>
      </c>
      <c r="N312" s="2" t="s">
        <v>1010</v>
      </c>
      <c r="O312" s="2" t="s">
        <v>3467</v>
      </c>
      <c r="P312" s="2">
        <v>20</v>
      </c>
      <c r="Q312" s="3" t="s">
        <v>2498</v>
      </c>
      <c r="R312" s="2" t="s">
        <v>977</v>
      </c>
      <c r="S312" s="3" t="s">
        <v>2499</v>
      </c>
      <c r="T312" s="3" t="s">
        <v>2496</v>
      </c>
      <c r="U312" s="2">
        <v>50400</v>
      </c>
      <c r="V312" s="2">
        <v>4</v>
      </c>
      <c r="W312" s="2">
        <v>0</v>
      </c>
      <c r="X312" s="2" t="s">
        <v>1010</v>
      </c>
      <c r="Z312" s="51">
        <v>45887.549717511603</v>
      </c>
      <c r="AB312" s="2" t="s">
        <v>950</v>
      </c>
    </row>
    <row r="313" spans="1:28" ht="15.75" x14ac:dyDescent="0.25">
      <c r="A313" s="2">
        <v>312</v>
      </c>
      <c r="B313" s="50" t="s">
        <v>3465</v>
      </c>
      <c r="C313" s="47">
        <f ca="1">SUMIF([1]Data!$AC$2:$AC$173,C313,[1]Data!$AD$2:$AD$173)</f>
        <v>0</v>
      </c>
      <c r="D313" s="51">
        <v>45887</v>
      </c>
      <c r="E313" s="51">
        <v>45892</v>
      </c>
      <c r="F313" s="52">
        <v>45887.549719942101</v>
      </c>
      <c r="G313" s="3" t="s">
        <v>3466</v>
      </c>
      <c r="H313" s="51"/>
      <c r="I313" s="2" t="s">
        <v>2487</v>
      </c>
      <c r="J313" s="3" t="s">
        <v>2488</v>
      </c>
      <c r="K313" s="2" t="s">
        <v>2489</v>
      </c>
      <c r="L313" s="2" t="s">
        <v>2490</v>
      </c>
      <c r="M313" s="3" t="s">
        <v>1011</v>
      </c>
      <c r="N313" s="2" t="s">
        <v>1010</v>
      </c>
      <c r="O313" s="2" t="s">
        <v>3467</v>
      </c>
      <c r="P313" s="2">
        <v>30</v>
      </c>
      <c r="Q313" s="3" t="s">
        <v>2502</v>
      </c>
      <c r="R313" s="2" t="s">
        <v>981</v>
      </c>
      <c r="S313" s="3" t="s">
        <v>2503</v>
      </c>
      <c r="T313" s="3" t="s">
        <v>2496</v>
      </c>
      <c r="U313" s="2">
        <v>50182</v>
      </c>
      <c r="V313" s="2">
        <v>1</v>
      </c>
      <c r="W313" s="2">
        <v>0</v>
      </c>
      <c r="X313" s="2" t="s">
        <v>1010</v>
      </c>
      <c r="Z313" s="51">
        <v>45887.549717511603</v>
      </c>
      <c r="AB313" s="2" t="s">
        <v>950</v>
      </c>
    </row>
    <row r="314" spans="1:28" ht="15.75" x14ac:dyDescent="0.25">
      <c r="A314" s="2">
        <v>313</v>
      </c>
      <c r="B314" s="50" t="s">
        <v>3468</v>
      </c>
      <c r="C314" s="47">
        <f ca="1">SUMIF([1]Data!$AC$2:$AC$173,C314,[1]Data!$AD$2:$AD$173)</f>
        <v>0</v>
      </c>
      <c r="D314" s="51">
        <v>45887</v>
      </c>
      <c r="E314" s="51">
        <v>45887</v>
      </c>
      <c r="F314" s="52">
        <v>45887.551704166697</v>
      </c>
      <c r="G314" s="3" t="s">
        <v>3469</v>
      </c>
      <c r="H314" s="51"/>
      <c r="I314" s="2" t="s">
        <v>2487</v>
      </c>
      <c r="J314" s="3" t="s">
        <v>2488</v>
      </c>
      <c r="K314" s="2" t="s">
        <v>2489</v>
      </c>
      <c r="L314" s="2" t="s">
        <v>2490</v>
      </c>
      <c r="M314" s="3" t="s">
        <v>2780</v>
      </c>
      <c r="N314" s="2" t="s">
        <v>2781</v>
      </c>
      <c r="O314" s="2" t="s">
        <v>2782</v>
      </c>
      <c r="P314" s="2">
        <v>10</v>
      </c>
      <c r="Q314" s="3" t="s">
        <v>2502</v>
      </c>
      <c r="R314" s="2" t="s">
        <v>981</v>
      </c>
      <c r="S314" s="3" t="s">
        <v>2503</v>
      </c>
      <c r="T314" s="3" t="s">
        <v>2496</v>
      </c>
      <c r="U314" s="2">
        <v>50182</v>
      </c>
      <c r="V314" s="2">
        <v>2</v>
      </c>
      <c r="W314" s="2">
        <v>0</v>
      </c>
      <c r="X314" s="2" t="s">
        <v>2783</v>
      </c>
      <c r="Z314" s="51">
        <v>45887.551701041702</v>
      </c>
      <c r="AB314" s="2" t="s">
        <v>950</v>
      </c>
    </row>
    <row r="315" spans="1:28" ht="15.75" x14ac:dyDescent="0.25">
      <c r="A315" s="2">
        <v>314</v>
      </c>
      <c r="B315" s="50" t="s">
        <v>3470</v>
      </c>
      <c r="C315" s="47">
        <f ca="1">SUMIF([1]Data!$AC$2:$AC$173,C315,[1]Data!$AD$2:$AD$173)</f>
        <v>0</v>
      </c>
      <c r="D315" s="51">
        <v>45887</v>
      </c>
      <c r="E315" s="51">
        <v>45887</v>
      </c>
      <c r="F315" s="52">
        <v>45887.552627349498</v>
      </c>
      <c r="G315" s="3" t="s">
        <v>3471</v>
      </c>
      <c r="H315" s="51"/>
      <c r="I315" s="2" t="s">
        <v>2487</v>
      </c>
      <c r="J315" s="3" t="s">
        <v>2488</v>
      </c>
      <c r="K315" s="2" t="s">
        <v>2489</v>
      </c>
      <c r="L315" s="2" t="s">
        <v>2490</v>
      </c>
      <c r="M315" s="3" t="s">
        <v>3472</v>
      </c>
      <c r="N315" s="2" t="s">
        <v>3473</v>
      </c>
      <c r="O315" s="2" t="s">
        <v>3474</v>
      </c>
      <c r="P315" s="2">
        <v>10</v>
      </c>
      <c r="Q315" s="3" t="s">
        <v>2592</v>
      </c>
      <c r="R315" s="2" t="s">
        <v>959</v>
      </c>
      <c r="S315" s="3" t="s">
        <v>2593</v>
      </c>
      <c r="T315" s="3" t="s">
        <v>2496</v>
      </c>
      <c r="U315" s="2">
        <v>70950</v>
      </c>
      <c r="V315" s="2">
        <v>2</v>
      </c>
      <c r="W315" s="2">
        <v>0</v>
      </c>
      <c r="X315" s="2" t="s">
        <v>3473</v>
      </c>
      <c r="Z315" s="51">
        <v>45887.552624039403</v>
      </c>
      <c r="AB315" s="2" t="s">
        <v>950</v>
      </c>
    </row>
    <row r="316" spans="1:28" ht="15.75" x14ac:dyDescent="0.25">
      <c r="A316" s="2">
        <v>315</v>
      </c>
      <c r="B316" s="50" t="s">
        <v>3475</v>
      </c>
      <c r="C316" s="47">
        <f ca="1">SUMIF([1]Data!$AC$2:$AC$173,C316,[1]Data!$AD$2:$AD$173)</f>
        <v>0</v>
      </c>
      <c r="D316" s="51">
        <v>45887</v>
      </c>
      <c r="E316" s="51">
        <v>45889</v>
      </c>
      <c r="F316" s="52">
        <v>45890.984522256898</v>
      </c>
      <c r="G316" s="3" t="s">
        <v>3476</v>
      </c>
      <c r="H316" s="51"/>
      <c r="I316" s="2" t="s">
        <v>3477</v>
      </c>
      <c r="J316" s="3" t="s">
        <v>2488</v>
      </c>
      <c r="K316" s="2" t="s">
        <v>2489</v>
      </c>
      <c r="L316" s="2" t="s">
        <v>2490</v>
      </c>
      <c r="M316" s="3" t="s">
        <v>3478</v>
      </c>
      <c r="N316" s="2" t="s">
        <v>3479</v>
      </c>
      <c r="O316" s="2" t="s">
        <v>3480</v>
      </c>
      <c r="P316" s="2">
        <v>10</v>
      </c>
      <c r="Q316" s="3" t="s">
        <v>2510</v>
      </c>
      <c r="R316" s="2" t="s">
        <v>955</v>
      </c>
      <c r="S316" s="3" t="s">
        <v>2511</v>
      </c>
      <c r="T316" s="3" t="s">
        <v>2496</v>
      </c>
      <c r="U316" s="2">
        <v>46000</v>
      </c>
      <c r="V316" s="2">
        <v>4</v>
      </c>
      <c r="W316" s="2">
        <v>0</v>
      </c>
      <c r="X316" s="2" t="s">
        <v>3481</v>
      </c>
      <c r="Z316" s="51">
        <v>45890.984520451399</v>
      </c>
      <c r="AB316" s="2" t="s">
        <v>950</v>
      </c>
    </row>
    <row r="317" spans="1:28" ht="15.75" x14ac:dyDescent="0.25">
      <c r="A317" s="2">
        <v>316</v>
      </c>
      <c r="B317" s="50" t="s">
        <v>3475</v>
      </c>
      <c r="C317" s="47">
        <f ca="1">SUMIF([1]Data!$AC$2:$AC$173,C317,[1]Data!$AD$2:$AD$173)</f>
        <v>0</v>
      </c>
      <c r="D317" s="51">
        <v>45887</v>
      </c>
      <c r="E317" s="51">
        <v>45889</v>
      </c>
      <c r="F317" s="52">
        <v>45890.984522256898</v>
      </c>
      <c r="G317" s="3" t="s">
        <v>3476</v>
      </c>
      <c r="H317" s="51"/>
      <c r="I317" s="2" t="s">
        <v>3477</v>
      </c>
      <c r="J317" s="3" t="s">
        <v>2488</v>
      </c>
      <c r="K317" s="2" t="s">
        <v>2489</v>
      </c>
      <c r="L317" s="2" t="s">
        <v>2490</v>
      </c>
      <c r="M317" s="3" t="s">
        <v>3478</v>
      </c>
      <c r="N317" s="2" t="s">
        <v>3479</v>
      </c>
      <c r="O317" s="2" t="s">
        <v>3480</v>
      </c>
      <c r="P317" s="2">
        <v>20</v>
      </c>
      <c r="Q317" s="3" t="s">
        <v>2502</v>
      </c>
      <c r="R317" s="2" t="s">
        <v>981</v>
      </c>
      <c r="S317" s="3" t="s">
        <v>2503</v>
      </c>
      <c r="T317" s="3" t="s">
        <v>2496</v>
      </c>
      <c r="U317" s="2">
        <v>50182</v>
      </c>
      <c r="V317" s="2">
        <v>2</v>
      </c>
      <c r="W317" s="2">
        <v>0</v>
      </c>
      <c r="X317" s="2" t="s">
        <v>3481</v>
      </c>
      <c r="Z317" s="51">
        <v>45890.984520451399</v>
      </c>
      <c r="AB317" s="2" t="s">
        <v>950</v>
      </c>
    </row>
    <row r="318" spans="1:28" ht="15.75" x14ac:dyDescent="0.25">
      <c r="A318" s="2">
        <v>317</v>
      </c>
      <c r="B318" s="50" t="s">
        <v>3482</v>
      </c>
      <c r="C318" s="47">
        <f ca="1">SUMIF([1]Data!$AC$2:$AC$173,C318,[1]Data!$AD$2:$AD$173)</f>
        <v>0</v>
      </c>
      <c r="D318" s="51">
        <v>45887</v>
      </c>
      <c r="E318" s="51">
        <v>45887</v>
      </c>
      <c r="F318" s="52">
        <v>45887.558233449097</v>
      </c>
      <c r="G318" s="3" t="s">
        <v>3483</v>
      </c>
      <c r="H318" s="51"/>
      <c r="I318" s="2" t="s">
        <v>2487</v>
      </c>
      <c r="J318" s="3" t="s">
        <v>2488</v>
      </c>
      <c r="K318" s="2" t="s">
        <v>2489</v>
      </c>
      <c r="L318" s="2" t="s">
        <v>2490</v>
      </c>
      <c r="M318" s="3" t="s">
        <v>3484</v>
      </c>
      <c r="N318" s="2" t="s">
        <v>3485</v>
      </c>
      <c r="O318" s="2" t="s">
        <v>3486</v>
      </c>
      <c r="P318" s="2">
        <v>10</v>
      </c>
      <c r="Q318" s="3" t="s">
        <v>2592</v>
      </c>
      <c r="R318" s="2" t="s">
        <v>959</v>
      </c>
      <c r="S318" s="3" t="s">
        <v>2593</v>
      </c>
      <c r="T318" s="3" t="s">
        <v>2496</v>
      </c>
      <c r="U318" s="2">
        <v>70950</v>
      </c>
      <c r="V318" s="2">
        <v>1</v>
      </c>
      <c r="W318" s="2">
        <v>0</v>
      </c>
      <c r="X318" s="2" t="s">
        <v>3485</v>
      </c>
      <c r="Y318" s="2" t="s">
        <v>3487</v>
      </c>
      <c r="Z318" s="51">
        <v>45887.558230173599</v>
      </c>
      <c r="AB318" s="2" t="s">
        <v>950</v>
      </c>
    </row>
    <row r="319" spans="1:28" ht="15.75" x14ac:dyDescent="0.25">
      <c r="A319" s="2">
        <v>318</v>
      </c>
      <c r="B319" s="50" t="s">
        <v>3488</v>
      </c>
      <c r="C319" s="47">
        <f ca="1">SUMIF([1]Data!$AC$2:$AC$173,C319,[1]Data!$AD$2:$AD$173)</f>
        <v>0</v>
      </c>
      <c r="D319" s="51">
        <v>45887</v>
      </c>
      <c r="E319" s="51">
        <v>45892</v>
      </c>
      <c r="F319" s="52">
        <v>45887.560504548601</v>
      </c>
      <c r="G319" s="3" t="s">
        <v>3489</v>
      </c>
      <c r="H319" s="51"/>
      <c r="I319" s="2" t="s">
        <v>2487</v>
      </c>
      <c r="J319" s="3" t="s">
        <v>2488</v>
      </c>
      <c r="K319" s="2" t="s">
        <v>2489</v>
      </c>
      <c r="L319" s="2" t="s">
        <v>2490</v>
      </c>
      <c r="M319" s="3" t="s">
        <v>3490</v>
      </c>
      <c r="N319" s="2" t="s">
        <v>3491</v>
      </c>
      <c r="O319" s="2" t="s">
        <v>3492</v>
      </c>
      <c r="P319" s="2">
        <v>10</v>
      </c>
      <c r="Q319" s="3" t="s">
        <v>2556</v>
      </c>
      <c r="R319" s="2" t="s">
        <v>960</v>
      </c>
      <c r="S319" s="3" t="s">
        <v>2557</v>
      </c>
      <c r="T319" s="3" t="s">
        <v>2496</v>
      </c>
      <c r="U319" s="2">
        <v>55595</v>
      </c>
      <c r="V319" s="2">
        <v>1</v>
      </c>
      <c r="W319" s="2">
        <v>0</v>
      </c>
      <c r="X319" s="2" t="s">
        <v>3493</v>
      </c>
      <c r="Y319" s="2" t="s">
        <v>2541</v>
      </c>
      <c r="Z319" s="51">
        <v>45887.5605011921</v>
      </c>
      <c r="AB319" s="2" t="s">
        <v>950</v>
      </c>
    </row>
    <row r="320" spans="1:28" ht="15.75" x14ac:dyDescent="0.25">
      <c r="A320" s="2">
        <v>319</v>
      </c>
      <c r="B320" s="50" t="s">
        <v>3488</v>
      </c>
      <c r="C320" s="47">
        <f ca="1">SUMIF([1]Data!$AC$2:$AC$173,C320,[1]Data!$AD$2:$AD$173)</f>
        <v>0</v>
      </c>
      <c r="D320" s="51">
        <v>45887</v>
      </c>
      <c r="E320" s="51">
        <v>45892</v>
      </c>
      <c r="F320" s="52">
        <v>45887.560504548601</v>
      </c>
      <c r="G320" s="3" t="s">
        <v>3489</v>
      </c>
      <c r="H320" s="51"/>
      <c r="I320" s="2" t="s">
        <v>2487</v>
      </c>
      <c r="J320" s="3" t="s">
        <v>2488</v>
      </c>
      <c r="K320" s="2" t="s">
        <v>2489</v>
      </c>
      <c r="L320" s="2" t="s">
        <v>2490</v>
      </c>
      <c r="M320" s="3" t="s">
        <v>3490</v>
      </c>
      <c r="N320" s="2" t="s">
        <v>3491</v>
      </c>
      <c r="O320" s="2" t="s">
        <v>3492</v>
      </c>
      <c r="P320" s="2">
        <v>20</v>
      </c>
      <c r="Q320" s="3" t="s">
        <v>2528</v>
      </c>
      <c r="R320" s="2" t="s">
        <v>965</v>
      </c>
      <c r="S320" s="3" t="s">
        <v>2529</v>
      </c>
      <c r="T320" s="3" t="s">
        <v>2496</v>
      </c>
      <c r="U320" s="2">
        <v>74250</v>
      </c>
      <c r="V320" s="2">
        <v>1</v>
      </c>
      <c r="W320" s="2">
        <v>0</v>
      </c>
      <c r="X320" s="2" t="s">
        <v>3493</v>
      </c>
      <c r="Y320" s="2" t="s">
        <v>2541</v>
      </c>
      <c r="Z320" s="51">
        <v>45887.5605011921</v>
      </c>
      <c r="AB320" s="2" t="s">
        <v>950</v>
      </c>
    </row>
    <row r="321" spans="1:28" ht="15.75" x14ac:dyDescent="0.25">
      <c r="A321" s="2">
        <v>320</v>
      </c>
      <c r="B321" s="50" t="s">
        <v>3494</v>
      </c>
      <c r="C321" s="47">
        <f ca="1">SUMIF([1]Data!$AC$2:$AC$173,C321,[1]Data!$AD$2:$AD$173)</f>
        <v>0</v>
      </c>
      <c r="D321" s="51">
        <v>45887</v>
      </c>
      <c r="E321" s="51">
        <v>45892</v>
      </c>
      <c r="F321" s="52">
        <v>45887.560642708297</v>
      </c>
      <c r="G321" s="3" t="s">
        <v>3495</v>
      </c>
      <c r="H321" s="51"/>
      <c r="I321" s="2" t="s">
        <v>2487</v>
      </c>
      <c r="J321" s="3" t="s">
        <v>2488</v>
      </c>
      <c r="K321" s="2" t="s">
        <v>2489</v>
      </c>
      <c r="L321" s="2" t="s">
        <v>2490</v>
      </c>
      <c r="M321" s="3" t="s">
        <v>3496</v>
      </c>
      <c r="N321" s="2" t="s">
        <v>3497</v>
      </c>
      <c r="O321" s="2" t="s">
        <v>3498</v>
      </c>
      <c r="P321" s="2">
        <v>10</v>
      </c>
      <c r="Q321" s="3" t="s">
        <v>2556</v>
      </c>
      <c r="R321" s="2" t="s">
        <v>960</v>
      </c>
      <c r="S321" s="3" t="s">
        <v>2557</v>
      </c>
      <c r="T321" s="3" t="s">
        <v>2496</v>
      </c>
      <c r="U321" s="2">
        <v>55595</v>
      </c>
      <c r="V321" s="2">
        <v>1</v>
      </c>
      <c r="W321" s="2">
        <v>0</v>
      </c>
      <c r="X321" s="2" t="s">
        <v>3497</v>
      </c>
      <c r="Z321" s="51">
        <v>45887.560639236101</v>
      </c>
      <c r="AA321" s="2" t="s">
        <v>3499</v>
      </c>
      <c r="AB321" s="2" t="s">
        <v>950</v>
      </c>
    </row>
    <row r="322" spans="1:28" ht="15.75" x14ac:dyDescent="0.25">
      <c r="A322" s="2">
        <v>321</v>
      </c>
      <c r="B322" s="50" t="s">
        <v>3500</v>
      </c>
      <c r="C322" s="47">
        <f ca="1">SUMIF([1]Data!$AC$2:$AC$173,C322,[1]Data!$AD$2:$AD$173)</f>
        <v>0</v>
      </c>
      <c r="D322" s="51">
        <v>45887</v>
      </c>
      <c r="E322" s="51">
        <v>45887</v>
      </c>
      <c r="F322" s="52">
        <v>45887.562572604198</v>
      </c>
      <c r="G322" s="3" t="s">
        <v>3501</v>
      </c>
      <c r="H322" s="51"/>
      <c r="I322" s="2" t="s">
        <v>2487</v>
      </c>
      <c r="J322" s="3" t="s">
        <v>2488</v>
      </c>
      <c r="K322" s="2" t="s">
        <v>2489</v>
      </c>
      <c r="L322" s="2" t="s">
        <v>2490</v>
      </c>
      <c r="M322" s="3" t="s">
        <v>3193</v>
      </c>
      <c r="N322" s="2" t="s">
        <v>3194</v>
      </c>
      <c r="O322" s="2" t="s">
        <v>3195</v>
      </c>
      <c r="P322" s="2">
        <v>10</v>
      </c>
      <c r="Q322" s="3" t="s">
        <v>2494</v>
      </c>
      <c r="R322" s="2" t="s">
        <v>1079</v>
      </c>
      <c r="S322" s="3" t="s">
        <v>2495</v>
      </c>
      <c r="T322" s="3" t="s">
        <v>2496</v>
      </c>
      <c r="U322" s="2">
        <v>49500</v>
      </c>
      <c r="V322" s="2">
        <v>1</v>
      </c>
      <c r="W322" s="2">
        <v>0</v>
      </c>
      <c r="X322" s="2" t="s">
        <v>3194</v>
      </c>
      <c r="Z322" s="51">
        <v>45887.562569791698</v>
      </c>
      <c r="AB322" s="2" t="s">
        <v>950</v>
      </c>
    </row>
    <row r="323" spans="1:28" ht="15.75" x14ac:dyDescent="0.25">
      <c r="A323" s="2">
        <v>322</v>
      </c>
      <c r="B323" s="50" t="s">
        <v>3502</v>
      </c>
      <c r="C323" s="47">
        <f ca="1">SUMIF([1]Data!$AC$2:$AC$173,C323,[1]Data!$AD$2:$AD$173)</f>
        <v>0</v>
      </c>
      <c r="D323" s="51">
        <v>45887</v>
      </c>
      <c r="E323" s="51">
        <v>45887</v>
      </c>
      <c r="F323" s="52">
        <v>45887.564379050898</v>
      </c>
      <c r="G323" s="3" t="s">
        <v>3503</v>
      </c>
      <c r="H323" s="51"/>
      <c r="I323" s="2" t="s">
        <v>2487</v>
      </c>
      <c r="J323" s="3" t="s">
        <v>2488</v>
      </c>
      <c r="K323" s="2" t="s">
        <v>2489</v>
      </c>
      <c r="L323" s="2" t="s">
        <v>2490</v>
      </c>
      <c r="M323" s="3" t="s">
        <v>3504</v>
      </c>
      <c r="N323" s="2" t="s">
        <v>3505</v>
      </c>
      <c r="O323" s="2" t="s">
        <v>3506</v>
      </c>
      <c r="P323" s="2">
        <v>10</v>
      </c>
      <c r="Q323" s="3" t="s">
        <v>2528</v>
      </c>
      <c r="R323" s="2" t="s">
        <v>965</v>
      </c>
      <c r="S323" s="3" t="s">
        <v>2529</v>
      </c>
      <c r="T323" s="3" t="s">
        <v>2496</v>
      </c>
      <c r="U323" s="2">
        <v>74250</v>
      </c>
      <c r="V323" s="2">
        <v>3</v>
      </c>
      <c r="W323" s="2">
        <v>0</v>
      </c>
      <c r="X323" s="2" t="s">
        <v>3505</v>
      </c>
      <c r="Z323" s="51">
        <v>45887.564375613401</v>
      </c>
      <c r="AB323" s="2" t="s">
        <v>950</v>
      </c>
    </row>
    <row r="324" spans="1:28" ht="15.75" x14ac:dyDescent="0.25">
      <c r="A324" s="2">
        <v>323</v>
      </c>
      <c r="B324" s="50" t="s">
        <v>3507</v>
      </c>
      <c r="C324" s="47">
        <f ca="1">SUMIF([1]Data!$AC$2:$AC$173,C324,[1]Data!$AD$2:$AD$173)</f>
        <v>0</v>
      </c>
      <c r="D324" s="51">
        <v>45887</v>
      </c>
      <c r="E324" s="51">
        <v>45887</v>
      </c>
      <c r="F324" s="52">
        <v>45887.566084340302</v>
      </c>
      <c r="G324" s="3" t="s">
        <v>3508</v>
      </c>
      <c r="H324" s="51"/>
      <c r="I324" s="2" t="s">
        <v>2487</v>
      </c>
      <c r="J324" s="3" t="s">
        <v>2488</v>
      </c>
      <c r="K324" s="2" t="s">
        <v>2489</v>
      </c>
      <c r="L324" s="2" t="s">
        <v>2490</v>
      </c>
      <c r="M324" s="3" t="s">
        <v>3509</v>
      </c>
      <c r="N324" s="2" t="s">
        <v>3510</v>
      </c>
      <c r="O324" s="2" t="s">
        <v>3511</v>
      </c>
      <c r="P324" s="2">
        <v>10</v>
      </c>
      <c r="Q324" s="3" t="s">
        <v>2528</v>
      </c>
      <c r="R324" s="2" t="s">
        <v>965</v>
      </c>
      <c r="S324" s="3" t="s">
        <v>2529</v>
      </c>
      <c r="T324" s="3" t="s">
        <v>2496</v>
      </c>
      <c r="U324" s="2">
        <v>74250</v>
      </c>
      <c r="V324" s="2">
        <v>1</v>
      </c>
      <c r="W324" s="2">
        <v>0</v>
      </c>
      <c r="X324" s="2" t="s">
        <v>3510</v>
      </c>
      <c r="Z324" s="51">
        <v>45887.566080787001</v>
      </c>
      <c r="AB324" s="2" t="s">
        <v>950</v>
      </c>
    </row>
    <row r="325" spans="1:28" ht="15.75" x14ac:dyDescent="0.25">
      <c r="A325" s="2">
        <v>324</v>
      </c>
      <c r="B325" s="50" t="s">
        <v>3507</v>
      </c>
      <c r="C325" s="47">
        <f ca="1">SUMIF([1]Data!$AC$2:$AC$173,C325,[1]Data!$AD$2:$AD$173)</f>
        <v>0</v>
      </c>
      <c r="D325" s="51">
        <v>45887</v>
      </c>
      <c r="E325" s="51">
        <v>45887</v>
      </c>
      <c r="F325" s="52">
        <v>45887.566084340302</v>
      </c>
      <c r="G325" s="3" t="s">
        <v>3508</v>
      </c>
      <c r="H325" s="51"/>
      <c r="I325" s="2" t="s">
        <v>2487</v>
      </c>
      <c r="J325" s="3" t="s">
        <v>2488</v>
      </c>
      <c r="K325" s="2" t="s">
        <v>2489</v>
      </c>
      <c r="L325" s="2" t="s">
        <v>2490</v>
      </c>
      <c r="M325" s="3" t="s">
        <v>3509</v>
      </c>
      <c r="N325" s="2" t="s">
        <v>3510</v>
      </c>
      <c r="O325" s="2" t="s">
        <v>3511</v>
      </c>
      <c r="P325" s="2">
        <v>20</v>
      </c>
      <c r="Q325" s="3" t="s">
        <v>2502</v>
      </c>
      <c r="R325" s="2" t="s">
        <v>981</v>
      </c>
      <c r="S325" s="3" t="s">
        <v>2503</v>
      </c>
      <c r="T325" s="3" t="s">
        <v>2496</v>
      </c>
      <c r="U325" s="2">
        <v>50182</v>
      </c>
      <c r="V325" s="2">
        <v>2</v>
      </c>
      <c r="W325" s="2">
        <v>0</v>
      </c>
      <c r="X325" s="2" t="s">
        <v>3510</v>
      </c>
      <c r="Z325" s="51">
        <v>45887.566080787001</v>
      </c>
      <c r="AB325" s="2" t="s">
        <v>950</v>
      </c>
    </row>
    <row r="326" spans="1:28" ht="15.75" x14ac:dyDescent="0.25">
      <c r="A326" s="2">
        <v>325</v>
      </c>
      <c r="B326" s="50" t="s">
        <v>3512</v>
      </c>
      <c r="C326" s="47">
        <f ca="1">SUMIF([1]Data!$AC$2:$AC$173,C326,[1]Data!$AD$2:$AD$173)</f>
        <v>0</v>
      </c>
      <c r="D326" s="51">
        <v>45887</v>
      </c>
      <c r="E326" s="51">
        <v>45892</v>
      </c>
      <c r="F326" s="52">
        <v>45887.567350347199</v>
      </c>
      <c r="G326" s="3" t="s">
        <v>3513</v>
      </c>
      <c r="H326" s="51"/>
      <c r="I326" s="2" t="s">
        <v>2487</v>
      </c>
      <c r="J326" s="3" t="s">
        <v>2488</v>
      </c>
      <c r="K326" s="2" t="s">
        <v>2489</v>
      </c>
      <c r="L326" s="2" t="s">
        <v>2490</v>
      </c>
      <c r="M326" s="3" t="s">
        <v>3514</v>
      </c>
      <c r="N326" s="2" t="s">
        <v>3515</v>
      </c>
      <c r="O326" s="2" t="s">
        <v>3516</v>
      </c>
      <c r="P326" s="2">
        <v>10</v>
      </c>
      <c r="Q326" s="3" t="s">
        <v>2563</v>
      </c>
      <c r="R326" s="2" t="s">
        <v>961</v>
      </c>
      <c r="S326" s="3" t="s">
        <v>2564</v>
      </c>
      <c r="T326" s="3" t="s">
        <v>2496</v>
      </c>
      <c r="U326" s="2">
        <v>73431</v>
      </c>
      <c r="V326" s="2">
        <v>1</v>
      </c>
      <c r="W326" s="2">
        <v>0</v>
      </c>
      <c r="X326" s="2" t="s">
        <v>3515</v>
      </c>
      <c r="Z326" s="51">
        <v>45887.567346794</v>
      </c>
      <c r="AB326" s="2" t="s">
        <v>950</v>
      </c>
    </row>
    <row r="327" spans="1:28" ht="15.75" x14ac:dyDescent="0.25">
      <c r="A327" s="2">
        <v>326</v>
      </c>
      <c r="B327" s="50" t="s">
        <v>3517</v>
      </c>
      <c r="C327" s="47">
        <f ca="1">SUMIF([1]Data!$AC$2:$AC$173,C327,[1]Data!$AD$2:$AD$173)</f>
        <v>0</v>
      </c>
      <c r="D327" s="51">
        <v>45887</v>
      </c>
      <c r="E327" s="51">
        <v>45892</v>
      </c>
      <c r="F327" s="52">
        <v>45887.5692661227</v>
      </c>
      <c r="G327" s="3" t="s">
        <v>3518</v>
      </c>
      <c r="H327" s="51"/>
      <c r="I327" s="2" t="s">
        <v>2487</v>
      </c>
      <c r="J327" s="3" t="s">
        <v>2488</v>
      </c>
      <c r="K327" s="2" t="s">
        <v>2489</v>
      </c>
      <c r="L327" s="2" t="s">
        <v>2490</v>
      </c>
      <c r="M327" s="3" t="s">
        <v>3519</v>
      </c>
      <c r="N327" s="2" t="s">
        <v>3520</v>
      </c>
      <c r="O327" s="2" t="s">
        <v>3521</v>
      </c>
      <c r="P327" s="2">
        <v>10</v>
      </c>
      <c r="Q327" s="3" t="s">
        <v>2519</v>
      </c>
      <c r="R327" s="2" t="s">
        <v>951</v>
      </c>
      <c r="S327" s="3" t="s">
        <v>2520</v>
      </c>
      <c r="T327" s="3" t="s">
        <v>2496</v>
      </c>
      <c r="U327" s="2">
        <v>111058</v>
      </c>
      <c r="V327" s="2">
        <v>2</v>
      </c>
      <c r="W327" s="2">
        <v>0</v>
      </c>
      <c r="X327" s="2" t="s">
        <v>3520</v>
      </c>
      <c r="Z327" s="51">
        <v>45887.569264317099</v>
      </c>
      <c r="AB327" s="2" t="s">
        <v>950</v>
      </c>
    </row>
    <row r="328" spans="1:28" ht="15.75" x14ac:dyDescent="0.25">
      <c r="A328" s="2">
        <v>327</v>
      </c>
      <c r="B328" s="50" t="s">
        <v>3522</v>
      </c>
      <c r="C328" s="47">
        <f ca="1">SUMIF([1]Data!$AC$2:$AC$173,C328,[1]Data!$AD$2:$AD$173)</f>
        <v>0</v>
      </c>
      <c r="D328" s="51">
        <v>45887</v>
      </c>
      <c r="E328" s="51">
        <v>45887</v>
      </c>
      <c r="F328" s="52">
        <v>45887.569272800902</v>
      </c>
      <c r="G328" s="3" t="s">
        <v>3523</v>
      </c>
      <c r="H328" s="51"/>
      <c r="I328" s="2" t="s">
        <v>2487</v>
      </c>
      <c r="J328" s="3" t="s">
        <v>2488</v>
      </c>
      <c r="K328" s="2" t="s">
        <v>2489</v>
      </c>
      <c r="L328" s="2" t="s">
        <v>2490</v>
      </c>
      <c r="M328" s="3" t="s">
        <v>3524</v>
      </c>
      <c r="N328" s="2" t="s">
        <v>3525</v>
      </c>
      <c r="O328" s="2" t="s">
        <v>3526</v>
      </c>
      <c r="P328" s="2">
        <v>10</v>
      </c>
      <c r="Q328" s="3" t="s">
        <v>2528</v>
      </c>
      <c r="R328" s="2" t="s">
        <v>965</v>
      </c>
      <c r="S328" s="3" t="s">
        <v>2529</v>
      </c>
      <c r="T328" s="3" t="s">
        <v>2496</v>
      </c>
      <c r="U328" s="2">
        <v>74250</v>
      </c>
      <c r="V328" s="2">
        <v>4</v>
      </c>
      <c r="W328" s="2">
        <v>0</v>
      </c>
      <c r="X328" s="2" t="s">
        <v>3525</v>
      </c>
      <c r="Z328" s="51">
        <v>45887.569269293999</v>
      </c>
      <c r="AB328" s="2" t="s">
        <v>950</v>
      </c>
    </row>
    <row r="329" spans="1:28" ht="15.75" x14ac:dyDescent="0.25">
      <c r="A329" s="2">
        <v>328</v>
      </c>
      <c r="B329" s="50" t="s">
        <v>3527</v>
      </c>
      <c r="C329" s="47">
        <f ca="1">SUMIF([1]Data!$AC$2:$AC$173,C329,[1]Data!$AD$2:$AD$173)</f>
        <v>0</v>
      </c>
      <c r="D329" s="51">
        <v>45887</v>
      </c>
      <c r="E329" s="51">
        <v>45892</v>
      </c>
      <c r="F329" s="52">
        <v>45887.569998761603</v>
      </c>
      <c r="G329" s="3" t="s">
        <v>3528</v>
      </c>
      <c r="H329" s="51"/>
      <c r="I329" s="2" t="s">
        <v>2487</v>
      </c>
      <c r="J329" s="3" t="s">
        <v>2488</v>
      </c>
      <c r="K329" s="2" t="s">
        <v>2489</v>
      </c>
      <c r="L329" s="2" t="s">
        <v>2490</v>
      </c>
      <c r="M329" s="3" t="s">
        <v>3529</v>
      </c>
      <c r="N329" s="2" t="s">
        <v>3530</v>
      </c>
      <c r="O329" s="2" t="s">
        <v>3531</v>
      </c>
      <c r="P329" s="2">
        <v>10</v>
      </c>
      <c r="Q329" s="3" t="s">
        <v>2556</v>
      </c>
      <c r="R329" s="2" t="s">
        <v>960</v>
      </c>
      <c r="S329" s="3" t="s">
        <v>2557</v>
      </c>
      <c r="T329" s="3" t="s">
        <v>2496</v>
      </c>
      <c r="U329" s="2">
        <v>55595</v>
      </c>
      <c r="V329" s="2">
        <v>2</v>
      </c>
      <c r="W329" s="2">
        <v>0</v>
      </c>
      <c r="X329" s="2" t="s">
        <v>3530</v>
      </c>
      <c r="Y329" s="2" t="s">
        <v>3532</v>
      </c>
      <c r="Z329" s="51">
        <v>45887.569995405102</v>
      </c>
      <c r="AB329" s="2" t="s">
        <v>950</v>
      </c>
    </row>
    <row r="330" spans="1:28" ht="15.75" x14ac:dyDescent="0.25">
      <c r="A330" s="2">
        <v>329</v>
      </c>
      <c r="B330" s="50" t="s">
        <v>3527</v>
      </c>
      <c r="C330" s="47">
        <f ca="1">SUMIF([1]Data!$AC$2:$AC$173,C330,[1]Data!$AD$2:$AD$173)</f>
        <v>0</v>
      </c>
      <c r="D330" s="51">
        <v>45887</v>
      </c>
      <c r="E330" s="51">
        <v>45892</v>
      </c>
      <c r="F330" s="52">
        <v>45887.569998761603</v>
      </c>
      <c r="G330" s="3" t="s">
        <v>3528</v>
      </c>
      <c r="H330" s="51"/>
      <c r="I330" s="2" t="s">
        <v>2487</v>
      </c>
      <c r="J330" s="3" t="s">
        <v>2488</v>
      </c>
      <c r="K330" s="2" t="s">
        <v>2489</v>
      </c>
      <c r="L330" s="2" t="s">
        <v>2490</v>
      </c>
      <c r="M330" s="3" t="s">
        <v>3529</v>
      </c>
      <c r="N330" s="2" t="s">
        <v>3530</v>
      </c>
      <c r="O330" s="2" t="s">
        <v>3531</v>
      </c>
      <c r="P330" s="2">
        <v>20</v>
      </c>
      <c r="Q330" s="3" t="s">
        <v>2528</v>
      </c>
      <c r="R330" s="2" t="s">
        <v>965</v>
      </c>
      <c r="S330" s="3" t="s">
        <v>2529</v>
      </c>
      <c r="T330" s="3" t="s">
        <v>2496</v>
      </c>
      <c r="U330" s="2">
        <v>74250</v>
      </c>
      <c r="V330" s="2">
        <v>2</v>
      </c>
      <c r="W330" s="2">
        <v>0</v>
      </c>
      <c r="X330" s="2" t="s">
        <v>3530</v>
      </c>
      <c r="Y330" s="2" t="s">
        <v>3532</v>
      </c>
      <c r="Z330" s="51">
        <v>45887.569995405102</v>
      </c>
      <c r="AB330" s="2" t="s">
        <v>950</v>
      </c>
    </row>
    <row r="331" spans="1:28" ht="15.75" x14ac:dyDescent="0.25">
      <c r="A331" s="2">
        <v>330</v>
      </c>
      <c r="B331" s="50" t="s">
        <v>3527</v>
      </c>
      <c r="C331" s="47">
        <f ca="1">SUMIF([1]Data!$AC$2:$AC$173,C331,[1]Data!$AD$2:$AD$173)</f>
        <v>0</v>
      </c>
      <c r="D331" s="51">
        <v>45887</v>
      </c>
      <c r="E331" s="51">
        <v>45892</v>
      </c>
      <c r="F331" s="52">
        <v>45887.569998761603</v>
      </c>
      <c r="G331" s="3" t="s">
        <v>3528</v>
      </c>
      <c r="H331" s="51"/>
      <c r="I331" s="2" t="s">
        <v>2487</v>
      </c>
      <c r="J331" s="3" t="s">
        <v>2488</v>
      </c>
      <c r="K331" s="2" t="s">
        <v>2489</v>
      </c>
      <c r="L331" s="2" t="s">
        <v>2490</v>
      </c>
      <c r="M331" s="3" t="s">
        <v>3529</v>
      </c>
      <c r="N331" s="2" t="s">
        <v>3530</v>
      </c>
      <c r="O331" s="2" t="s">
        <v>3531</v>
      </c>
      <c r="P331" s="2">
        <v>30</v>
      </c>
      <c r="Q331" s="3" t="s">
        <v>2510</v>
      </c>
      <c r="R331" s="2" t="s">
        <v>955</v>
      </c>
      <c r="S331" s="3" t="s">
        <v>2511</v>
      </c>
      <c r="T331" s="3" t="s">
        <v>2496</v>
      </c>
      <c r="U331" s="2">
        <v>46000</v>
      </c>
      <c r="V331" s="2">
        <v>3</v>
      </c>
      <c r="W331" s="2">
        <v>0</v>
      </c>
      <c r="X331" s="2" t="s">
        <v>3530</v>
      </c>
      <c r="Y331" s="2" t="s">
        <v>3532</v>
      </c>
      <c r="Z331" s="51">
        <v>45887.569995405102</v>
      </c>
      <c r="AB331" s="2" t="s">
        <v>950</v>
      </c>
    </row>
    <row r="332" spans="1:28" ht="15.75" x14ac:dyDescent="0.25">
      <c r="A332" s="2">
        <v>331</v>
      </c>
      <c r="B332" s="50" t="s">
        <v>3533</v>
      </c>
      <c r="C332" s="47">
        <f ca="1">SUMIF([1]Data!$AC$2:$AC$173,C332,[1]Data!$AD$2:$AD$173)</f>
        <v>0</v>
      </c>
      <c r="D332" s="51">
        <v>45887</v>
      </c>
      <c r="E332" s="51">
        <v>45887</v>
      </c>
      <c r="F332" s="52">
        <v>45887.571763576401</v>
      </c>
      <c r="G332" s="3" t="s">
        <v>3534</v>
      </c>
      <c r="H332" s="51"/>
      <c r="I332" s="2" t="s">
        <v>2487</v>
      </c>
      <c r="J332" s="3" t="s">
        <v>2488</v>
      </c>
      <c r="K332" s="2" t="s">
        <v>2489</v>
      </c>
      <c r="L332" s="2" t="s">
        <v>2490</v>
      </c>
      <c r="M332" s="3" t="s">
        <v>3535</v>
      </c>
      <c r="N332" s="2" t="s">
        <v>3536</v>
      </c>
      <c r="O332" s="2" t="s">
        <v>3537</v>
      </c>
      <c r="P332" s="2">
        <v>10</v>
      </c>
      <c r="Q332" s="3" t="s">
        <v>2528</v>
      </c>
      <c r="R332" s="2" t="s">
        <v>965</v>
      </c>
      <c r="S332" s="3" t="s">
        <v>2529</v>
      </c>
      <c r="T332" s="3" t="s">
        <v>2496</v>
      </c>
      <c r="U332" s="2">
        <v>74250</v>
      </c>
      <c r="V332" s="2">
        <v>3</v>
      </c>
      <c r="W332" s="2">
        <v>0</v>
      </c>
      <c r="X332" s="2" t="s">
        <v>3536</v>
      </c>
      <c r="Y332" s="2" t="s">
        <v>3538</v>
      </c>
      <c r="Z332" s="51">
        <v>45887.571759919003</v>
      </c>
      <c r="AB332" s="2" t="s">
        <v>950</v>
      </c>
    </row>
    <row r="333" spans="1:28" ht="15.75" x14ac:dyDescent="0.25">
      <c r="A333" s="2">
        <v>332</v>
      </c>
      <c r="B333" s="50" t="s">
        <v>3539</v>
      </c>
      <c r="C333" s="47">
        <f ca="1">SUMIF([1]Data!$AC$2:$AC$173,C333,[1]Data!$AD$2:$AD$173)</f>
        <v>0</v>
      </c>
      <c r="D333" s="51">
        <v>45887</v>
      </c>
      <c r="E333" s="51">
        <v>45892</v>
      </c>
      <c r="F333" s="52">
        <v>45887.572378356497</v>
      </c>
      <c r="G333" s="3" t="s">
        <v>3540</v>
      </c>
      <c r="H333" s="51"/>
      <c r="I333" s="2" t="s">
        <v>2487</v>
      </c>
      <c r="J333" s="3" t="s">
        <v>2488</v>
      </c>
      <c r="K333" s="2" t="s">
        <v>2489</v>
      </c>
      <c r="L333" s="2" t="s">
        <v>2490</v>
      </c>
      <c r="M333" s="3" t="s">
        <v>3541</v>
      </c>
      <c r="N333" s="2" t="s">
        <v>3542</v>
      </c>
      <c r="O333" s="2" t="s">
        <v>3543</v>
      </c>
      <c r="P333" s="2">
        <v>10</v>
      </c>
      <c r="Q333" s="3" t="s">
        <v>2563</v>
      </c>
      <c r="R333" s="2" t="s">
        <v>961</v>
      </c>
      <c r="S333" s="3" t="s">
        <v>2564</v>
      </c>
      <c r="T333" s="3" t="s">
        <v>2496</v>
      </c>
      <c r="U333" s="2">
        <v>73431</v>
      </c>
      <c r="V333" s="2">
        <v>2</v>
      </c>
      <c r="W333" s="2">
        <v>0</v>
      </c>
      <c r="X333" s="2" t="s">
        <v>3544</v>
      </c>
      <c r="Z333" s="51">
        <v>45887.572374884301</v>
      </c>
      <c r="AB333" s="2" t="s">
        <v>950</v>
      </c>
    </row>
    <row r="334" spans="1:28" ht="15.75" x14ac:dyDescent="0.25">
      <c r="A334" s="2">
        <v>333</v>
      </c>
      <c r="B334" s="50" t="s">
        <v>3539</v>
      </c>
      <c r="C334" s="47">
        <f ca="1">SUMIF([1]Data!$AC$2:$AC$173,C334,[1]Data!$AD$2:$AD$173)</f>
        <v>0</v>
      </c>
      <c r="D334" s="51">
        <v>45887</v>
      </c>
      <c r="E334" s="51">
        <v>45892</v>
      </c>
      <c r="F334" s="52">
        <v>45887.572378356497</v>
      </c>
      <c r="G334" s="3" t="s">
        <v>3540</v>
      </c>
      <c r="H334" s="51"/>
      <c r="I334" s="2" t="s">
        <v>2487</v>
      </c>
      <c r="J334" s="3" t="s">
        <v>2488</v>
      </c>
      <c r="K334" s="2" t="s">
        <v>2489</v>
      </c>
      <c r="L334" s="2" t="s">
        <v>2490</v>
      </c>
      <c r="M334" s="3" t="s">
        <v>3541</v>
      </c>
      <c r="N334" s="2" t="s">
        <v>3542</v>
      </c>
      <c r="O334" s="2" t="s">
        <v>3543</v>
      </c>
      <c r="P334" s="2">
        <v>20</v>
      </c>
      <c r="Q334" s="3" t="s">
        <v>2556</v>
      </c>
      <c r="R334" s="2" t="s">
        <v>960</v>
      </c>
      <c r="S334" s="3" t="s">
        <v>2557</v>
      </c>
      <c r="T334" s="3" t="s">
        <v>2496</v>
      </c>
      <c r="U334" s="2">
        <v>55595</v>
      </c>
      <c r="V334" s="2">
        <v>3</v>
      </c>
      <c r="W334" s="2">
        <v>0</v>
      </c>
      <c r="X334" s="2" t="s">
        <v>3544</v>
      </c>
      <c r="Z334" s="51">
        <v>45887.572374884301</v>
      </c>
      <c r="AB334" s="2" t="s">
        <v>950</v>
      </c>
    </row>
    <row r="335" spans="1:28" ht="15.75" x14ac:dyDescent="0.25">
      <c r="A335" s="2">
        <v>334</v>
      </c>
      <c r="B335" s="50" t="s">
        <v>3545</v>
      </c>
      <c r="C335" s="47">
        <f ca="1">SUMIF([1]Data!$AC$2:$AC$173,C335,[1]Data!$AD$2:$AD$173)</f>
        <v>0</v>
      </c>
      <c r="D335" s="51">
        <v>45887</v>
      </c>
      <c r="E335" s="51">
        <v>45887</v>
      </c>
      <c r="F335" s="52">
        <v>45887.573534062503</v>
      </c>
      <c r="G335" s="3" t="s">
        <v>3546</v>
      </c>
      <c r="H335" s="51"/>
      <c r="I335" s="2" t="s">
        <v>2487</v>
      </c>
      <c r="J335" s="3" t="s">
        <v>2488</v>
      </c>
      <c r="K335" s="2" t="s">
        <v>2489</v>
      </c>
      <c r="L335" s="2" t="s">
        <v>2490</v>
      </c>
      <c r="M335" s="3" t="s">
        <v>3547</v>
      </c>
      <c r="N335" s="2" t="s">
        <v>3548</v>
      </c>
      <c r="O335" s="2" t="s">
        <v>3549</v>
      </c>
      <c r="P335" s="2">
        <v>10</v>
      </c>
      <c r="Q335" s="3" t="s">
        <v>2498</v>
      </c>
      <c r="R335" s="2" t="s">
        <v>977</v>
      </c>
      <c r="S335" s="3" t="s">
        <v>2499</v>
      </c>
      <c r="T335" s="3" t="s">
        <v>2496</v>
      </c>
      <c r="U335" s="2">
        <v>50400</v>
      </c>
      <c r="V335" s="2">
        <v>1</v>
      </c>
      <c r="W335" s="2">
        <v>0</v>
      </c>
      <c r="X335" s="2" t="s">
        <v>3550</v>
      </c>
      <c r="Z335" s="51">
        <v>45887.573530474503</v>
      </c>
      <c r="AA335" s="2" t="s">
        <v>3551</v>
      </c>
      <c r="AB335" s="2" t="s">
        <v>950</v>
      </c>
    </row>
    <row r="336" spans="1:28" ht="15.75" x14ac:dyDescent="0.25">
      <c r="A336" s="2">
        <v>335</v>
      </c>
      <c r="B336" s="50" t="s">
        <v>3545</v>
      </c>
      <c r="C336" s="47">
        <f ca="1">SUMIF([1]Data!$AC$2:$AC$173,C336,[1]Data!$AD$2:$AD$173)</f>
        <v>0</v>
      </c>
      <c r="D336" s="51">
        <v>45887</v>
      </c>
      <c r="E336" s="51">
        <v>45887</v>
      </c>
      <c r="F336" s="52">
        <v>45887.573534062503</v>
      </c>
      <c r="G336" s="3" t="s">
        <v>3546</v>
      </c>
      <c r="H336" s="51"/>
      <c r="I336" s="2" t="s">
        <v>2487</v>
      </c>
      <c r="J336" s="3" t="s">
        <v>2488</v>
      </c>
      <c r="K336" s="2" t="s">
        <v>2489</v>
      </c>
      <c r="L336" s="2" t="s">
        <v>2490</v>
      </c>
      <c r="M336" s="3" t="s">
        <v>3547</v>
      </c>
      <c r="N336" s="2" t="s">
        <v>3548</v>
      </c>
      <c r="O336" s="2" t="s">
        <v>3549</v>
      </c>
      <c r="P336" s="2">
        <v>20</v>
      </c>
      <c r="Q336" s="3" t="s">
        <v>2528</v>
      </c>
      <c r="R336" s="2" t="s">
        <v>965</v>
      </c>
      <c r="S336" s="3" t="s">
        <v>2529</v>
      </c>
      <c r="T336" s="3" t="s">
        <v>2496</v>
      </c>
      <c r="U336" s="2">
        <v>74250</v>
      </c>
      <c r="V336" s="2">
        <v>1</v>
      </c>
      <c r="W336" s="2">
        <v>0</v>
      </c>
      <c r="X336" s="2" t="s">
        <v>3550</v>
      </c>
      <c r="Z336" s="51">
        <v>45887.573530474503</v>
      </c>
      <c r="AA336" s="2" t="s">
        <v>3551</v>
      </c>
      <c r="AB336" s="2" t="s">
        <v>950</v>
      </c>
    </row>
    <row r="337" spans="1:28" ht="15.75" x14ac:dyDescent="0.25">
      <c r="A337" s="2">
        <v>336</v>
      </c>
      <c r="B337" s="50" t="s">
        <v>3552</v>
      </c>
      <c r="C337" s="47">
        <f ca="1">SUMIF([1]Data!$AC$2:$AC$173,C337,[1]Data!$AD$2:$AD$173)</f>
        <v>0</v>
      </c>
      <c r="D337" s="51">
        <v>45887</v>
      </c>
      <c r="E337" s="51">
        <v>45892</v>
      </c>
      <c r="F337" s="52">
        <v>45887.577852661998</v>
      </c>
      <c r="G337" s="3" t="s">
        <v>3553</v>
      </c>
      <c r="H337" s="51"/>
      <c r="I337" s="2" t="s">
        <v>2487</v>
      </c>
      <c r="J337" s="3" t="s">
        <v>2488</v>
      </c>
      <c r="K337" s="2" t="s">
        <v>2489</v>
      </c>
      <c r="L337" s="2" t="s">
        <v>2490</v>
      </c>
      <c r="M337" s="3" t="s">
        <v>3535</v>
      </c>
      <c r="N337" s="2" t="s">
        <v>3536</v>
      </c>
      <c r="O337" s="2" t="s">
        <v>3537</v>
      </c>
      <c r="P337" s="2">
        <v>10</v>
      </c>
      <c r="Q337" s="3" t="s">
        <v>2563</v>
      </c>
      <c r="R337" s="2" t="s">
        <v>961</v>
      </c>
      <c r="S337" s="3" t="s">
        <v>2564</v>
      </c>
      <c r="T337" s="3" t="s">
        <v>2496</v>
      </c>
      <c r="U337" s="2">
        <v>73431</v>
      </c>
      <c r="V337" s="2">
        <v>3</v>
      </c>
      <c r="W337" s="2">
        <v>0</v>
      </c>
      <c r="X337" s="2" t="s">
        <v>3536</v>
      </c>
      <c r="Y337" s="2" t="s">
        <v>3538</v>
      </c>
      <c r="Z337" s="51">
        <v>45887.577849224501</v>
      </c>
      <c r="AB337" s="2" t="s">
        <v>950</v>
      </c>
    </row>
    <row r="338" spans="1:28" ht="15.75" x14ac:dyDescent="0.25">
      <c r="A338" s="2">
        <v>337</v>
      </c>
      <c r="B338" s="50" t="s">
        <v>3554</v>
      </c>
      <c r="C338" s="47">
        <f ca="1">SUMIF([1]Data!$AC$2:$AC$173,C338,[1]Data!$AD$2:$AD$173)</f>
        <v>0</v>
      </c>
      <c r="D338" s="51">
        <v>45887</v>
      </c>
      <c r="E338" s="51">
        <v>45892</v>
      </c>
      <c r="F338" s="52">
        <v>45887.579731597201</v>
      </c>
      <c r="G338" s="3" t="s">
        <v>3555</v>
      </c>
      <c r="H338" s="51"/>
      <c r="I338" s="2" t="s">
        <v>2487</v>
      </c>
      <c r="J338" s="3" t="s">
        <v>2488</v>
      </c>
      <c r="K338" s="2" t="s">
        <v>2489</v>
      </c>
      <c r="L338" s="2" t="s">
        <v>2490</v>
      </c>
      <c r="M338" s="3" t="s">
        <v>3556</v>
      </c>
      <c r="N338" s="2" t="s">
        <v>3557</v>
      </c>
      <c r="O338" s="2" t="s">
        <v>3558</v>
      </c>
      <c r="P338" s="2">
        <v>10</v>
      </c>
      <c r="Q338" s="3" t="s">
        <v>2519</v>
      </c>
      <c r="R338" s="2" t="s">
        <v>951</v>
      </c>
      <c r="S338" s="3" t="s">
        <v>2520</v>
      </c>
      <c r="T338" s="3" t="s">
        <v>2496</v>
      </c>
      <c r="U338" s="2">
        <v>111058</v>
      </c>
      <c r="V338" s="2">
        <v>2</v>
      </c>
      <c r="W338" s="2">
        <v>0</v>
      </c>
      <c r="X338" s="2" t="s">
        <v>3559</v>
      </c>
      <c r="Y338" s="2" t="s">
        <v>2541</v>
      </c>
      <c r="Z338" s="51">
        <v>45887.579727743097</v>
      </c>
      <c r="AB338" s="2" t="s">
        <v>950</v>
      </c>
    </row>
    <row r="339" spans="1:28" ht="15.75" x14ac:dyDescent="0.25">
      <c r="A339" s="2">
        <v>338</v>
      </c>
      <c r="B339" s="50" t="s">
        <v>3560</v>
      </c>
      <c r="C339" s="47">
        <f ca="1">SUMIF([1]Data!$AC$2:$AC$173,C339,[1]Data!$AD$2:$AD$173)</f>
        <v>0</v>
      </c>
      <c r="D339" s="51">
        <v>45887</v>
      </c>
      <c r="E339" s="51">
        <v>45887</v>
      </c>
      <c r="F339" s="52">
        <v>45887.584995138903</v>
      </c>
      <c r="G339" s="3" t="s">
        <v>3561</v>
      </c>
      <c r="H339" s="51"/>
      <c r="I339" s="2" t="s">
        <v>2487</v>
      </c>
      <c r="J339" s="3" t="s">
        <v>2488</v>
      </c>
      <c r="K339" s="2" t="s">
        <v>2489</v>
      </c>
      <c r="L339" s="2" t="s">
        <v>2490</v>
      </c>
      <c r="M339" s="3" t="s">
        <v>3562</v>
      </c>
      <c r="N339" s="2" t="s">
        <v>3563</v>
      </c>
      <c r="O339" s="2" t="s">
        <v>3564</v>
      </c>
      <c r="P339" s="2">
        <v>10</v>
      </c>
      <c r="Q339" s="3" t="s">
        <v>2510</v>
      </c>
      <c r="R339" s="2" t="s">
        <v>955</v>
      </c>
      <c r="S339" s="3" t="s">
        <v>2511</v>
      </c>
      <c r="T339" s="3" t="s">
        <v>2496</v>
      </c>
      <c r="U339" s="2">
        <v>46000</v>
      </c>
      <c r="V339" s="2">
        <v>1</v>
      </c>
      <c r="W339" s="2">
        <v>0</v>
      </c>
      <c r="X339" s="2" t="s">
        <v>3563</v>
      </c>
      <c r="Z339" s="51">
        <v>45887.5849912384</v>
      </c>
      <c r="AB339" s="2" t="s">
        <v>950</v>
      </c>
    </row>
    <row r="340" spans="1:28" ht="15.75" x14ac:dyDescent="0.25">
      <c r="A340" s="2">
        <v>339</v>
      </c>
      <c r="B340" s="50" t="s">
        <v>3565</v>
      </c>
      <c r="C340" s="47">
        <f ca="1">SUMIF([1]Data!$AC$2:$AC$173,C340,[1]Data!$AD$2:$AD$173)</f>
        <v>0</v>
      </c>
      <c r="D340" s="51">
        <v>45887</v>
      </c>
      <c r="E340" s="51">
        <v>45887</v>
      </c>
      <c r="F340" s="52">
        <v>45887.589099224497</v>
      </c>
      <c r="G340" s="3" t="s">
        <v>3566</v>
      </c>
      <c r="H340" s="51"/>
      <c r="I340" s="2" t="s">
        <v>2487</v>
      </c>
      <c r="J340" s="3" t="s">
        <v>2488</v>
      </c>
      <c r="K340" s="2" t="s">
        <v>2489</v>
      </c>
      <c r="L340" s="2" t="s">
        <v>2490</v>
      </c>
      <c r="M340" s="3" t="s">
        <v>3567</v>
      </c>
      <c r="N340" s="2" t="s">
        <v>3568</v>
      </c>
      <c r="O340" s="2" t="s">
        <v>3569</v>
      </c>
      <c r="P340" s="2">
        <v>10</v>
      </c>
      <c r="Q340" s="3" t="s">
        <v>2510</v>
      </c>
      <c r="R340" s="2" t="s">
        <v>955</v>
      </c>
      <c r="S340" s="3" t="s">
        <v>2511</v>
      </c>
      <c r="T340" s="3" t="s">
        <v>2496</v>
      </c>
      <c r="U340" s="2">
        <v>46000</v>
      </c>
      <c r="V340" s="2">
        <v>1</v>
      </c>
      <c r="W340" s="2">
        <v>0</v>
      </c>
      <c r="X340" s="2" t="s">
        <v>3568</v>
      </c>
      <c r="Y340" s="2" t="s">
        <v>2541</v>
      </c>
      <c r="Z340" s="51">
        <v>45887.589095289397</v>
      </c>
      <c r="AB340" s="2" t="s">
        <v>950</v>
      </c>
    </row>
    <row r="341" spans="1:28" ht="15.75" x14ac:dyDescent="0.25">
      <c r="A341" s="2">
        <v>340</v>
      </c>
      <c r="B341" s="50" t="s">
        <v>3570</v>
      </c>
      <c r="C341" s="47">
        <f ca="1">SUMIF([1]Data!$AC$2:$AC$173,C341,[1]Data!$AD$2:$AD$173)</f>
        <v>0</v>
      </c>
      <c r="D341" s="51">
        <v>45887</v>
      </c>
      <c r="E341" s="51">
        <v>45887</v>
      </c>
      <c r="F341" s="52">
        <v>45887.591717210598</v>
      </c>
      <c r="G341" s="3" t="s">
        <v>3571</v>
      </c>
      <c r="H341" s="51"/>
      <c r="I341" s="2" t="s">
        <v>2487</v>
      </c>
      <c r="J341" s="3" t="s">
        <v>2488</v>
      </c>
      <c r="K341" s="2" t="s">
        <v>2489</v>
      </c>
      <c r="L341" s="2" t="s">
        <v>2490</v>
      </c>
      <c r="M341" s="3" t="s">
        <v>3572</v>
      </c>
      <c r="N341" s="2" t="s">
        <v>3573</v>
      </c>
      <c r="O341" s="2" t="s">
        <v>3574</v>
      </c>
      <c r="P341" s="2">
        <v>10</v>
      </c>
      <c r="Q341" s="3" t="s">
        <v>2502</v>
      </c>
      <c r="R341" s="2" t="s">
        <v>981</v>
      </c>
      <c r="S341" s="3" t="s">
        <v>2503</v>
      </c>
      <c r="T341" s="3" t="s">
        <v>2496</v>
      </c>
      <c r="U341" s="2">
        <v>50182</v>
      </c>
      <c r="V341" s="2">
        <v>3</v>
      </c>
      <c r="W341" s="2">
        <v>0</v>
      </c>
      <c r="X341" s="2" t="s">
        <v>3575</v>
      </c>
      <c r="Z341" s="51">
        <v>45887.591713275498</v>
      </c>
      <c r="AB341" s="2" t="s">
        <v>950</v>
      </c>
    </row>
    <row r="342" spans="1:28" ht="15.75" x14ac:dyDescent="0.25">
      <c r="A342" s="2">
        <v>341</v>
      </c>
      <c r="B342" s="50" t="s">
        <v>3576</v>
      </c>
      <c r="C342" s="47">
        <f ca="1">SUMIF([1]Data!$AC$2:$AC$173,C342,[1]Data!$AD$2:$AD$173)</f>
        <v>0</v>
      </c>
      <c r="D342" s="51">
        <v>45887</v>
      </c>
      <c r="E342" s="51">
        <v>45892</v>
      </c>
      <c r="F342" s="52">
        <v>45887.5925007755</v>
      </c>
      <c r="G342" s="3" t="s">
        <v>3577</v>
      </c>
      <c r="H342" s="51"/>
      <c r="I342" s="2" t="s">
        <v>2487</v>
      </c>
      <c r="J342" s="3" t="s">
        <v>2488</v>
      </c>
      <c r="K342" s="2" t="s">
        <v>2489</v>
      </c>
      <c r="L342" s="2" t="s">
        <v>2490</v>
      </c>
      <c r="M342" s="3" t="s">
        <v>1273</v>
      </c>
      <c r="N342" s="2" t="s">
        <v>1272</v>
      </c>
      <c r="O342" s="2" t="s">
        <v>3578</v>
      </c>
      <c r="P342" s="2">
        <v>10</v>
      </c>
      <c r="Q342" s="3" t="s">
        <v>2519</v>
      </c>
      <c r="R342" s="2" t="s">
        <v>951</v>
      </c>
      <c r="S342" s="3" t="s">
        <v>2520</v>
      </c>
      <c r="T342" s="3" t="s">
        <v>2496</v>
      </c>
      <c r="U342" s="2">
        <v>111058</v>
      </c>
      <c r="V342" s="2">
        <v>1</v>
      </c>
      <c r="W342" s="2">
        <v>0</v>
      </c>
      <c r="X342" s="2" t="s">
        <v>3579</v>
      </c>
      <c r="Z342" s="51">
        <v>45887.592496874997</v>
      </c>
      <c r="AB342" s="2" t="s">
        <v>950</v>
      </c>
    </row>
    <row r="343" spans="1:28" ht="15.75" x14ac:dyDescent="0.25">
      <c r="A343" s="2">
        <v>342</v>
      </c>
      <c r="B343" s="50" t="s">
        <v>3576</v>
      </c>
      <c r="C343" s="47">
        <f ca="1">SUMIF([1]Data!$AC$2:$AC$173,C343,[1]Data!$AD$2:$AD$173)</f>
        <v>0</v>
      </c>
      <c r="D343" s="51">
        <v>45887</v>
      </c>
      <c r="E343" s="51">
        <v>45892</v>
      </c>
      <c r="F343" s="52">
        <v>45887.5925007755</v>
      </c>
      <c r="G343" s="3" t="s">
        <v>3577</v>
      </c>
      <c r="H343" s="51"/>
      <c r="I343" s="2" t="s">
        <v>2487</v>
      </c>
      <c r="J343" s="3" t="s">
        <v>2488</v>
      </c>
      <c r="K343" s="2" t="s">
        <v>2489</v>
      </c>
      <c r="L343" s="2" t="s">
        <v>2490</v>
      </c>
      <c r="M343" s="3" t="s">
        <v>1273</v>
      </c>
      <c r="N343" s="2" t="s">
        <v>1272</v>
      </c>
      <c r="O343" s="2" t="s">
        <v>3578</v>
      </c>
      <c r="P343" s="2">
        <v>20</v>
      </c>
      <c r="Q343" s="3" t="s">
        <v>2528</v>
      </c>
      <c r="R343" s="2" t="s">
        <v>965</v>
      </c>
      <c r="S343" s="3" t="s">
        <v>2529</v>
      </c>
      <c r="T343" s="3" t="s">
        <v>2496</v>
      </c>
      <c r="U343" s="2">
        <v>74250</v>
      </c>
      <c r="V343" s="2">
        <v>1</v>
      </c>
      <c r="W343" s="2">
        <v>0</v>
      </c>
      <c r="X343" s="2" t="s">
        <v>3579</v>
      </c>
      <c r="Z343" s="51">
        <v>45887.592496874997</v>
      </c>
      <c r="AB343" s="2" t="s">
        <v>950</v>
      </c>
    </row>
    <row r="344" spans="1:28" ht="15.75" x14ac:dyDescent="0.25">
      <c r="A344" s="2">
        <v>343</v>
      </c>
      <c r="B344" s="50" t="s">
        <v>3576</v>
      </c>
      <c r="C344" s="47">
        <f ca="1">SUMIF([1]Data!$AC$2:$AC$173,C344,[1]Data!$AD$2:$AD$173)</f>
        <v>0</v>
      </c>
      <c r="D344" s="51">
        <v>45887</v>
      </c>
      <c r="E344" s="51">
        <v>45892</v>
      </c>
      <c r="F344" s="52">
        <v>45887.5925007755</v>
      </c>
      <c r="G344" s="3" t="s">
        <v>3577</v>
      </c>
      <c r="H344" s="51"/>
      <c r="I344" s="2" t="s">
        <v>2487</v>
      </c>
      <c r="J344" s="3" t="s">
        <v>2488</v>
      </c>
      <c r="K344" s="2" t="s">
        <v>2489</v>
      </c>
      <c r="L344" s="2" t="s">
        <v>2490</v>
      </c>
      <c r="M344" s="3" t="s">
        <v>1273</v>
      </c>
      <c r="N344" s="2" t="s">
        <v>1272</v>
      </c>
      <c r="O344" s="2" t="s">
        <v>3578</v>
      </c>
      <c r="P344" s="2">
        <v>30</v>
      </c>
      <c r="Q344" s="3" t="s">
        <v>2502</v>
      </c>
      <c r="R344" s="2" t="s">
        <v>981</v>
      </c>
      <c r="S344" s="3" t="s">
        <v>2503</v>
      </c>
      <c r="T344" s="3" t="s">
        <v>2496</v>
      </c>
      <c r="U344" s="2">
        <v>50182</v>
      </c>
      <c r="V344" s="2">
        <v>1</v>
      </c>
      <c r="W344" s="2">
        <v>0</v>
      </c>
      <c r="X344" s="2" t="s">
        <v>3579</v>
      </c>
      <c r="Z344" s="51">
        <v>45887.592496874997</v>
      </c>
      <c r="AB344" s="2" t="s">
        <v>950</v>
      </c>
    </row>
    <row r="345" spans="1:28" ht="15.75" x14ac:dyDescent="0.25">
      <c r="A345" s="2">
        <v>344</v>
      </c>
      <c r="B345" s="50" t="s">
        <v>3580</v>
      </c>
      <c r="C345" s="47">
        <f ca="1">SUMIF([1]Data!$AC$2:$AC$173,C345,[1]Data!$AD$2:$AD$173)</f>
        <v>0</v>
      </c>
      <c r="D345" s="51">
        <v>45887</v>
      </c>
      <c r="E345" s="51">
        <v>45892</v>
      </c>
      <c r="F345" s="52">
        <v>45888.9943563657</v>
      </c>
      <c r="G345" s="3" t="s">
        <v>3581</v>
      </c>
      <c r="H345" s="51"/>
      <c r="I345" s="2" t="s">
        <v>2487</v>
      </c>
      <c r="J345" s="3" t="s">
        <v>2488</v>
      </c>
      <c r="K345" s="2" t="s">
        <v>2489</v>
      </c>
      <c r="L345" s="2" t="s">
        <v>2490</v>
      </c>
      <c r="M345" s="3" t="s">
        <v>1273</v>
      </c>
      <c r="N345" s="2" t="s">
        <v>1272</v>
      </c>
      <c r="O345" s="2" t="s">
        <v>3578</v>
      </c>
      <c r="P345" s="2">
        <v>10</v>
      </c>
      <c r="Q345" s="3" t="s">
        <v>2519</v>
      </c>
      <c r="R345" s="2" t="s">
        <v>951</v>
      </c>
      <c r="S345" s="3" t="s">
        <v>2520</v>
      </c>
      <c r="T345" s="3" t="s">
        <v>2496</v>
      </c>
      <c r="U345" s="2">
        <v>111058</v>
      </c>
      <c r="V345" s="2">
        <v>1</v>
      </c>
      <c r="W345" s="2">
        <v>0</v>
      </c>
      <c r="X345" s="2" t="s">
        <v>3579</v>
      </c>
      <c r="Z345" s="51">
        <v>45888.994354513903</v>
      </c>
      <c r="AB345" s="2" t="s">
        <v>950</v>
      </c>
    </row>
    <row r="346" spans="1:28" ht="15.75" x14ac:dyDescent="0.25">
      <c r="A346" s="2">
        <v>345</v>
      </c>
      <c r="B346" s="50" t="s">
        <v>3582</v>
      </c>
      <c r="C346" s="47">
        <f ca="1">SUMIF([1]Data!$AC$2:$AC$173,C346,[1]Data!$AD$2:$AD$173)</f>
        <v>0</v>
      </c>
      <c r="D346" s="51">
        <v>45887</v>
      </c>
      <c r="E346" s="51">
        <v>45895</v>
      </c>
      <c r="F346" s="52">
        <v>45887.596983483803</v>
      </c>
      <c r="G346" s="3" t="s">
        <v>3583</v>
      </c>
      <c r="H346" s="51"/>
      <c r="I346" s="2" t="s">
        <v>3584</v>
      </c>
      <c r="J346" s="3" t="s">
        <v>2488</v>
      </c>
      <c r="K346" s="2" t="s">
        <v>2489</v>
      </c>
      <c r="L346" s="2" t="s">
        <v>2490</v>
      </c>
      <c r="M346" s="3" t="s">
        <v>3585</v>
      </c>
      <c r="N346" s="2" t="s">
        <v>3586</v>
      </c>
      <c r="O346" s="2" t="s">
        <v>3587</v>
      </c>
      <c r="P346" s="2">
        <v>10</v>
      </c>
      <c r="Q346" s="3" t="s">
        <v>2563</v>
      </c>
      <c r="R346" s="2" t="s">
        <v>961</v>
      </c>
      <c r="S346" s="3" t="s">
        <v>2564</v>
      </c>
      <c r="T346" s="3" t="s">
        <v>2496</v>
      </c>
      <c r="U346" s="2">
        <v>73431</v>
      </c>
      <c r="V346" s="2">
        <v>10</v>
      </c>
      <c r="W346" s="2">
        <v>0</v>
      </c>
      <c r="X346" s="2" t="s">
        <v>3586</v>
      </c>
      <c r="Y346" s="2" t="s">
        <v>2541</v>
      </c>
      <c r="Z346" s="51">
        <v>45887.704934409703</v>
      </c>
      <c r="AB346" s="2" t="s">
        <v>950</v>
      </c>
    </row>
    <row r="347" spans="1:28" ht="15.75" x14ac:dyDescent="0.25">
      <c r="A347" s="2">
        <v>346</v>
      </c>
      <c r="B347" s="50" t="s">
        <v>3588</v>
      </c>
      <c r="C347" s="47">
        <f ca="1">SUMIF([1]Data!$AC$2:$AC$173,C347,[1]Data!$AD$2:$AD$173)</f>
        <v>0</v>
      </c>
      <c r="D347" s="51">
        <v>45887</v>
      </c>
      <c r="E347" s="51">
        <v>45892</v>
      </c>
      <c r="F347" s="52">
        <v>45887.5979401273</v>
      </c>
      <c r="G347" s="3" t="s">
        <v>3589</v>
      </c>
      <c r="H347" s="51"/>
      <c r="I347" s="2" t="s">
        <v>2487</v>
      </c>
      <c r="J347" s="3" t="s">
        <v>2488</v>
      </c>
      <c r="K347" s="2" t="s">
        <v>2489</v>
      </c>
      <c r="L347" s="2" t="s">
        <v>2490</v>
      </c>
      <c r="M347" s="3" t="s">
        <v>1273</v>
      </c>
      <c r="N347" s="2" t="s">
        <v>1272</v>
      </c>
      <c r="O347" s="2" t="s">
        <v>3578</v>
      </c>
      <c r="P347" s="2">
        <v>10</v>
      </c>
      <c r="Q347" s="3" t="s">
        <v>2519</v>
      </c>
      <c r="R347" s="2" t="s">
        <v>951</v>
      </c>
      <c r="S347" s="3" t="s">
        <v>2520</v>
      </c>
      <c r="T347" s="3" t="s">
        <v>2496</v>
      </c>
      <c r="U347" s="2">
        <v>111058</v>
      </c>
      <c r="V347" s="2">
        <v>1</v>
      </c>
      <c r="W347" s="2">
        <v>0</v>
      </c>
      <c r="X347" s="2" t="s">
        <v>3579</v>
      </c>
      <c r="Z347" s="51">
        <v>45887.597936342601</v>
      </c>
      <c r="AB347" s="2" t="s">
        <v>950</v>
      </c>
    </row>
    <row r="348" spans="1:28" ht="15.75" x14ac:dyDescent="0.25">
      <c r="A348" s="2">
        <v>347</v>
      </c>
      <c r="B348" s="50" t="s">
        <v>3588</v>
      </c>
      <c r="C348" s="47">
        <f ca="1">SUMIF([1]Data!$AC$2:$AC$173,C348,[1]Data!$AD$2:$AD$173)</f>
        <v>0</v>
      </c>
      <c r="D348" s="51">
        <v>45887</v>
      </c>
      <c r="E348" s="51">
        <v>45892</v>
      </c>
      <c r="F348" s="52">
        <v>45887.5979401273</v>
      </c>
      <c r="G348" s="3" t="s">
        <v>3589</v>
      </c>
      <c r="H348" s="51"/>
      <c r="I348" s="2" t="s">
        <v>2487</v>
      </c>
      <c r="J348" s="3" t="s">
        <v>2488</v>
      </c>
      <c r="K348" s="2" t="s">
        <v>2489</v>
      </c>
      <c r="L348" s="2" t="s">
        <v>2490</v>
      </c>
      <c r="M348" s="3" t="s">
        <v>1273</v>
      </c>
      <c r="N348" s="2" t="s">
        <v>1272</v>
      </c>
      <c r="O348" s="2" t="s">
        <v>3578</v>
      </c>
      <c r="P348" s="2">
        <v>20</v>
      </c>
      <c r="Q348" s="3" t="s">
        <v>2528</v>
      </c>
      <c r="R348" s="2" t="s">
        <v>965</v>
      </c>
      <c r="S348" s="3" t="s">
        <v>2529</v>
      </c>
      <c r="T348" s="3" t="s">
        <v>2496</v>
      </c>
      <c r="U348" s="2">
        <v>74250</v>
      </c>
      <c r="V348" s="2">
        <v>1</v>
      </c>
      <c r="W348" s="2">
        <v>0</v>
      </c>
      <c r="X348" s="2" t="s">
        <v>3579</v>
      </c>
      <c r="Z348" s="51">
        <v>45887.597936342601</v>
      </c>
      <c r="AB348" s="2" t="s">
        <v>950</v>
      </c>
    </row>
    <row r="349" spans="1:28" ht="15.75" x14ac:dyDescent="0.25">
      <c r="A349" s="2">
        <v>348</v>
      </c>
      <c r="B349" s="50" t="s">
        <v>3588</v>
      </c>
      <c r="C349" s="47">
        <f ca="1">SUMIF([1]Data!$AC$2:$AC$173,C349,[1]Data!$AD$2:$AD$173)</f>
        <v>0</v>
      </c>
      <c r="D349" s="51">
        <v>45887</v>
      </c>
      <c r="E349" s="51">
        <v>45892</v>
      </c>
      <c r="F349" s="52">
        <v>45887.5979401273</v>
      </c>
      <c r="G349" s="3" t="s">
        <v>3589</v>
      </c>
      <c r="H349" s="51"/>
      <c r="I349" s="2" t="s">
        <v>2487</v>
      </c>
      <c r="J349" s="3" t="s">
        <v>2488</v>
      </c>
      <c r="K349" s="2" t="s">
        <v>2489</v>
      </c>
      <c r="L349" s="2" t="s">
        <v>2490</v>
      </c>
      <c r="M349" s="3" t="s">
        <v>1273</v>
      </c>
      <c r="N349" s="2" t="s">
        <v>1272</v>
      </c>
      <c r="O349" s="2" t="s">
        <v>3578</v>
      </c>
      <c r="P349" s="2">
        <v>30</v>
      </c>
      <c r="Q349" s="3" t="s">
        <v>2502</v>
      </c>
      <c r="R349" s="2" t="s">
        <v>981</v>
      </c>
      <c r="S349" s="3" t="s">
        <v>2503</v>
      </c>
      <c r="T349" s="3" t="s">
        <v>2496</v>
      </c>
      <c r="U349" s="2">
        <v>50182</v>
      </c>
      <c r="V349" s="2">
        <v>1</v>
      </c>
      <c r="W349" s="2">
        <v>0</v>
      </c>
      <c r="X349" s="2" t="s">
        <v>3579</v>
      </c>
      <c r="Z349" s="51">
        <v>45887.597936342601</v>
      </c>
      <c r="AB349" s="2" t="s">
        <v>950</v>
      </c>
    </row>
    <row r="350" spans="1:28" ht="15.75" x14ac:dyDescent="0.25">
      <c r="A350" s="2">
        <v>349</v>
      </c>
      <c r="B350" s="50" t="s">
        <v>3590</v>
      </c>
      <c r="C350" s="47">
        <f ca="1">SUMIF([1]Data!$AC$2:$AC$173,C350,[1]Data!$AD$2:$AD$173)</f>
        <v>0</v>
      </c>
      <c r="D350" s="51">
        <v>45887</v>
      </c>
      <c r="E350" s="51">
        <v>45887</v>
      </c>
      <c r="F350" s="52">
        <v>45887.600426851903</v>
      </c>
      <c r="G350" s="3" t="s">
        <v>3591</v>
      </c>
      <c r="H350" s="51"/>
      <c r="I350" s="2" t="s">
        <v>2487</v>
      </c>
      <c r="J350" s="3" t="s">
        <v>2488</v>
      </c>
      <c r="K350" s="2" t="s">
        <v>2489</v>
      </c>
      <c r="L350" s="2" t="s">
        <v>2490</v>
      </c>
      <c r="M350" s="3" t="s">
        <v>3592</v>
      </c>
      <c r="N350" s="2" t="s">
        <v>3593</v>
      </c>
      <c r="O350" s="2" t="s">
        <v>3594</v>
      </c>
      <c r="P350" s="2">
        <v>10</v>
      </c>
      <c r="Q350" s="3" t="s">
        <v>2528</v>
      </c>
      <c r="R350" s="2" t="s">
        <v>965</v>
      </c>
      <c r="S350" s="3" t="s">
        <v>2529</v>
      </c>
      <c r="T350" s="3" t="s">
        <v>2496</v>
      </c>
      <c r="U350" s="2">
        <v>74250</v>
      </c>
      <c r="V350" s="2">
        <v>1</v>
      </c>
      <c r="W350" s="2">
        <v>0</v>
      </c>
      <c r="X350" s="2" t="s">
        <v>3593</v>
      </c>
      <c r="Y350" s="2" t="s">
        <v>3595</v>
      </c>
      <c r="Z350" s="51">
        <v>45887.6004228819</v>
      </c>
      <c r="AA350" s="2" t="s">
        <v>3596</v>
      </c>
      <c r="AB350" s="2" t="s">
        <v>950</v>
      </c>
    </row>
    <row r="351" spans="1:28" ht="15.75" x14ac:dyDescent="0.25">
      <c r="A351" s="2">
        <v>350</v>
      </c>
      <c r="B351" s="50" t="s">
        <v>3597</v>
      </c>
      <c r="C351" s="47">
        <f ca="1">SUMIF([1]Data!$AC$2:$AC$173,C351,[1]Data!$AD$2:$AD$173)</f>
        <v>0</v>
      </c>
      <c r="D351" s="51">
        <v>45887</v>
      </c>
      <c r="E351" s="51">
        <v>45892</v>
      </c>
      <c r="F351" s="52">
        <v>45887.600723611104</v>
      </c>
      <c r="G351" s="3" t="s">
        <v>3598</v>
      </c>
      <c r="H351" s="51"/>
      <c r="I351" s="2" t="s">
        <v>2487</v>
      </c>
      <c r="J351" s="3" t="s">
        <v>2488</v>
      </c>
      <c r="K351" s="2" t="s">
        <v>2489</v>
      </c>
      <c r="L351" s="2" t="s">
        <v>2490</v>
      </c>
      <c r="M351" s="3" t="s">
        <v>3599</v>
      </c>
      <c r="N351" s="2" t="s">
        <v>3600</v>
      </c>
      <c r="O351" s="2" t="s">
        <v>3601</v>
      </c>
      <c r="P351" s="2">
        <v>10</v>
      </c>
      <c r="Q351" s="3" t="s">
        <v>2556</v>
      </c>
      <c r="R351" s="2" t="s">
        <v>960</v>
      </c>
      <c r="S351" s="3" t="s">
        <v>2557</v>
      </c>
      <c r="T351" s="3" t="s">
        <v>2496</v>
      </c>
      <c r="U351" s="2">
        <v>55595</v>
      </c>
      <c r="V351" s="2">
        <v>1</v>
      </c>
      <c r="W351" s="2">
        <v>0</v>
      </c>
      <c r="X351" s="2" t="s">
        <v>3600</v>
      </c>
      <c r="Z351" s="51">
        <v>45887.6007195602</v>
      </c>
      <c r="AB351" s="2" t="s">
        <v>950</v>
      </c>
    </row>
    <row r="352" spans="1:28" ht="15.75" x14ac:dyDescent="0.25">
      <c r="A352" s="2">
        <v>351</v>
      </c>
      <c r="B352" s="50" t="s">
        <v>3602</v>
      </c>
      <c r="C352" s="47">
        <f ca="1">SUMIF([1]Data!$AC$2:$AC$173,C352,[1]Data!$AD$2:$AD$173)</f>
        <v>0</v>
      </c>
      <c r="D352" s="51">
        <v>45887</v>
      </c>
      <c r="E352" s="51">
        <v>45891</v>
      </c>
      <c r="F352" s="52">
        <v>45887.604919479199</v>
      </c>
      <c r="G352" s="3" t="s">
        <v>3603</v>
      </c>
      <c r="H352" s="51"/>
      <c r="I352" s="2" t="s">
        <v>2487</v>
      </c>
      <c r="J352" s="3" t="s">
        <v>2488</v>
      </c>
      <c r="K352" s="2" t="s">
        <v>2489</v>
      </c>
      <c r="L352" s="2" t="s">
        <v>2490</v>
      </c>
      <c r="M352" s="3" t="s">
        <v>2743</v>
      </c>
      <c r="N352" s="2" t="s">
        <v>2744</v>
      </c>
      <c r="O352" s="2" t="s">
        <v>2745</v>
      </c>
      <c r="P352" s="2">
        <v>10</v>
      </c>
      <c r="Q352" s="3" t="s">
        <v>2592</v>
      </c>
      <c r="R352" s="2" t="s">
        <v>959</v>
      </c>
      <c r="S352" s="3" t="s">
        <v>2593</v>
      </c>
      <c r="T352" s="3" t="s">
        <v>2496</v>
      </c>
      <c r="U352" s="2">
        <v>70950</v>
      </c>
      <c r="V352" s="2">
        <v>5</v>
      </c>
      <c r="W352" s="2">
        <v>0</v>
      </c>
      <c r="X352" s="2" t="s">
        <v>3604</v>
      </c>
      <c r="Z352" s="51">
        <v>45887.604916087999</v>
      </c>
      <c r="AB352" s="2" t="s">
        <v>950</v>
      </c>
    </row>
    <row r="353" spans="1:28" ht="15.75" x14ac:dyDescent="0.25">
      <c r="A353" s="2">
        <v>352</v>
      </c>
      <c r="B353" s="50" t="s">
        <v>3602</v>
      </c>
      <c r="C353" s="47">
        <f ca="1">SUMIF([1]Data!$AC$2:$AC$173,C353,[1]Data!$AD$2:$AD$173)</f>
        <v>0</v>
      </c>
      <c r="D353" s="51">
        <v>45887</v>
      </c>
      <c r="E353" s="51">
        <v>45891</v>
      </c>
      <c r="F353" s="52">
        <v>45887.604919479199</v>
      </c>
      <c r="G353" s="3" t="s">
        <v>3603</v>
      </c>
      <c r="H353" s="51"/>
      <c r="I353" s="2" t="s">
        <v>2487</v>
      </c>
      <c r="J353" s="3" t="s">
        <v>2488</v>
      </c>
      <c r="K353" s="2" t="s">
        <v>2489</v>
      </c>
      <c r="L353" s="2" t="s">
        <v>2490</v>
      </c>
      <c r="M353" s="3" t="s">
        <v>2743</v>
      </c>
      <c r="N353" s="2" t="s">
        <v>2744</v>
      </c>
      <c r="O353" s="2" t="s">
        <v>2745</v>
      </c>
      <c r="P353" s="2">
        <v>20</v>
      </c>
      <c r="Q353" s="3" t="s">
        <v>2547</v>
      </c>
      <c r="R353" s="2" t="s">
        <v>994</v>
      </c>
      <c r="S353" s="3" t="s">
        <v>2548</v>
      </c>
      <c r="T353" s="3" t="s">
        <v>2496</v>
      </c>
      <c r="U353" s="2">
        <v>111606</v>
      </c>
      <c r="V353" s="2">
        <v>6</v>
      </c>
      <c r="W353" s="2">
        <v>0</v>
      </c>
      <c r="X353" s="2" t="s">
        <v>3604</v>
      </c>
      <c r="Z353" s="51">
        <v>45887.604916087999</v>
      </c>
      <c r="AB353" s="2" t="s">
        <v>950</v>
      </c>
    </row>
    <row r="354" spans="1:28" ht="15.75" x14ac:dyDescent="0.25">
      <c r="A354" s="2">
        <v>353</v>
      </c>
      <c r="B354" s="50" t="s">
        <v>3602</v>
      </c>
      <c r="C354" s="47">
        <f ca="1">SUMIF([1]Data!$AC$2:$AC$173,C354,[1]Data!$AD$2:$AD$173)</f>
        <v>0</v>
      </c>
      <c r="D354" s="51">
        <v>45887</v>
      </c>
      <c r="E354" s="51">
        <v>45891</v>
      </c>
      <c r="F354" s="52">
        <v>45887.604919479199</v>
      </c>
      <c r="G354" s="3" t="s">
        <v>3603</v>
      </c>
      <c r="H354" s="51"/>
      <c r="I354" s="2" t="s">
        <v>2487</v>
      </c>
      <c r="J354" s="3" t="s">
        <v>2488</v>
      </c>
      <c r="K354" s="2" t="s">
        <v>2489</v>
      </c>
      <c r="L354" s="2" t="s">
        <v>2490</v>
      </c>
      <c r="M354" s="3" t="s">
        <v>2743</v>
      </c>
      <c r="N354" s="2" t="s">
        <v>2744</v>
      </c>
      <c r="O354" s="2" t="s">
        <v>2745</v>
      </c>
      <c r="P354" s="2">
        <v>30</v>
      </c>
      <c r="Q354" s="3" t="s">
        <v>2510</v>
      </c>
      <c r="R354" s="2" t="s">
        <v>955</v>
      </c>
      <c r="S354" s="3" t="s">
        <v>2511</v>
      </c>
      <c r="T354" s="3" t="s">
        <v>2496</v>
      </c>
      <c r="U354" s="2">
        <v>46000</v>
      </c>
      <c r="V354" s="2">
        <v>1</v>
      </c>
      <c r="W354" s="2">
        <v>0</v>
      </c>
      <c r="X354" s="2" t="s">
        <v>3604</v>
      </c>
      <c r="Z354" s="51">
        <v>45887.604916087999</v>
      </c>
      <c r="AB354" s="2" t="s">
        <v>950</v>
      </c>
    </row>
    <row r="355" spans="1:28" ht="15.75" x14ac:dyDescent="0.25">
      <c r="A355" s="2">
        <v>354</v>
      </c>
      <c r="B355" s="50" t="s">
        <v>3602</v>
      </c>
      <c r="C355" s="47">
        <f ca="1">SUMIF([1]Data!$AC$2:$AC$173,C355,[1]Data!$AD$2:$AD$173)</f>
        <v>0</v>
      </c>
      <c r="D355" s="51">
        <v>45887</v>
      </c>
      <c r="E355" s="51">
        <v>45891</v>
      </c>
      <c r="F355" s="52">
        <v>45887.604919479199</v>
      </c>
      <c r="G355" s="3" t="s">
        <v>3603</v>
      </c>
      <c r="H355" s="51"/>
      <c r="I355" s="2" t="s">
        <v>2487</v>
      </c>
      <c r="J355" s="3" t="s">
        <v>2488</v>
      </c>
      <c r="K355" s="2" t="s">
        <v>2489</v>
      </c>
      <c r="L355" s="2" t="s">
        <v>2490</v>
      </c>
      <c r="M355" s="3" t="s">
        <v>2743</v>
      </c>
      <c r="N355" s="2" t="s">
        <v>2744</v>
      </c>
      <c r="O355" s="2" t="s">
        <v>2745</v>
      </c>
      <c r="P355" s="2">
        <v>40</v>
      </c>
      <c r="Q355" s="3" t="s">
        <v>2498</v>
      </c>
      <c r="R355" s="2" t="s">
        <v>977</v>
      </c>
      <c r="S355" s="3" t="s">
        <v>2499</v>
      </c>
      <c r="T355" s="3" t="s">
        <v>2496</v>
      </c>
      <c r="U355" s="2">
        <v>50400</v>
      </c>
      <c r="V355" s="2">
        <v>5</v>
      </c>
      <c r="W355" s="2">
        <v>0</v>
      </c>
      <c r="X355" s="2" t="s">
        <v>3604</v>
      </c>
      <c r="Z355" s="51">
        <v>45887.604916087999</v>
      </c>
      <c r="AB355" s="2" t="s">
        <v>950</v>
      </c>
    </row>
    <row r="356" spans="1:28" ht="15.75" x14ac:dyDescent="0.25">
      <c r="A356" s="2">
        <v>355</v>
      </c>
      <c r="B356" s="50" t="s">
        <v>3602</v>
      </c>
      <c r="C356" s="47">
        <f ca="1">SUMIF([1]Data!$AC$2:$AC$173,C356,[1]Data!$AD$2:$AD$173)</f>
        <v>0</v>
      </c>
      <c r="D356" s="51">
        <v>45887</v>
      </c>
      <c r="E356" s="51">
        <v>45891</v>
      </c>
      <c r="F356" s="52">
        <v>45887.604919479199</v>
      </c>
      <c r="G356" s="3" t="s">
        <v>3603</v>
      </c>
      <c r="H356" s="51"/>
      <c r="I356" s="2" t="s">
        <v>2487</v>
      </c>
      <c r="J356" s="3" t="s">
        <v>2488</v>
      </c>
      <c r="K356" s="2" t="s">
        <v>2489</v>
      </c>
      <c r="L356" s="2" t="s">
        <v>2490</v>
      </c>
      <c r="M356" s="3" t="s">
        <v>2743</v>
      </c>
      <c r="N356" s="2" t="s">
        <v>2744</v>
      </c>
      <c r="O356" s="2" t="s">
        <v>2745</v>
      </c>
      <c r="P356" s="2">
        <v>50</v>
      </c>
      <c r="Q356" s="3" t="s">
        <v>2494</v>
      </c>
      <c r="R356" s="2" t="s">
        <v>1079</v>
      </c>
      <c r="S356" s="3" t="s">
        <v>2495</v>
      </c>
      <c r="T356" s="3" t="s">
        <v>2496</v>
      </c>
      <c r="U356" s="2">
        <v>49500</v>
      </c>
      <c r="V356" s="2">
        <v>1</v>
      </c>
      <c r="W356" s="2">
        <v>0</v>
      </c>
      <c r="X356" s="2" t="s">
        <v>3604</v>
      </c>
      <c r="Z356" s="51">
        <v>45887.604916087999</v>
      </c>
      <c r="AB356" s="2" t="s">
        <v>950</v>
      </c>
    </row>
    <row r="357" spans="1:28" ht="15.75" x14ac:dyDescent="0.25">
      <c r="A357" s="2">
        <v>356</v>
      </c>
      <c r="B357" s="50" t="s">
        <v>3602</v>
      </c>
      <c r="C357" s="47">
        <f ca="1">SUMIF([1]Data!$AC$2:$AC$173,C357,[1]Data!$AD$2:$AD$173)</f>
        <v>0</v>
      </c>
      <c r="D357" s="51">
        <v>45887</v>
      </c>
      <c r="E357" s="51">
        <v>45891</v>
      </c>
      <c r="F357" s="52">
        <v>45887.604919479199</v>
      </c>
      <c r="G357" s="3" t="s">
        <v>3603</v>
      </c>
      <c r="H357" s="51"/>
      <c r="I357" s="2" t="s">
        <v>2487</v>
      </c>
      <c r="J357" s="3" t="s">
        <v>2488</v>
      </c>
      <c r="K357" s="2" t="s">
        <v>2489</v>
      </c>
      <c r="L357" s="2" t="s">
        <v>2490</v>
      </c>
      <c r="M357" s="3" t="s">
        <v>2743</v>
      </c>
      <c r="N357" s="2" t="s">
        <v>2744</v>
      </c>
      <c r="O357" s="2" t="s">
        <v>2745</v>
      </c>
      <c r="P357" s="2">
        <v>60</v>
      </c>
      <c r="Q357" s="3" t="s">
        <v>2556</v>
      </c>
      <c r="R357" s="2" t="s">
        <v>960</v>
      </c>
      <c r="S357" s="3" t="s">
        <v>2557</v>
      </c>
      <c r="T357" s="3" t="s">
        <v>2496</v>
      </c>
      <c r="U357" s="2">
        <v>55595</v>
      </c>
      <c r="V357" s="2">
        <v>3</v>
      </c>
      <c r="W357" s="2">
        <v>0</v>
      </c>
      <c r="X357" s="2" t="s">
        <v>3604</v>
      </c>
      <c r="Z357" s="51">
        <v>45887.604916087999</v>
      </c>
      <c r="AB357" s="2" t="s">
        <v>950</v>
      </c>
    </row>
    <row r="358" spans="1:28" ht="15.75" x14ac:dyDescent="0.25">
      <c r="A358" s="2">
        <v>357</v>
      </c>
      <c r="B358" s="50" t="s">
        <v>3602</v>
      </c>
      <c r="C358" s="47">
        <f ca="1">SUMIF([1]Data!$AC$2:$AC$173,C358,[1]Data!$AD$2:$AD$173)</f>
        <v>0</v>
      </c>
      <c r="D358" s="51">
        <v>45887</v>
      </c>
      <c r="E358" s="51">
        <v>45891</v>
      </c>
      <c r="F358" s="52">
        <v>45887.604919479199</v>
      </c>
      <c r="G358" s="3" t="s">
        <v>3603</v>
      </c>
      <c r="H358" s="51"/>
      <c r="I358" s="2" t="s">
        <v>2487</v>
      </c>
      <c r="J358" s="3" t="s">
        <v>2488</v>
      </c>
      <c r="K358" s="2" t="s">
        <v>2489</v>
      </c>
      <c r="L358" s="2" t="s">
        <v>2490</v>
      </c>
      <c r="M358" s="3" t="s">
        <v>2743</v>
      </c>
      <c r="N358" s="2" t="s">
        <v>2744</v>
      </c>
      <c r="O358" s="2" t="s">
        <v>2745</v>
      </c>
      <c r="P358" s="2">
        <v>70</v>
      </c>
      <c r="Q358" s="3" t="s">
        <v>2528</v>
      </c>
      <c r="R358" s="2" t="s">
        <v>965</v>
      </c>
      <c r="S358" s="3" t="s">
        <v>2529</v>
      </c>
      <c r="T358" s="3" t="s">
        <v>2496</v>
      </c>
      <c r="U358" s="2">
        <v>74250</v>
      </c>
      <c r="V358" s="2">
        <v>2</v>
      </c>
      <c r="W358" s="2">
        <v>0</v>
      </c>
      <c r="X358" s="2" t="s">
        <v>3604</v>
      </c>
      <c r="Z358" s="51">
        <v>45887.604916087999</v>
      </c>
      <c r="AB358" s="2" t="s">
        <v>950</v>
      </c>
    </row>
    <row r="359" spans="1:28" ht="15.75" x14ac:dyDescent="0.25">
      <c r="A359" s="2">
        <v>358</v>
      </c>
      <c r="B359" s="50" t="s">
        <v>3602</v>
      </c>
      <c r="C359" s="47">
        <f ca="1">SUMIF([1]Data!$AC$2:$AC$173,C359,[1]Data!$AD$2:$AD$173)</f>
        <v>0</v>
      </c>
      <c r="D359" s="51">
        <v>45887</v>
      </c>
      <c r="E359" s="51">
        <v>45891</v>
      </c>
      <c r="F359" s="52">
        <v>45887.604919479199</v>
      </c>
      <c r="G359" s="3" t="s">
        <v>3603</v>
      </c>
      <c r="H359" s="51"/>
      <c r="I359" s="2" t="s">
        <v>2487</v>
      </c>
      <c r="J359" s="3" t="s">
        <v>2488</v>
      </c>
      <c r="K359" s="2" t="s">
        <v>2489</v>
      </c>
      <c r="L359" s="2" t="s">
        <v>2490</v>
      </c>
      <c r="M359" s="3" t="s">
        <v>2743</v>
      </c>
      <c r="N359" s="2" t="s">
        <v>2744</v>
      </c>
      <c r="O359" s="2" t="s">
        <v>2745</v>
      </c>
      <c r="P359" s="2">
        <v>80</v>
      </c>
      <c r="Q359" s="3" t="s">
        <v>2519</v>
      </c>
      <c r="R359" s="2" t="s">
        <v>951</v>
      </c>
      <c r="S359" s="3" t="s">
        <v>2520</v>
      </c>
      <c r="T359" s="3" t="s">
        <v>2496</v>
      </c>
      <c r="U359" s="2">
        <v>111058</v>
      </c>
      <c r="V359" s="2">
        <v>2</v>
      </c>
      <c r="W359" s="2">
        <v>0</v>
      </c>
      <c r="X359" s="2" t="s">
        <v>3604</v>
      </c>
      <c r="Z359" s="51">
        <v>45887.604916087999</v>
      </c>
      <c r="AB359" s="2" t="s">
        <v>950</v>
      </c>
    </row>
    <row r="360" spans="1:28" ht="15.75" x14ac:dyDescent="0.25">
      <c r="A360" s="2">
        <v>359</v>
      </c>
      <c r="B360" s="50" t="s">
        <v>3605</v>
      </c>
      <c r="C360" s="47">
        <f ca="1">SUMIF([1]Data!$AC$2:$AC$173,C360,[1]Data!$AD$2:$AD$173)</f>
        <v>0</v>
      </c>
      <c r="D360" s="51">
        <v>45887</v>
      </c>
      <c r="E360" s="51">
        <v>45887</v>
      </c>
      <c r="F360" s="52">
        <v>45887.603582870397</v>
      </c>
      <c r="G360" s="3" t="s">
        <v>3606</v>
      </c>
      <c r="H360" s="51"/>
      <c r="I360" s="2" t="s">
        <v>2487</v>
      </c>
      <c r="J360" s="3" t="s">
        <v>2488</v>
      </c>
      <c r="K360" s="2" t="s">
        <v>2489</v>
      </c>
      <c r="L360" s="2" t="s">
        <v>2490</v>
      </c>
      <c r="M360" s="3" t="s">
        <v>3607</v>
      </c>
      <c r="N360" s="2" t="s">
        <v>3608</v>
      </c>
      <c r="O360" s="2" t="s">
        <v>3609</v>
      </c>
      <c r="P360" s="2">
        <v>10</v>
      </c>
      <c r="Q360" s="3" t="s">
        <v>2528</v>
      </c>
      <c r="R360" s="2" t="s">
        <v>965</v>
      </c>
      <c r="S360" s="3" t="s">
        <v>2529</v>
      </c>
      <c r="T360" s="3" t="s">
        <v>2496</v>
      </c>
      <c r="U360" s="2">
        <v>74250</v>
      </c>
      <c r="V360" s="2">
        <v>2</v>
      </c>
      <c r="W360" s="2">
        <v>0</v>
      </c>
      <c r="X360" s="2" t="s">
        <v>3610</v>
      </c>
      <c r="Z360" s="51">
        <v>45887.603578738403</v>
      </c>
      <c r="AB360" s="2" t="s">
        <v>950</v>
      </c>
    </row>
    <row r="361" spans="1:28" ht="15.75" x14ac:dyDescent="0.25">
      <c r="A361" s="2">
        <v>360</v>
      </c>
      <c r="B361" s="50" t="s">
        <v>3611</v>
      </c>
      <c r="C361" s="47">
        <f ca="1">SUMIF([1]Data!$AC$2:$AC$173,C361,[1]Data!$AD$2:$AD$173)</f>
        <v>0</v>
      </c>
      <c r="D361" s="51">
        <v>45887</v>
      </c>
      <c r="E361" s="51">
        <v>45887</v>
      </c>
      <c r="F361" s="52">
        <v>45887.610408368098</v>
      </c>
      <c r="G361" s="3" t="s">
        <v>3612</v>
      </c>
      <c r="H361" s="51"/>
      <c r="I361" s="2" t="s">
        <v>2487</v>
      </c>
      <c r="J361" s="3" t="s">
        <v>2488</v>
      </c>
      <c r="K361" s="2" t="s">
        <v>2489</v>
      </c>
      <c r="L361" s="2" t="s">
        <v>2490</v>
      </c>
      <c r="M361" s="3" t="s">
        <v>3613</v>
      </c>
      <c r="N361" s="2" t="s">
        <v>3614</v>
      </c>
      <c r="O361" s="2" t="s">
        <v>3615</v>
      </c>
      <c r="P361" s="2">
        <v>10</v>
      </c>
      <c r="Q361" s="3" t="s">
        <v>2528</v>
      </c>
      <c r="R361" s="2" t="s">
        <v>965</v>
      </c>
      <c r="S361" s="3" t="s">
        <v>2529</v>
      </c>
      <c r="T361" s="3" t="s">
        <v>2496</v>
      </c>
      <c r="U361" s="2">
        <v>74250</v>
      </c>
      <c r="V361" s="2">
        <v>1</v>
      </c>
      <c r="W361" s="2">
        <v>0</v>
      </c>
      <c r="X361" s="2" t="s">
        <v>3616</v>
      </c>
      <c r="Y361" s="2" t="s">
        <v>3617</v>
      </c>
      <c r="Z361" s="51">
        <v>45887.610404282401</v>
      </c>
      <c r="AB361" s="2" t="s">
        <v>950</v>
      </c>
    </row>
    <row r="362" spans="1:28" ht="15.75" x14ac:dyDescent="0.25">
      <c r="A362" s="2">
        <v>361</v>
      </c>
      <c r="B362" s="50" t="s">
        <v>3611</v>
      </c>
      <c r="C362" s="47">
        <f ca="1">SUMIF([1]Data!$AC$2:$AC$173,C362,[1]Data!$AD$2:$AD$173)</f>
        <v>0</v>
      </c>
      <c r="D362" s="51">
        <v>45887</v>
      </c>
      <c r="E362" s="51">
        <v>45887</v>
      </c>
      <c r="F362" s="52">
        <v>45887.610408368098</v>
      </c>
      <c r="G362" s="3" t="s">
        <v>3612</v>
      </c>
      <c r="H362" s="51"/>
      <c r="I362" s="2" t="s">
        <v>2487</v>
      </c>
      <c r="J362" s="3" t="s">
        <v>2488</v>
      </c>
      <c r="K362" s="2" t="s">
        <v>2489</v>
      </c>
      <c r="L362" s="2" t="s">
        <v>2490</v>
      </c>
      <c r="M362" s="3" t="s">
        <v>3613</v>
      </c>
      <c r="N362" s="2" t="s">
        <v>3614</v>
      </c>
      <c r="O362" s="2" t="s">
        <v>3615</v>
      </c>
      <c r="P362" s="2">
        <v>20</v>
      </c>
      <c r="Q362" s="3" t="s">
        <v>2519</v>
      </c>
      <c r="R362" s="2" t="s">
        <v>951</v>
      </c>
      <c r="S362" s="3" t="s">
        <v>2520</v>
      </c>
      <c r="T362" s="3" t="s">
        <v>2496</v>
      </c>
      <c r="U362" s="2">
        <v>111058</v>
      </c>
      <c r="V362" s="2">
        <v>1</v>
      </c>
      <c r="W362" s="2">
        <v>0</v>
      </c>
      <c r="X362" s="2" t="s">
        <v>3616</v>
      </c>
      <c r="Y362" s="2" t="s">
        <v>3617</v>
      </c>
      <c r="Z362" s="51">
        <v>45887.610404282401</v>
      </c>
      <c r="AB362" s="2" t="s">
        <v>950</v>
      </c>
    </row>
    <row r="363" spans="1:28" ht="15.75" x14ac:dyDescent="0.25">
      <c r="A363" s="2">
        <v>362</v>
      </c>
      <c r="B363" s="50" t="s">
        <v>3618</v>
      </c>
      <c r="C363" s="47">
        <f ca="1">SUMIF([1]Data!$AC$2:$AC$173,C363,[1]Data!$AD$2:$AD$173)</f>
        <v>0</v>
      </c>
      <c r="D363" s="51">
        <v>45887</v>
      </c>
      <c r="E363" s="51">
        <v>45887</v>
      </c>
      <c r="F363" s="52">
        <v>45887.610491701402</v>
      </c>
      <c r="G363" s="3" t="s">
        <v>3619</v>
      </c>
      <c r="H363" s="51"/>
      <c r="I363" s="2" t="s">
        <v>2487</v>
      </c>
      <c r="J363" s="3" t="s">
        <v>2488</v>
      </c>
      <c r="K363" s="2" t="s">
        <v>2489</v>
      </c>
      <c r="L363" s="2" t="s">
        <v>2490</v>
      </c>
      <c r="M363" s="3" t="s">
        <v>1336</v>
      </c>
      <c r="N363" s="2" t="s">
        <v>1335</v>
      </c>
      <c r="O363" s="2" t="s">
        <v>3620</v>
      </c>
      <c r="P363" s="2">
        <v>10</v>
      </c>
      <c r="Q363" s="3" t="s">
        <v>2502</v>
      </c>
      <c r="R363" s="2" t="s">
        <v>981</v>
      </c>
      <c r="S363" s="3" t="s">
        <v>2503</v>
      </c>
      <c r="T363" s="3" t="s">
        <v>2496</v>
      </c>
      <c r="U363" s="2">
        <v>50182</v>
      </c>
      <c r="V363" s="2">
        <v>1</v>
      </c>
      <c r="W363" s="2">
        <v>0</v>
      </c>
      <c r="X363" s="2" t="s">
        <v>1335</v>
      </c>
      <c r="Z363" s="51">
        <v>45887.610489432896</v>
      </c>
      <c r="AB363" s="2" t="s">
        <v>950</v>
      </c>
    </row>
    <row r="364" spans="1:28" ht="15.75" x14ac:dyDescent="0.25">
      <c r="A364" s="2">
        <v>363</v>
      </c>
      <c r="B364" s="50" t="s">
        <v>3621</v>
      </c>
      <c r="C364" s="47">
        <f ca="1">SUMIF([1]Data!$AC$2:$AC$173,C364,[1]Data!$AD$2:$AD$173)</f>
        <v>0</v>
      </c>
      <c r="D364" s="51">
        <v>45887</v>
      </c>
      <c r="E364" s="51">
        <v>45887</v>
      </c>
      <c r="F364" s="52">
        <v>45887.610524108801</v>
      </c>
      <c r="G364" s="3" t="s">
        <v>3622</v>
      </c>
      <c r="H364" s="51"/>
      <c r="I364" s="2" t="s">
        <v>2487</v>
      </c>
      <c r="J364" s="3" t="s">
        <v>2488</v>
      </c>
      <c r="K364" s="2" t="s">
        <v>2489</v>
      </c>
      <c r="L364" s="2" t="s">
        <v>2490</v>
      </c>
      <c r="M364" s="3" t="s">
        <v>3623</v>
      </c>
      <c r="N364" s="2" t="s">
        <v>3624</v>
      </c>
      <c r="O364" s="2" t="s">
        <v>3625</v>
      </c>
      <c r="P364" s="2">
        <v>10</v>
      </c>
      <c r="Q364" s="3" t="s">
        <v>2592</v>
      </c>
      <c r="R364" s="2" t="s">
        <v>959</v>
      </c>
      <c r="S364" s="3" t="s">
        <v>2593</v>
      </c>
      <c r="T364" s="3" t="s">
        <v>2496</v>
      </c>
      <c r="U364" s="2">
        <v>70950</v>
      </c>
      <c r="V364" s="2">
        <v>3</v>
      </c>
      <c r="W364" s="2">
        <v>0</v>
      </c>
      <c r="X364" s="2" t="s">
        <v>3626</v>
      </c>
      <c r="Y364" s="2" t="s">
        <v>2541</v>
      </c>
      <c r="Z364" s="51">
        <v>45887.610519988397</v>
      </c>
      <c r="AB364" s="2" t="s">
        <v>950</v>
      </c>
    </row>
    <row r="365" spans="1:28" ht="15.75" x14ac:dyDescent="0.25">
      <c r="A365" s="2">
        <v>364</v>
      </c>
      <c r="B365" s="50" t="s">
        <v>3621</v>
      </c>
      <c r="C365" s="47">
        <f ca="1">SUMIF([1]Data!$AC$2:$AC$173,C365,[1]Data!$AD$2:$AD$173)</f>
        <v>0</v>
      </c>
      <c r="D365" s="51">
        <v>45887</v>
      </c>
      <c r="E365" s="51">
        <v>45887</v>
      </c>
      <c r="F365" s="52">
        <v>45887.610524108801</v>
      </c>
      <c r="G365" s="3" t="s">
        <v>3622</v>
      </c>
      <c r="H365" s="51"/>
      <c r="I365" s="2" t="s">
        <v>2487</v>
      </c>
      <c r="J365" s="3" t="s">
        <v>2488</v>
      </c>
      <c r="K365" s="2" t="s">
        <v>2489</v>
      </c>
      <c r="L365" s="2" t="s">
        <v>2490</v>
      </c>
      <c r="M365" s="3" t="s">
        <v>3623</v>
      </c>
      <c r="N365" s="2" t="s">
        <v>3624</v>
      </c>
      <c r="O365" s="2" t="s">
        <v>3625</v>
      </c>
      <c r="P365" s="2">
        <v>20</v>
      </c>
      <c r="Q365" s="3" t="s">
        <v>2510</v>
      </c>
      <c r="R365" s="2" t="s">
        <v>955</v>
      </c>
      <c r="S365" s="3" t="s">
        <v>2511</v>
      </c>
      <c r="T365" s="3" t="s">
        <v>2496</v>
      </c>
      <c r="U365" s="2">
        <v>46000</v>
      </c>
      <c r="V365" s="2">
        <v>2</v>
      </c>
      <c r="W365" s="2">
        <v>0</v>
      </c>
      <c r="X365" s="2" t="s">
        <v>3626</v>
      </c>
      <c r="Y365" s="2" t="s">
        <v>2541</v>
      </c>
      <c r="Z365" s="51">
        <v>45887.610519988397</v>
      </c>
      <c r="AB365" s="2" t="s">
        <v>950</v>
      </c>
    </row>
    <row r="366" spans="1:28" ht="15.75" x14ac:dyDescent="0.25">
      <c r="A366" s="2">
        <v>365</v>
      </c>
      <c r="B366" s="50" t="s">
        <v>3627</v>
      </c>
      <c r="C366" s="47">
        <f ca="1">SUMIF([1]Data!$AC$2:$AC$173,C366,[1]Data!$AD$2:$AD$173)</f>
        <v>0</v>
      </c>
      <c r="D366" s="51">
        <v>45887</v>
      </c>
      <c r="E366" s="51">
        <v>45892</v>
      </c>
      <c r="F366" s="52">
        <v>45887.611228668997</v>
      </c>
      <c r="G366" s="3" t="s">
        <v>3628</v>
      </c>
      <c r="H366" s="51"/>
      <c r="I366" s="2" t="s">
        <v>2487</v>
      </c>
      <c r="J366" s="3" t="s">
        <v>2488</v>
      </c>
      <c r="K366" s="2" t="s">
        <v>2489</v>
      </c>
      <c r="L366" s="2" t="s">
        <v>2490</v>
      </c>
      <c r="M366" s="3" t="s">
        <v>3629</v>
      </c>
      <c r="N366" s="2" t="s">
        <v>3630</v>
      </c>
      <c r="O366" s="2" t="s">
        <v>3631</v>
      </c>
      <c r="P366" s="2">
        <v>10</v>
      </c>
      <c r="Q366" s="3" t="s">
        <v>2519</v>
      </c>
      <c r="R366" s="2" t="s">
        <v>951</v>
      </c>
      <c r="S366" s="3" t="s">
        <v>2520</v>
      </c>
      <c r="T366" s="3" t="s">
        <v>2496</v>
      </c>
      <c r="U366" s="2">
        <v>111058</v>
      </c>
      <c r="V366" s="2">
        <v>1</v>
      </c>
      <c r="W366" s="2">
        <v>0</v>
      </c>
      <c r="X366" s="2" t="s">
        <v>3630</v>
      </c>
      <c r="Y366" s="2" t="s">
        <v>2541</v>
      </c>
      <c r="Z366" s="51">
        <v>45887.611224733802</v>
      </c>
      <c r="AB366" s="2" t="s">
        <v>950</v>
      </c>
    </row>
    <row r="367" spans="1:28" ht="15.75" x14ac:dyDescent="0.25">
      <c r="A367" s="2">
        <v>366</v>
      </c>
      <c r="B367" s="50" t="s">
        <v>3632</v>
      </c>
      <c r="C367" s="47">
        <f ca="1">SUMIF([1]Data!$AC$2:$AC$173,C367,[1]Data!$AD$2:$AD$173)</f>
        <v>0</v>
      </c>
      <c r="D367" s="51">
        <v>45887</v>
      </c>
      <c r="E367" s="51">
        <v>45892</v>
      </c>
      <c r="F367" s="52">
        <v>45887.612036886603</v>
      </c>
      <c r="G367" s="3" t="s">
        <v>3633</v>
      </c>
      <c r="H367" s="51"/>
      <c r="I367" s="2" t="s">
        <v>2487</v>
      </c>
      <c r="J367" s="3" t="s">
        <v>2488</v>
      </c>
      <c r="K367" s="2" t="s">
        <v>2489</v>
      </c>
      <c r="L367" s="2" t="s">
        <v>2490</v>
      </c>
      <c r="M367" s="3" t="s">
        <v>3634</v>
      </c>
      <c r="N367" s="2" t="s">
        <v>3635</v>
      </c>
      <c r="O367" s="2" t="s">
        <v>3636</v>
      </c>
      <c r="P367" s="2">
        <v>10</v>
      </c>
      <c r="Q367" s="3" t="s">
        <v>2556</v>
      </c>
      <c r="R367" s="2" t="s">
        <v>960</v>
      </c>
      <c r="S367" s="3" t="s">
        <v>2557</v>
      </c>
      <c r="T367" s="3" t="s">
        <v>2496</v>
      </c>
      <c r="U367" s="2">
        <v>55595</v>
      </c>
      <c r="V367" s="2">
        <v>1</v>
      </c>
      <c r="W367" s="2">
        <v>0</v>
      </c>
      <c r="X367" s="2" t="s">
        <v>3635</v>
      </c>
      <c r="Z367" s="51">
        <v>45887.612033101897</v>
      </c>
      <c r="AB367" s="2" t="s">
        <v>950</v>
      </c>
    </row>
    <row r="368" spans="1:28" ht="15.75" x14ac:dyDescent="0.25">
      <c r="A368" s="2">
        <v>367</v>
      </c>
      <c r="B368" s="50" t="s">
        <v>3632</v>
      </c>
      <c r="C368" s="47">
        <f ca="1">SUMIF([1]Data!$AC$2:$AC$173,C368,[1]Data!$AD$2:$AD$173)</f>
        <v>0</v>
      </c>
      <c r="D368" s="51">
        <v>45887</v>
      </c>
      <c r="E368" s="51">
        <v>45892</v>
      </c>
      <c r="F368" s="52">
        <v>45887.612036886603</v>
      </c>
      <c r="G368" s="3" t="s">
        <v>3633</v>
      </c>
      <c r="H368" s="51"/>
      <c r="I368" s="2" t="s">
        <v>2487</v>
      </c>
      <c r="J368" s="3" t="s">
        <v>2488</v>
      </c>
      <c r="K368" s="2" t="s">
        <v>2489</v>
      </c>
      <c r="L368" s="2" t="s">
        <v>2490</v>
      </c>
      <c r="M368" s="3" t="s">
        <v>3634</v>
      </c>
      <c r="N368" s="2" t="s">
        <v>3635</v>
      </c>
      <c r="O368" s="2" t="s">
        <v>3636</v>
      </c>
      <c r="P368" s="2">
        <v>20</v>
      </c>
      <c r="Q368" s="3" t="s">
        <v>2563</v>
      </c>
      <c r="R368" s="2" t="s">
        <v>961</v>
      </c>
      <c r="S368" s="3" t="s">
        <v>2564</v>
      </c>
      <c r="T368" s="3" t="s">
        <v>2496</v>
      </c>
      <c r="U368" s="2">
        <v>73431</v>
      </c>
      <c r="V368" s="2">
        <v>2</v>
      </c>
      <c r="W368" s="2">
        <v>0</v>
      </c>
      <c r="X368" s="2" t="s">
        <v>3635</v>
      </c>
      <c r="Z368" s="51">
        <v>45887.612033101897</v>
      </c>
      <c r="AB368" s="2" t="s">
        <v>950</v>
      </c>
    </row>
    <row r="369" spans="1:28" ht="15.75" x14ac:dyDescent="0.25">
      <c r="A369" s="2">
        <v>368</v>
      </c>
      <c r="B369" s="50" t="s">
        <v>3632</v>
      </c>
      <c r="C369" s="47">
        <f ca="1">SUMIF([1]Data!$AC$2:$AC$173,C369,[1]Data!$AD$2:$AD$173)</f>
        <v>0</v>
      </c>
      <c r="D369" s="51">
        <v>45887</v>
      </c>
      <c r="E369" s="51">
        <v>45892</v>
      </c>
      <c r="F369" s="52">
        <v>45887.612036886603</v>
      </c>
      <c r="G369" s="3" t="s">
        <v>3633</v>
      </c>
      <c r="H369" s="51"/>
      <c r="I369" s="2" t="s">
        <v>2487</v>
      </c>
      <c r="J369" s="3" t="s">
        <v>2488</v>
      </c>
      <c r="K369" s="2" t="s">
        <v>2489</v>
      </c>
      <c r="L369" s="2" t="s">
        <v>2490</v>
      </c>
      <c r="M369" s="3" t="s">
        <v>3634</v>
      </c>
      <c r="N369" s="2" t="s">
        <v>3635</v>
      </c>
      <c r="O369" s="2" t="s">
        <v>3636</v>
      </c>
      <c r="P369" s="2">
        <v>30</v>
      </c>
      <c r="Q369" s="3" t="s">
        <v>2502</v>
      </c>
      <c r="R369" s="2" t="s">
        <v>981</v>
      </c>
      <c r="S369" s="3" t="s">
        <v>2503</v>
      </c>
      <c r="T369" s="3" t="s">
        <v>2496</v>
      </c>
      <c r="U369" s="2">
        <v>50182</v>
      </c>
      <c r="V369" s="2">
        <v>1</v>
      </c>
      <c r="W369" s="2">
        <v>0</v>
      </c>
      <c r="X369" s="2" t="s">
        <v>3635</v>
      </c>
      <c r="Z369" s="51">
        <v>45887.612033101897</v>
      </c>
      <c r="AB369" s="2" t="s">
        <v>950</v>
      </c>
    </row>
    <row r="370" spans="1:28" ht="15.75" x14ac:dyDescent="0.25">
      <c r="A370" s="2">
        <v>369</v>
      </c>
      <c r="B370" s="50" t="s">
        <v>3632</v>
      </c>
      <c r="C370" s="47">
        <f ca="1">SUMIF([1]Data!$AC$2:$AC$173,C370,[1]Data!$AD$2:$AD$173)</f>
        <v>0</v>
      </c>
      <c r="D370" s="51">
        <v>45887</v>
      </c>
      <c r="E370" s="51">
        <v>45892</v>
      </c>
      <c r="F370" s="52">
        <v>45887.612036886603</v>
      </c>
      <c r="G370" s="3" t="s">
        <v>3633</v>
      </c>
      <c r="H370" s="51"/>
      <c r="I370" s="2" t="s">
        <v>2487</v>
      </c>
      <c r="J370" s="3" t="s">
        <v>2488</v>
      </c>
      <c r="K370" s="2" t="s">
        <v>2489</v>
      </c>
      <c r="L370" s="2" t="s">
        <v>2490</v>
      </c>
      <c r="M370" s="3" t="s">
        <v>3634</v>
      </c>
      <c r="N370" s="2" t="s">
        <v>3635</v>
      </c>
      <c r="O370" s="2" t="s">
        <v>3636</v>
      </c>
      <c r="P370" s="2">
        <v>40</v>
      </c>
      <c r="Q370" s="3" t="s">
        <v>2592</v>
      </c>
      <c r="R370" s="2" t="s">
        <v>959</v>
      </c>
      <c r="S370" s="3" t="s">
        <v>2593</v>
      </c>
      <c r="T370" s="3" t="s">
        <v>2496</v>
      </c>
      <c r="U370" s="2">
        <v>70950</v>
      </c>
      <c r="V370" s="2">
        <v>1</v>
      </c>
      <c r="W370" s="2">
        <v>0</v>
      </c>
      <c r="X370" s="2" t="s">
        <v>3635</v>
      </c>
      <c r="Z370" s="51">
        <v>45887.612033101897</v>
      </c>
      <c r="AB370" s="2" t="s">
        <v>950</v>
      </c>
    </row>
    <row r="371" spans="1:28" ht="15.75" x14ac:dyDescent="0.25">
      <c r="A371" s="2">
        <v>370</v>
      </c>
      <c r="B371" s="50" t="s">
        <v>3632</v>
      </c>
      <c r="C371" s="47">
        <f ca="1">SUMIF([1]Data!$AC$2:$AC$173,C371,[1]Data!$AD$2:$AD$173)</f>
        <v>0</v>
      </c>
      <c r="D371" s="51">
        <v>45887</v>
      </c>
      <c r="E371" s="51">
        <v>45892</v>
      </c>
      <c r="F371" s="52">
        <v>45887.612036886603</v>
      </c>
      <c r="G371" s="3" t="s">
        <v>3633</v>
      </c>
      <c r="H371" s="51"/>
      <c r="I371" s="2" t="s">
        <v>2487</v>
      </c>
      <c r="J371" s="3" t="s">
        <v>2488</v>
      </c>
      <c r="K371" s="2" t="s">
        <v>2489</v>
      </c>
      <c r="L371" s="2" t="s">
        <v>2490</v>
      </c>
      <c r="M371" s="3" t="s">
        <v>3634</v>
      </c>
      <c r="N371" s="2" t="s">
        <v>3635</v>
      </c>
      <c r="O371" s="2" t="s">
        <v>3636</v>
      </c>
      <c r="P371" s="2">
        <v>50</v>
      </c>
      <c r="Q371" s="3" t="s">
        <v>2528</v>
      </c>
      <c r="R371" s="2" t="s">
        <v>965</v>
      </c>
      <c r="S371" s="3" t="s">
        <v>2529</v>
      </c>
      <c r="T371" s="3" t="s">
        <v>2496</v>
      </c>
      <c r="U371" s="2">
        <v>74250</v>
      </c>
      <c r="V371" s="2">
        <v>1</v>
      </c>
      <c r="W371" s="2">
        <v>0</v>
      </c>
      <c r="X371" s="2" t="s">
        <v>3635</v>
      </c>
      <c r="Z371" s="51">
        <v>45887.612033101897</v>
      </c>
      <c r="AB371" s="2" t="s">
        <v>950</v>
      </c>
    </row>
    <row r="372" spans="1:28" ht="15.75" x14ac:dyDescent="0.25">
      <c r="A372" s="2">
        <v>371</v>
      </c>
      <c r="B372" s="50" t="s">
        <v>3632</v>
      </c>
      <c r="C372" s="47">
        <f ca="1">SUMIF([1]Data!$AC$2:$AC$173,C372,[1]Data!$AD$2:$AD$173)</f>
        <v>0</v>
      </c>
      <c r="D372" s="51">
        <v>45887</v>
      </c>
      <c r="E372" s="51">
        <v>45892</v>
      </c>
      <c r="F372" s="52">
        <v>45887.612036886603</v>
      </c>
      <c r="G372" s="3" t="s">
        <v>3633</v>
      </c>
      <c r="H372" s="51"/>
      <c r="I372" s="2" t="s">
        <v>2487</v>
      </c>
      <c r="J372" s="3" t="s">
        <v>2488</v>
      </c>
      <c r="K372" s="2" t="s">
        <v>2489</v>
      </c>
      <c r="L372" s="2" t="s">
        <v>2490</v>
      </c>
      <c r="M372" s="3" t="s">
        <v>3634</v>
      </c>
      <c r="N372" s="2" t="s">
        <v>3635</v>
      </c>
      <c r="O372" s="2" t="s">
        <v>3636</v>
      </c>
      <c r="P372" s="2">
        <v>60</v>
      </c>
      <c r="Q372" s="3" t="s">
        <v>2547</v>
      </c>
      <c r="R372" s="2" t="s">
        <v>994</v>
      </c>
      <c r="S372" s="3" t="s">
        <v>2548</v>
      </c>
      <c r="T372" s="3" t="s">
        <v>2496</v>
      </c>
      <c r="U372" s="2">
        <v>111606</v>
      </c>
      <c r="V372" s="2">
        <v>1</v>
      </c>
      <c r="W372" s="2">
        <v>0</v>
      </c>
      <c r="X372" s="2" t="s">
        <v>3635</v>
      </c>
      <c r="Z372" s="51">
        <v>45887.612033101897</v>
      </c>
      <c r="AB372" s="2" t="s">
        <v>950</v>
      </c>
    </row>
    <row r="373" spans="1:28" ht="15.75" x14ac:dyDescent="0.25">
      <c r="A373" s="2">
        <v>372</v>
      </c>
      <c r="B373" s="50" t="s">
        <v>3632</v>
      </c>
      <c r="C373" s="47">
        <f ca="1">SUMIF([1]Data!$AC$2:$AC$173,C373,[1]Data!$AD$2:$AD$173)</f>
        <v>0</v>
      </c>
      <c r="D373" s="51">
        <v>45887</v>
      </c>
      <c r="E373" s="51">
        <v>45892</v>
      </c>
      <c r="F373" s="52">
        <v>45887.612036886603</v>
      </c>
      <c r="G373" s="3" t="s">
        <v>3633</v>
      </c>
      <c r="H373" s="51"/>
      <c r="I373" s="2" t="s">
        <v>2487</v>
      </c>
      <c r="J373" s="3" t="s">
        <v>2488</v>
      </c>
      <c r="K373" s="2" t="s">
        <v>2489</v>
      </c>
      <c r="L373" s="2" t="s">
        <v>2490</v>
      </c>
      <c r="M373" s="3" t="s">
        <v>3634</v>
      </c>
      <c r="N373" s="2" t="s">
        <v>3635</v>
      </c>
      <c r="O373" s="2" t="s">
        <v>3636</v>
      </c>
      <c r="P373" s="2">
        <v>70</v>
      </c>
      <c r="Q373" s="3" t="s">
        <v>2519</v>
      </c>
      <c r="R373" s="2" t="s">
        <v>951</v>
      </c>
      <c r="S373" s="3" t="s">
        <v>2520</v>
      </c>
      <c r="T373" s="3" t="s">
        <v>2496</v>
      </c>
      <c r="U373" s="2">
        <v>111058</v>
      </c>
      <c r="V373" s="2">
        <v>1</v>
      </c>
      <c r="W373" s="2">
        <v>0</v>
      </c>
      <c r="X373" s="2" t="s">
        <v>3635</v>
      </c>
      <c r="Z373" s="51">
        <v>45887.612033101897</v>
      </c>
      <c r="AB373" s="2" t="s">
        <v>950</v>
      </c>
    </row>
    <row r="374" spans="1:28" ht="15.75" x14ac:dyDescent="0.25">
      <c r="A374" s="2">
        <v>373</v>
      </c>
      <c r="B374" s="50" t="s">
        <v>3637</v>
      </c>
      <c r="C374" s="47">
        <f ca="1">SUMIF([1]Data!$AC$2:$AC$173,C374,[1]Data!$AD$2:$AD$173)</f>
        <v>0</v>
      </c>
      <c r="D374" s="51">
        <v>45887</v>
      </c>
      <c r="E374" s="51">
        <v>45892</v>
      </c>
      <c r="F374" s="52">
        <v>45887.613482789398</v>
      </c>
      <c r="G374" s="3" t="s">
        <v>3638</v>
      </c>
      <c r="H374" s="51"/>
      <c r="I374" s="2" t="s">
        <v>2487</v>
      </c>
      <c r="J374" s="3" t="s">
        <v>2488</v>
      </c>
      <c r="K374" s="2" t="s">
        <v>2489</v>
      </c>
      <c r="L374" s="2" t="s">
        <v>2490</v>
      </c>
      <c r="M374" s="3" t="s">
        <v>3639</v>
      </c>
      <c r="N374" s="2" t="s">
        <v>3640</v>
      </c>
      <c r="O374" s="2" t="s">
        <v>3641</v>
      </c>
      <c r="P374" s="2">
        <v>10</v>
      </c>
      <c r="Q374" s="3" t="s">
        <v>2556</v>
      </c>
      <c r="R374" s="2" t="s">
        <v>960</v>
      </c>
      <c r="S374" s="3" t="s">
        <v>2557</v>
      </c>
      <c r="T374" s="3" t="s">
        <v>2496</v>
      </c>
      <c r="U374" s="2">
        <v>55595</v>
      </c>
      <c r="V374" s="2">
        <v>1</v>
      </c>
      <c r="W374" s="2">
        <v>0</v>
      </c>
      <c r="X374" s="2" t="s">
        <v>3640</v>
      </c>
      <c r="Y374" s="2" t="s">
        <v>3642</v>
      </c>
      <c r="Z374" s="51">
        <v>45887.613479282401</v>
      </c>
      <c r="AB374" s="2" t="s">
        <v>950</v>
      </c>
    </row>
    <row r="375" spans="1:28" ht="15.75" x14ac:dyDescent="0.25">
      <c r="A375" s="2">
        <v>374</v>
      </c>
      <c r="B375" s="50" t="s">
        <v>3637</v>
      </c>
      <c r="C375" s="47">
        <f ca="1">SUMIF([1]Data!$AC$2:$AC$173,C375,[1]Data!$AD$2:$AD$173)</f>
        <v>0</v>
      </c>
      <c r="D375" s="51">
        <v>45887</v>
      </c>
      <c r="E375" s="51">
        <v>45892</v>
      </c>
      <c r="F375" s="52">
        <v>45887.613482789398</v>
      </c>
      <c r="G375" s="3" t="s">
        <v>3638</v>
      </c>
      <c r="H375" s="51"/>
      <c r="I375" s="2" t="s">
        <v>2487</v>
      </c>
      <c r="J375" s="3" t="s">
        <v>2488</v>
      </c>
      <c r="K375" s="2" t="s">
        <v>2489</v>
      </c>
      <c r="L375" s="2" t="s">
        <v>2490</v>
      </c>
      <c r="M375" s="3" t="s">
        <v>3639</v>
      </c>
      <c r="N375" s="2" t="s">
        <v>3640</v>
      </c>
      <c r="O375" s="2" t="s">
        <v>3641</v>
      </c>
      <c r="P375" s="2">
        <v>20</v>
      </c>
      <c r="Q375" s="3" t="s">
        <v>2494</v>
      </c>
      <c r="R375" s="2" t="s">
        <v>1079</v>
      </c>
      <c r="S375" s="3" t="s">
        <v>2495</v>
      </c>
      <c r="T375" s="3" t="s">
        <v>2496</v>
      </c>
      <c r="U375" s="2">
        <v>49500</v>
      </c>
      <c r="V375" s="2">
        <v>1</v>
      </c>
      <c r="W375" s="2">
        <v>0</v>
      </c>
      <c r="X375" s="2" t="s">
        <v>3640</v>
      </c>
      <c r="Y375" s="2" t="s">
        <v>3642</v>
      </c>
      <c r="Z375" s="51">
        <v>45887.613479282401</v>
      </c>
      <c r="AB375" s="2" t="s">
        <v>950</v>
      </c>
    </row>
    <row r="376" spans="1:28" ht="15.75" x14ac:dyDescent="0.25">
      <c r="A376" s="2">
        <v>375</v>
      </c>
      <c r="B376" s="50" t="s">
        <v>3637</v>
      </c>
      <c r="C376" s="47">
        <f ca="1">SUMIF([1]Data!$AC$2:$AC$173,C376,[1]Data!$AD$2:$AD$173)</f>
        <v>0</v>
      </c>
      <c r="D376" s="51">
        <v>45887</v>
      </c>
      <c r="E376" s="51">
        <v>45892</v>
      </c>
      <c r="F376" s="52">
        <v>45887.613482789398</v>
      </c>
      <c r="G376" s="3" t="s">
        <v>3638</v>
      </c>
      <c r="H376" s="51"/>
      <c r="I376" s="2" t="s">
        <v>2487</v>
      </c>
      <c r="J376" s="3" t="s">
        <v>2488</v>
      </c>
      <c r="K376" s="2" t="s">
        <v>2489</v>
      </c>
      <c r="L376" s="2" t="s">
        <v>2490</v>
      </c>
      <c r="M376" s="3" t="s">
        <v>3639</v>
      </c>
      <c r="N376" s="2" t="s">
        <v>3640</v>
      </c>
      <c r="O376" s="2" t="s">
        <v>3641</v>
      </c>
      <c r="P376" s="2">
        <v>30</v>
      </c>
      <c r="Q376" s="3" t="s">
        <v>2528</v>
      </c>
      <c r="R376" s="2" t="s">
        <v>965</v>
      </c>
      <c r="S376" s="3" t="s">
        <v>2529</v>
      </c>
      <c r="T376" s="3" t="s">
        <v>2496</v>
      </c>
      <c r="U376" s="2">
        <v>74250</v>
      </c>
      <c r="V376" s="2">
        <v>2</v>
      </c>
      <c r="W376" s="2">
        <v>0</v>
      </c>
      <c r="X376" s="2" t="s">
        <v>3640</v>
      </c>
      <c r="Y376" s="2" t="s">
        <v>3642</v>
      </c>
      <c r="Z376" s="51">
        <v>45887.613479282401</v>
      </c>
      <c r="AB376" s="2" t="s">
        <v>950</v>
      </c>
    </row>
    <row r="377" spans="1:28" ht="15.75" x14ac:dyDescent="0.25">
      <c r="A377" s="2">
        <v>376</v>
      </c>
      <c r="B377" s="50" t="s">
        <v>3637</v>
      </c>
      <c r="C377" s="47">
        <f ca="1">SUMIF([1]Data!$AC$2:$AC$173,C377,[1]Data!$AD$2:$AD$173)</f>
        <v>0</v>
      </c>
      <c r="D377" s="51">
        <v>45887</v>
      </c>
      <c r="E377" s="51">
        <v>45892</v>
      </c>
      <c r="F377" s="52">
        <v>45887.613482789398</v>
      </c>
      <c r="G377" s="3" t="s">
        <v>3638</v>
      </c>
      <c r="H377" s="51"/>
      <c r="I377" s="2" t="s">
        <v>2487</v>
      </c>
      <c r="J377" s="3" t="s">
        <v>2488</v>
      </c>
      <c r="K377" s="2" t="s">
        <v>2489</v>
      </c>
      <c r="L377" s="2" t="s">
        <v>2490</v>
      </c>
      <c r="M377" s="3" t="s">
        <v>3639</v>
      </c>
      <c r="N377" s="2" t="s">
        <v>3640</v>
      </c>
      <c r="O377" s="2" t="s">
        <v>3641</v>
      </c>
      <c r="P377" s="2">
        <v>40</v>
      </c>
      <c r="Q377" s="3" t="s">
        <v>2547</v>
      </c>
      <c r="R377" s="2" t="s">
        <v>994</v>
      </c>
      <c r="S377" s="3" t="s">
        <v>2548</v>
      </c>
      <c r="T377" s="3" t="s">
        <v>2496</v>
      </c>
      <c r="U377" s="2">
        <v>111606</v>
      </c>
      <c r="V377" s="2">
        <v>1</v>
      </c>
      <c r="W377" s="2">
        <v>0</v>
      </c>
      <c r="X377" s="2" t="s">
        <v>3640</v>
      </c>
      <c r="Y377" s="2" t="s">
        <v>3642</v>
      </c>
      <c r="Z377" s="51">
        <v>45887.613479282401</v>
      </c>
      <c r="AB377" s="2" t="s">
        <v>950</v>
      </c>
    </row>
    <row r="378" spans="1:28" ht="15.75" x14ac:dyDescent="0.25">
      <c r="A378" s="2">
        <v>377</v>
      </c>
      <c r="B378" s="50" t="s">
        <v>3643</v>
      </c>
      <c r="C378" s="47">
        <f ca="1">SUMIF([1]Data!$AC$2:$AC$173,C378,[1]Data!$AD$2:$AD$173)</f>
        <v>0</v>
      </c>
      <c r="D378" s="51">
        <v>45887</v>
      </c>
      <c r="E378" s="51">
        <v>45888</v>
      </c>
      <c r="F378" s="52">
        <v>45887.614893437501</v>
      </c>
      <c r="G378" s="3" t="s">
        <v>3644</v>
      </c>
      <c r="H378" s="51"/>
      <c r="I378" s="2" t="s">
        <v>2487</v>
      </c>
      <c r="J378" s="3" t="s">
        <v>2488</v>
      </c>
      <c r="K378" s="2" t="s">
        <v>2489</v>
      </c>
      <c r="L378" s="2" t="s">
        <v>2490</v>
      </c>
      <c r="M378" s="3" t="s">
        <v>2743</v>
      </c>
      <c r="N378" s="2" t="s">
        <v>2744</v>
      </c>
      <c r="O378" s="2" t="s">
        <v>2745</v>
      </c>
      <c r="P378" s="2">
        <v>10</v>
      </c>
      <c r="Q378" s="3" t="s">
        <v>2494</v>
      </c>
      <c r="R378" s="2" t="s">
        <v>1079</v>
      </c>
      <c r="S378" s="3" t="s">
        <v>2495</v>
      </c>
      <c r="T378" s="3" t="s">
        <v>2496</v>
      </c>
      <c r="U378" s="2">
        <v>49500</v>
      </c>
      <c r="V378" s="2">
        <v>4</v>
      </c>
      <c r="W378" s="2">
        <v>0</v>
      </c>
      <c r="X378" s="2" t="s">
        <v>3604</v>
      </c>
      <c r="Z378" s="51">
        <v>45887.614889236102</v>
      </c>
      <c r="AB378" s="2" t="s">
        <v>950</v>
      </c>
    </row>
    <row r="379" spans="1:28" ht="15.75" x14ac:dyDescent="0.25">
      <c r="A379" s="2">
        <v>378</v>
      </c>
      <c r="B379" s="50" t="s">
        <v>3645</v>
      </c>
      <c r="C379" s="47">
        <f ca="1">SUMIF([1]Data!$AC$2:$AC$173,C379,[1]Data!$AD$2:$AD$173)</f>
        <v>0</v>
      </c>
      <c r="D379" s="51">
        <v>45887</v>
      </c>
      <c r="E379" s="51">
        <v>45895</v>
      </c>
      <c r="F379" s="52">
        <v>45887.615601388898</v>
      </c>
      <c r="G379" s="3" t="s">
        <v>3646</v>
      </c>
      <c r="H379" s="51"/>
      <c r="I379" s="2" t="s">
        <v>2487</v>
      </c>
      <c r="J379" s="3" t="s">
        <v>2488</v>
      </c>
      <c r="K379" s="2" t="s">
        <v>2489</v>
      </c>
      <c r="L379" s="2" t="s">
        <v>2490</v>
      </c>
      <c r="M379" s="3" t="s">
        <v>3647</v>
      </c>
      <c r="N379" s="2" t="s">
        <v>3648</v>
      </c>
      <c r="O379" s="2" t="s">
        <v>3649</v>
      </c>
      <c r="P379" s="2">
        <v>10</v>
      </c>
      <c r="Q379" s="3" t="s">
        <v>2563</v>
      </c>
      <c r="R379" s="2" t="s">
        <v>961</v>
      </c>
      <c r="S379" s="3" t="s">
        <v>2564</v>
      </c>
      <c r="T379" s="3" t="s">
        <v>2496</v>
      </c>
      <c r="U379" s="2">
        <v>73431</v>
      </c>
      <c r="V379" s="2">
        <v>1</v>
      </c>
      <c r="W379" s="2">
        <v>0</v>
      </c>
      <c r="X379" s="2" t="s">
        <v>3648</v>
      </c>
      <c r="Y379" s="2" t="s">
        <v>3650</v>
      </c>
      <c r="Z379" s="51">
        <v>45887.6155973032</v>
      </c>
      <c r="AB379" s="2" t="s">
        <v>950</v>
      </c>
    </row>
    <row r="380" spans="1:28" ht="15.75" x14ac:dyDescent="0.25">
      <c r="A380" s="2">
        <v>379</v>
      </c>
      <c r="B380" s="50" t="s">
        <v>3645</v>
      </c>
      <c r="C380" s="47">
        <f ca="1">SUMIF([1]Data!$AC$2:$AC$173,C380,[1]Data!$AD$2:$AD$173)</f>
        <v>0</v>
      </c>
      <c r="D380" s="51">
        <v>45887</v>
      </c>
      <c r="E380" s="51">
        <v>45895</v>
      </c>
      <c r="F380" s="52">
        <v>45887.615601388898</v>
      </c>
      <c r="G380" s="3" t="s">
        <v>3646</v>
      </c>
      <c r="H380" s="51"/>
      <c r="I380" s="2" t="s">
        <v>2487</v>
      </c>
      <c r="J380" s="3" t="s">
        <v>2488</v>
      </c>
      <c r="K380" s="2" t="s">
        <v>2489</v>
      </c>
      <c r="L380" s="2" t="s">
        <v>2490</v>
      </c>
      <c r="M380" s="3" t="s">
        <v>3647</v>
      </c>
      <c r="N380" s="2" t="s">
        <v>3648</v>
      </c>
      <c r="O380" s="2" t="s">
        <v>3649</v>
      </c>
      <c r="P380" s="2">
        <v>20</v>
      </c>
      <c r="Q380" s="3" t="s">
        <v>2519</v>
      </c>
      <c r="R380" s="2" t="s">
        <v>951</v>
      </c>
      <c r="S380" s="3" t="s">
        <v>2520</v>
      </c>
      <c r="T380" s="3" t="s">
        <v>2496</v>
      </c>
      <c r="U380" s="2">
        <v>111058</v>
      </c>
      <c r="V380" s="2">
        <v>2</v>
      </c>
      <c r="W380" s="2">
        <v>0</v>
      </c>
      <c r="X380" s="2" t="s">
        <v>3648</v>
      </c>
      <c r="Y380" s="2" t="s">
        <v>3650</v>
      </c>
      <c r="Z380" s="51">
        <v>45887.6155973032</v>
      </c>
      <c r="AB380" s="2" t="s">
        <v>950</v>
      </c>
    </row>
    <row r="381" spans="1:28" ht="15.75" x14ac:dyDescent="0.25">
      <c r="A381" s="2">
        <v>380</v>
      </c>
      <c r="B381" s="50" t="s">
        <v>3645</v>
      </c>
      <c r="C381" s="47">
        <f ca="1">SUMIF([1]Data!$AC$2:$AC$173,C381,[1]Data!$AD$2:$AD$173)</f>
        <v>0</v>
      </c>
      <c r="D381" s="51">
        <v>45887</v>
      </c>
      <c r="E381" s="51">
        <v>45895</v>
      </c>
      <c r="F381" s="52">
        <v>45887.615601388898</v>
      </c>
      <c r="G381" s="3" t="s">
        <v>3646</v>
      </c>
      <c r="H381" s="51"/>
      <c r="I381" s="2" t="s">
        <v>2487</v>
      </c>
      <c r="J381" s="3" t="s">
        <v>2488</v>
      </c>
      <c r="K381" s="2" t="s">
        <v>2489</v>
      </c>
      <c r="L381" s="2" t="s">
        <v>2490</v>
      </c>
      <c r="M381" s="3" t="s">
        <v>3647</v>
      </c>
      <c r="N381" s="2" t="s">
        <v>3648</v>
      </c>
      <c r="O381" s="2" t="s">
        <v>3649</v>
      </c>
      <c r="P381" s="2">
        <v>30</v>
      </c>
      <c r="Q381" s="3" t="s">
        <v>2556</v>
      </c>
      <c r="R381" s="2" t="s">
        <v>960</v>
      </c>
      <c r="S381" s="3" t="s">
        <v>2557</v>
      </c>
      <c r="T381" s="3" t="s">
        <v>2496</v>
      </c>
      <c r="U381" s="2">
        <v>55595</v>
      </c>
      <c r="V381" s="2">
        <v>8</v>
      </c>
      <c r="W381" s="2">
        <v>0</v>
      </c>
      <c r="X381" s="2" t="s">
        <v>3648</v>
      </c>
      <c r="Y381" s="2" t="s">
        <v>3650</v>
      </c>
      <c r="Z381" s="51">
        <v>45887.6155973032</v>
      </c>
      <c r="AB381" s="2" t="s">
        <v>950</v>
      </c>
    </row>
    <row r="382" spans="1:28" ht="15.75" x14ac:dyDescent="0.25">
      <c r="A382" s="2">
        <v>381</v>
      </c>
      <c r="B382" s="50" t="s">
        <v>3645</v>
      </c>
      <c r="C382" s="47">
        <f ca="1">SUMIF([1]Data!$AC$2:$AC$173,C382,[1]Data!$AD$2:$AD$173)</f>
        <v>0</v>
      </c>
      <c r="D382" s="51">
        <v>45887</v>
      </c>
      <c r="E382" s="51">
        <v>45895</v>
      </c>
      <c r="F382" s="52">
        <v>45887.615601388898</v>
      </c>
      <c r="G382" s="3" t="s">
        <v>3646</v>
      </c>
      <c r="H382" s="51"/>
      <c r="I382" s="2" t="s">
        <v>2487</v>
      </c>
      <c r="J382" s="3" t="s">
        <v>2488</v>
      </c>
      <c r="K382" s="2" t="s">
        <v>2489</v>
      </c>
      <c r="L382" s="2" t="s">
        <v>2490</v>
      </c>
      <c r="M382" s="3" t="s">
        <v>3647</v>
      </c>
      <c r="N382" s="2" t="s">
        <v>3648</v>
      </c>
      <c r="O382" s="2" t="s">
        <v>3649</v>
      </c>
      <c r="P382" s="2">
        <v>40</v>
      </c>
      <c r="Q382" s="3" t="s">
        <v>2528</v>
      </c>
      <c r="R382" s="2" t="s">
        <v>965</v>
      </c>
      <c r="S382" s="3" t="s">
        <v>2529</v>
      </c>
      <c r="T382" s="3" t="s">
        <v>2496</v>
      </c>
      <c r="U382" s="2">
        <v>74250</v>
      </c>
      <c r="V382" s="2">
        <v>1</v>
      </c>
      <c r="W382" s="2">
        <v>0</v>
      </c>
      <c r="X382" s="2" t="s">
        <v>3648</v>
      </c>
      <c r="Y382" s="2" t="s">
        <v>3650</v>
      </c>
      <c r="Z382" s="51">
        <v>45887.6155973032</v>
      </c>
      <c r="AB382" s="2" t="s">
        <v>950</v>
      </c>
    </row>
    <row r="383" spans="1:28" ht="15.75" x14ac:dyDescent="0.25">
      <c r="A383" s="2">
        <v>382</v>
      </c>
      <c r="B383" s="50" t="s">
        <v>3645</v>
      </c>
      <c r="C383" s="47">
        <f ca="1">SUMIF([1]Data!$AC$2:$AC$173,C383,[1]Data!$AD$2:$AD$173)</f>
        <v>0</v>
      </c>
      <c r="D383" s="51">
        <v>45887</v>
      </c>
      <c r="E383" s="51">
        <v>45895</v>
      </c>
      <c r="F383" s="52">
        <v>45887.615601388898</v>
      </c>
      <c r="G383" s="3" t="s">
        <v>3646</v>
      </c>
      <c r="H383" s="51"/>
      <c r="I383" s="2" t="s">
        <v>2487</v>
      </c>
      <c r="J383" s="3" t="s">
        <v>2488</v>
      </c>
      <c r="K383" s="2" t="s">
        <v>2489</v>
      </c>
      <c r="L383" s="2" t="s">
        <v>2490</v>
      </c>
      <c r="M383" s="3" t="s">
        <v>3647</v>
      </c>
      <c r="N383" s="2" t="s">
        <v>3648</v>
      </c>
      <c r="O383" s="2" t="s">
        <v>3649</v>
      </c>
      <c r="P383" s="2">
        <v>50</v>
      </c>
      <c r="Q383" s="3" t="s">
        <v>2547</v>
      </c>
      <c r="R383" s="2" t="s">
        <v>994</v>
      </c>
      <c r="S383" s="3" t="s">
        <v>2548</v>
      </c>
      <c r="T383" s="3" t="s">
        <v>2496</v>
      </c>
      <c r="U383" s="2">
        <v>111606</v>
      </c>
      <c r="V383" s="2">
        <v>3</v>
      </c>
      <c r="W383" s="2">
        <v>0</v>
      </c>
      <c r="X383" s="2" t="s">
        <v>3648</v>
      </c>
      <c r="Y383" s="2" t="s">
        <v>3650</v>
      </c>
      <c r="Z383" s="51">
        <v>45887.6155973032</v>
      </c>
      <c r="AB383" s="2" t="s">
        <v>950</v>
      </c>
    </row>
    <row r="384" spans="1:28" ht="15.75" x14ac:dyDescent="0.25">
      <c r="A384" s="2">
        <v>383</v>
      </c>
      <c r="B384" s="50" t="s">
        <v>3645</v>
      </c>
      <c r="C384" s="47">
        <f ca="1">SUMIF([1]Data!$AC$2:$AC$173,C384,[1]Data!$AD$2:$AD$173)</f>
        <v>0</v>
      </c>
      <c r="D384" s="51">
        <v>45887</v>
      </c>
      <c r="E384" s="51">
        <v>45895</v>
      </c>
      <c r="F384" s="52">
        <v>45887.615601388898</v>
      </c>
      <c r="G384" s="3" t="s">
        <v>3646</v>
      </c>
      <c r="H384" s="51"/>
      <c r="I384" s="2" t="s">
        <v>2487</v>
      </c>
      <c r="J384" s="3" t="s">
        <v>2488</v>
      </c>
      <c r="K384" s="2" t="s">
        <v>2489</v>
      </c>
      <c r="L384" s="2" t="s">
        <v>2490</v>
      </c>
      <c r="M384" s="3" t="s">
        <v>3647</v>
      </c>
      <c r="N384" s="2" t="s">
        <v>3648</v>
      </c>
      <c r="O384" s="2" t="s">
        <v>3649</v>
      </c>
      <c r="P384" s="2">
        <v>60</v>
      </c>
      <c r="Q384" s="3" t="s">
        <v>2502</v>
      </c>
      <c r="R384" s="2" t="s">
        <v>981</v>
      </c>
      <c r="S384" s="3" t="s">
        <v>2503</v>
      </c>
      <c r="T384" s="3" t="s">
        <v>2496</v>
      </c>
      <c r="U384" s="2">
        <v>50182</v>
      </c>
      <c r="V384" s="2">
        <v>1</v>
      </c>
      <c r="W384" s="2">
        <v>0</v>
      </c>
      <c r="X384" s="2" t="s">
        <v>3648</v>
      </c>
      <c r="Y384" s="2" t="s">
        <v>3650</v>
      </c>
      <c r="Z384" s="51">
        <v>45887.6155973032</v>
      </c>
      <c r="AB384" s="2" t="s">
        <v>950</v>
      </c>
    </row>
    <row r="385" spans="1:28" ht="15.75" x14ac:dyDescent="0.25">
      <c r="A385" s="2">
        <v>384</v>
      </c>
      <c r="B385" s="50" t="s">
        <v>3645</v>
      </c>
      <c r="C385" s="47">
        <f ca="1">SUMIF([1]Data!$AC$2:$AC$173,C385,[1]Data!$AD$2:$AD$173)</f>
        <v>0</v>
      </c>
      <c r="D385" s="51">
        <v>45887</v>
      </c>
      <c r="E385" s="51">
        <v>45895</v>
      </c>
      <c r="F385" s="52">
        <v>45887.615601388898</v>
      </c>
      <c r="G385" s="3" t="s">
        <v>3646</v>
      </c>
      <c r="H385" s="51"/>
      <c r="I385" s="2" t="s">
        <v>2487</v>
      </c>
      <c r="J385" s="3" t="s">
        <v>2488</v>
      </c>
      <c r="K385" s="2" t="s">
        <v>2489</v>
      </c>
      <c r="L385" s="2" t="s">
        <v>2490</v>
      </c>
      <c r="M385" s="3" t="s">
        <v>3647</v>
      </c>
      <c r="N385" s="2" t="s">
        <v>3648</v>
      </c>
      <c r="O385" s="2" t="s">
        <v>3649</v>
      </c>
      <c r="P385" s="2">
        <v>70</v>
      </c>
      <c r="Q385" s="3" t="s">
        <v>2510</v>
      </c>
      <c r="R385" s="2" t="s">
        <v>955</v>
      </c>
      <c r="S385" s="3" t="s">
        <v>2511</v>
      </c>
      <c r="T385" s="3" t="s">
        <v>2496</v>
      </c>
      <c r="U385" s="2">
        <v>46000</v>
      </c>
      <c r="V385" s="2">
        <v>1</v>
      </c>
      <c r="W385" s="2">
        <v>0</v>
      </c>
      <c r="X385" s="2" t="s">
        <v>3648</v>
      </c>
      <c r="Y385" s="2" t="s">
        <v>3650</v>
      </c>
      <c r="Z385" s="51">
        <v>45887.6155973032</v>
      </c>
      <c r="AB385" s="2" t="s">
        <v>950</v>
      </c>
    </row>
    <row r="386" spans="1:28" ht="15.75" x14ac:dyDescent="0.25">
      <c r="A386" s="2">
        <v>385</v>
      </c>
      <c r="B386" s="50" t="s">
        <v>3651</v>
      </c>
      <c r="C386" s="47">
        <f ca="1">SUMIF([1]Data!$AC$2:$AC$173,C386,[1]Data!$AD$2:$AD$173)</f>
        <v>0</v>
      </c>
      <c r="D386" s="51">
        <v>45887</v>
      </c>
      <c r="E386" s="51">
        <v>45887</v>
      </c>
      <c r="F386" s="52">
        <v>45887.616486226798</v>
      </c>
      <c r="G386" s="3" t="s">
        <v>3652</v>
      </c>
      <c r="H386" s="51"/>
      <c r="I386" s="2" t="s">
        <v>2487</v>
      </c>
      <c r="J386" s="3" t="s">
        <v>2488</v>
      </c>
      <c r="K386" s="2" t="s">
        <v>2489</v>
      </c>
      <c r="L386" s="2" t="s">
        <v>2490</v>
      </c>
      <c r="M386" s="3" t="s">
        <v>3653</v>
      </c>
      <c r="N386" s="2" t="s">
        <v>3654</v>
      </c>
      <c r="O386" s="2" t="s">
        <v>3655</v>
      </c>
      <c r="P386" s="2">
        <v>10</v>
      </c>
      <c r="Q386" s="3" t="s">
        <v>2592</v>
      </c>
      <c r="R386" s="2" t="s">
        <v>959</v>
      </c>
      <c r="S386" s="3" t="s">
        <v>2593</v>
      </c>
      <c r="T386" s="3" t="s">
        <v>2496</v>
      </c>
      <c r="U386" s="2">
        <v>70950</v>
      </c>
      <c r="V386" s="2">
        <v>3</v>
      </c>
      <c r="W386" s="2">
        <v>0</v>
      </c>
      <c r="X386" s="2" t="s">
        <v>3654</v>
      </c>
      <c r="Y386" s="2" t="s">
        <v>2541</v>
      </c>
      <c r="Z386" s="51">
        <v>45887.6164818287</v>
      </c>
      <c r="AB386" s="2" t="s">
        <v>950</v>
      </c>
    </row>
    <row r="387" spans="1:28" ht="15.75" x14ac:dyDescent="0.25">
      <c r="A387" s="2">
        <v>386</v>
      </c>
      <c r="B387" s="50" t="s">
        <v>3651</v>
      </c>
      <c r="C387" s="47">
        <f ca="1">SUMIF([1]Data!$AC$2:$AC$173,C387,[1]Data!$AD$2:$AD$173)</f>
        <v>0</v>
      </c>
      <c r="D387" s="51">
        <v>45887</v>
      </c>
      <c r="E387" s="51">
        <v>45887</v>
      </c>
      <c r="F387" s="52">
        <v>45887.616486226798</v>
      </c>
      <c r="G387" s="3" t="s">
        <v>3652</v>
      </c>
      <c r="H387" s="51"/>
      <c r="I387" s="2" t="s">
        <v>2487</v>
      </c>
      <c r="J387" s="3" t="s">
        <v>2488</v>
      </c>
      <c r="K387" s="2" t="s">
        <v>2489</v>
      </c>
      <c r="L387" s="2" t="s">
        <v>2490</v>
      </c>
      <c r="M387" s="3" t="s">
        <v>3653</v>
      </c>
      <c r="N387" s="2" t="s">
        <v>3654</v>
      </c>
      <c r="O387" s="2" t="s">
        <v>3655</v>
      </c>
      <c r="P387" s="2">
        <v>20</v>
      </c>
      <c r="Q387" s="3" t="s">
        <v>2528</v>
      </c>
      <c r="R387" s="2" t="s">
        <v>965</v>
      </c>
      <c r="S387" s="3" t="s">
        <v>2529</v>
      </c>
      <c r="T387" s="3" t="s">
        <v>2496</v>
      </c>
      <c r="U387" s="2">
        <v>74250</v>
      </c>
      <c r="V387" s="2">
        <v>2</v>
      </c>
      <c r="W387" s="2">
        <v>0</v>
      </c>
      <c r="X387" s="2" t="s">
        <v>3654</v>
      </c>
      <c r="Y387" s="2" t="s">
        <v>2541</v>
      </c>
      <c r="Z387" s="51">
        <v>45887.6164818287</v>
      </c>
      <c r="AB387" s="2" t="s">
        <v>950</v>
      </c>
    </row>
    <row r="388" spans="1:28" ht="15.75" x14ac:dyDescent="0.25">
      <c r="A388" s="2">
        <v>387</v>
      </c>
      <c r="B388" s="50" t="s">
        <v>3651</v>
      </c>
      <c r="C388" s="47">
        <f ca="1">SUMIF([1]Data!$AC$2:$AC$173,C388,[1]Data!$AD$2:$AD$173)</f>
        <v>0</v>
      </c>
      <c r="D388" s="51">
        <v>45887</v>
      </c>
      <c r="E388" s="51">
        <v>45887</v>
      </c>
      <c r="F388" s="52">
        <v>45887.616486226798</v>
      </c>
      <c r="G388" s="3" t="s">
        <v>3652</v>
      </c>
      <c r="H388" s="51"/>
      <c r="I388" s="2" t="s">
        <v>2487</v>
      </c>
      <c r="J388" s="3" t="s">
        <v>2488</v>
      </c>
      <c r="K388" s="2" t="s">
        <v>2489</v>
      </c>
      <c r="L388" s="2" t="s">
        <v>2490</v>
      </c>
      <c r="M388" s="3" t="s">
        <v>3653</v>
      </c>
      <c r="N388" s="2" t="s">
        <v>3654</v>
      </c>
      <c r="O388" s="2" t="s">
        <v>3655</v>
      </c>
      <c r="P388" s="2">
        <v>30</v>
      </c>
      <c r="Q388" s="3" t="s">
        <v>2510</v>
      </c>
      <c r="R388" s="2" t="s">
        <v>955</v>
      </c>
      <c r="S388" s="3" t="s">
        <v>2511</v>
      </c>
      <c r="T388" s="3" t="s">
        <v>2496</v>
      </c>
      <c r="U388" s="2">
        <v>46000</v>
      </c>
      <c r="V388" s="2">
        <v>1</v>
      </c>
      <c r="W388" s="2">
        <v>0</v>
      </c>
      <c r="X388" s="2" t="s">
        <v>3654</v>
      </c>
      <c r="Y388" s="2" t="s">
        <v>2541</v>
      </c>
      <c r="Z388" s="51">
        <v>45887.6164818287</v>
      </c>
      <c r="AB388" s="2" t="s">
        <v>950</v>
      </c>
    </row>
    <row r="389" spans="1:28" ht="15.75" x14ac:dyDescent="0.25">
      <c r="A389" s="2">
        <v>388</v>
      </c>
      <c r="B389" s="50" t="s">
        <v>3656</v>
      </c>
      <c r="C389" s="47">
        <f ca="1">SUMIF([1]Data!$AC$2:$AC$173,C389,[1]Data!$AD$2:$AD$173)</f>
        <v>0</v>
      </c>
      <c r="D389" s="51">
        <v>45887</v>
      </c>
      <c r="E389" s="51">
        <v>45892</v>
      </c>
      <c r="F389" s="52">
        <v>45887.616955937498</v>
      </c>
      <c r="G389" s="3" t="s">
        <v>3657</v>
      </c>
      <c r="H389" s="51"/>
      <c r="I389" s="2" t="s">
        <v>2487</v>
      </c>
      <c r="J389" s="3" t="s">
        <v>2488</v>
      </c>
      <c r="K389" s="2" t="s">
        <v>2489</v>
      </c>
      <c r="L389" s="2" t="s">
        <v>2490</v>
      </c>
      <c r="M389" s="3" t="s">
        <v>3658</v>
      </c>
      <c r="N389" s="2" t="s">
        <v>3659</v>
      </c>
      <c r="O389" s="2" t="s">
        <v>3660</v>
      </c>
      <c r="P389" s="2">
        <v>10</v>
      </c>
      <c r="Q389" s="3" t="s">
        <v>2556</v>
      </c>
      <c r="R389" s="2" t="s">
        <v>960</v>
      </c>
      <c r="S389" s="3" t="s">
        <v>2557</v>
      </c>
      <c r="T389" s="3" t="s">
        <v>2496</v>
      </c>
      <c r="U389" s="2">
        <v>55595</v>
      </c>
      <c r="V389" s="2">
        <v>10</v>
      </c>
      <c r="W389" s="2">
        <v>0</v>
      </c>
      <c r="X389" s="2" t="s">
        <v>3659</v>
      </c>
      <c r="Z389" s="51">
        <v>45887.616951770797</v>
      </c>
      <c r="AA389" s="2" t="s">
        <v>3661</v>
      </c>
      <c r="AB389" s="2" t="s">
        <v>950</v>
      </c>
    </row>
    <row r="390" spans="1:28" ht="15.75" x14ac:dyDescent="0.25">
      <c r="A390" s="2">
        <v>389</v>
      </c>
      <c r="B390" s="50" t="s">
        <v>3662</v>
      </c>
      <c r="C390" s="47">
        <f ca="1">SUMIF([1]Data!$AC$2:$AC$173,C390,[1]Data!$AD$2:$AD$173)</f>
        <v>0</v>
      </c>
      <c r="D390" s="51">
        <v>45887</v>
      </c>
      <c r="E390" s="51">
        <v>45895</v>
      </c>
      <c r="F390" s="52">
        <v>45887.618402349501</v>
      </c>
      <c r="G390" s="3" t="s">
        <v>3663</v>
      </c>
      <c r="H390" s="51"/>
      <c r="I390" s="2" t="s">
        <v>2487</v>
      </c>
      <c r="J390" s="3" t="s">
        <v>2488</v>
      </c>
      <c r="K390" s="2" t="s">
        <v>2489</v>
      </c>
      <c r="L390" s="2" t="s">
        <v>2490</v>
      </c>
      <c r="M390" s="3" t="s">
        <v>3639</v>
      </c>
      <c r="N390" s="2" t="s">
        <v>3640</v>
      </c>
      <c r="O390" s="2" t="s">
        <v>3641</v>
      </c>
      <c r="P390" s="2">
        <v>10</v>
      </c>
      <c r="Q390" s="3" t="s">
        <v>2519</v>
      </c>
      <c r="R390" s="2" t="s">
        <v>951</v>
      </c>
      <c r="S390" s="3" t="s">
        <v>2520</v>
      </c>
      <c r="T390" s="3" t="s">
        <v>2496</v>
      </c>
      <c r="U390" s="2">
        <v>111058</v>
      </c>
      <c r="V390" s="2">
        <v>2</v>
      </c>
      <c r="W390" s="2">
        <v>0</v>
      </c>
      <c r="X390" s="2" t="s">
        <v>3640</v>
      </c>
      <c r="Y390" s="2" t="s">
        <v>3642</v>
      </c>
      <c r="Z390" s="51">
        <v>45887.6183979977</v>
      </c>
      <c r="AB390" s="2" t="s">
        <v>950</v>
      </c>
    </row>
    <row r="391" spans="1:28" ht="15.75" x14ac:dyDescent="0.25">
      <c r="A391" s="2">
        <v>390</v>
      </c>
      <c r="B391" s="50" t="s">
        <v>3662</v>
      </c>
      <c r="C391" s="47">
        <f ca="1">SUMIF([1]Data!$AC$2:$AC$173,C391,[1]Data!$AD$2:$AD$173)</f>
        <v>0</v>
      </c>
      <c r="D391" s="51">
        <v>45887</v>
      </c>
      <c r="E391" s="51">
        <v>45895</v>
      </c>
      <c r="F391" s="52">
        <v>45887.618402349501</v>
      </c>
      <c r="G391" s="3" t="s">
        <v>3663</v>
      </c>
      <c r="H391" s="51"/>
      <c r="I391" s="2" t="s">
        <v>2487</v>
      </c>
      <c r="J391" s="3" t="s">
        <v>2488</v>
      </c>
      <c r="K391" s="2" t="s">
        <v>2489</v>
      </c>
      <c r="L391" s="2" t="s">
        <v>2490</v>
      </c>
      <c r="M391" s="3" t="s">
        <v>3639</v>
      </c>
      <c r="N391" s="2" t="s">
        <v>3640</v>
      </c>
      <c r="O391" s="2" t="s">
        <v>3641</v>
      </c>
      <c r="P391" s="2">
        <v>20</v>
      </c>
      <c r="Q391" s="3" t="s">
        <v>2510</v>
      </c>
      <c r="R391" s="2" t="s">
        <v>955</v>
      </c>
      <c r="S391" s="3" t="s">
        <v>2511</v>
      </c>
      <c r="T391" s="3" t="s">
        <v>2496</v>
      </c>
      <c r="U391" s="2">
        <v>46000</v>
      </c>
      <c r="V391" s="2">
        <v>3</v>
      </c>
      <c r="W391" s="2">
        <v>0</v>
      </c>
      <c r="X391" s="2" t="s">
        <v>3640</v>
      </c>
      <c r="Y391" s="2" t="s">
        <v>3642</v>
      </c>
      <c r="Z391" s="51">
        <v>45887.6183979977</v>
      </c>
      <c r="AB391" s="2" t="s">
        <v>950</v>
      </c>
    </row>
    <row r="392" spans="1:28" ht="15.75" x14ac:dyDescent="0.25">
      <c r="A392" s="2">
        <v>391</v>
      </c>
      <c r="B392" s="50" t="s">
        <v>3662</v>
      </c>
      <c r="C392" s="47">
        <f ca="1">SUMIF([1]Data!$AC$2:$AC$173,C392,[1]Data!$AD$2:$AD$173)</f>
        <v>0</v>
      </c>
      <c r="D392" s="51">
        <v>45887</v>
      </c>
      <c r="E392" s="51">
        <v>45895</v>
      </c>
      <c r="F392" s="52">
        <v>45887.618402349501</v>
      </c>
      <c r="G392" s="3" t="s">
        <v>3663</v>
      </c>
      <c r="H392" s="51"/>
      <c r="I392" s="2" t="s">
        <v>2487</v>
      </c>
      <c r="J392" s="3" t="s">
        <v>2488</v>
      </c>
      <c r="K392" s="2" t="s">
        <v>2489</v>
      </c>
      <c r="L392" s="2" t="s">
        <v>2490</v>
      </c>
      <c r="M392" s="3" t="s">
        <v>3639</v>
      </c>
      <c r="N392" s="2" t="s">
        <v>3640</v>
      </c>
      <c r="O392" s="2" t="s">
        <v>3641</v>
      </c>
      <c r="P392" s="2">
        <v>30</v>
      </c>
      <c r="Q392" s="3" t="s">
        <v>2592</v>
      </c>
      <c r="R392" s="2" t="s">
        <v>959</v>
      </c>
      <c r="S392" s="3" t="s">
        <v>2593</v>
      </c>
      <c r="T392" s="3" t="s">
        <v>2496</v>
      </c>
      <c r="U392" s="2">
        <v>70950</v>
      </c>
      <c r="V392" s="2">
        <v>5</v>
      </c>
      <c r="W392" s="2">
        <v>0</v>
      </c>
      <c r="X392" s="2" t="s">
        <v>3640</v>
      </c>
      <c r="Y392" s="2" t="s">
        <v>3642</v>
      </c>
      <c r="Z392" s="51">
        <v>45887.6183979977</v>
      </c>
      <c r="AB392" s="2" t="s">
        <v>950</v>
      </c>
    </row>
    <row r="393" spans="1:28" ht="15.75" x14ac:dyDescent="0.25">
      <c r="A393" s="2">
        <v>392</v>
      </c>
      <c r="B393" s="50" t="s">
        <v>3664</v>
      </c>
      <c r="C393" s="47">
        <f ca="1">SUMIF([1]Data!$AC$2:$AC$173,C393,[1]Data!$AD$2:$AD$173)</f>
        <v>0</v>
      </c>
      <c r="D393" s="51">
        <v>45887</v>
      </c>
      <c r="E393" s="51">
        <v>45892</v>
      </c>
      <c r="F393" s="52">
        <v>45887.618751423601</v>
      </c>
      <c r="G393" s="3" t="s">
        <v>3665</v>
      </c>
      <c r="H393" s="51"/>
      <c r="I393" s="2" t="s">
        <v>2487</v>
      </c>
      <c r="J393" s="3" t="s">
        <v>2488</v>
      </c>
      <c r="K393" s="2" t="s">
        <v>2489</v>
      </c>
      <c r="L393" s="2" t="s">
        <v>2490</v>
      </c>
      <c r="M393" s="3" t="s">
        <v>3666</v>
      </c>
      <c r="N393" s="2" t="s">
        <v>3667</v>
      </c>
      <c r="O393" s="2" t="s">
        <v>3668</v>
      </c>
      <c r="P393" s="2">
        <v>10</v>
      </c>
      <c r="Q393" s="3" t="s">
        <v>2563</v>
      </c>
      <c r="R393" s="2" t="s">
        <v>961</v>
      </c>
      <c r="S393" s="3" t="s">
        <v>2564</v>
      </c>
      <c r="T393" s="3" t="s">
        <v>2496</v>
      </c>
      <c r="U393" s="2">
        <v>73431</v>
      </c>
      <c r="V393" s="2">
        <v>3</v>
      </c>
      <c r="W393" s="2">
        <v>0</v>
      </c>
      <c r="X393" s="2" t="s">
        <v>3667</v>
      </c>
      <c r="Z393" s="51">
        <v>45887.618747106499</v>
      </c>
      <c r="AB393" s="2" t="s">
        <v>950</v>
      </c>
    </row>
    <row r="394" spans="1:28" ht="15.75" x14ac:dyDescent="0.25">
      <c r="A394" s="2">
        <v>393</v>
      </c>
      <c r="B394" s="50" t="s">
        <v>3664</v>
      </c>
      <c r="C394" s="47">
        <f ca="1">SUMIF([1]Data!$AC$2:$AC$173,C394,[1]Data!$AD$2:$AD$173)</f>
        <v>0</v>
      </c>
      <c r="D394" s="51">
        <v>45887</v>
      </c>
      <c r="E394" s="51">
        <v>45892</v>
      </c>
      <c r="F394" s="52">
        <v>45887.618751423601</v>
      </c>
      <c r="G394" s="3" t="s">
        <v>3665</v>
      </c>
      <c r="H394" s="51"/>
      <c r="I394" s="2" t="s">
        <v>2487</v>
      </c>
      <c r="J394" s="3" t="s">
        <v>2488</v>
      </c>
      <c r="K394" s="2" t="s">
        <v>2489</v>
      </c>
      <c r="L394" s="2" t="s">
        <v>2490</v>
      </c>
      <c r="M394" s="3" t="s">
        <v>3666</v>
      </c>
      <c r="N394" s="2" t="s">
        <v>3667</v>
      </c>
      <c r="O394" s="2" t="s">
        <v>3668</v>
      </c>
      <c r="P394" s="2">
        <v>20</v>
      </c>
      <c r="Q394" s="3" t="s">
        <v>2519</v>
      </c>
      <c r="R394" s="2" t="s">
        <v>951</v>
      </c>
      <c r="S394" s="3" t="s">
        <v>2520</v>
      </c>
      <c r="T394" s="3" t="s">
        <v>2496</v>
      </c>
      <c r="U394" s="2">
        <v>111058</v>
      </c>
      <c r="V394" s="2">
        <v>4</v>
      </c>
      <c r="W394" s="2">
        <v>0</v>
      </c>
      <c r="X394" s="2" t="s">
        <v>3667</v>
      </c>
      <c r="Z394" s="51">
        <v>45887.618747106499</v>
      </c>
      <c r="AB394" s="2" t="s">
        <v>950</v>
      </c>
    </row>
    <row r="395" spans="1:28" ht="15.75" x14ac:dyDescent="0.25">
      <c r="A395" s="2">
        <v>394</v>
      </c>
      <c r="B395" s="50" t="s">
        <v>3669</v>
      </c>
      <c r="C395" s="47">
        <f ca="1">SUMIF([1]Data!$AC$2:$AC$173,C395,[1]Data!$AD$2:$AD$173)</f>
        <v>0</v>
      </c>
      <c r="D395" s="51">
        <v>45887</v>
      </c>
      <c r="E395" s="51">
        <v>45887</v>
      </c>
      <c r="F395" s="52">
        <v>45887.622006747697</v>
      </c>
      <c r="G395" s="3" t="s">
        <v>3670</v>
      </c>
      <c r="H395" s="51"/>
      <c r="I395" s="2" t="s">
        <v>2487</v>
      </c>
      <c r="J395" s="3" t="s">
        <v>2488</v>
      </c>
      <c r="K395" s="2" t="s">
        <v>2489</v>
      </c>
      <c r="L395" s="2" t="s">
        <v>2490</v>
      </c>
      <c r="M395" s="3" t="s">
        <v>3671</v>
      </c>
      <c r="N395" s="2" t="s">
        <v>3672</v>
      </c>
      <c r="O395" s="2" t="s">
        <v>3673</v>
      </c>
      <c r="P395" s="2">
        <v>10</v>
      </c>
      <c r="Q395" s="3" t="s">
        <v>2510</v>
      </c>
      <c r="R395" s="2" t="s">
        <v>955</v>
      </c>
      <c r="S395" s="3" t="s">
        <v>2511</v>
      </c>
      <c r="T395" s="3" t="s">
        <v>2496</v>
      </c>
      <c r="U395" s="2">
        <v>46000</v>
      </c>
      <c r="V395" s="2">
        <v>1</v>
      </c>
      <c r="W395" s="2">
        <v>0</v>
      </c>
      <c r="X395" s="2" t="s">
        <v>3672</v>
      </c>
      <c r="Y395" s="2" t="s">
        <v>2541</v>
      </c>
      <c r="Z395" s="51">
        <v>45887.622002349497</v>
      </c>
      <c r="AB395" s="2" t="s">
        <v>950</v>
      </c>
    </row>
    <row r="396" spans="1:28" ht="15.75" x14ac:dyDescent="0.25">
      <c r="A396" s="2">
        <v>395</v>
      </c>
      <c r="B396" s="50" t="s">
        <v>3674</v>
      </c>
      <c r="C396" s="47">
        <f ca="1">SUMIF([1]Data!$AC$2:$AC$173,C396,[1]Data!$AD$2:$AD$173)</f>
        <v>0</v>
      </c>
      <c r="D396" s="51">
        <v>45887</v>
      </c>
      <c r="E396" s="51">
        <v>45887</v>
      </c>
      <c r="F396" s="52">
        <v>45887.624977118103</v>
      </c>
      <c r="G396" s="3" t="s">
        <v>3675</v>
      </c>
      <c r="H396" s="51"/>
      <c r="I396" s="2" t="s">
        <v>2487</v>
      </c>
      <c r="J396" s="3" t="s">
        <v>2488</v>
      </c>
      <c r="K396" s="2" t="s">
        <v>2489</v>
      </c>
      <c r="L396" s="2" t="s">
        <v>2490</v>
      </c>
      <c r="M396" s="3" t="s">
        <v>3676</v>
      </c>
      <c r="N396" s="2" t="s">
        <v>3677</v>
      </c>
      <c r="O396" s="2" t="s">
        <v>3678</v>
      </c>
      <c r="P396" s="2">
        <v>10</v>
      </c>
      <c r="Q396" s="3" t="s">
        <v>2510</v>
      </c>
      <c r="R396" s="2" t="s">
        <v>955</v>
      </c>
      <c r="S396" s="3" t="s">
        <v>2511</v>
      </c>
      <c r="T396" s="3" t="s">
        <v>2496</v>
      </c>
      <c r="U396" s="2">
        <v>46000</v>
      </c>
      <c r="V396" s="2">
        <v>2</v>
      </c>
      <c r="W396" s="2">
        <v>0</v>
      </c>
      <c r="X396" s="2" t="s">
        <v>3677</v>
      </c>
      <c r="Z396" s="51">
        <v>45887.624972951402</v>
      </c>
      <c r="AB396" s="2" t="s">
        <v>950</v>
      </c>
    </row>
    <row r="397" spans="1:28" ht="15.75" x14ac:dyDescent="0.25">
      <c r="A397" s="2">
        <v>396</v>
      </c>
      <c r="B397" s="50" t="s">
        <v>3679</v>
      </c>
      <c r="C397" s="47">
        <f ca="1">SUMIF([1]Data!$AC$2:$AC$173,C397,[1]Data!$AD$2:$AD$173)</f>
        <v>0</v>
      </c>
      <c r="D397" s="51">
        <v>45887</v>
      </c>
      <c r="E397" s="51">
        <v>45892</v>
      </c>
      <c r="F397" s="52">
        <v>45887.627440625001</v>
      </c>
      <c r="G397" s="3" t="s">
        <v>3680</v>
      </c>
      <c r="H397" s="51"/>
      <c r="I397" s="2" t="s">
        <v>2487</v>
      </c>
      <c r="J397" s="3" t="s">
        <v>2488</v>
      </c>
      <c r="K397" s="2" t="s">
        <v>2489</v>
      </c>
      <c r="L397" s="2" t="s">
        <v>2490</v>
      </c>
      <c r="M397" s="3" t="s">
        <v>3681</v>
      </c>
      <c r="N397" s="2" t="s">
        <v>3682</v>
      </c>
      <c r="O397" s="2" t="s">
        <v>3683</v>
      </c>
      <c r="P397" s="2">
        <v>10</v>
      </c>
      <c r="Q397" s="3" t="s">
        <v>2519</v>
      </c>
      <c r="R397" s="2" t="s">
        <v>951</v>
      </c>
      <c r="S397" s="3" t="s">
        <v>2520</v>
      </c>
      <c r="T397" s="3" t="s">
        <v>2496</v>
      </c>
      <c r="U397" s="2">
        <v>111058</v>
      </c>
      <c r="V397" s="2">
        <v>1</v>
      </c>
      <c r="W397" s="2">
        <v>0</v>
      </c>
      <c r="X397" s="2" t="s">
        <v>3682</v>
      </c>
      <c r="Y397" s="2" t="s">
        <v>2541</v>
      </c>
      <c r="Z397" s="51">
        <v>45887.627436030103</v>
      </c>
      <c r="AB397" s="2" t="s">
        <v>950</v>
      </c>
    </row>
    <row r="398" spans="1:28" ht="15.75" x14ac:dyDescent="0.25">
      <c r="A398" s="2">
        <v>397</v>
      </c>
      <c r="B398" s="50" t="s">
        <v>3684</v>
      </c>
      <c r="C398" s="47">
        <f ca="1">SUMIF([1]Data!$AC$2:$AC$173,C398,[1]Data!$AD$2:$AD$173)</f>
        <v>0</v>
      </c>
      <c r="D398" s="51">
        <v>45887</v>
      </c>
      <c r="E398" s="51">
        <v>45892</v>
      </c>
      <c r="F398" s="52">
        <v>45887.630069594903</v>
      </c>
      <c r="G398" s="3" t="s">
        <v>3685</v>
      </c>
      <c r="H398" s="51"/>
      <c r="I398" s="2" t="s">
        <v>2487</v>
      </c>
      <c r="J398" s="3" t="s">
        <v>2488</v>
      </c>
      <c r="K398" s="2" t="s">
        <v>2489</v>
      </c>
      <c r="L398" s="2" t="s">
        <v>2490</v>
      </c>
      <c r="M398" s="3" t="s">
        <v>3686</v>
      </c>
      <c r="N398" s="2" t="s">
        <v>3687</v>
      </c>
      <c r="O398" s="2" t="s">
        <v>3688</v>
      </c>
      <c r="P398" s="2">
        <v>10</v>
      </c>
      <c r="Q398" s="3" t="s">
        <v>2519</v>
      </c>
      <c r="R398" s="2" t="s">
        <v>951</v>
      </c>
      <c r="S398" s="3" t="s">
        <v>2520</v>
      </c>
      <c r="T398" s="3" t="s">
        <v>2496</v>
      </c>
      <c r="U398" s="2">
        <v>111058</v>
      </c>
      <c r="V398" s="2">
        <v>1</v>
      </c>
      <c r="W398" s="2">
        <v>0</v>
      </c>
      <c r="X398" s="2" t="s">
        <v>3687</v>
      </c>
      <c r="Z398" s="51">
        <v>45887.630065937497</v>
      </c>
      <c r="AB398" s="2" t="s">
        <v>950</v>
      </c>
    </row>
    <row r="399" spans="1:28" ht="15.75" x14ac:dyDescent="0.25">
      <c r="A399" s="2">
        <v>398</v>
      </c>
      <c r="B399" s="50" t="s">
        <v>3689</v>
      </c>
      <c r="C399" s="47">
        <f ca="1">SUMIF([1]Data!$AC$2:$AC$173,C399,[1]Data!$AD$2:$AD$173)</f>
        <v>0</v>
      </c>
      <c r="D399" s="51">
        <v>45887</v>
      </c>
      <c r="E399" s="51">
        <v>45887</v>
      </c>
      <c r="F399" s="52">
        <v>45887.630695833301</v>
      </c>
      <c r="G399" s="3" t="s">
        <v>3690</v>
      </c>
      <c r="H399" s="51"/>
      <c r="I399" s="2" t="s">
        <v>2487</v>
      </c>
      <c r="J399" s="3" t="s">
        <v>2488</v>
      </c>
      <c r="K399" s="2" t="s">
        <v>2489</v>
      </c>
      <c r="L399" s="2" t="s">
        <v>2490</v>
      </c>
      <c r="M399" s="3" t="s">
        <v>3691</v>
      </c>
      <c r="N399" s="2" t="s">
        <v>3692</v>
      </c>
      <c r="O399" s="2" t="s">
        <v>3693</v>
      </c>
      <c r="P399" s="2">
        <v>10</v>
      </c>
      <c r="Q399" s="3" t="s">
        <v>2510</v>
      </c>
      <c r="R399" s="2" t="s">
        <v>955</v>
      </c>
      <c r="S399" s="3" t="s">
        <v>2511</v>
      </c>
      <c r="T399" s="3" t="s">
        <v>2496</v>
      </c>
      <c r="U399" s="2">
        <v>46000</v>
      </c>
      <c r="V399" s="2">
        <v>4</v>
      </c>
      <c r="W399" s="2">
        <v>0</v>
      </c>
      <c r="X399" s="2" t="s">
        <v>3692</v>
      </c>
      <c r="Z399" s="51">
        <v>45887.630691203703</v>
      </c>
      <c r="AB399" s="2" t="s">
        <v>950</v>
      </c>
    </row>
    <row r="400" spans="1:28" ht="15.75" x14ac:dyDescent="0.25">
      <c r="A400" s="2">
        <v>399</v>
      </c>
      <c r="B400" s="50" t="s">
        <v>3694</v>
      </c>
      <c r="C400" s="47">
        <f ca="1">SUMIF([1]Data!$AC$2:$AC$173,C400,[1]Data!$AD$2:$AD$173)</f>
        <v>0</v>
      </c>
      <c r="D400" s="51">
        <v>45887</v>
      </c>
      <c r="E400" s="51">
        <v>45887</v>
      </c>
      <c r="F400" s="52">
        <v>45887.633423726897</v>
      </c>
      <c r="G400" s="3" t="s">
        <v>3695</v>
      </c>
      <c r="H400" s="51"/>
      <c r="I400" s="2" t="s">
        <v>2487</v>
      </c>
      <c r="J400" s="3" t="s">
        <v>2488</v>
      </c>
      <c r="K400" s="2" t="s">
        <v>2489</v>
      </c>
      <c r="L400" s="2" t="s">
        <v>2490</v>
      </c>
      <c r="M400" s="3" t="s">
        <v>3696</v>
      </c>
      <c r="N400" s="2" t="s">
        <v>3697</v>
      </c>
      <c r="O400" s="2" t="s">
        <v>3698</v>
      </c>
      <c r="P400" s="2">
        <v>10</v>
      </c>
      <c r="Q400" s="3" t="s">
        <v>2494</v>
      </c>
      <c r="R400" s="2" t="s">
        <v>1079</v>
      </c>
      <c r="S400" s="3" t="s">
        <v>2495</v>
      </c>
      <c r="T400" s="3" t="s">
        <v>2496</v>
      </c>
      <c r="U400" s="2">
        <v>49500</v>
      </c>
      <c r="V400" s="2">
        <v>4</v>
      </c>
      <c r="W400" s="2">
        <v>0</v>
      </c>
      <c r="X400" s="2" t="s">
        <v>3697</v>
      </c>
      <c r="Z400" s="51">
        <v>45887.633419363403</v>
      </c>
      <c r="AB400" s="2" t="s">
        <v>950</v>
      </c>
    </row>
    <row r="401" spans="1:28" ht="15.75" x14ac:dyDescent="0.25">
      <c r="A401" s="2">
        <v>400</v>
      </c>
      <c r="B401" s="50" t="s">
        <v>3694</v>
      </c>
      <c r="C401" s="47">
        <f ca="1">SUMIF([1]Data!$AC$2:$AC$173,C401,[1]Data!$AD$2:$AD$173)</f>
        <v>0</v>
      </c>
      <c r="D401" s="51">
        <v>45887</v>
      </c>
      <c r="E401" s="51">
        <v>45887</v>
      </c>
      <c r="F401" s="52">
        <v>45887.633423726897</v>
      </c>
      <c r="G401" s="3" t="s">
        <v>3695</v>
      </c>
      <c r="H401" s="51"/>
      <c r="I401" s="2" t="s">
        <v>2487</v>
      </c>
      <c r="J401" s="3" t="s">
        <v>2488</v>
      </c>
      <c r="K401" s="2" t="s">
        <v>2489</v>
      </c>
      <c r="L401" s="2" t="s">
        <v>2490</v>
      </c>
      <c r="M401" s="3" t="s">
        <v>3696</v>
      </c>
      <c r="N401" s="2" t="s">
        <v>3697</v>
      </c>
      <c r="O401" s="2" t="s">
        <v>3698</v>
      </c>
      <c r="P401" s="2">
        <v>20</v>
      </c>
      <c r="Q401" s="3" t="s">
        <v>2498</v>
      </c>
      <c r="R401" s="2" t="s">
        <v>977</v>
      </c>
      <c r="S401" s="3" t="s">
        <v>2499</v>
      </c>
      <c r="T401" s="3" t="s">
        <v>2496</v>
      </c>
      <c r="U401" s="2">
        <v>50400</v>
      </c>
      <c r="V401" s="2">
        <v>1</v>
      </c>
      <c r="W401" s="2">
        <v>0</v>
      </c>
      <c r="X401" s="2" t="s">
        <v>3697</v>
      </c>
      <c r="Z401" s="51">
        <v>45887.633419363403</v>
      </c>
      <c r="AB401" s="2" t="s">
        <v>950</v>
      </c>
    </row>
    <row r="402" spans="1:28" ht="15.75" x14ac:dyDescent="0.25">
      <c r="A402" s="2">
        <v>401</v>
      </c>
      <c r="B402" s="50" t="s">
        <v>3694</v>
      </c>
      <c r="C402" s="47">
        <f ca="1">SUMIF([1]Data!$AC$2:$AC$173,C402,[1]Data!$AD$2:$AD$173)</f>
        <v>0</v>
      </c>
      <c r="D402" s="51">
        <v>45887</v>
      </c>
      <c r="E402" s="51">
        <v>45887</v>
      </c>
      <c r="F402" s="52">
        <v>45887.633423726897</v>
      </c>
      <c r="G402" s="3" t="s">
        <v>3695</v>
      </c>
      <c r="H402" s="51"/>
      <c r="I402" s="2" t="s">
        <v>2487</v>
      </c>
      <c r="J402" s="3" t="s">
        <v>2488</v>
      </c>
      <c r="K402" s="2" t="s">
        <v>2489</v>
      </c>
      <c r="L402" s="2" t="s">
        <v>2490</v>
      </c>
      <c r="M402" s="3" t="s">
        <v>3696</v>
      </c>
      <c r="N402" s="2" t="s">
        <v>3697</v>
      </c>
      <c r="O402" s="2" t="s">
        <v>3698</v>
      </c>
      <c r="P402" s="2">
        <v>30</v>
      </c>
      <c r="Q402" s="3" t="s">
        <v>2502</v>
      </c>
      <c r="R402" s="2" t="s">
        <v>981</v>
      </c>
      <c r="S402" s="3" t="s">
        <v>2503</v>
      </c>
      <c r="T402" s="3" t="s">
        <v>2496</v>
      </c>
      <c r="U402" s="2">
        <v>50182</v>
      </c>
      <c r="V402" s="2">
        <v>4</v>
      </c>
      <c r="W402" s="2">
        <v>0</v>
      </c>
      <c r="X402" s="2" t="s">
        <v>3697</v>
      </c>
      <c r="Z402" s="51">
        <v>45887.633419363403</v>
      </c>
      <c r="AB402" s="2" t="s">
        <v>950</v>
      </c>
    </row>
    <row r="403" spans="1:28" ht="15.75" x14ac:dyDescent="0.25">
      <c r="A403" s="2">
        <v>402</v>
      </c>
      <c r="B403" s="50" t="s">
        <v>3699</v>
      </c>
      <c r="C403" s="47">
        <f ca="1">SUMIF([1]Data!$AC$2:$AC$173,C403,[1]Data!$AD$2:$AD$173)</f>
        <v>0</v>
      </c>
      <c r="D403" s="51">
        <v>45887</v>
      </c>
      <c r="E403" s="51">
        <v>45892</v>
      </c>
      <c r="F403" s="52">
        <v>45887.636719294002</v>
      </c>
      <c r="G403" s="3" t="s">
        <v>3700</v>
      </c>
      <c r="H403" s="51"/>
      <c r="I403" s="2" t="s">
        <v>2487</v>
      </c>
      <c r="J403" s="3" t="s">
        <v>2488</v>
      </c>
      <c r="K403" s="2" t="s">
        <v>2489</v>
      </c>
      <c r="L403" s="2" t="s">
        <v>2490</v>
      </c>
      <c r="M403" s="3" t="s">
        <v>3701</v>
      </c>
      <c r="N403" s="2" t="s">
        <v>3702</v>
      </c>
      <c r="O403" s="2" t="s">
        <v>3703</v>
      </c>
      <c r="P403" s="2">
        <v>10</v>
      </c>
      <c r="Q403" s="3" t="s">
        <v>2519</v>
      </c>
      <c r="R403" s="2" t="s">
        <v>951</v>
      </c>
      <c r="S403" s="3" t="s">
        <v>2520</v>
      </c>
      <c r="T403" s="3" t="s">
        <v>2496</v>
      </c>
      <c r="U403" s="2">
        <v>111058</v>
      </c>
      <c r="V403" s="2">
        <v>1</v>
      </c>
      <c r="W403" s="2">
        <v>0</v>
      </c>
      <c r="X403" s="2" t="s">
        <v>3702</v>
      </c>
      <c r="Y403" s="2" t="s">
        <v>3704</v>
      </c>
      <c r="Z403" s="51">
        <v>45887.6367145486</v>
      </c>
      <c r="AB403" s="2" t="s">
        <v>950</v>
      </c>
    </row>
    <row r="404" spans="1:28" ht="15.75" x14ac:dyDescent="0.25">
      <c r="A404" s="2">
        <v>403</v>
      </c>
      <c r="B404" s="50" t="s">
        <v>3705</v>
      </c>
      <c r="C404" s="47">
        <f ca="1">SUMIF([1]Data!$AC$2:$AC$173,C404,[1]Data!$AD$2:$AD$173)</f>
        <v>0</v>
      </c>
      <c r="D404" s="51">
        <v>45887</v>
      </c>
      <c r="E404" s="51">
        <v>45887</v>
      </c>
      <c r="F404" s="52">
        <v>45887.637523032397</v>
      </c>
      <c r="G404" s="3" t="s">
        <v>3706</v>
      </c>
      <c r="H404" s="51"/>
      <c r="I404" s="2" t="s">
        <v>2487</v>
      </c>
      <c r="J404" s="3" t="s">
        <v>2488</v>
      </c>
      <c r="K404" s="2" t="s">
        <v>2489</v>
      </c>
      <c r="L404" s="2" t="s">
        <v>2490</v>
      </c>
      <c r="M404" s="3" t="s">
        <v>3707</v>
      </c>
      <c r="N404" s="2" t="s">
        <v>3708</v>
      </c>
      <c r="O404" s="2" t="s">
        <v>3709</v>
      </c>
      <c r="P404" s="2">
        <v>10</v>
      </c>
      <c r="Q404" s="3" t="s">
        <v>2528</v>
      </c>
      <c r="R404" s="2" t="s">
        <v>965</v>
      </c>
      <c r="S404" s="3" t="s">
        <v>2529</v>
      </c>
      <c r="T404" s="3" t="s">
        <v>2496</v>
      </c>
      <c r="U404" s="2">
        <v>74250</v>
      </c>
      <c r="V404" s="2">
        <v>2</v>
      </c>
      <c r="W404" s="2">
        <v>0</v>
      </c>
      <c r="X404" s="2" t="s">
        <v>3708</v>
      </c>
      <c r="Y404" s="2" t="s">
        <v>2541</v>
      </c>
      <c r="Z404" s="51">
        <v>45887.637518668998</v>
      </c>
      <c r="AB404" s="2" t="s">
        <v>950</v>
      </c>
    </row>
    <row r="405" spans="1:28" ht="15.75" x14ac:dyDescent="0.25">
      <c r="A405" s="2">
        <v>404</v>
      </c>
      <c r="B405" s="50" t="s">
        <v>3710</v>
      </c>
      <c r="C405" s="47">
        <f ca="1">SUMIF([1]Data!$AC$2:$AC$173,C405,[1]Data!$AD$2:$AD$173)</f>
        <v>0</v>
      </c>
      <c r="D405" s="51">
        <v>45887</v>
      </c>
      <c r="E405" s="51">
        <v>45892</v>
      </c>
      <c r="F405" s="52">
        <v>45887.639041319402</v>
      </c>
      <c r="G405" s="3" t="s">
        <v>3711</v>
      </c>
      <c r="H405" s="51"/>
      <c r="I405" s="2" t="s">
        <v>2487</v>
      </c>
      <c r="J405" s="3" t="s">
        <v>2488</v>
      </c>
      <c r="K405" s="2" t="s">
        <v>2489</v>
      </c>
      <c r="L405" s="2" t="s">
        <v>2490</v>
      </c>
      <c r="M405" s="3" t="s">
        <v>3712</v>
      </c>
      <c r="N405" s="2" t="s">
        <v>3713</v>
      </c>
      <c r="O405" s="2" t="s">
        <v>3714</v>
      </c>
      <c r="P405" s="2">
        <v>10</v>
      </c>
      <c r="Q405" s="3" t="s">
        <v>2519</v>
      </c>
      <c r="R405" s="2" t="s">
        <v>951</v>
      </c>
      <c r="S405" s="3" t="s">
        <v>2520</v>
      </c>
      <c r="T405" s="3" t="s">
        <v>2496</v>
      </c>
      <c r="U405" s="2">
        <v>111058</v>
      </c>
      <c r="V405" s="2">
        <v>1</v>
      </c>
      <c r="W405" s="2">
        <v>0</v>
      </c>
      <c r="X405" s="2" t="s">
        <v>3713</v>
      </c>
      <c r="Z405" s="51">
        <v>45887.639036770801</v>
      </c>
      <c r="AA405" s="2" t="s">
        <v>3715</v>
      </c>
      <c r="AB405" s="2" t="s">
        <v>950</v>
      </c>
    </row>
    <row r="406" spans="1:28" ht="15.75" x14ac:dyDescent="0.25">
      <c r="A406" s="2">
        <v>405</v>
      </c>
      <c r="B406" s="50" t="s">
        <v>3716</v>
      </c>
      <c r="C406" s="47">
        <f ca="1">SUMIF([1]Data!$AC$2:$AC$173,C406,[1]Data!$AD$2:$AD$173)</f>
        <v>0</v>
      </c>
      <c r="D406" s="51">
        <v>45887</v>
      </c>
      <c r="E406" s="51">
        <v>45887</v>
      </c>
      <c r="F406" s="52">
        <v>45887.6392795949</v>
      </c>
      <c r="G406" s="3" t="s">
        <v>3717</v>
      </c>
      <c r="H406" s="51"/>
      <c r="I406" s="2" t="s">
        <v>2487</v>
      </c>
      <c r="J406" s="3" t="s">
        <v>2488</v>
      </c>
      <c r="K406" s="2" t="s">
        <v>2489</v>
      </c>
      <c r="L406" s="2" t="s">
        <v>2490</v>
      </c>
      <c r="M406" s="3" t="s">
        <v>3718</v>
      </c>
      <c r="N406" s="2" t="s">
        <v>3719</v>
      </c>
      <c r="O406" s="2" t="s">
        <v>3720</v>
      </c>
      <c r="P406" s="2">
        <v>10</v>
      </c>
      <c r="Q406" s="3" t="s">
        <v>2494</v>
      </c>
      <c r="R406" s="2" t="s">
        <v>1079</v>
      </c>
      <c r="S406" s="3" t="s">
        <v>2495</v>
      </c>
      <c r="T406" s="3" t="s">
        <v>2496</v>
      </c>
      <c r="U406" s="2">
        <v>49500</v>
      </c>
      <c r="V406" s="2">
        <v>4</v>
      </c>
      <c r="W406" s="2">
        <v>0</v>
      </c>
      <c r="X406" s="2" t="s">
        <v>3721</v>
      </c>
      <c r="Y406" s="2" t="s">
        <v>3722</v>
      </c>
      <c r="Z406" s="51">
        <v>45887.639274965302</v>
      </c>
      <c r="AB406" s="2" t="s">
        <v>950</v>
      </c>
    </row>
    <row r="407" spans="1:28" ht="15.75" x14ac:dyDescent="0.25">
      <c r="A407" s="2">
        <v>406</v>
      </c>
      <c r="B407" s="50" t="s">
        <v>3723</v>
      </c>
      <c r="C407" s="47">
        <f ca="1">SUMIF([1]Data!$AC$2:$AC$173,C407,[1]Data!$AD$2:$AD$173)</f>
        <v>0</v>
      </c>
      <c r="D407" s="51">
        <v>45887</v>
      </c>
      <c r="E407" s="51">
        <v>45887</v>
      </c>
      <c r="F407" s="52">
        <v>45887.641753240699</v>
      </c>
      <c r="G407" s="3" t="s">
        <v>3724</v>
      </c>
      <c r="H407" s="51"/>
      <c r="I407" s="2" t="s">
        <v>2487</v>
      </c>
      <c r="J407" s="3" t="s">
        <v>2488</v>
      </c>
      <c r="K407" s="2" t="s">
        <v>2489</v>
      </c>
      <c r="L407" s="2" t="s">
        <v>2490</v>
      </c>
      <c r="M407" s="3" t="s">
        <v>3725</v>
      </c>
      <c r="N407" s="2" t="s">
        <v>3726</v>
      </c>
      <c r="O407" s="2" t="s">
        <v>3727</v>
      </c>
      <c r="P407" s="2">
        <v>10</v>
      </c>
      <c r="Q407" s="3" t="s">
        <v>2547</v>
      </c>
      <c r="R407" s="2" t="s">
        <v>994</v>
      </c>
      <c r="S407" s="3" t="s">
        <v>2548</v>
      </c>
      <c r="T407" s="3" t="s">
        <v>2496</v>
      </c>
      <c r="U407" s="2">
        <v>111606</v>
      </c>
      <c r="V407" s="2">
        <v>1</v>
      </c>
      <c r="W407" s="2">
        <v>0</v>
      </c>
      <c r="X407" s="2" t="s">
        <v>3726</v>
      </c>
      <c r="Y407" s="2" t="s">
        <v>3728</v>
      </c>
      <c r="Z407" s="51">
        <v>45887.641749270799</v>
      </c>
      <c r="AA407" s="2" t="s">
        <v>3729</v>
      </c>
      <c r="AB407" s="2" t="s">
        <v>950</v>
      </c>
    </row>
    <row r="408" spans="1:28" ht="15.75" x14ac:dyDescent="0.25">
      <c r="A408" s="2">
        <v>407</v>
      </c>
      <c r="B408" s="50" t="s">
        <v>3723</v>
      </c>
      <c r="C408" s="47">
        <f ca="1">SUMIF([1]Data!$AC$2:$AC$173,C408,[1]Data!$AD$2:$AD$173)</f>
        <v>0</v>
      </c>
      <c r="D408" s="51">
        <v>45887</v>
      </c>
      <c r="E408" s="51">
        <v>45887</v>
      </c>
      <c r="F408" s="52">
        <v>45887.641753240699</v>
      </c>
      <c r="G408" s="3" t="s">
        <v>3724</v>
      </c>
      <c r="H408" s="51"/>
      <c r="I408" s="2" t="s">
        <v>2487</v>
      </c>
      <c r="J408" s="3" t="s">
        <v>2488</v>
      </c>
      <c r="K408" s="2" t="s">
        <v>2489</v>
      </c>
      <c r="L408" s="2" t="s">
        <v>2490</v>
      </c>
      <c r="M408" s="3" t="s">
        <v>3725</v>
      </c>
      <c r="N408" s="2" t="s">
        <v>3726</v>
      </c>
      <c r="O408" s="2" t="s">
        <v>3727</v>
      </c>
      <c r="P408" s="2">
        <v>20</v>
      </c>
      <c r="Q408" s="3" t="s">
        <v>2502</v>
      </c>
      <c r="R408" s="2" t="s">
        <v>981</v>
      </c>
      <c r="S408" s="3" t="s">
        <v>2503</v>
      </c>
      <c r="T408" s="3" t="s">
        <v>2496</v>
      </c>
      <c r="U408" s="2">
        <v>50182</v>
      </c>
      <c r="V408" s="2">
        <v>1</v>
      </c>
      <c r="W408" s="2">
        <v>0</v>
      </c>
      <c r="X408" s="2" t="s">
        <v>3726</v>
      </c>
      <c r="Y408" s="2" t="s">
        <v>3728</v>
      </c>
      <c r="Z408" s="51">
        <v>45887.641749270799</v>
      </c>
      <c r="AA408" s="2" t="s">
        <v>3729</v>
      </c>
      <c r="AB408" s="2" t="s">
        <v>950</v>
      </c>
    </row>
    <row r="409" spans="1:28" ht="15.75" x14ac:dyDescent="0.25">
      <c r="A409" s="2">
        <v>408</v>
      </c>
      <c r="B409" s="50" t="s">
        <v>3723</v>
      </c>
      <c r="C409" s="47">
        <f ca="1">SUMIF([1]Data!$AC$2:$AC$173,C409,[1]Data!$AD$2:$AD$173)</f>
        <v>0</v>
      </c>
      <c r="D409" s="51">
        <v>45887</v>
      </c>
      <c r="E409" s="51">
        <v>45887</v>
      </c>
      <c r="F409" s="52">
        <v>45887.641753240699</v>
      </c>
      <c r="G409" s="3" t="s">
        <v>3724</v>
      </c>
      <c r="H409" s="51"/>
      <c r="I409" s="2" t="s">
        <v>2487</v>
      </c>
      <c r="J409" s="3" t="s">
        <v>2488</v>
      </c>
      <c r="K409" s="2" t="s">
        <v>2489</v>
      </c>
      <c r="L409" s="2" t="s">
        <v>2490</v>
      </c>
      <c r="M409" s="3" t="s">
        <v>3725</v>
      </c>
      <c r="N409" s="2" t="s">
        <v>3726</v>
      </c>
      <c r="O409" s="2" t="s">
        <v>3727</v>
      </c>
      <c r="P409" s="2">
        <v>30</v>
      </c>
      <c r="Q409" s="3" t="s">
        <v>2592</v>
      </c>
      <c r="R409" s="2" t="s">
        <v>959</v>
      </c>
      <c r="S409" s="3" t="s">
        <v>2593</v>
      </c>
      <c r="T409" s="3" t="s">
        <v>2496</v>
      </c>
      <c r="U409" s="2">
        <v>70950</v>
      </c>
      <c r="V409" s="2">
        <v>1</v>
      </c>
      <c r="W409" s="2">
        <v>0</v>
      </c>
      <c r="X409" s="2" t="s">
        <v>3726</v>
      </c>
      <c r="Y409" s="2" t="s">
        <v>3728</v>
      </c>
      <c r="Z409" s="51">
        <v>45887.641749270799</v>
      </c>
      <c r="AA409" s="2" t="s">
        <v>3729</v>
      </c>
      <c r="AB409" s="2" t="s">
        <v>950</v>
      </c>
    </row>
    <row r="410" spans="1:28" ht="15.75" x14ac:dyDescent="0.25">
      <c r="A410" s="2">
        <v>409</v>
      </c>
      <c r="B410" s="50" t="s">
        <v>3723</v>
      </c>
      <c r="C410" s="47">
        <f ca="1">SUMIF([1]Data!$AC$2:$AC$173,C410,[1]Data!$AD$2:$AD$173)</f>
        <v>0</v>
      </c>
      <c r="D410" s="51">
        <v>45887</v>
      </c>
      <c r="E410" s="51">
        <v>45887</v>
      </c>
      <c r="F410" s="52">
        <v>45887.641753240699</v>
      </c>
      <c r="G410" s="3" t="s">
        <v>3724</v>
      </c>
      <c r="H410" s="51"/>
      <c r="I410" s="2" t="s">
        <v>2487</v>
      </c>
      <c r="J410" s="3" t="s">
        <v>2488</v>
      </c>
      <c r="K410" s="2" t="s">
        <v>2489</v>
      </c>
      <c r="L410" s="2" t="s">
        <v>2490</v>
      </c>
      <c r="M410" s="3" t="s">
        <v>3725</v>
      </c>
      <c r="N410" s="2" t="s">
        <v>3726</v>
      </c>
      <c r="O410" s="2" t="s">
        <v>3727</v>
      </c>
      <c r="P410" s="2">
        <v>40</v>
      </c>
      <c r="Q410" s="3" t="s">
        <v>2528</v>
      </c>
      <c r="R410" s="2" t="s">
        <v>965</v>
      </c>
      <c r="S410" s="3" t="s">
        <v>2529</v>
      </c>
      <c r="T410" s="3" t="s">
        <v>2496</v>
      </c>
      <c r="U410" s="2">
        <v>74250</v>
      </c>
      <c r="V410" s="2">
        <v>2</v>
      </c>
      <c r="W410" s="2">
        <v>0</v>
      </c>
      <c r="X410" s="2" t="s">
        <v>3726</v>
      </c>
      <c r="Y410" s="2" t="s">
        <v>3728</v>
      </c>
      <c r="Z410" s="51">
        <v>45887.641749270799</v>
      </c>
      <c r="AA410" s="2" t="s">
        <v>3729</v>
      </c>
      <c r="AB410" s="2" t="s">
        <v>950</v>
      </c>
    </row>
    <row r="411" spans="1:28" ht="15.75" x14ac:dyDescent="0.25">
      <c r="A411" s="2">
        <v>410</v>
      </c>
      <c r="B411" s="50" t="s">
        <v>3730</v>
      </c>
      <c r="C411" s="47">
        <f ca="1">SUMIF([1]Data!$AC$2:$AC$173,C411,[1]Data!$AD$2:$AD$173)</f>
        <v>0</v>
      </c>
      <c r="D411" s="51">
        <v>45887</v>
      </c>
      <c r="E411" s="51">
        <v>45892</v>
      </c>
      <c r="F411" s="52">
        <v>45887.642490196798</v>
      </c>
      <c r="G411" s="3" t="s">
        <v>3731</v>
      </c>
      <c r="H411" s="51"/>
      <c r="I411" s="2" t="s">
        <v>2487</v>
      </c>
      <c r="J411" s="3" t="s">
        <v>2488</v>
      </c>
      <c r="K411" s="2" t="s">
        <v>2489</v>
      </c>
      <c r="L411" s="2" t="s">
        <v>2490</v>
      </c>
      <c r="M411" s="3" t="s">
        <v>3732</v>
      </c>
      <c r="N411" s="2" t="s">
        <v>3733</v>
      </c>
      <c r="O411" s="2" t="s">
        <v>3734</v>
      </c>
      <c r="P411" s="2">
        <v>10</v>
      </c>
      <c r="Q411" s="3" t="s">
        <v>2519</v>
      </c>
      <c r="R411" s="2" t="s">
        <v>951</v>
      </c>
      <c r="S411" s="3" t="s">
        <v>2520</v>
      </c>
      <c r="T411" s="3" t="s">
        <v>2496</v>
      </c>
      <c r="U411" s="2">
        <v>111058</v>
      </c>
      <c r="V411" s="2">
        <v>1</v>
      </c>
      <c r="W411" s="2">
        <v>0</v>
      </c>
      <c r="X411" s="2" t="s">
        <v>3733</v>
      </c>
      <c r="Y411" s="2" t="s">
        <v>3735</v>
      </c>
      <c r="Z411" s="51">
        <v>45887.6424855324</v>
      </c>
      <c r="AB411" s="2" t="s">
        <v>950</v>
      </c>
    </row>
    <row r="412" spans="1:28" ht="15.75" x14ac:dyDescent="0.25">
      <c r="A412" s="2">
        <v>411</v>
      </c>
      <c r="B412" s="50" t="s">
        <v>3736</v>
      </c>
      <c r="C412" s="47">
        <f ca="1">SUMIF([1]Data!$AC$2:$AC$173,C412,[1]Data!$AD$2:$AD$173)</f>
        <v>0</v>
      </c>
      <c r="D412" s="51">
        <v>45887</v>
      </c>
      <c r="E412" s="51">
        <v>45895</v>
      </c>
      <c r="F412" s="52">
        <v>45887.644266319403</v>
      </c>
      <c r="G412" s="3" t="s">
        <v>3737</v>
      </c>
      <c r="H412" s="51"/>
      <c r="I412" s="2" t="s">
        <v>2487</v>
      </c>
      <c r="J412" s="3" t="s">
        <v>2488</v>
      </c>
      <c r="K412" s="2" t="s">
        <v>2489</v>
      </c>
      <c r="L412" s="2" t="s">
        <v>2490</v>
      </c>
      <c r="M412" s="3" t="s">
        <v>3738</v>
      </c>
      <c r="N412" s="2" t="s">
        <v>3739</v>
      </c>
      <c r="O412" s="2" t="s">
        <v>3740</v>
      </c>
      <c r="P412" s="2">
        <v>10</v>
      </c>
      <c r="Q412" s="3" t="s">
        <v>2519</v>
      </c>
      <c r="R412" s="2" t="s">
        <v>951</v>
      </c>
      <c r="S412" s="3" t="s">
        <v>2520</v>
      </c>
      <c r="T412" s="3" t="s">
        <v>2496</v>
      </c>
      <c r="U412" s="2">
        <v>111058</v>
      </c>
      <c r="V412" s="2">
        <v>2</v>
      </c>
      <c r="W412" s="2">
        <v>0</v>
      </c>
      <c r="X412" s="2" t="s">
        <v>3741</v>
      </c>
      <c r="Z412" s="51">
        <v>45887.644261724497</v>
      </c>
      <c r="AA412" s="2" t="s">
        <v>3742</v>
      </c>
      <c r="AB412" s="2" t="s">
        <v>950</v>
      </c>
    </row>
    <row r="413" spans="1:28" ht="15.75" x14ac:dyDescent="0.25">
      <c r="A413" s="2">
        <v>412</v>
      </c>
      <c r="B413" s="50" t="s">
        <v>3736</v>
      </c>
      <c r="C413" s="47">
        <f ca="1">SUMIF([1]Data!$AC$2:$AC$173,C413,[1]Data!$AD$2:$AD$173)</f>
        <v>0</v>
      </c>
      <c r="D413" s="51">
        <v>45887</v>
      </c>
      <c r="E413" s="51">
        <v>45895</v>
      </c>
      <c r="F413" s="52">
        <v>45887.644266319403</v>
      </c>
      <c r="G413" s="3" t="s">
        <v>3737</v>
      </c>
      <c r="H413" s="51"/>
      <c r="I413" s="2" t="s">
        <v>2487</v>
      </c>
      <c r="J413" s="3" t="s">
        <v>2488</v>
      </c>
      <c r="K413" s="2" t="s">
        <v>2489</v>
      </c>
      <c r="L413" s="2" t="s">
        <v>2490</v>
      </c>
      <c r="M413" s="3" t="s">
        <v>3738</v>
      </c>
      <c r="N413" s="2" t="s">
        <v>3739</v>
      </c>
      <c r="O413" s="2" t="s">
        <v>3740</v>
      </c>
      <c r="P413" s="2">
        <v>20</v>
      </c>
      <c r="Q413" s="3" t="s">
        <v>2556</v>
      </c>
      <c r="R413" s="2" t="s">
        <v>960</v>
      </c>
      <c r="S413" s="3" t="s">
        <v>2557</v>
      </c>
      <c r="T413" s="3" t="s">
        <v>2496</v>
      </c>
      <c r="U413" s="2">
        <v>55595</v>
      </c>
      <c r="V413" s="2">
        <v>2</v>
      </c>
      <c r="W413" s="2">
        <v>0</v>
      </c>
      <c r="X413" s="2" t="s">
        <v>3741</v>
      </c>
      <c r="Z413" s="51">
        <v>45887.644261724497</v>
      </c>
      <c r="AA413" s="2" t="s">
        <v>3742</v>
      </c>
      <c r="AB413" s="2" t="s">
        <v>950</v>
      </c>
    </row>
    <row r="414" spans="1:28" ht="15.75" x14ac:dyDescent="0.25">
      <c r="A414" s="2">
        <v>413</v>
      </c>
      <c r="B414" s="50" t="s">
        <v>3743</v>
      </c>
      <c r="C414" s="47">
        <f ca="1">SUMIF([1]Data!$AC$2:$AC$173,C414,[1]Data!$AD$2:$AD$173)</f>
        <v>0</v>
      </c>
      <c r="D414" s="51">
        <v>45887</v>
      </c>
      <c r="E414" s="51">
        <v>45892</v>
      </c>
      <c r="F414" s="52">
        <v>45887.645774421297</v>
      </c>
      <c r="G414" s="3" t="s">
        <v>3744</v>
      </c>
      <c r="H414" s="51"/>
      <c r="I414" s="2" t="s">
        <v>2487</v>
      </c>
      <c r="J414" s="3" t="s">
        <v>2488</v>
      </c>
      <c r="K414" s="2" t="s">
        <v>2489</v>
      </c>
      <c r="L414" s="2" t="s">
        <v>2490</v>
      </c>
      <c r="M414" s="3" t="s">
        <v>1057</v>
      </c>
      <c r="N414" s="2" t="s">
        <v>1056</v>
      </c>
      <c r="O414" s="2" t="s">
        <v>3745</v>
      </c>
      <c r="P414" s="2">
        <v>10</v>
      </c>
      <c r="Q414" s="3" t="s">
        <v>2563</v>
      </c>
      <c r="R414" s="2" t="s">
        <v>961</v>
      </c>
      <c r="S414" s="3" t="s">
        <v>2564</v>
      </c>
      <c r="T414" s="3" t="s">
        <v>2496</v>
      </c>
      <c r="U414" s="2">
        <v>73431</v>
      </c>
      <c r="V414" s="2">
        <v>2</v>
      </c>
      <c r="W414" s="2">
        <v>0</v>
      </c>
      <c r="X414" s="2" t="s">
        <v>3746</v>
      </c>
      <c r="Z414" s="51">
        <v>45887.645769525501</v>
      </c>
      <c r="AB414" s="2" t="s">
        <v>950</v>
      </c>
    </row>
    <row r="415" spans="1:28" ht="15.75" x14ac:dyDescent="0.25">
      <c r="A415" s="2">
        <v>414</v>
      </c>
      <c r="B415" s="50" t="s">
        <v>3743</v>
      </c>
      <c r="C415" s="47">
        <f ca="1">SUMIF([1]Data!$AC$2:$AC$173,C415,[1]Data!$AD$2:$AD$173)</f>
        <v>0</v>
      </c>
      <c r="D415" s="51">
        <v>45887</v>
      </c>
      <c r="E415" s="51">
        <v>45892</v>
      </c>
      <c r="F415" s="52">
        <v>45887.645774421297</v>
      </c>
      <c r="G415" s="3" t="s">
        <v>3744</v>
      </c>
      <c r="H415" s="51"/>
      <c r="I415" s="2" t="s">
        <v>2487</v>
      </c>
      <c r="J415" s="3" t="s">
        <v>2488</v>
      </c>
      <c r="K415" s="2" t="s">
        <v>2489</v>
      </c>
      <c r="L415" s="2" t="s">
        <v>2490</v>
      </c>
      <c r="M415" s="3" t="s">
        <v>1057</v>
      </c>
      <c r="N415" s="2" t="s">
        <v>1056</v>
      </c>
      <c r="O415" s="2" t="s">
        <v>3745</v>
      </c>
      <c r="P415" s="2">
        <v>20</v>
      </c>
      <c r="Q415" s="3" t="s">
        <v>2556</v>
      </c>
      <c r="R415" s="2" t="s">
        <v>960</v>
      </c>
      <c r="S415" s="3" t="s">
        <v>2557</v>
      </c>
      <c r="T415" s="3" t="s">
        <v>2496</v>
      </c>
      <c r="U415" s="2">
        <v>55595</v>
      </c>
      <c r="V415" s="2">
        <v>4</v>
      </c>
      <c r="W415" s="2">
        <v>0</v>
      </c>
      <c r="X415" s="2" t="s">
        <v>3746</v>
      </c>
      <c r="Z415" s="51">
        <v>45887.645769525501</v>
      </c>
      <c r="AB415" s="2" t="s">
        <v>950</v>
      </c>
    </row>
    <row r="416" spans="1:28" ht="15.75" x14ac:dyDescent="0.25">
      <c r="A416" s="2">
        <v>415</v>
      </c>
      <c r="B416" s="50" t="s">
        <v>3747</v>
      </c>
      <c r="C416" s="47">
        <f ca="1">SUMIF([1]Data!$AC$2:$AC$173,C416,[1]Data!$AD$2:$AD$173)</f>
        <v>0</v>
      </c>
      <c r="D416" s="51">
        <v>45887</v>
      </c>
      <c r="E416" s="51">
        <v>45900</v>
      </c>
      <c r="F416" s="52">
        <v>45887.646722372701</v>
      </c>
      <c r="G416" s="3" t="s">
        <v>3748</v>
      </c>
      <c r="H416" s="51"/>
      <c r="I416" s="2" t="s">
        <v>2487</v>
      </c>
      <c r="J416" s="3" t="s">
        <v>2488</v>
      </c>
      <c r="K416" s="2" t="s">
        <v>2489</v>
      </c>
      <c r="L416" s="2" t="s">
        <v>2490</v>
      </c>
      <c r="M416" s="3" t="s">
        <v>1198</v>
      </c>
      <c r="N416" s="2" t="s">
        <v>1197</v>
      </c>
      <c r="O416" s="2" t="s">
        <v>3749</v>
      </c>
      <c r="P416" s="2">
        <v>10</v>
      </c>
      <c r="Q416" s="3" t="s">
        <v>2556</v>
      </c>
      <c r="R416" s="2" t="s">
        <v>960</v>
      </c>
      <c r="S416" s="3" t="s">
        <v>2557</v>
      </c>
      <c r="T416" s="3" t="s">
        <v>2496</v>
      </c>
      <c r="U416" s="2">
        <v>55595</v>
      </c>
      <c r="V416" s="2">
        <v>6</v>
      </c>
      <c r="W416" s="2">
        <v>0</v>
      </c>
      <c r="X416" s="2" t="s">
        <v>1197</v>
      </c>
      <c r="Y416" s="2" t="s">
        <v>2541</v>
      </c>
      <c r="Z416" s="51">
        <v>45887.646717511598</v>
      </c>
      <c r="AA416" s="2" t="s">
        <v>3750</v>
      </c>
      <c r="AB416" s="2" t="s">
        <v>950</v>
      </c>
    </row>
    <row r="417" spans="1:28" ht="15.75" x14ac:dyDescent="0.25">
      <c r="A417" s="2">
        <v>416</v>
      </c>
      <c r="B417" s="50" t="s">
        <v>3751</v>
      </c>
      <c r="C417" s="47">
        <f ca="1">SUMIF([1]Data!$AC$2:$AC$173,C417,[1]Data!$AD$2:$AD$173)</f>
        <v>0</v>
      </c>
      <c r="D417" s="51">
        <v>45887</v>
      </c>
      <c r="E417" s="51">
        <v>45892</v>
      </c>
      <c r="F417" s="52">
        <v>45887.651189039403</v>
      </c>
      <c r="G417" s="3" t="s">
        <v>3752</v>
      </c>
      <c r="H417" s="51"/>
      <c r="I417" s="2" t="s">
        <v>2487</v>
      </c>
      <c r="J417" s="3" t="s">
        <v>2488</v>
      </c>
      <c r="K417" s="2" t="s">
        <v>2489</v>
      </c>
      <c r="L417" s="2" t="s">
        <v>2490</v>
      </c>
      <c r="M417" s="3" t="s">
        <v>3753</v>
      </c>
      <c r="N417" s="2" t="s">
        <v>3754</v>
      </c>
      <c r="O417" s="2" t="s">
        <v>3755</v>
      </c>
      <c r="P417" s="2">
        <v>10</v>
      </c>
      <c r="Q417" s="3" t="s">
        <v>2556</v>
      </c>
      <c r="R417" s="2" t="s">
        <v>960</v>
      </c>
      <c r="S417" s="3" t="s">
        <v>2557</v>
      </c>
      <c r="T417" s="3" t="s">
        <v>2496</v>
      </c>
      <c r="U417" s="2">
        <v>55595</v>
      </c>
      <c r="V417" s="2">
        <v>1</v>
      </c>
      <c r="W417" s="2">
        <v>0</v>
      </c>
      <c r="X417" s="2" t="s">
        <v>3756</v>
      </c>
      <c r="Z417" s="51">
        <v>45887.651184178198</v>
      </c>
      <c r="AB417" s="2" t="s">
        <v>950</v>
      </c>
    </row>
    <row r="418" spans="1:28" ht="15.75" x14ac:dyDescent="0.25">
      <c r="A418" s="2">
        <v>417</v>
      </c>
      <c r="B418" s="50" t="s">
        <v>3757</v>
      </c>
      <c r="C418" s="47">
        <f ca="1">SUMIF([1]Data!$AC$2:$AC$173,C418,[1]Data!$AD$2:$AD$173)</f>
        <v>0</v>
      </c>
      <c r="D418" s="51">
        <v>45887</v>
      </c>
      <c r="E418" s="51">
        <v>45887</v>
      </c>
      <c r="F418" s="52">
        <v>45887.651234803197</v>
      </c>
      <c r="G418" s="3" t="s">
        <v>3758</v>
      </c>
      <c r="H418" s="51"/>
      <c r="I418" s="2" t="s">
        <v>2487</v>
      </c>
      <c r="J418" s="3" t="s">
        <v>2488</v>
      </c>
      <c r="K418" s="2" t="s">
        <v>2489</v>
      </c>
      <c r="L418" s="2" t="s">
        <v>2490</v>
      </c>
      <c r="M418" s="3" t="s">
        <v>3759</v>
      </c>
      <c r="N418" s="2" t="s">
        <v>3760</v>
      </c>
      <c r="O418" s="2" t="s">
        <v>3761</v>
      </c>
      <c r="P418" s="2">
        <v>10</v>
      </c>
      <c r="Q418" s="3" t="s">
        <v>2510</v>
      </c>
      <c r="R418" s="2" t="s">
        <v>955</v>
      </c>
      <c r="S418" s="3" t="s">
        <v>2511</v>
      </c>
      <c r="T418" s="3" t="s">
        <v>2496</v>
      </c>
      <c r="U418" s="2">
        <v>46000</v>
      </c>
      <c r="V418" s="2">
        <v>1</v>
      </c>
      <c r="W418" s="2">
        <v>0</v>
      </c>
      <c r="X418" s="2" t="s">
        <v>3760</v>
      </c>
      <c r="Z418" s="51">
        <v>45887.651230092597</v>
      </c>
      <c r="AA418" s="2" t="s">
        <v>3762</v>
      </c>
      <c r="AB418" s="2" t="s">
        <v>950</v>
      </c>
    </row>
    <row r="419" spans="1:28" ht="15.75" x14ac:dyDescent="0.25">
      <c r="A419" s="2">
        <v>418</v>
      </c>
      <c r="B419" s="50" t="s">
        <v>3763</v>
      </c>
      <c r="C419" s="47">
        <f ca="1">SUMIF([1]Data!$AC$2:$AC$173,C419,[1]Data!$AD$2:$AD$173)</f>
        <v>0</v>
      </c>
      <c r="D419" s="51">
        <v>45887</v>
      </c>
      <c r="E419" s="51">
        <v>45887</v>
      </c>
      <c r="F419" s="52">
        <v>45887.651237118102</v>
      </c>
      <c r="G419" s="3" t="s">
        <v>3758</v>
      </c>
      <c r="H419" s="51"/>
      <c r="I419" s="2" t="s">
        <v>2487</v>
      </c>
      <c r="J419" s="3" t="s">
        <v>2488</v>
      </c>
      <c r="K419" s="2" t="s">
        <v>2489</v>
      </c>
      <c r="L419" s="2" t="s">
        <v>2490</v>
      </c>
      <c r="M419" s="3" t="s">
        <v>3764</v>
      </c>
      <c r="N419" s="2" t="s">
        <v>3765</v>
      </c>
      <c r="O419" s="2" t="s">
        <v>3766</v>
      </c>
      <c r="P419" s="2">
        <v>10</v>
      </c>
      <c r="Q419" s="3" t="s">
        <v>2592</v>
      </c>
      <c r="R419" s="2" t="s">
        <v>959</v>
      </c>
      <c r="S419" s="3" t="s">
        <v>2593</v>
      </c>
      <c r="T419" s="3" t="s">
        <v>2496</v>
      </c>
      <c r="U419" s="2">
        <v>70950</v>
      </c>
      <c r="V419" s="2">
        <v>1</v>
      </c>
      <c r="W419" s="2">
        <v>0</v>
      </c>
      <c r="X419" s="2" t="s">
        <v>3765</v>
      </c>
      <c r="Z419" s="51">
        <v>45887.651232210701</v>
      </c>
      <c r="AA419" s="2" t="s">
        <v>3767</v>
      </c>
      <c r="AB419" s="2" t="s">
        <v>950</v>
      </c>
    </row>
    <row r="420" spans="1:28" ht="15.75" x14ac:dyDescent="0.25">
      <c r="A420" s="2">
        <v>419</v>
      </c>
      <c r="B420" s="50" t="s">
        <v>3763</v>
      </c>
      <c r="C420" s="47">
        <f ca="1">SUMIF([1]Data!$AC$2:$AC$173,C420,[1]Data!$AD$2:$AD$173)</f>
        <v>0</v>
      </c>
      <c r="D420" s="51">
        <v>45887</v>
      </c>
      <c r="E420" s="51">
        <v>45887</v>
      </c>
      <c r="F420" s="52">
        <v>45887.651237118102</v>
      </c>
      <c r="G420" s="3" t="s">
        <v>3758</v>
      </c>
      <c r="H420" s="51"/>
      <c r="I420" s="2" t="s">
        <v>2487</v>
      </c>
      <c r="J420" s="3" t="s">
        <v>2488</v>
      </c>
      <c r="K420" s="2" t="s">
        <v>2489</v>
      </c>
      <c r="L420" s="2" t="s">
        <v>2490</v>
      </c>
      <c r="M420" s="3" t="s">
        <v>3764</v>
      </c>
      <c r="N420" s="2" t="s">
        <v>3765</v>
      </c>
      <c r="O420" s="2" t="s">
        <v>3766</v>
      </c>
      <c r="P420" s="2">
        <v>20</v>
      </c>
      <c r="Q420" s="3" t="s">
        <v>2502</v>
      </c>
      <c r="R420" s="2" t="s">
        <v>981</v>
      </c>
      <c r="S420" s="3" t="s">
        <v>2503</v>
      </c>
      <c r="T420" s="3" t="s">
        <v>2496</v>
      </c>
      <c r="U420" s="2">
        <v>50182</v>
      </c>
      <c r="V420" s="2">
        <v>1</v>
      </c>
      <c r="W420" s="2">
        <v>0</v>
      </c>
      <c r="X420" s="2" t="s">
        <v>3765</v>
      </c>
      <c r="Z420" s="51">
        <v>45887.651232210701</v>
      </c>
      <c r="AA420" s="2" t="s">
        <v>3767</v>
      </c>
      <c r="AB420" s="2" t="s">
        <v>950</v>
      </c>
    </row>
    <row r="421" spans="1:28" ht="15.75" x14ac:dyDescent="0.25">
      <c r="A421" s="2">
        <v>420</v>
      </c>
      <c r="B421" s="50" t="s">
        <v>3768</v>
      </c>
      <c r="C421" s="47">
        <f ca="1">SUMIF([1]Data!$AC$2:$AC$173,C421,[1]Data!$AD$2:$AD$173)</f>
        <v>0</v>
      </c>
      <c r="D421" s="51">
        <v>45887</v>
      </c>
      <c r="E421" s="51">
        <v>45887</v>
      </c>
      <c r="F421" s="52">
        <v>45887.651613923597</v>
      </c>
      <c r="G421" s="3" t="s">
        <v>3769</v>
      </c>
      <c r="H421" s="51"/>
      <c r="I421" s="2" t="s">
        <v>2487</v>
      </c>
      <c r="J421" s="3" t="s">
        <v>2488</v>
      </c>
      <c r="K421" s="2" t="s">
        <v>2489</v>
      </c>
      <c r="L421" s="2" t="s">
        <v>2490</v>
      </c>
      <c r="M421" s="3" t="s">
        <v>3770</v>
      </c>
      <c r="N421" s="2" t="s">
        <v>3771</v>
      </c>
      <c r="O421" s="2" t="s">
        <v>3772</v>
      </c>
      <c r="P421" s="2">
        <v>10</v>
      </c>
      <c r="Q421" s="3" t="s">
        <v>2502</v>
      </c>
      <c r="R421" s="2" t="s">
        <v>981</v>
      </c>
      <c r="S421" s="3" t="s">
        <v>2503</v>
      </c>
      <c r="T421" s="3" t="s">
        <v>2496</v>
      </c>
      <c r="U421" s="2">
        <v>50182</v>
      </c>
      <c r="V421" s="2">
        <v>2</v>
      </c>
      <c r="W421" s="2">
        <v>0</v>
      </c>
      <c r="X421" s="2" t="s">
        <v>3771</v>
      </c>
      <c r="Y421" s="2" t="s">
        <v>3773</v>
      </c>
      <c r="Z421" s="51">
        <v>45887.651609722197</v>
      </c>
      <c r="AB421" s="2" t="s">
        <v>950</v>
      </c>
    </row>
    <row r="422" spans="1:28" ht="15.75" x14ac:dyDescent="0.25">
      <c r="A422" s="2">
        <v>421</v>
      </c>
      <c r="B422" s="50" t="s">
        <v>3768</v>
      </c>
      <c r="C422" s="47">
        <f ca="1">SUMIF([1]Data!$AC$2:$AC$173,C422,[1]Data!$AD$2:$AD$173)</f>
        <v>0</v>
      </c>
      <c r="D422" s="51">
        <v>45887</v>
      </c>
      <c r="E422" s="51">
        <v>45887</v>
      </c>
      <c r="F422" s="52">
        <v>45887.651613923597</v>
      </c>
      <c r="G422" s="3" t="s">
        <v>3769</v>
      </c>
      <c r="H422" s="51"/>
      <c r="I422" s="2" t="s">
        <v>2487</v>
      </c>
      <c r="J422" s="3" t="s">
        <v>2488</v>
      </c>
      <c r="K422" s="2" t="s">
        <v>2489</v>
      </c>
      <c r="L422" s="2" t="s">
        <v>2490</v>
      </c>
      <c r="M422" s="3" t="s">
        <v>3770</v>
      </c>
      <c r="N422" s="2" t="s">
        <v>3771</v>
      </c>
      <c r="O422" s="2" t="s">
        <v>3772</v>
      </c>
      <c r="P422" s="2">
        <v>20</v>
      </c>
      <c r="Q422" s="3" t="s">
        <v>2556</v>
      </c>
      <c r="R422" s="2" t="s">
        <v>960</v>
      </c>
      <c r="S422" s="3" t="s">
        <v>2557</v>
      </c>
      <c r="T422" s="3" t="s">
        <v>2496</v>
      </c>
      <c r="U422" s="2">
        <v>55595</v>
      </c>
      <c r="V422" s="2">
        <v>1</v>
      </c>
      <c r="W422" s="2">
        <v>0</v>
      </c>
      <c r="X422" s="2" t="s">
        <v>3771</v>
      </c>
      <c r="Y422" s="2" t="s">
        <v>3773</v>
      </c>
      <c r="Z422" s="51">
        <v>45887.651609722197</v>
      </c>
      <c r="AB422" s="2" t="s">
        <v>950</v>
      </c>
    </row>
    <row r="423" spans="1:28" ht="15.75" x14ac:dyDescent="0.25">
      <c r="A423" s="2">
        <v>422</v>
      </c>
      <c r="B423" s="50" t="s">
        <v>3774</v>
      </c>
      <c r="C423" s="47">
        <f ca="1">SUMIF([1]Data!$AC$2:$AC$173,C423,[1]Data!$AD$2:$AD$173)</f>
        <v>0</v>
      </c>
      <c r="D423" s="51">
        <v>45887</v>
      </c>
      <c r="E423" s="51">
        <v>45892</v>
      </c>
      <c r="F423" s="52">
        <v>45887.652251076397</v>
      </c>
      <c r="G423" s="3" t="s">
        <v>3775</v>
      </c>
      <c r="H423" s="51"/>
      <c r="I423" s="2" t="s">
        <v>2487</v>
      </c>
      <c r="J423" s="3" t="s">
        <v>2488</v>
      </c>
      <c r="K423" s="2" t="s">
        <v>2489</v>
      </c>
      <c r="L423" s="2" t="s">
        <v>2490</v>
      </c>
      <c r="M423" s="3" t="s">
        <v>3776</v>
      </c>
      <c r="N423" s="2" t="s">
        <v>3777</v>
      </c>
      <c r="O423" s="2" t="s">
        <v>3778</v>
      </c>
      <c r="P423" s="2">
        <v>10</v>
      </c>
      <c r="Q423" s="3" t="s">
        <v>2519</v>
      </c>
      <c r="R423" s="2" t="s">
        <v>951</v>
      </c>
      <c r="S423" s="3" t="s">
        <v>2520</v>
      </c>
      <c r="T423" s="3" t="s">
        <v>2496</v>
      </c>
      <c r="U423" s="2">
        <v>111058</v>
      </c>
      <c r="V423" s="2">
        <v>6</v>
      </c>
      <c r="W423" s="2">
        <v>0</v>
      </c>
      <c r="X423" s="2" t="s">
        <v>3777</v>
      </c>
      <c r="Z423" s="51">
        <v>45887.652246840298</v>
      </c>
      <c r="AB423" s="2" t="s">
        <v>950</v>
      </c>
    </row>
    <row r="424" spans="1:28" ht="15.75" x14ac:dyDescent="0.25">
      <c r="A424" s="2">
        <v>423</v>
      </c>
      <c r="B424" s="50" t="s">
        <v>3779</v>
      </c>
      <c r="C424" s="47">
        <f ca="1">SUMIF([1]Data!$AC$2:$AC$173,C424,[1]Data!$AD$2:$AD$173)</f>
        <v>0</v>
      </c>
      <c r="D424" s="51">
        <v>45887</v>
      </c>
      <c r="E424" s="51">
        <v>45888</v>
      </c>
      <c r="F424" s="52">
        <v>45887.652564733798</v>
      </c>
      <c r="G424" s="3" t="s">
        <v>3780</v>
      </c>
      <c r="H424" s="51"/>
      <c r="I424" s="2" t="s">
        <v>2487</v>
      </c>
      <c r="J424" s="3" t="s">
        <v>2488</v>
      </c>
      <c r="K424" s="2" t="s">
        <v>2489</v>
      </c>
      <c r="L424" s="2" t="s">
        <v>2490</v>
      </c>
      <c r="M424" s="3" t="s">
        <v>3781</v>
      </c>
      <c r="N424" s="2" t="s">
        <v>3782</v>
      </c>
      <c r="O424" s="2" t="s">
        <v>3783</v>
      </c>
      <c r="P424" s="2">
        <v>10</v>
      </c>
      <c r="Q424" s="3" t="s">
        <v>2498</v>
      </c>
      <c r="R424" s="2" t="s">
        <v>977</v>
      </c>
      <c r="S424" s="3" t="s">
        <v>2499</v>
      </c>
      <c r="T424" s="3" t="s">
        <v>2496</v>
      </c>
      <c r="U424" s="2">
        <v>50400</v>
      </c>
      <c r="V424" s="2">
        <v>1</v>
      </c>
      <c r="W424" s="2">
        <v>0</v>
      </c>
      <c r="X424" s="2" t="s">
        <v>3784</v>
      </c>
      <c r="Z424" s="51">
        <v>45887.652560416704</v>
      </c>
      <c r="AB424" s="2" t="s">
        <v>950</v>
      </c>
    </row>
    <row r="425" spans="1:28" ht="15.75" x14ac:dyDescent="0.25">
      <c r="A425" s="2">
        <v>424</v>
      </c>
      <c r="B425" s="50" t="s">
        <v>3779</v>
      </c>
      <c r="C425" s="47">
        <f ca="1">SUMIF([1]Data!$AC$2:$AC$173,C425,[1]Data!$AD$2:$AD$173)</f>
        <v>0</v>
      </c>
      <c r="D425" s="51">
        <v>45887</v>
      </c>
      <c r="E425" s="51">
        <v>45888</v>
      </c>
      <c r="F425" s="52">
        <v>45887.652564733798</v>
      </c>
      <c r="G425" s="3" t="s">
        <v>3780</v>
      </c>
      <c r="H425" s="51"/>
      <c r="I425" s="2" t="s">
        <v>2487</v>
      </c>
      <c r="J425" s="3" t="s">
        <v>2488</v>
      </c>
      <c r="K425" s="2" t="s">
        <v>2489</v>
      </c>
      <c r="L425" s="2" t="s">
        <v>2490</v>
      </c>
      <c r="M425" s="3" t="s">
        <v>3781</v>
      </c>
      <c r="N425" s="2" t="s">
        <v>3782</v>
      </c>
      <c r="O425" s="2" t="s">
        <v>3783</v>
      </c>
      <c r="P425" s="2">
        <v>20</v>
      </c>
      <c r="Q425" s="3" t="s">
        <v>2494</v>
      </c>
      <c r="R425" s="2" t="s">
        <v>1079</v>
      </c>
      <c r="S425" s="3" t="s">
        <v>2495</v>
      </c>
      <c r="T425" s="3" t="s">
        <v>2496</v>
      </c>
      <c r="U425" s="2">
        <v>49500</v>
      </c>
      <c r="V425" s="2">
        <v>1</v>
      </c>
      <c r="W425" s="2">
        <v>0</v>
      </c>
      <c r="X425" s="2" t="s">
        <v>3784</v>
      </c>
      <c r="Z425" s="51">
        <v>45887.652560416704</v>
      </c>
      <c r="AB425" s="2" t="s">
        <v>950</v>
      </c>
    </row>
    <row r="426" spans="1:28" ht="15.75" x14ac:dyDescent="0.25">
      <c r="A426" s="2">
        <v>425</v>
      </c>
      <c r="B426" s="50" t="s">
        <v>3785</v>
      </c>
      <c r="C426" s="47">
        <f ca="1">SUMIF([1]Data!$AC$2:$AC$173,C426,[1]Data!$AD$2:$AD$173)</f>
        <v>0</v>
      </c>
      <c r="D426" s="51">
        <v>45887</v>
      </c>
      <c r="E426" s="51">
        <v>45887</v>
      </c>
      <c r="F426" s="52">
        <v>45887.652566435201</v>
      </c>
      <c r="G426" s="3" t="s">
        <v>3780</v>
      </c>
      <c r="H426" s="51"/>
      <c r="I426" s="2" t="s">
        <v>2487</v>
      </c>
      <c r="J426" s="3" t="s">
        <v>2488</v>
      </c>
      <c r="K426" s="2" t="s">
        <v>2489</v>
      </c>
      <c r="L426" s="2" t="s">
        <v>2490</v>
      </c>
      <c r="M426" s="3" t="s">
        <v>3786</v>
      </c>
      <c r="N426" s="2" t="s">
        <v>3787</v>
      </c>
      <c r="O426" s="2" t="s">
        <v>3788</v>
      </c>
      <c r="P426" s="2">
        <v>10</v>
      </c>
      <c r="Q426" s="3" t="s">
        <v>2502</v>
      </c>
      <c r="R426" s="2" t="s">
        <v>981</v>
      </c>
      <c r="S426" s="3" t="s">
        <v>2503</v>
      </c>
      <c r="T426" s="3" t="s">
        <v>2496</v>
      </c>
      <c r="U426" s="2">
        <v>50182</v>
      </c>
      <c r="V426" s="2">
        <v>2</v>
      </c>
      <c r="W426" s="2">
        <v>0</v>
      </c>
      <c r="X426" s="2" t="s">
        <v>3787</v>
      </c>
      <c r="Y426" s="2" t="s">
        <v>3789</v>
      </c>
      <c r="Z426" s="51">
        <v>45887.652562118099</v>
      </c>
      <c r="AB426" s="2" t="s">
        <v>950</v>
      </c>
    </row>
    <row r="427" spans="1:28" ht="15.75" x14ac:dyDescent="0.25">
      <c r="A427" s="2">
        <v>426</v>
      </c>
      <c r="B427" s="50" t="s">
        <v>3785</v>
      </c>
      <c r="C427" s="47">
        <f ca="1">SUMIF([1]Data!$AC$2:$AC$173,C427,[1]Data!$AD$2:$AD$173)</f>
        <v>0</v>
      </c>
      <c r="D427" s="51">
        <v>45887</v>
      </c>
      <c r="E427" s="51">
        <v>45887</v>
      </c>
      <c r="F427" s="52">
        <v>45887.652566435201</v>
      </c>
      <c r="G427" s="3" t="s">
        <v>3780</v>
      </c>
      <c r="H427" s="51"/>
      <c r="I427" s="2" t="s">
        <v>2487</v>
      </c>
      <c r="J427" s="3" t="s">
        <v>2488</v>
      </c>
      <c r="K427" s="2" t="s">
        <v>2489</v>
      </c>
      <c r="L427" s="2" t="s">
        <v>2490</v>
      </c>
      <c r="M427" s="3" t="s">
        <v>3786</v>
      </c>
      <c r="N427" s="2" t="s">
        <v>3787</v>
      </c>
      <c r="O427" s="2" t="s">
        <v>3788</v>
      </c>
      <c r="P427" s="2">
        <v>20</v>
      </c>
      <c r="Q427" s="3" t="s">
        <v>2519</v>
      </c>
      <c r="R427" s="2" t="s">
        <v>951</v>
      </c>
      <c r="S427" s="3" t="s">
        <v>2520</v>
      </c>
      <c r="T427" s="3" t="s">
        <v>2496</v>
      </c>
      <c r="U427" s="2">
        <v>111058</v>
      </c>
      <c r="V427" s="2">
        <v>3</v>
      </c>
      <c r="W427" s="2">
        <v>0</v>
      </c>
      <c r="X427" s="2" t="s">
        <v>3787</v>
      </c>
      <c r="Y427" s="2" t="s">
        <v>3789</v>
      </c>
      <c r="Z427" s="51">
        <v>45887.652562118099</v>
      </c>
      <c r="AB427" s="2" t="s">
        <v>950</v>
      </c>
    </row>
    <row r="428" spans="1:28" ht="15.75" x14ac:dyDescent="0.25">
      <c r="A428" s="2">
        <v>427</v>
      </c>
      <c r="B428" s="50" t="s">
        <v>3790</v>
      </c>
      <c r="C428" s="47">
        <f ca="1">SUMIF([1]Data!$AC$2:$AC$173,C428,[1]Data!$AD$2:$AD$173)</f>
        <v>0</v>
      </c>
      <c r="D428" s="51">
        <v>45887</v>
      </c>
      <c r="E428" s="51">
        <v>45892</v>
      </c>
      <c r="F428" s="52">
        <v>45887.654051192098</v>
      </c>
      <c r="G428" s="3" t="s">
        <v>3791</v>
      </c>
      <c r="H428" s="51"/>
      <c r="I428" s="2" t="s">
        <v>2487</v>
      </c>
      <c r="J428" s="3" t="s">
        <v>2488</v>
      </c>
      <c r="K428" s="2" t="s">
        <v>2489</v>
      </c>
      <c r="L428" s="2" t="s">
        <v>2490</v>
      </c>
      <c r="M428" s="3" t="s">
        <v>2602</v>
      </c>
      <c r="N428" s="2" t="s">
        <v>2603</v>
      </c>
      <c r="O428" s="2" t="s">
        <v>2604</v>
      </c>
      <c r="P428" s="2">
        <v>10</v>
      </c>
      <c r="Q428" s="3" t="s">
        <v>2563</v>
      </c>
      <c r="R428" s="2" t="s">
        <v>961</v>
      </c>
      <c r="S428" s="3" t="s">
        <v>2564</v>
      </c>
      <c r="T428" s="3" t="s">
        <v>2496</v>
      </c>
      <c r="U428" s="2">
        <v>73431</v>
      </c>
      <c r="V428" s="2">
        <v>1</v>
      </c>
      <c r="W428" s="2">
        <v>0</v>
      </c>
      <c r="X428" s="2" t="s">
        <v>2603</v>
      </c>
      <c r="Z428" s="51">
        <v>45887.654046493102</v>
      </c>
      <c r="AA428" s="2" t="s">
        <v>3792</v>
      </c>
      <c r="AB428" s="2" t="s">
        <v>950</v>
      </c>
    </row>
    <row r="429" spans="1:28" ht="15.75" x14ac:dyDescent="0.25">
      <c r="A429" s="2">
        <v>428</v>
      </c>
      <c r="B429" s="50" t="s">
        <v>3793</v>
      </c>
      <c r="C429" s="47">
        <f ca="1">SUMIF([1]Data!$AC$2:$AC$173,C429,[1]Data!$AD$2:$AD$173)</f>
        <v>0</v>
      </c>
      <c r="D429" s="51">
        <v>45887</v>
      </c>
      <c r="E429" s="51">
        <v>45887</v>
      </c>
      <c r="F429" s="52">
        <v>45887.658103205998</v>
      </c>
      <c r="G429" s="3" t="s">
        <v>3794</v>
      </c>
      <c r="H429" s="51"/>
      <c r="I429" s="2" t="s">
        <v>2487</v>
      </c>
      <c r="J429" s="3" t="s">
        <v>2488</v>
      </c>
      <c r="K429" s="2" t="s">
        <v>2489</v>
      </c>
      <c r="L429" s="2" t="s">
        <v>2490</v>
      </c>
      <c r="M429" s="3" t="s">
        <v>3795</v>
      </c>
      <c r="N429" s="2" t="s">
        <v>3796</v>
      </c>
      <c r="O429" s="2" t="s">
        <v>3797</v>
      </c>
      <c r="P429" s="2">
        <v>10</v>
      </c>
      <c r="Q429" s="3" t="s">
        <v>2528</v>
      </c>
      <c r="R429" s="2" t="s">
        <v>965</v>
      </c>
      <c r="S429" s="3" t="s">
        <v>2529</v>
      </c>
      <c r="T429" s="3" t="s">
        <v>2496</v>
      </c>
      <c r="U429" s="2">
        <v>74250</v>
      </c>
      <c r="V429" s="2">
        <v>1</v>
      </c>
      <c r="W429" s="2">
        <v>0</v>
      </c>
      <c r="X429" s="2" t="s">
        <v>3798</v>
      </c>
      <c r="Y429" s="2" t="s">
        <v>3799</v>
      </c>
      <c r="Z429" s="51">
        <v>45887.658098148102</v>
      </c>
      <c r="AB429" s="2" t="s">
        <v>950</v>
      </c>
    </row>
    <row r="430" spans="1:28" ht="15.75" x14ac:dyDescent="0.25">
      <c r="A430" s="2">
        <v>429</v>
      </c>
      <c r="B430" s="50" t="s">
        <v>3793</v>
      </c>
      <c r="C430" s="47">
        <f ca="1">SUMIF([1]Data!$AC$2:$AC$173,C430,[1]Data!$AD$2:$AD$173)</f>
        <v>0</v>
      </c>
      <c r="D430" s="51">
        <v>45887</v>
      </c>
      <c r="E430" s="51">
        <v>45887</v>
      </c>
      <c r="F430" s="52">
        <v>45887.658103205998</v>
      </c>
      <c r="G430" s="3" t="s">
        <v>3794</v>
      </c>
      <c r="H430" s="51"/>
      <c r="I430" s="2" t="s">
        <v>2487</v>
      </c>
      <c r="J430" s="3" t="s">
        <v>2488</v>
      </c>
      <c r="K430" s="2" t="s">
        <v>2489</v>
      </c>
      <c r="L430" s="2" t="s">
        <v>2490</v>
      </c>
      <c r="M430" s="3" t="s">
        <v>3795</v>
      </c>
      <c r="N430" s="2" t="s">
        <v>3796</v>
      </c>
      <c r="O430" s="2" t="s">
        <v>3797</v>
      </c>
      <c r="P430" s="2">
        <v>20</v>
      </c>
      <c r="Q430" s="3" t="s">
        <v>2494</v>
      </c>
      <c r="R430" s="2" t="s">
        <v>1079</v>
      </c>
      <c r="S430" s="3" t="s">
        <v>2495</v>
      </c>
      <c r="T430" s="3" t="s">
        <v>2496</v>
      </c>
      <c r="U430" s="2">
        <v>49500</v>
      </c>
      <c r="V430" s="2">
        <v>1</v>
      </c>
      <c r="W430" s="2">
        <v>0</v>
      </c>
      <c r="X430" s="2" t="s">
        <v>3798</v>
      </c>
      <c r="Y430" s="2" t="s">
        <v>3799</v>
      </c>
      <c r="Z430" s="51">
        <v>45887.658098148102</v>
      </c>
      <c r="AB430" s="2" t="s">
        <v>950</v>
      </c>
    </row>
    <row r="431" spans="1:28" ht="15.75" x14ac:dyDescent="0.25">
      <c r="A431" s="2">
        <v>430</v>
      </c>
      <c r="B431" s="50" t="s">
        <v>3800</v>
      </c>
      <c r="C431" s="47">
        <f ca="1">SUMIF([1]Data!$AC$2:$AC$173,C431,[1]Data!$AD$2:$AD$173)</f>
        <v>0</v>
      </c>
      <c r="D431" s="51">
        <v>45887</v>
      </c>
      <c r="E431" s="51">
        <v>45892</v>
      </c>
      <c r="F431" s="52">
        <v>45887.658405173599</v>
      </c>
      <c r="G431" s="3" t="s">
        <v>3801</v>
      </c>
      <c r="H431" s="51"/>
      <c r="I431" s="2" t="s">
        <v>2487</v>
      </c>
      <c r="J431" s="3" t="s">
        <v>2488</v>
      </c>
      <c r="K431" s="2" t="s">
        <v>2489</v>
      </c>
      <c r="L431" s="2" t="s">
        <v>2490</v>
      </c>
      <c r="M431" s="3" t="s">
        <v>3802</v>
      </c>
      <c r="N431" s="2" t="s">
        <v>3803</v>
      </c>
      <c r="O431" s="2" t="s">
        <v>3804</v>
      </c>
      <c r="P431" s="2">
        <v>10</v>
      </c>
      <c r="Q431" s="3" t="s">
        <v>2556</v>
      </c>
      <c r="R431" s="2" t="s">
        <v>960</v>
      </c>
      <c r="S431" s="3" t="s">
        <v>2557</v>
      </c>
      <c r="T431" s="3" t="s">
        <v>2496</v>
      </c>
      <c r="U431" s="2">
        <v>55595</v>
      </c>
      <c r="V431" s="2">
        <v>2</v>
      </c>
      <c r="W431" s="2">
        <v>0</v>
      </c>
      <c r="X431" s="2" t="s">
        <v>3803</v>
      </c>
      <c r="Z431" s="51">
        <v>45887.658400347202</v>
      </c>
      <c r="AB431" s="2" t="s">
        <v>950</v>
      </c>
    </row>
    <row r="432" spans="1:28" ht="15.75" x14ac:dyDescent="0.25">
      <c r="A432" s="2">
        <v>431</v>
      </c>
      <c r="B432" s="50" t="s">
        <v>3805</v>
      </c>
      <c r="C432" s="47">
        <f ca="1">SUMIF([1]Data!$AC$2:$AC$173,C432,[1]Data!$AD$2:$AD$173)</f>
        <v>0</v>
      </c>
      <c r="D432" s="51">
        <v>45887</v>
      </c>
      <c r="E432" s="51">
        <v>45892</v>
      </c>
      <c r="F432" s="52">
        <v>45887.659052349503</v>
      </c>
      <c r="G432" s="3" t="s">
        <v>3806</v>
      </c>
      <c r="H432" s="51"/>
      <c r="I432" s="2" t="s">
        <v>2487</v>
      </c>
      <c r="J432" s="3" t="s">
        <v>2488</v>
      </c>
      <c r="K432" s="2" t="s">
        <v>2489</v>
      </c>
      <c r="L432" s="2" t="s">
        <v>2490</v>
      </c>
      <c r="M432" s="3" t="s">
        <v>3807</v>
      </c>
      <c r="N432" s="2" t="s">
        <v>3808</v>
      </c>
      <c r="O432" s="2" t="s">
        <v>3809</v>
      </c>
      <c r="P432" s="2">
        <v>10</v>
      </c>
      <c r="Q432" s="3" t="s">
        <v>2519</v>
      </c>
      <c r="R432" s="2" t="s">
        <v>951</v>
      </c>
      <c r="S432" s="3" t="s">
        <v>2520</v>
      </c>
      <c r="T432" s="3" t="s">
        <v>2496</v>
      </c>
      <c r="U432" s="2">
        <v>111058</v>
      </c>
      <c r="V432" s="2">
        <v>2</v>
      </c>
      <c r="W432" s="2">
        <v>0</v>
      </c>
      <c r="X432" s="2" t="s">
        <v>3808</v>
      </c>
      <c r="Z432" s="51">
        <v>45887.659047419002</v>
      </c>
      <c r="AB432" s="2" t="s">
        <v>950</v>
      </c>
    </row>
    <row r="433" spans="1:28" ht="15.75" x14ac:dyDescent="0.25">
      <c r="A433" s="2">
        <v>432</v>
      </c>
      <c r="B433" s="50" t="s">
        <v>3810</v>
      </c>
      <c r="C433" s="47">
        <f ca="1">SUMIF([1]Data!$AC$2:$AC$173,C433,[1]Data!$AD$2:$AD$173)</f>
        <v>0</v>
      </c>
      <c r="D433" s="51">
        <v>45887</v>
      </c>
      <c r="E433" s="51">
        <v>45887</v>
      </c>
      <c r="F433" s="52">
        <v>45887.659451273103</v>
      </c>
      <c r="G433" s="3" t="s">
        <v>3811</v>
      </c>
      <c r="H433" s="51"/>
      <c r="I433" s="2" t="s">
        <v>2487</v>
      </c>
      <c r="J433" s="3" t="s">
        <v>2488</v>
      </c>
      <c r="K433" s="2" t="s">
        <v>2489</v>
      </c>
      <c r="L433" s="2" t="s">
        <v>2490</v>
      </c>
      <c r="M433" s="3" t="s">
        <v>3812</v>
      </c>
      <c r="N433" s="2" t="s">
        <v>3813</v>
      </c>
      <c r="O433" s="2" t="s">
        <v>3814</v>
      </c>
      <c r="P433" s="2">
        <v>10</v>
      </c>
      <c r="Q433" s="3" t="s">
        <v>2494</v>
      </c>
      <c r="R433" s="2" t="s">
        <v>1079</v>
      </c>
      <c r="S433" s="3" t="s">
        <v>2495</v>
      </c>
      <c r="T433" s="3" t="s">
        <v>2496</v>
      </c>
      <c r="U433" s="2">
        <v>49500</v>
      </c>
      <c r="V433" s="2">
        <v>1</v>
      </c>
      <c r="W433" s="2">
        <v>0</v>
      </c>
      <c r="X433" s="2" t="s">
        <v>3813</v>
      </c>
      <c r="Y433" s="2" t="s">
        <v>2541</v>
      </c>
      <c r="Z433" s="51">
        <v>45887.659446261598</v>
      </c>
      <c r="AB433" s="2" t="s">
        <v>950</v>
      </c>
    </row>
    <row r="434" spans="1:28" ht="15.75" x14ac:dyDescent="0.25">
      <c r="A434" s="2">
        <v>433</v>
      </c>
      <c r="B434" s="50" t="s">
        <v>3810</v>
      </c>
      <c r="C434" s="47">
        <f ca="1">SUMIF([1]Data!$AC$2:$AC$173,C434,[1]Data!$AD$2:$AD$173)</f>
        <v>0</v>
      </c>
      <c r="D434" s="51">
        <v>45887</v>
      </c>
      <c r="E434" s="51">
        <v>45887</v>
      </c>
      <c r="F434" s="52">
        <v>45887.659451273103</v>
      </c>
      <c r="G434" s="3" t="s">
        <v>3811</v>
      </c>
      <c r="H434" s="51"/>
      <c r="I434" s="2" t="s">
        <v>2487</v>
      </c>
      <c r="J434" s="3" t="s">
        <v>2488</v>
      </c>
      <c r="K434" s="2" t="s">
        <v>2489</v>
      </c>
      <c r="L434" s="2" t="s">
        <v>2490</v>
      </c>
      <c r="M434" s="3" t="s">
        <v>3812</v>
      </c>
      <c r="N434" s="2" t="s">
        <v>3813</v>
      </c>
      <c r="O434" s="2" t="s">
        <v>3814</v>
      </c>
      <c r="P434" s="2">
        <v>20</v>
      </c>
      <c r="Q434" s="3" t="s">
        <v>2556</v>
      </c>
      <c r="R434" s="2" t="s">
        <v>960</v>
      </c>
      <c r="S434" s="3" t="s">
        <v>2557</v>
      </c>
      <c r="T434" s="3" t="s">
        <v>2496</v>
      </c>
      <c r="U434" s="2">
        <v>55595</v>
      </c>
      <c r="V434" s="2">
        <v>1</v>
      </c>
      <c r="W434" s="2">
        <v>0</v>
      </c>
      <c r="X434" s="2" t="s">
        <v>3813</v>
      </c>
      <c r="Y434" s="2" t="s">
        <v>2541</v>
      </c>
      <c r="Z434" s="51">
        <v>45887.659446261598</v>
      </c>
      <c r="AB434" s="2" t="s">
        <v>950</v>
      </c>
    </row>
    <row r="435" spans="1:28" ht="15.75" x14ac:dyDescent="0.25">
      <c r="A435" s="2">
        <v>434</v>
      </c>
      <c r="B435" s="50" t="s">
        <v>3815</v>
      </c>
      <c r="C435" s="47">
        <f ca="1">SUMIF([1]Data!$AC$2:$AC$173,C435,[1]Data!$AD$2:$AD$173)</f>
        <v>0</v>
      </c>
      <c r="D435" s="51">
        <v>45887</v>
      </c>
      <c r="E435" s="51">
        <v>45887</v>
      </c>
      <c r="F435" s="52">
        <v>45887.659459525501</v>
      </c>
      <c r="G435" s="3" t="s">
        <v>3816</v>
      </c>
      <c r="H435" s="51"/>
      <c r="I435" s="2" t="s">
        <v>2487</v>
      </c>
      <c r="J435" s="3" t="s">
        <v>2488</v>
      </c>
      <c r="K435" s="2" t="s">
        <v>2489</v>
      </c>
      <c r="L435" s="2" t="s">
        <v>2490</v>
      </c>
      <c r="M435" s="3" t="s">
        <v>3241</v>
      </c>
      <c r="N435" s="2" t="s">
        <v>3242</v>
      </c>
      <c r="O435" s="2" t="s">
        <v>3243</v>
      </c>
      <c r="P435" s="2">
        <v>10</v>
      </c>
      <c r="Q435" s="3" t="s">
        <v>2510</v>
      </c>
      <c r="R435" s="2" t="s">
        <v>955</v>
      </c>
      <c r="S435" s="3" t="s">
        <v>2511</v>
      </c>
      <c r="T435" s="3" t="s">
        <v>2496</v>
      </c>
      <c r="U435" s="2">
        <v>46000</v>
      </c>
      <c r="V435" s="2">
        <v>1</v>
      </c>
      <c r="W435" s="2">
        <v>0</v>
      </c>
      <c r="X435" s="2" t="s">
        <v>3242</v>
      </c>
      <c r="Z435" s="51">
        <v>45887.6594545486</v>
      </c>
      <c r="AA435" s="2" t="s">
        <v>3817</v>
      </c>
      <c r="AB435" s="2" t="s">
        <v>950</v>
      </c>
    </row>
    <row r="436" spans="1:28" ht="15.75" x14ac:dyDescent="0.25">
      <c r="A436" s="2">
        <v>435</v>
      </c>
      <c r="B436" s="50" t="s">
        <v>3818</v>
      </c>
      <c r="C436" s="47">
        <f ca="1">SUMIF([1]Data!$AC$2:$AC$173,C436,[1]Data!$AD$2:$AD$173)</f>
        <v>0</v>
      </c>
      <c r="D436" s="51">
        <v>45887</v>
      </c>
      <c r="E436" s="51">
        <v>45892</v>
      </c>
      <c r="F436" s="52">
        <v>45887.659679282398</v>
      </c>
      <c r="G436" s="3" t="s">
        <v>3819</v>
      </c>
      <c r="H436" s="51"/>
      <c r="I436" s="2" t="s">
        <v>2487</v>
      </c>
      <c r="J436" s="3" t="s">
        <v>2488</v>
      </c>
      <c r="K436" s="2" t="s">
        <v>2489</v>
      </c>
      <c r="L436" s="2" t="s">
        <v>2490</v>
      </c>
      <c r="M436" s="3" t="s">
        <v>3820</v>
      </c>
      <c r="N436" s="2" t="s">
        <v>3821</v>
      </c>
      <c r="O436" s="2" t="s">
        <v>3822</v>
      </c>
      <c r="P436" s="2">
        <v>10</v>
      </c>
      <c r="Q436" s="3" t="s">
        <v>2556</v>
      </c>
      <c r="R436" s="2" t="s">
        <v>960</v>
      </c>
      <c r="S436" s="3" t="s">
        <v>2557</v>
      </c>
      <c r="T436" s="3" t="s">
        <v>2496</v>
      </c>
      <c r="U436" s="2">
        <v>55595</v>
      </c>
      <c r="V436" s="2">
        <v>5</v>
      </c>
      <c r="W436" s="2">
        <v>0</v>
      </c>
      <c r="X436" s="2" t="s">
        <v>3823</v>
      </c>
      <c r="Z436" s="51">
        <v>45887.659674386603</v>
      </c>
      <c r="AA436" s="2" t="s">
        <v>3824</v>
      </c>
      <c r="AB436" s="2" t="s">
        <v>950</v>
      </c>
    </row>
    <row r="437" spans="1:28" ht="15.75" x14ac:dyDescent="0.25">
      <c r="A437" s="2">
        <v>436</v>
      </c>
      <c r="B437" s="50" t="s">
        <v>3825</v>
      </c>
      <c r="C437" s="47">
        <f ca="1">SUMIF([1]Data!$AC$2:$AC$173,C437,[1]Data!$AD$2:$AD$173)</f>
        <v>0</v>
      </c>
      <c r="D437" s="51">
        <v>45887</v>
      </c>
      <c r="E437" s="51">
        <v>45892</v>
      </c>
      <c r="F437" s="52">
        <v>45887.661073923598</v>
      </c>
      <c r="G437" s="3" t="s">
        <v>3826</v>
      </c>
      <c r="H437" s="51"/>
      <c r="I437" s="2" t="s">
        <v>2487</v>
      </c>
      <c r="J437" s="3" t="s">
        <v>2488</v>
      </c>
      <c r="K437" s="2" t="s">
        <v>2489</v>
      </c>
      <c r="L437" s="2" t="s">
        <v>2490</v>
      </c>
      <c r="M437" s="3" t="s">
        <v>3827</v>
      </c>
      <c r="N437" s="2" t="s">
        <v>3828</v>
      </c>
      <c r="O437" s="2" t="s">
        <v>3829</v>
      </c>
      <c r="P437" s="2">
        <v>10</v>
      </c>
      <c r="Q437" s="3" t="s">
        <v>2563</v>
      </c>
      <c r="R437" s="2" t="s">
        <v>961</v>
      </c>
      <c r="S437" s="3" t="s">
        <v>2564</v>
      </c>
      <c r="T437" s="3" t="s">
        <v>2496</v>
      </c>
      <c r="U437" s="2">
        <v>73431</v>
      </c>
      <c r="V437" s="2">
        <v>2</v>
      </c>
      <c r="W437" s="2">
        <v>0</v>
      </c>
      <c r="X437" s="2" t="s">
        <v>3828</v>
      </c>
      <c r="Y437" s="2" t="s">
        <v>2541</v>
      </c>
      <c r="Z437" s="51">
        <v>45887.661068865702</v>
      </c>
      <c r="AA437" s="2" t="s">
        <v>3830</v>
      </c>
      <c r="AB437" s="2" t="s">
        <v>950</v>
      </c>
    </row>
    <row r="438" spans="1:28" ht="15.75" x14ac:dyDescent="0.25">
      <c r="A438" s="2">
        <v>437</v>
      </c>
      <c r="B438" s="50" t="s">
        <v>3831</v>
      </c>
      <c r="C438" s="47">
        <f ca="1">SUMIF([1]Data!$AC$2:$AC$173,C438,[1]Data!$AD$2:$AD$173)</f>
        <v>0</v>
      </c>
      <c r="D438" s="51">
        <v>45887</v>
      </c>
      <c r="E438" s="51">
        <v>45900</v>
      </c>
      <c r="F438" s="52">
        <v>45887.661389664398</v>
      </c>
      <c r="G438" s="3" t="s">
        <v>3832</v>
      </c>
      <c r="H438" s="51"/>
      <c r="I438" s="2" t="s">
        <v>2487</v>
      </c>
      <c r="J438" s="3" t="s">
        <v>2488</v>
      </c>
      <c r="K438" s="2" t="s">
        <v>2489</v>
      </c>
      <c r="L438" s="2" t="s">
        <v>2490</v>
      </c>
      <c r="M438" s="3" t="s">
        <v>3833</v>
      </c>
      <c r="N438" s="2" t="s">
        <v>3834</v>
      </c>
      <c r="O438" s="2" t="s">
        <v>3835</v>
      </c>
      <c r="P438" s="2">
        <v>10</v>
      </c>
      <c r="Q438" s="3" t="s">
        <v>2563</v>
      </c>
      <c r="R438" s="2" t="s">
        <v>961</v>
      </c>
      <c r="S438" s="3" t="s">
        <v>2564</v>
      </c>
      <c r="T438" s="3" t="s">
        <v>2496</v>
      </c>
      <c r="U438" s="2">
        <v>73431</v>
      </c>
      <c r="V438" s="2">
        <v>1</v>
      </c>
      <c r="W438" s="2">
        <v>0</v>
      </c>
      <c r="X438" s="2" t="s">
        <v>3834</v>
      </c>
      <c r="Y438" s="2" t="s">
        <v>3836</v>
      </c>
      <c r="Z438" s="51">
        <v>45887.6613853819</v>
      </c>
      <c r="AB438" s="2" t="s">
        <v>950</v>
      </c>
    </row>
    <row r="439" spans="1:28" ht="15.75" x14ac:dyDescent="0.25">
      <c r="A439" s="2">
        <v>438</v>
      </c>
      <c r="B439" s="50" t="s">
        <v>3831</v>
      </c>
      <c r="C439" s="47">
        <f ca="1">SUMIF([1]Data!$AC$2:$AC$173,C439,[1]Data!$AD$2:$AD$173)</f>
        <v>0</v>
      </c>
      <c r="D439" s="51">
        <v>45887</v>
      </c>
      <c r="E439" s="51">
        <v>45900</v>
      </c>
      <c r="F439" s="52">
        <v>45887.661389664398</v>
      </c>
      <c r="G439" s="3" t="s">
        <v>3832</v>
      </c>
      <c r="H439" s="51"/>
      <c r="I439" s="2" t="s">
        <v>2487</v>
      </c>
      <c r="J439" s="3" t="s">
        <v>2488</v>
      </c>
      <c r="K439" s="2" t="s">
        <v>2489</v>
      </c>
      <c r="L439" s="2" t="s">
        <v>2490</v>
      </c>
      <c r="M439" s="3" t="s">
        <v>3833</v>
      </c>
      <c r="N439" s="2" t="s">
        <v>3834</v>
      </c>
      <c r="O439" s="2" t="s">
        <v>3835</v>
      </c>
      <c r="P439" s="2">
        <v>20</v>
      </c>
      <c r="Q439" s="3" t="s">
        <v>2519</v>
      </c>
      <c r="R439" s="2" t="s">
        <v>951</v>
      </c>
      <c r="S439" s="3" t="s">
        <v>2520</v>
      </c>
      <c r="T439" s="3" t="s">
        <v>2496</v>
      </c>
      <c r="U439" s="2">
        <v>111058</v>
      </c>
      <c r="V439" s="2">
        <v>2</v>
      </c>
      <c r="W439" s="2">
        <v>0</v>
      </c>
      <c r="X439" s="2" t="s">
        <v>3834</v>
      </c>
      <c r="Y439" s="2" t="s">
        <v>3836</v>
      </c>
      <c r="Z439" s="51">
        <v>45887.6613853819</v>
      </c>
      <c r="AB439" s="2" t="s">
        <v>950</v>
      </c>
    </row>
    <row r="440" spans="1:28" ht="15.75" x14ac:dyDescent="0.25">
      <c r="A440" s="2">
        <v>439</v>
      </c>
      <c r="B440" s="50" t="s">
        <v>3837</v>
      </c>
      <c r="C440" s="47">
        <f ca="1">SUMIF([1]Data!$AC$2:$AC$173,C440,[1]Data!$AD$2:$AD$173)</f>
        <v>0</v>
      </c>
      <c r="D440" s="51">
        <v>45887</v>
      </c>
      <c r="E440" s="51">
        <v>45887</v>
      </c>
      <c r="F440" s="52">
        <v>45887.661977661999</v>
      </c>
      <c r="G440" s="3" t="s">
        <v>3838</v>
      </c>
      <c r="H440" s="51"/>
      <c r="I440" s="2" t="s">
        <v>2487</v>
      </c>
      <c r="J440" s="3" t="s">
        <v>2488</v>
      </c>
      <c r="K440" s="2" t="s">
        <v>2489</v>
      </c>
      <c r="L440" s="2" t="s">
        <v>2490</v>
      </c>
      <c r="M440" s="3" t="s">
        <v>3839</v>
      </c>
      <c r="N440" s="2" t="s">
        <v>3840</v>
      </c>
      <c r="O440" s="2" t="s">
        <v>3841</v>
      </c>
      <c r="P440" s="2">
        <v>10</v>
      </c>
      <c r="Q440" s="3" t="s">
        <v>2494</v>
      </c>
      <c r="R440" s="2" t="s">
        <v>1079</v>
      </c>
      <c r="S440" s="3" t="s">
        <v>2495</v>
      </c>
      <c r="T440" s="3" t="s">
        <v>2496</v>
      </c>
      <c r="U440" s="2">
        <v>49500</v>
      </c>
      <c r="V440" s="2">
        <v>2</v>
      </c>
      <c r="W440" s="2">
        <v>0</v>
      </c>
      <c r="X440" s="2" t="s">
        <v>3840</v>
      </c>
      <c r="Y440" s="2" t="s">
        <v>3842</v>
      </c>
      <c r="Z440" s="51">
        <v>45887.661972719899</v>
      </c>
      <c r="AB440" s="2" t="s">
        <v>950</v>
      </c>
    </row>
    <row r="441" spans="1:28" ht="15.75" x14ac:dyDescent="0.25">
      <c r="A441" s="2">
        <v>440</v>
      </c>
      <c r="B441" s="50" t="s">
        <v>3843</v>
      </c>
      <c r="C441" s="47">
        <f ca="1">SUMIF([1]Data!$AC$2:$AC$173,C441,[1]Data!$AD$2:$AD$173)</f>
        <v>0</v>
      </c>
      <c r="D441" s="51">
        <v>45887</v>
      </c>
      <c r="E441" s="51">
        <v>45892</v>
      </c>
      <c r="F441" s="52">
        <v>45887.667350231502</v>
      </c>
      <c r="G441" s="3" t="s">
        <v>3844</v>
      </c>
      <c r="H441" s="51"/>
      <c r="I441" s="2" t="s">
        <v>2487</v>
      </c>
      <c r="J441" s="3" t="s">
        <v>2488</v>
      </c>
      <c r="K441" s="2" t="s">
        <v>2489</v>
      </c>
      <c r="L441" s="2" t="s">
        <v>2490</v>
      </c>
      <c r="M441" s="3" t="s">
        <v>3827</v>
      </c>
      <c r="N441" s="2" t="s">
        <v>3828</v>
      </c>
      <c r="O441" s="2" t="s">
        <v>3829</v>
      </c>
      <c r="P441" s="2">
        <v>10</v>
      </c>
      <c r="Q441" s="3" t="s">
        <v>2556</v>
      </c>
      <c r="R441" s="2" t="s">
        <v>960</v>
      </c>
      <c r="S441" s="3" t="s">
        <v>2557</v>
      </c>
      <c r="T441" s="3" t="s">
        <v>2496</v>
      </c>
      <c r="U441" s="2">
        <v>55595</v>
      </c>
      <c r="V441" s="2">
        <v>4</v>
      </c>
      <c r="W441" s="2">
        <v>0</v>
      </c>
      <c r="X441" s="2" t="s">
        <v>3828</v>
      </c>
      <c r="Y441" s="2" t="s">
        <v>2541</v>
      </c>
      <c r="Z441" s="51">
        <v>45887.667345289403</v>
      </c>
      <c r="AA441" s="2" t="s">
        <v>3845</v>
      </c>
      <c r="AB441" s="2" t="s">
        <v>950</v>
      </c>
    </row>
    <row r="442" spans="1:28" ht="15.75" x14ac:dyDescent="0.25">
      <c r="A442" s="2">
        <v>441</v>
      </c>
      <c r="B442" s="50" t="s">
        <v>3846</v>
      </c>
      <c r="C442" s="47">
        <f ca="1">SUMIF([1]Data!$AC$2:$AC$173,C442,[1]Data!$AD$2:$AD$173)</f>
        <v>0</v>
      </c>
      <c r="D442" s="51">
        <v>45887</v>
      </c>
      <c r="E442" s="51">
        <v>45887</v>
      </c>
      <c r="F442" s="52">
        <v>45887.670358182899</v>
      </c>
      <c r="G442" s="3" t="s">
        <v>3847</v>
      </c>
      <c r="H442" s="51"/>
      <c r="I442" s="2" t="s">
        <v>2487</v>
      </c>
      <c r="J442" s="3" t="s">
        <v>2488</v>
      </c>
      <c r="K442" s="2" t="s">
        <v>2489</v>
      </c>
      <c r="L442" s="2" t="s">
        <v>2490</v>
      </c>
      <c r="M442" s="3" t="s">
        <v>3848</v>
      </c>
      <c r="N442" s="2" t="s">
        <v>3849</v>
      </c>
      <c r="O442" s="2" t="s">
        <v>3850</v>
      </c>
      <c r="P442" s="2">
        <v>10</v>
      </c>
      <c r="Q442" s="3" t="s">
        <v>2498</v>
      </c>
      <c r="R442" s="2" t="s">
        <v>977</v>
      </c>
      <c r="S442" s="3" t="s">
        <v>2499</v>
      </c>
      <c r="T442" s="3" t="s">
        <v>2496</v>
      </c>
      <c r="U442" s="2">
        <v>50400</v>
      </c>
      <c r="V442" s="2">
        <v>1</v>
      </c>
      <c r="W442" s="2">
        <v>0</v>
      </c>
      <c r="X442" s="2" t="s">
        <v>3849</v>
      </c>
      <c r="Z442" s="51">
        <v>45887.670353935202</v>
      </c>
      <c r="AB442" s="2" t="s">
        <v>950</v>
      </c>
    </row>
    <row r="443" spans="1:28" ht="15.75" x14ac:dyDescent="0.25">
      <c r="A443" s="2">
        <v>442</v>
      </c>
      <c r="B443" s="50" t="s">
        <v>3851</v>
      </c>
      <c r="C443" s="47">
        <f ca="1">SUMIF([1]Data!$AC$2:$AC$173,C443,[1]Data!$AD$2:$AD$173)</f>
        <v>0</v>
      </c>
      <c r="D443" s="51">
        <v>45887</v>
      </c>
      <c r="E443" s="51">
        <v>45887</v>
      </c>
      <c r="F443" s="52">
        <v>45887.670865856497</v>
      </c>
      <c r="G443" s="3" t="s">
        <v>3852</v>
      </c>
      <c r="H443" s="51"/>
      <c r="I443" s="2" t="s">
        <v>2487</v>
      </c>
      <c r="J443" s="3" t="s">
        <v>2488</v>
      </c>
      <c r="K443" s="2" t="s">
        <v>2489</v>
      </c>
      <c r="L443" s="2" t="s">
        <v>2490</v>
      </c>
      <c r="M443" s="3" t="s">
        <v>3853</v>
      </c>
      <c r="N443" s="2" t="s">
        <v>3854</v>
      </c>
      <c r="O443" s="2" t="s">
        <v>3855</v>
      </c>
      <c r="P443" s="2">
        <v>10</v>
      </c>
      <c r="Q443" s="3" t="s">
        <v>2510</v>
      </c>
      <c r="R443" s="2" t="s">
        <v>955</v>
      </c>
      <c r="S443" s="3" t="s">
        <v>2511</v>
      </c>
      <c r="T443" s="3" t="s">
        <v>2496</v>
      </c>
      <c r="U443" s="2">
        <v>46000</v>
      </c>
      <c r="V443" s="2">
        <v>3</v>
      </c>
      <c r="W443" s="2">
        <v>0</v>
      </c>
      <c r="X443" s="2" t="s">
        <v>3854</v>
      </c>
      <c r="Y443" s="2" t="s">
        <v>2541</v>
      </c>
      <c r="Z443" s="51">
        <v>45887.670860682898</v>
      </c>
      <c r="AB443" s="2" t="s">
        <v>950</v>
      </c>
    </row>
    <row r="444" spans="1:28" ht="15.75" x14ac:dyDescent="0.25">
      <c r="A444" s="2">
        <v>443</v>
      </c>
      <c r="B444" s="50" t="s">
        <v>3856</v>
      </c>
      <c r="C444" s="47">
        <f ca="1">SUMIF([1]Data!$AC$2:$AC$173,C444,[1]Data!$AD$2:$AD$173)</f>
        <v>0</v>
      </c>
      <c r="D444" s="51">
        <v>45887</v>
      </c>
      <c r="E444" s="51">
        <v>45887</v>
      </c>
      <c r="F444" s="52">
        <v>45887.671277118097</v>
      </c>
      <c r="G444" s="3" t="s">
        <v>3857</v>
      </c>
      <c r="H444" s="51"/>
      <c r="I444" s="2" t="s">
        <v>2487</v>
      </c>
      <c r="J444" s="3" t="s">
        <v>2488</v>
      </c>
      <c r="K444" s="2" t="s">
        <v>2489</v>
      </c>
      <c r="L444" s="2" t="s">
        <v>2490</v>
      </c>
      <c r="M444" s="3" t="s">
        <v>3858</v>
      </c>
      <c r="N444" s="2" t="s">
        <v>3859</v>
      </c>
      <c r="O444" s="2" t="s">
        <v>3860</v>
      </c>
      <c r="P444" s="2">
        <v>10</v>
      </c>
      <c r="Q444" s="3" t="s">
        <v>2502</v>
      </c>
      <c r="R444" s="2" t="s">
        <v>981</v>
      </c>
      <c r="S444" s="3" t="s">
        <v>2503</v>
      </c>
      <c r="T444" s="3" t="s">
        <v>2496</v>
      </c>
      <c r="U444" s="2">
        <v>50182</v>
      </c>
      <c r="V444" s="2">
        <v>1</v>
      </c>
      <c r="W444" s="2">
        <v>0</v>
      </c>
      <c r="X444" s="2" t="s">
        <v>3859</v>
      </c>
      <c r="Z444" s="51">
        <v>45887.671272141197</v>
      </c>
      <c r="AB444" s="2" t="s">
        <v>950</v>
      </c>
    </row>
    <row r="445" spans="1:28" ht="15.75" x14ac:dyDescent="0.25">
      <c r="A445" s="2">
        <v>444</v>
      </c>
      <c r="B445" s="50" t="s">
        <v>3861</v>
      </c>
      <c r="C445" s="47">
        <f ca="1">SUMIF([1]Data!$AC$2:$AC$173,C445,[1]Data!$AD$2:$AD$173)</f>
        <v>0</v>
      </c>
      <c r="D445" s="51">
        <v>45887</v>
      </c>
      <c r="E445" s="51">
        <v>45887</v>
      </c>
      <c r="F445" s="52">
        <v>45887.672593900497</v>
      </c>
      <c r="G445" s="3" t="s">
        <v>3862</v>
      </c>
      <c r="H445" s="51"/>
      <c r="I445" s="2" t="s">
        <v>2487</v>
      </c>
      <c r="J445" s="3" t="s">
        <v>2488</v>
      </c>
      <c r="K445" s="2" t="s">
        <v>2489</v>
      </c>
      <c r="L445" s="2" t="s">
        <v>2490</v>
      </c>
      <c r="M445" s="3" t="s">
        <v>3863</v>
      </c>
      <c r="N445" s="2" t="s">
        <v>3864</v>
      </c>
      <c r="O445" s="2" t="s">
        <v>3865</v>
      </c>
      <c r="P445" s="2">
        <v>10</v>
      </c>
      <c r="Q445" s="3" t="s">
        <v>2528</v>
      </c>
      <c r="R445" s="2" t="s">
        <v>965</v>
      </c>
      <c r="S445" s="3" t="s">
        <v>2529</v>
      </c>
      <c r="T445" s="3" t="s">
        <v>2496</v>
      </c>
      <c r="U445" s="2">
        <v>74250</v>
      </c>
      <c r="V445" s="2">
        <v>2</v>
      </c>
      <c r="W445" s="2">
        <v>0</v>
      </c>
      <c r="X445" s="2" t="s">
        <v>3864</v>
      </c>
      <c r="Z445" s="51">
        <v>45887.672588738402</v>
      </c>
      <c r="AB445" s="2" t="s">
        <v>950</v>
      </c>
    </row>
    <row r="446" spans="1:28" ht="15.75" x14ac:dyDescent="0.25">
      <c r="A446" s="2">
        <v>445</v>
      </c>
      <c r="B446" s="50" t="s">
        <v>3861</v>
      </c>
      <c r="C446" s="47">
        <f ca="1">SUMIF([1]Data!$AC$2:$AC$173,C446,[1]Data!$AD$2:$AD$173)</f>
        <v>0</v>
      </c>
      <c r="D446" s="51">
        <v>45887</v>
      </c>
      <c r="E446" s="51">
        <v>45887</v>
      </c>
      <c r="F446" s="52">
        <v>45887.672593900497</v>
      </c>
      <c r="G446" s="3" t="s">
        <v>3862</v>
      </c>
      <c r="H446" s="51"/>
      <c r="I446" s="2" t="s">
        <v>2487</v>
      </c>
      <c r="J446" s="3" t="s">
        <v>2488</v>
      </c>
      <c r="K446" s="2" t="s">
        <v>2489</v>
      </c>
      <c r="L446" s="2" t="s">
        <v>2490</v>
      </c>
      <c r="M446" s="3" t="s">
        <v>3863</v>
      </c>
      <c r="N446" s="2" t="s">
        <v>3864</v>
      </c>
      <c r="O446" s="2" t="s">
        <v>3865</v>
      </c>
      <c r="P446" s="2">
        <v>20</v>
      </c>
      <c r="Q446" s="3" t="s">
        <v>2510</v>
      </c>
      <c r="R446" s="2" t="s">
        <v>955</v>
      </c>
      <c r="S446" s="3" t="s">
        <v>2511</v>
      </c>
      <c r="T446" s="3" t="s">
        <v>2496</v>
      </c>
      <c r="U446" s="2">
        <v>46000</v>
      </c>
      <c r="V446" s="2">
        <v>8</v>
      </c>
      <c r="W446" s="2">
        <v>0</v>
      </c>
      <c r="X446" s="2" t="s">
        <v>3864</v>
      </c>
      <c r="Z446" s="51">
        <v>45887.672588738402</v>
      </c>
      <c r="AB446" s="2" t="s">
        <v>950</v>
      </c>
    </row>
    <row r="447" spans="1:28" ht="15.75" x14ac:dyDescent="0.25">
      <c r="A447" s="2">
        <v>446</v>
      </c>
      <c r="B447" s="50" t="s">
        <v>3866</v>
      </c>
      <c r="C447" s="47">
        <f ca="1">SUMIF([1]Data!$AC$2:$AC$173,C447,[1]Data!$AD$2:$AD$173)</f>
        <v>0</v>
      </c>
      <c r="D447" s="51">
        <v>45887</v>
      </c>
      <c r="E447" s="51">
        <v>45898</v>
      </c>
      <c r="F447" s="52">
        <v>45887.6726639236</v>
      </c>
      <c r="G447" s="3" t="s">
        <v>3867</v>
      </c>
      <c r="H447" s="51"/>
      <c r="I447" s="2" t="s">
        <v>2487</v>
      </c>
      <c r="J447" s="3" t="s">
        <v>2488</v>
      </c>
      <c r="K447" s="2" t="s">
        <v>2489</v>
      </c>
      <c r="L447" s="2" t="s">
        <v>2490</v>
      </c>
      <c r="M447" s="3" t="s">
        <v>3868</v>
      </c>
      <c r="N447" s="2" t="s">
        <v>3869</v>
      </c>
      <c r="O447" s="2" t="s">
        <v>3870</v>
      </c>
      <c r="P447" s="2">
        <v>10</v>
      </c>
      <c r="Q447" s="3" t="s">
        <v>2519</v>
      </c>
      <c r="R447" s="2" t="s">
        <v>951</v>
      </c>
      <c r="S447" s="3" t="s">
        <v>2520</v>
      </c>
      <c r="T447" s="3" t="s">
        <v>2496</v>
      </c>
      <c r="U447" s="2">
        <v>111058</v>
      </c>
      <c r="V447" s="2">
        <v>6</v>
      </c>
      <c r="W447" s="2">
        <v>0</v>
      </c>
      <c r="X447" s="2" t="s">
        <v>3869</v>
      </c>
      <c r="Y447" s="2" t="s">
        <v>2541</v>
      </c>
      <c r="Z447" s="51">
        <v>45887.6726591435</v>
      </c>
      <c r="AB447" s="2" t="s">
        <v>950</v>
      </c>
    </row>
    <row r="448" spans="1:28" ht="15.75" x14ac:dyDescent="0.25">
      <c r="A448" s="2">
        <v>447</v>
      </c>
      <c r="B448" s="50" t="s">
        <v>3866</v>
      </c>
      <c r="C448" s="47">
        <f ca="1">SUMIF([1]Data!$AC$2:$AC$173,C448,[1]Data!$AD$2:$AD$173)</f>
        <v>0</v>
      </c>
      <c r="D448" s="51">
        <v>45887</v>
      </c>
      <c r="E448" s="51">
        <v>45898</v>
      </c>
      <c r="F448" s="52">
        <v>45887.6726639236</v>
      </c>
      <c r="G448" s="3" t="s">
        <v>3867</v>
      </c>
      <c r="H448" s="51"/>
      <c r="I448" s="2" t="s">
        <v>2487</v>
      </c>
      <c r="J448" s="3" t="s">
        <v>2488</v>
      </c>
      <c r="K448" s="2" t="s">
        <v>2489</v>
      </c>
      <c r="L448" s="2" t="s">
        <v>2490</v>
      </c>
      <c r="M448" s="3" t="s">
        <v>3868</v>
      </c>
      <c r="N448" s="2" t="s">
        <v>3869</v>
      </c>
      <c r="O448" s="2" t="s">
        <v>3870</v>
      </c>
      <c r="P448" s="2">
        <v>20</v>
      </c>
      <c r="Q448" s="3" t="s">
        <v>2592</v>
      </c>
      <c r="R448" s="2" t="s">
        <v>959</v>
      </c>
      <c r="S448" s="3" t="s">
        <v>2593</v>
      </c>
      <c r="T448" s="3" t="s">
        <v>2496</v>
      </c>
      <c r="U448" s="2">
        <v>70950</v>
      </c>
      <c r="V448" s="2">
        <v>2</v>
      </c>
      <c r="W448" s="2">
        <v>0</v>
      </c>
      <c r="X448" s="2" t="s">
        <v>3869</v>
      </c>
      <c r="Y448" s="2" t="s">
        <v>2541</v>
      </c>
      <c r="Z448" s="51">
        <v>45887.6726591435</v>
      </c>
      <c r="AB448" s="2" t="s">
        <v>950</v>
      </c>
    </row>
    <row r="449" spans="1:28" ht="15.75" x14ac:dyDescent="0.25">
      <c r="A449" s="2">
        <v>448</v>
      </c>
      <c r="B449" s="50" t="s">
        <v>3866</v>
      </c>
      <c r="C449" s="47">
        <f ca="1">SUMIF([1]Data!$AC$2:$AC$173,C449,[1]Data!$AD$2:$AD$173)</f>
        <v>0</v>
      </c>
      <c r="D449" s="51">
        <v>45887</v>
      </c>
      <c r="E449" s="51">
        <v>45898</v>
      </c>
      <c r="F449" s="52">
        <v>45887.6726639236</v>
      </c>
      <c r="G449" s="3" t="s">
        <v>3867</v>
      </c>
      <c r="H449" s="51"/>
      <c r="I449" s="2" t="s">
        <v>2487</v>
      </c>
      <c r="J449" s="3" t="s">
        <v>2488</v>
      </c>
      <c r="K449" s="2" t="s">
        <v>2489</v>
      </c>
      <c r="L449" s="2" t="s">
        <v>2490</v>
      </c>
      <c r="M449" s="3" t="s">
        <v>3868</v>
      </c>
      <c r="N449" s="2" t="s">
        <v>3869</v>
      </c>
      <c r="O449" s="2" t="s">
        <v>3870</v>
      </c>
      <c r="P449" s="2">
        <v>30</v>
      </c>
      <c r="Q449" s="3" t="s">
        <v>2528</v>
      </c>
      <c r="R449" s="2" t="s">
        <v>965</v>
      </c>
      <c r="S449" s="3" t="s">
        <v>2529</v>
      </c>
      <c r="T449" s="3" t="s">
        <v>2496</v>
      </c>
      <c r="U449" s="2">
        <v>74250</v>
      </c>
      <c r="V449" s="2">
        <v>1</v>
      </c>
      <c r="W449" s="2">
        <v>0</v>
      </c>
      <c r="X449" s="2" t="s">
        <v>3869</v>
      </c>
      <c r="Y449" s="2" t="s">
        <v>2541</v>
      </c>
      <c r="Z449" s="51">
        <v>45887.6726591435</v>
      </c>
      <c r="AB449" s="2" t="s">
        <v>950</v>
      </c>
    </row>
    <row r="450" spans="1:28" ht="15.75" x14ac:dyDescent="0.25">
      <c r="A450" s="2">
        <v>449</v>
      </c>
      <c r="B450" s="50" t="s">
        <v>3866</v>
      </c>
      <c r="C450" s="47">
        <f ca="1">SUMIF([1]Data!$AC$2:$AC$173,C450,[1]Data!$AD$2:$AD$173)</f>
        <v>0</v>
      </c>
      <c r="D450" s="51">
        <v>45887</v>
      </c>
      <c r="E450" s="51">
        <v>45898</v>
      </c>
      <c r="F450" s="52">
        <v>45887.6726639236</v>
      </c>
      <c r="G450" s="3" t="s">
        <v>3867</v>
      </c>
      <c r="H450" s="51"/>
      <c r="I450" s="2" t="s">
        <v>2487</v>
      </c>
      <c r="J450" s="3" t="s">
        <v>2488</v>
      </c>
      <c r="K450" s="2" t="s">
        <v>2489</v>
      </c>
      <c r="L450" s="2" t="s">
        <v>2490</v>
      </c>
      <c r="M450" s="3" t="s">
        <v>3868</v>
      </c>
      <c r="N450" s="2" t="s">
        <v>3869</v>
      </c>
      <c r="O450" s="2" t="s">
        <v>3870</v>
      </c>
      <c r="P450" s="2">
        <v>40</v>
      </c>
      <c r="Q450" s="3" t="s">
        <v>2502</v>
      </c>
      <c r="R450" s="2" t="s">
        <v>981</v>
      </c>
      <c r="S450" s="3" t="s">
        <v>2503</v>
      </c>
      <c r="T450" s="3" t="s">
        <v>2496</v>
      </c>
      <c r="U450" s="2">
        <v>50182</v>
      </c>
      <c r="V450" s="2">
        <v>1</v>
      </c>
      <c r="W450" s="2">
        <v>0</v>
      </c>
      <c r="X450" s="2" t="s">
        <v>3869</v>
      </c>
      <c r="Y450" s="2" t="s">
        <v>2541</v>
      </c>
      <c r="Z450" s="51">
        <v>45887.6726591435</v>
      </c>
      <c r="AB450" s="2" t="s">
        <v>950</v>
      </c>
    </row>
    <row r="451" spans="1:28" ht="15.75" x14ac:dyDescent="0.25">
      <c r="A451" s="2">
        <v>450</v>
      </c>
      <c r="B451" s="50" t="s">
        <v>3871</v>
      </c>
      <c r="C451" s="47">
        <f ca="1">SUMIF([1]Data!$AC$2:$AC$173,C451,[1]Data!$AD$2:$AD$173)</f>
        <v>0</v>
      </c>
      <c r="D451" s="51">
        <v>45887</v>
      </c>
      <c r="E451" s="51">
        <v>45892</v>
      </c>
      <c r="F451" s="52">
        <v>45887.672886307897</v>
      </c>
      <c r="G451" s="3" t="s">
        <v>3872</v>
      </c>
      <c r="H451" s="51"/>
      <c r="I451" s="2" t="s">
        <v>2487</v>
      </c>
      <c r="J451" s="3" t="s">
        <v>2488</v>
      </c>
      <c r="K451" s="2" t="s">
        <v>2489</v>
      </c>
      <c r="L451" s="2" t="s">
        <v>2490</v>
      </c>
      <c r="M451" s="3" t="s">
        <v>3873</v>
      </c>
      <c r="N451" s="2" t="s">
        <v>3874</v>
      </c>
      <c r="O451" s="2" t="s">
        <v>3875</v>
      </c>
      <c r="P451" s="2">
        <v>10</v>
      </c>
      <c r="Q451" s="3" t="s">
        <v>2519</v>
      </c>
      <c r="R451" s="2" t="s">
        <v>951</v>
      </c>
      <c r="S451" s="3" t="s">
        <v>2520</v>
      </c>
      <c r="T451" s="3" t="s">
        <v>2496</v>
      </c>
      <c r="U451" s="2">
        <v>111058</v>
      </c>
      <c r="V451" s="2">
        <v>1</v>
      </c>
      <c r="W451" s="2">
        <v>0</v>
      </c>
      <c r="X451" s="2" t="s">
        <v>3876</v>
      </c>
      <c r="Z451" s="51">
        <v>45887.672881712999</v>
      </c>
      <c r="AB451" s="2" t="s">
        <v>950</v>
      </c>
    </row>
    <row r="452" spans="1:28" ht="15.75" x14ac:dyDescent="0.25">
      <c r="A452" s="2">
        <v>451</v>
      </c>
      <c r="B452" s="50" t="s">
        <v>3871</v>
      </c>
      <c r="C452" s="47">
        <f ca="1">SUMIF([1]Data!$AC$2:$AC$173,C452,[1]Data!$AD$2:$AD$173)</f>
        <v>0</v>
      </c>
      <c r="D452" s="51">
        <v>45887</v>
      </c>
      <c r="E452" s="51">
        <v>45892</v>
      </c>
      <c r="F452" s="52">
        <v>45887.672886307897</v>
      </c>
      <c r="G452" s="3" t="s">
        <v>3872</v>
      </c>
      <c r="H452" s="51"/>
      <c r="I452" s="2" t="s">
        <v>2487</v>
      </c>
      <c r="J452" s="3" t="s">
        <v>2488</v>
      </c>
      <c r="K452" s="2" t="s">
        <v>2489</v>
      </c>
      <c r="L452" s="2" t="s">
        <v>2490</v>
      </c>
      <c r="M452" s="3" t="s">
        <v>3873</v>
      </c>
      <c r="N452" s="2" t="s">
        <v>3874</v>
      </c>
      <c r="O452" s="2" t="s">
        <v>3875</v>
      </c>
      <c r="P452" s="2">
        <v>20</v>
      </c>
      <c r="Q452" s="3" t="s">
        <v>2592</v>
      </c>
      <c r="R452" s="2" t="s">
        <v>959</v>
      </c>
      <c r="S452" s="3" t="s">
        <v>2593</v>
      </c>
      <c r="T452" s="3" t="s">
        <v>2496</v>
      </c>
      <c r="U452" s="2">
        <v>70950</v>
      </c>
      <c r="V452" s="2">
        <v>1</v>
      </c>
      <c r="W452" s="2">
        <v>0</v>
      </c>
      <c r="X452" s="2" t="s">
        <v>3876</v>
      </c>
      <c r="Z452" s="51">
        <v>45887.672881712999</v>
      </c>
      <c r="AB452" s="2" t="s">
        <v>950</v>
      </c>
    </row>
    <row r="453" spans="1:28" ht="15.75" x14ac:dyDescent="0.25">
      <c r="A453" s="2">
        <v>452</v>
      </c>
      <c r="B453" s="50" t="s">
        <v>3871</v>
      </c>
      <c r="C453" s="47">
        <f ca="1">SUMIF([1]Data!$AC$2:$AC$173,C453,[1]Data!$AD$2:$AD$173)</f>
        <v>0</v>
      </c>
      <c r="D453" s="51">
        <v>45887</v>
      </c>
      <c r="E453" s="51">
        <v>45892</v>
      </c>
      <c r="F453" s="52">
        <v>45887.672886307897</v>
      </c>
      <c r="G453" s="3" t="s">
        <v>3872</v>
      </c>
      <c r="H453" s="51"/>
      <c r="I453" s="2" t="s">
        <v>2487</v>
      </c>
      <c r="J453" s="3" t="s">
        <v>2488</v>
      </c>
      <c r="K453" s="2" t="s">
        <v>2489</v>
      </c>
      <c r="L453" s="2" t="s">
        <v>2490</v>
      </c>
      <c r="M453" s="3" t="s">
        <v>3873</v>
      </c>
      <c r="N453" s="2" t="s">
        <v>3874</v>
      </c>
      <c r="O453" s="2" t="s">
        <v>3875</v>
      </c>
      <c r="P453" s="2">
        <v>30</v>
      </c>
      <c r="Q453" s="3" t="s">
        <v>2547</v>
      </c>
      <c r="R453" s="2" t="s">
        <v>994</v>
      </c>
      <c r="S453" s="3" t="s">
        <v>2548</v>
      </c>
      <c r="T453" s="3" t="s">
        <v>2496</v>
      </c>
      <c r="U453" s="2">
        <v>111606</v>
      </c>
      <c r="V453" s="2">
        <v>1</v>
      </c>
      <c r="W453" s="2">
        <v>0</v>
      </c>
      <c r="X453" s="2" t="s">
        <v>3876</v>
      </c>
      <c r="Z453" s="51">
        <v>45887.672881712999</v>
      </c>
      <c r="AB453" s="2" t="s">
        <v>950</v>
      </c>
    </row>
    <row r="454" spans="1:28" ht="15.75" x14ac:dyDescent="0.25">
      <c r="A454" s="2">
        <v>453</v>
      </c>
      <c r="B454" s="50" t="s">
        <v>3871</v>
      </c>
      <c r="C454" s="47">
        <f ca="1">SUMIF([1]Data!$AC$2:$AC$173,C454,[1]Data!$AD$2:$AD$173)</f>
        <v>0</v>
      </c>
      <c r="D454" s="51">
        <v>45887</v>
      </c>
      <c r="E454" s="51">
        <v>45892</v>
      </c>
      <c r="F454" s="52">
        <v>45887.672886307897</v>
      </c>
      <c r="G454" s="3" t="s">
        <v>3872</v>
      </c>
      <c r="H454" s="51"/>
      <c r="I454" s="2" t="s">
        <v>2487</v>
      </c>
      <c r="J454" s="3" t="s">
        <v>2488</v>
      </c>
      <c r="K454" s="2" t="s">
        <v>2489</v>
      </c>
      <c r="L454" s="2" t="s">
        <v>2490</v>
      </c>
      <c r="M454" s="3" t="s">
        <v>3873</v>
      </c>
      <c r="N454" s="2" t="s">
        <v>3874</v>
      </c>
      <c r="O454" s="2" t="s">
        <v>3875</v>
      </c>
      <c r="P454" s="2">
        <v>40</v>
      </c>
      <c r="Q454" s="3" t="s">
        <v>2494</v>
      </c>
      <c r="R454" s="2" t="s">
        <v>1079</v>
      </c>
      <c r="S454" s="3" t="s">
        <v>2495</v>
      </c>
      <c r="T454" s="3" t="s">
        <v>2496</v>
      </c>
      <c r="U454" s="2">
        <v>49500</v>
      </c>
      <c r="V454" s="2">
        <v>1</v>
      </c>
      <c r="W454" s="2">
        <v>0</v>
      </c>
      <c r="X454" s="2" t="s">
        <v>3876</v>
      </c>
      <c r="Z454" s="51">
        <v>45887.672881712999</v>
      </c>
      <c r="AB454" s="2" t="s">
        <v>950</v>
      </c>
    </row>
    <row r="455" spans="1:28" ht="15.75" x14ac:dyDescent="0.25">
      <c r="A455" s="2">
        <v>454</v>
      </c>
      <c r="B455" s="50" t="s">
        <v>3871</v>
      </c>
      <c r="C455" s="47">
        <f ca="1">SUMIF([1]Data!$AC$2:$AC$173,C455,[1]Data!$AD$2:$AD$173)</f>
        <v>0</v>
      </c>
      <c r="D455" s="51">
        <v>45887</v>
      </c>
      <c r="E455" s="51">
        <v>45892</v>
      </c>
      <c r="F455" s="52">
        <v>45887.672886307897</v>
      </c>
      <c r="G455" s="3" t="s">
        <v>3872</v>
      </c>
      <c r="H455" s="51"/>
      <c r="I455" s="2" t="s">
        <v>2487</v>
      </c>
      <c r="J455" s="3" t="s">
        <v>2488</v>
      </c>
      <c r="K455" s="2" t="s">
        <v>2489</v>
      </c>
      <c r="L455" s="2" t="s">
        <v>2490</v>
      </c>
      <c r="M455" s="3" t="s">
        <v>3873</v>
      </c>
      <c r="N455" s="2" t="s">
        <v>3874</v>
      </c>
      <c r="O455" s="2" t="s">
        <v>3875</v>
      </c>
      <c r="P455" s="2">
        <v>50</v>
      </c>
      <c r="Q455" s="3" t="s">
        <v>2502</v>
      </c>
      <c r="R455" s="2" t="s">
        <v>981</v>
      </c>
      <c r="S455" s="3" t="s">
        <v>2503</v>
      </c>
      <c r="T455" s="3" t="s">
        <v>2496</v>
      </c>
      <c r="U455" s="2">
        <v>50182</v>
      </c>
      <c r="V455" s="2">
        <v>2</v>
      </c>
      <c r="W455" s="2">
        <v>0</v>
      </c>
      <c r="X455" s="2" t="s">
        <v>3876</v>
      </c>
      <c r="Z455" s="51">
        <v>45887.672881712999</v>
      </c>
      <c r="AB455" s="2" t="s">
        <v>950</v>
      </c>
    </row>
    <row r="456" spans="1:28" ht="15.75" x14ac:dyDescent="0.25">
      <c r="A456" s="2">
        <v>455</v>
      </c>
      <c r="B456" s="50" t="s">
        <v>3871</v>
      </c>
      <c r="C456" s="47">
        <f ca="1">SUMIF([1]Data!$AC$2:$AC$173,C456,[1]Data!$AD$2:$AD$173)</f>
        <v>0</v>
      </c>
      <c r="D456" s="51">
        <v>45887</v>
      </c>
      <c r="E456" s="51">
        <v>45892</v>
      </c>
      <c r="F456" s="52">
        <v>45887.672886307897</v>
      </c>
      <c r="G456" s="3" t="s">
        <v>3872</v>
      </c>
      <c r="H456" s="51"/>
      <c r="I456" s="2" t="s">
        <v>2487</v>
      </c>
      <c r="J456" s="3" t="s">
        <v>2488</v>
      </c>
      <c r="K456" s="2" t="s">
        <v>2489</v>
      </c>
      <c r="L456" s="2" t="s">
        <v>2490</v>
      </c>
      <c r="M456" s="3" t="s">
        <v>3873</v>
      </c>
      <c r="N456" s="2" t="s">
        <v>3874</v>
      </c>
      <c r="O456" s="2" t="s">
        <v>3875</v>
      </c>
      <c r="P456" s="2">
        <v>60</v>
      </c>
      <c r="Q456" s="3" t="s">
        <v>2510</v>
      </c>
      <c r="R456" s="2" t="s">
        <v>955</v>
      </c>
      <c r="S456" s="3" t="s">
        <v>2511</v>
      </c>
      <c r="T456" s="3" t="s">
        <v>2496</v>
      </c>
      <c r="U456" s="2">
        <v>46000</v>
      </c>
      <c r="V456" s="2">
        <v>2</v>
      </c>
      <c r="W456" s="2">
        <v>0</v>
      </c>
      <c r="X456" s="2" t="s">
        <v>3876</v>
      </c>
      <c r="Z456" s="51">
        <v>45887.672881712999</v>
      </c>
      <c r="AB456" s="2" t="s">
        <v>950</v>
      </c>
    </row>
    <row r="457" spans="1:28" ht="15.75" x14ac:dyDescent="0.25">
      <c r="A457" s="2">
        <v>456</v>
      </c>
      <c r="B457" s="50" t="s">
        <v>3877</v>
      </c>
      <c r="C457" s="47">
        <f ca="1">SUMIF([1]Data!$AC$2:$AC$173,C457,[1]Data!$AD$2:$AD$173)</f>
        <v>0</v>
      </c>
      <c r="D457" s="51">
        <v>45887</v>
      </c>
      <c r="E457" s="51">
        <v>45892</v>
      </c>
      <c r="F457" s="52">
        <v>45887.675593205997</v>
      </c>
      <c r="G457" s="3" t="s">
        <v>3878</v>
      </c>
      <c r="H457" s="51"/>
      <c r="I457" s="2" t="s">
        <v>2487</v>
      </c>
      <c r="J457" s="3" t="s">
        <v>2488</v>
      </c>
      <c r="K457" s="2" t="s">
        <v>2489</v>
      </c>
      <c r="L457" s="2" t="s">
        <v>2490</v>
      </c>
      <c r="M457" s="3" t="s">
        <v>3827</v>
      </c>
      <c r="N457" s="2" t="s">
        <v>3828</v>
      </c>
      <c r="O457" s="2" t="s">
        <v>3829</v>
      </c>
      <c r="P457" s="2">
        <v>10</v>
      </c>
      <c r="Q457" s="3" t="s">
        <v>2519</v>
      </c>
      <c r="R457" s="2" t="s">
        <v>951</v>
      </c>
      <c r="S457" s="3" t="s">
        <v>2520</v>
      </c>
      <c r="T457" s="3" t="s">
        <v>2496</v>
      </c>
      <c r="U457" s="2">
        <v>111058</v>
      </c>
      <c r="V457" s="2">
        <v>2</v>
      </c>
      <c r="W457" s="2">
        <v>0</v>
      </c>
      <c r="X457" s="2" t="s">
        <v>3828</v>
      </c>
      <c r="Y457" s="2" t="s">
        <v>2541</v>
      </c>
      <c r="Z457" s="51">
        <v>45887.675588044003</v>
      </c>
      <c r="AA457" s="2" t="s">
        <v>3879</v>
      </c>
      <c r="AB457" s="2" t="s">
        <v>950</v>
      </c>
    </row>
    <row r="458" spans="1:28" ht="15.75" x14ac:dyDescent="0.25">
      <c r="A458" s="2">
        <v>457</v>
      </c>
      <c r="B458" s="50" t="s">
        <v>3880</v>
      </c>
      <c r="C458" s="47">
        <f ca="1">SUMIF([1]Data!$AC$2:$AC$173,C458,[1]Data!$AD$2:$AD$173)</f>
        <v>0</v>
      </c>
      <c r="D458" s="51">
        <v>45887</v>
      </c>
      <c r="E458" s="51">
        <v>45892</v>
      </c>
      <c r="F458" s="52">
        <v>45887.677506446802</v>
      </c>
      <c r="G458" s="3" t="s">
        <v>3881</v>
      </c>
      <c r="H458" s="51"/>
      <c r="I458" s="2" t="s">
        <v>2487</v>
      </c>
      <c r="J458" s="3" t="s">
        <v>2488</v>
      </c>
      <c r="K458" s="2" t="s">
        <v>2489</v>
      </c>
      <c r="L458" s="2" t="s">
        <v>2490</v>
      </c>
      <c r="M458" s="3" t="s">
        <v>3882</v>
      </c>
      <c r="N458" s="2" t="s">
        <v>3883</v>
      </c>
      <c r="O458" s="2" t="s">
        <v>3884</v>
      </c>
      <c r="P458" s="2">
        <v>10</v>
      </c>
      <c r="Q458" s="3" t="s">
        <v>2556</v>
      </c>
      <c r="R458" s="2" t="s">
        <v>960</v>
      </c>
      <c r="S458" s="3" t="s">
        <v>2557</v>
      </c>
      <c r="T458" s="3" t="s">
        <v>2496</v>
      </c>
      <c r="U458" s="2">
        <v>55595</v>
      </c>
      <c r="V458" s="2">
        <v>1</v>
      </c>
      <c r="W458" s="2">
        <v>0</v>
      </c>
      <c r="X458" s="2" t="s">
        <v>3883</v>
      </c>
      <c r="Z458" s="51">
        <v>45887.6775017361</v>
      </c>
      <c r="AB458" s="2" t="s">
        <v>950</v>
      </c>
    </row>
    <row r="459" spans="1:28" ht="15.75" x14ac:dyDescent="0.25">
      <c r="A459" s="2">
        <v>458</v>
      </c>
      <c r="B459" s="50" t="s">
        <v>3885</v>
      </c>
      <c r="C459" s="47">
        <f ca="1">SUMIF([1]Data!$AC$2:$AC$173,C459,[1]Data!$AD$2:$AD$173)</f>
        <v>0</v>
      </c>
      <c r="D459" s="51">
        <v>45887</v>
      </c>
      <c r="E459" s="51">
        <v>45887</v>
      </c>
      <c r="F459" s="52">
        <v>45887.680371377297</v>
      </c>
      <c r="G459" s="3" t="s">
        <v>3886</v>
      </c>
      <c r="H459" s="51"/>
      <c r="I459" s="2" t="s">
        <v>2487</v>
      </c>
      <c r="J459" s="3" t="s">
        <v>2488</v>
      </c>
      <c r="K459" s="2" t="s">
        <v>2489</v>
      </c>
      <c r="L459" s="2" t="s">
        <v>2490</v>
      </c>
      <c r="M459" s="3" t="s">
        <v>3887</v>
      </c>
      <c r="N459" s="2" t="s">
        <v>3888</v>
      </c>
      <c r="O459" s="2" t="s">
        <v>3889</v>
      </c>
      <c r="P459" s="2">
        <v>10</v>
      </c>
      <c r="Q459" s="3" t="s">
        <v>2502</v>
      </c>
      <c r="R459" s="2" t="s">
        <v>981</v>
      </c>
      <c r="S459" s="3" t="s">
        <v>2503</v>
      </c>
      <c r="T459" s="3" t="s">
        <v>2496</v>
      </c>
      <c r="U459" s="2">
        <v>50182</v>
      </c>
      <c r="V459" s="2">
        <v>3</v>
      </c>
      <c r="W459" s="2">
        <v>0</v>
      </c>
      <c r="X459" s="2" t="s">
        <v>3890</v>
      </c>
      <c r="Y459" s="2" t="s">
        <v>2541</v>
      </c>
      <c r="Z459" s="51">
        <v>45887.6803663194</v>
      </c>
      <c r="AB459" s="2" t="s">
        <v>950</v>
      </c>
    </row>
    <row r="460" spans="1:28" ht="15.75" x14ac:dyDescent="0.25">
      <c r="A460" s="2">
        <v>459</v>
      </c>
      <c r="B460" s="50" t="s">
        <v>3885</v>
      </c>
      <c r="C460" s="47">
        <f ca="1">SUMIF([1]Data!$AC$2:$AC$173,C460,[1]Data!$AD$2:$AD$173)</f>
        <v>0</v>
      </c>
      <c r="D460" s="51">
        <v>45887</v>
      </c>
      <c r="E460" s="51">
        <v>45887</v>
      </c>
      <c r="F460" s="52">
        <v>45887.680371377297</v>
      </c>
      <c r="G460" s="3" t="s">
        <v>3886</v>
      </c>
      <c r="H460" s="51"/>
      <c r="I460" s="2" t="s">
        <v>2487</v>
      </c>
      <c r="J460" s="3" t="s">
        <v>2488</v>
      </c>
      <c r="K460" s="2" t="s">
        <v>2489</v>
      </c>
      <c r="L460" s="2" t="s">
        <v>2490</v>
      </c>
      <c r="M460" s="3" t="s">
        <v>3887</v>
      </c>
      <c r="N460" s="2" t="s">
        <v>3888</v>
      </c>
      <c r="O460" s="2" t="s">
        <v>3889</v>
      </c>
      <c r="P460" s="2">
        <v>20</v>
      </c>
      <c r="Q460" s="3" t="s">
        <v>2556</v>
      </c>
      <c r="R460" s="2" t="s">
        <v>960</v>
      </c>
      <c r="S460" s="3" t="s">
        <v>2557</v>
      </c>
      <c r="T460" s="3" t="s">
        <v>2496</v>
      </c>
      <c r="U460" s="2">
        <v>55595</v>
      </c>
      <c r="V460" s="2">
        <v>3</v>
      </c>
      <c r="W460" s="2">
        <v>0</v>
      </c>
      <c r="X460" s="2" t="s">
        <v>3890</v>
      </c>
      <c r="Y460" s="2" t="s">
        <v>2541</v>
      </c>
      <c r="Z460" s="51">
        <v>45887.6803663194</v>
      </c>
      <c r="AB460" s="2" t="s">
        <v>950</v>
      </c>
    </row>
    <row r="461" spans="1:28" ht="15.75" x14ac:dyDescent="0.25">
      <c r="A461" s="2">
        <v>460</v>
      </c>
      <c r="B461" s="50" t="s">
        <v>3885</v>
      </c>
      <c r="C461" s="47">
        <f ca="1">SUMIF([1]Data!$AC$2:$AC$173,C461,[1]Data!$AD$2:$AD$173)</f>
        <v>0</v>
      </c>
      <c r="D461" s="51">
        <v>45887</v>
      </c>
      <c r="E461" s="51">
        <v>45887</v>
      </c>
      <c r="F461" s="52">
        <v>45887.680371377297</v>
      </c>
      <c r="G461" s="3" t="s">
        <v>3886</v>
      </c>
      <c r="H461" s="51"/>
      <c r="I461" s="2" t="s">
        <v>2487</v>
      </c>
      <c r="J461" s="3" t="s">
        <v>2488</v>
      </c>
      <c r="K461" s="2" t="s">
        <v>2489</v>
      </c>
      <c r="L461" s="2" t="s">
        <v>2490</v>
      </c>
      <c r="M461" s="3" t="s">
        <v>3887</v>
      </c>
      <c r="N461" s="2" t="s">
        <v>3888</v>
      </c>
      <c r="O461" s="2" t="s">
        <v>3889</v>
      </c>
      <c r="P461" s="2">
        <v>30</v>
      </c>
      <c r="Q461" s="3" t="s">
        <v>2592</v>
      </c>
      <c r="R461" s="2" t="s">
        <v>959</v>
      </c>
      <c r="S461" s="3" t="s">
        <v>2593</v>
      </c>
      <c r="T461" s="3" t="s">
        <v>2496</v>
      </c>
      <c r="U461" s="2">
        <v>70950</v>
      </c>
      <c r="V461" s="2">
        <v>2</v>
      </c>
      <c r="W461" s="2">
        <v>0</v>
      </c>
      <c r="X461" s="2" t="s">
        <v>3890</v>
      </c>
      <c r="Y461" s="2" t="s">
        <v>2541</v>
      </c>
      <c r="Z461" s="51">
        <v>45887.6803663194</v>
      </c>
      <c r="AB461" s="2" t="s">
        <v>950</v>
      </c>
    </row>
    <row r="462" spans="1:28" ht="15.75" x14ac:dyDescent="0.25">
      <c r="A462" s="2">
        <v>461</v>
      </c>
      <c r="B462" s="50" t="s">
        <v>3885</v>
      </c>
      <c r="C462" s="47">
        <f ca="1">SUMIF([1]Data!$AC$2:$AC$173,C462,[1]Data!$AD$2:$AD$173)</f>
        <v>0</v>
      </c>
      <c r="D462" s="51">
        <v>45887</v>
      </c>
      <c r="E462" s="51">
        <v>45887</v>
      </c>
      <c r="F462" s="52">
        <v>45887.680371377297</v>
      </c>
      <c r="G462" s="3" t="s">
        <v>3886</v>
      </c>
      <c r="H462" s="51"/>
      <c r="I462" s="2" t="s">
        <v>2487</v>
      </c>
      <c r="J462" s="3" t="s">
        <v>2488</v>
      </c>
      <c r="K462" s="2" t="s">
        <v>2489</v>
      </c>
      <c r="L462" s="2" t="s">
        <v>2490</v>
      </c>
      <c r="M462" s="3" t="s">
        <v>3887</v>
      </c>
      <c r="N462" s="2" t="s">
        <v>3888</v>
      </c>
      <c r="O462" s="2" t="s">
        <v>3889</v>
      </c>
      <c r="P462" s="2">
        <v>40</v>
      </c>
      <c r="Q462" s="3" t="s">
        <v>2528</v>
      </c>
      <c r="R462" s="2" t="s">
        <v>965</v>
      </c>
      <c r="S462" s="3" t="s">
        <v>2529</v>
      </c>
      <c r="T462" s="3" t="s">
        <v>2496</v>
      </c>
      <c r="U462" s="2">
        <v>74250</v>
      </c>
      <c r="V462" s="2">
        <v>1</v>
      </c>
      <c r="W462" s="2">
        <v>0</v>
      </c>
      <c r="X462" s="2" t="s">
        <v>3890</v>
      </c>
      <c r="Y462" s="2" t="s">
        <v>2541</v>
      </c>
      <c r="Z462" s="51">
        <v>45887.6803663194</v>
      </c>
      <c r="AB462" s="2" t="s">
        <v>950</v>
      </c>
    </row>
    <row r="463" spans="1:28" ht="15.75" x14ac:dyDescent="0.25">
      <c r="A463" s="2">
        <v>462</v>
      </c>
      <c r="B463" s="50" t="s">
        <v>3891</v>
      </c>
      <c r="C463" s="47">
        <f ca="1">SUMIF([1]Data!$AC$2:$AC$173,C463,[1]Data!$AD$2:$AD$173)</f>
        <v>0</v>
      </c>
      <c r="D463" s="51">
        <v>45887</v>
      </c>
      <c r="E463" s="51">
        <v>45887</v>
      </c>
      <c r="F463" s="52">
        <v>45887.680605868103</v>
      </c>
      <c r="G463" s="3" t="s">
        <v>3892</v>
      </c>
      <c r="H463" s="51"/>
      <c r="I463" s="2" t="s">
        <v>2487</v>
      </c>
      <c r="J463" s="3" t="s">
        <v>2488</v>
      </c>
      <c r="K463" s="2" t="s">
        <v>2489</v>
      </c>
      <c r="L463" s="2" t="s">
        <v>2490</v>
      </c>
      <c r="M463" s="3" t="s">
        <v>3893</v>
      </c>
      <c r="N463" s="2" t="s">
        <v>3894</v>
      </c>
      <c r="O463" s="2" t="s">
        <v>3895</v>
      </c>
      <c r="P463" s="2">
        <v>10</v>
      </c>
      <c r="Q463" s="3" t="s">
        <v>2510</v>
      </c>
      <c r="R463" s="2" t="s">
        <v>955</v>
      </c>
      <c r="S463" s="3" t="s">
        <v>2511</v>
      </c>
      <c r="T463" s="3" t="s">
        <v>2496</v>
      </c>
      <c r="U463" s="2">
        <v>46000</v>
      </c>
      <c r="V463" s="2">
        <v>1</v>
      </c>
      <c r="W463" s="2">
        <v>0</v>
      </c>
      <c r="X463" s="2" t="s">
        <v>3896</v>
      </c>
      <c r="Z463" s="51">
        <v>45887.680600613399</v>
      </c>
      <c r="AB463" s="2" t="s">
        <v>950</v>
      </c>
    </row>
    <row r="464" spans="1:28" ht="15.75" x14ac:dyDescent="0.25">
      <c r="A464" s="2">
        <v>463</v>
      </c>
      <c r="B464" s="50" t="s">
        <v>3897</v>
      </c>
      <c r="C464" s="47">
        <f ca="1">SUMIF([1]Data!$AC$2:$AC$173,C464,[1]Data!$AD$2:$AD$173)</f>
        <v>0</v>
      </c>
      <c r="D464" s="51">
        <v>45887</v>
      </c>
      <c r="E464" s="51">
        <v>45892</v>
      </c>
      <c r="F464" s="52">
        <v>45887.681184803201</v>
      </c>
      <c r="G464" s="3" t="s">
        <v>3898</v>
      </c>
      <c r="H464" s="51"/>
      <c r="I464" s="2" t="s">
        <v>2487</v>
      </c>
      <c r="J464" s="3" t="s">
        <v>2488</v>
      </c>
      <c r="K464" s="2" t="s">
        <v>2489</v>
      </c>
      <c r="L464" s="2" t="s">
        <v>2490</v>
      </c>
      <c r="M464" s="3" t="s">
        <v>3899</v>
      </c>
      <c r="N464" s="2" t="s">
        <v>3900</v>
      </c>
      <c r="O464" s="2" t="s">
        <v>3901</v>
      </c>
      <c r="P464" s="2">
        <v>10</v>
      </c>
      <c r="Q464" s="3" t="s">
        <v>2563</v>
      </c>
      <c r="R464" s="2" t="s">
        <v>961</v>
      </c>
      <c r="S464" s="3" t="s">
        <v>2564</v>
      </c>
      <c r="T464" s="3" t="s">
        <v>2496</v>
      </c>
      <c r="U464" s="2">
        <v>73431</v>
      </c>
      <c r="V464" s="2">
        <v>1</v>
      </c>
      <c r="W464" s="2">
        <v>0</v>
      </c>
      <c r="X464" s="2" t="s">
        <v>3902</v>
      </c>
      <c r="Z464" s="51">
        <v>45887.681179664403</v>
      </c>
      <c r="AB464" s="2" t="s">
        <v>950</v>
      </c>
    </row>
    <row r="465" spans="1:28" ht="15.75" x14ac:dyDescent="0.25">
      <c r="A465" s="2">
        <v>464</v>
      </c>
      <c r="B465" s="50" t="s">
        <v>3897</v>
      </c>
      <c r="C465" s="47">
        <f ca="1">SUMIF([1]Data!$AC$2:$AC$173,C465,[1]Data!$AD$2:$AD$173)</f>
        <v>0</v>
      </c>
      <c r="D465" s="51">
        <v>45887</v>
      </c>
      <c r="E465" s="51">
        <v>45892</v>
      </c>
      <c r="F465" s="52">
        <v>45887.681184803201</v>
      </c>
      <c r="G465" s="3" t="s">
        <v>3898</v>
      </c>
      <c r="H465" s="51"/>
      <c r="I465" s="2" t="s">
        <v>2487</v>
      </c>
      <c r="J465" s="3" t="s">
        <v>2488</v>
      </c>
      <c r="K465" s="2" t="s">
        <v>2489</v>
      </c>
      <c r="L465" s="2" t="s">
        <v>2490</v>
      </c>
      <c r="M465" s="3" t="s">
        <v>3899</v>
      </c>
      <c r="N465" s="2" t="s">
        <v>3900</v>
      </c>
      <c r="O465" s="2" t="s">
        <v>3901</v>
      </c>
      <c r="P465" s="2">
        <v>20</v>
      </c>
      <c r="Q465" s="3" t="s">
        <v>2519</v>
      </c>
      <c r="R465" s="2" t="s">
        <v>951</v>
      </c>
      <c r="S465" s="3" t="s">
        <v>2520</v>
      </c>
      <c r="T465" s="3" t="s">
        <v>2496</v>
      </c>
      <c r="U465" s="2">
        <v>111058</v>
      </c>
      <c r="V465" s="2">
        <v>4</v>
      </c>
      <c r="W465" s="2">
        <v>0</v>
      </c>
      <c r="X465" s="2" t="s">
        <v>3902</v>
      </c>
      <c r="Z465" s="51">
        <v>45887.681179664403</v>
      </c>
      <c r="AB465" s="2" t="s">
        <v>950</v>
      </c>
    </row>
    <row r="466" spans="1:28" ht="15.75" x14ac:dyDescent="0.25">
      <c r="A466" s="2">
        <v>465</v>
      </c>
      <c r="B466" s="50" t="s">
        <v>3897</v>
      </c>
      <c r="C466" s="47">
        <f ca="1">SUMIF([1]Data!$AC$2:$AC$173,C466,[1]Data!$AD$2:$AD$173)</f>
        <v>0</v>
      </c>
      <c r="D466" s="51">
        <v>45887</v>
      </c>
      <c r="E466" s="51">
        <v>45892</v>
      </c>
      <c r="F466" s="52">
        <v>45887.681184803201</v>
      </c>
      <c r="G466" s="3" t="s">
        <v>3898</v>
      </c>
      <c r="H466" s="51"/>
      <c r="I466" s="2" t="s">
        <v>2487</v>
      </c>
      <c r="J466" s="3" t="s">
        <v>2488</v>
      </c>
      <c r="K466" s="2" t="s">
        <v>2489</v>
      </c>
      <c r="L466" s="2" t="s">
        <v>2490</v>
      </c>
      <c r="M466" s="3" t="s">
        <v>3899</v>
      </c>
      <c r="N466" s="2" t="s">
        <v>3900</v>
      </c>
      <c r="O466" s="2" t="s">
        <v>3901</v>
      </c>
      <c r="P466" s="2">
        <v>30</v>
      </c>
      <c r="Q466" s="3" t="s">
        <v>2502</v>
      </c>
      <c r="R466" s="2" t="s">
        <v>981</v>
      </c>
      <c r="S466" s="3" t="s">
        <v>2503</v>
      </c>
      <c r="T466" s="3" t="s">
        <v>2496</v>
      </c>
      <c r="U466" s="2">
        <v>50182</v>
      </c>
      <c r="V466" s="2">
        <v>1</v>
      </c>
      <c r="W466" s="2">
        <v>0</v>
      </c>
      <c r="X466" s="2" t="s">
        <v>3902</v>
      </c>
      <c r="Z466" s="51">
        <v>45887.681179664403</v>
      </c>
      <c r="AB466" s="2" t="s">
        <v>950</v>
      </c>
    </row>
    <row r="467" spans="1:28" ht="15.75" x14ac:dyDescent="0.25">
      <c r="A467" s="2">
        <v>466</v>
      </c>
      <c r="B467" s="50" t="s">
        <v>3903</v>
      </c>
      <c r="C467" s="47">
        <f ca="1">SUMIF([1]Data!$AC$2:$AC$173,C467,[1]Data!$AD$2:$AD$173)</f>
        <v>0</v>
      </c>
      <c r="D467" s="51">
        <v>45887</v>
      </c>
      <c r="E467" s="51">
        <v>45892</v>
      </c>
      <c r="F467" s="52">
        <v>45887.683186608803</v>
      </c>
      <c r="G467" s="3" t="s">
        <v>3904</v>
      </c>
      <c r="H467" s="51"/>
      <c r="I467" s="2" t="s">
        <v>2487</v>
      </c>
      <c r="J467" s="3" t="s">
        <v>2488</v>
      </c>
      <c r="K467" s="2" t="s">
        <v>2489</v>
      </c>
      <c r="L467" s="2" t="s">
        <v>2490</v>
      </c>
      <c r="M467" s="3" t="s">
        <v>3905</v>
      </c>
      <c r="N467" s="2" t="s">
        <v>3906</v>
      </c>
      <c r="O467" s="2" t="s">
        <v>3907</v>
      </c>
      <c r="P467" s="2">
        <v>10</v>
      </c>
      <c r="Q467" s="3" t="s">
        <v>2563</v>
      </c>
      <c r="R467" s="2" t="s">
        <v>961</v>
      </c>
      <c r="S467" s="3" t="s">
        <v>2564</v>
      </c>
      <c r="T467" s="3" t="s">
        <v>2496</v>
      </c>
      <c r="U467" s="2">
        <v>73431</v>
      </c>
      <c r="V467" s="2">
        <v>1</v>
      </c>
      <c r="W467" s="2">
        <v>0</v>
      </c>
      <c r="X467" s="2" t="s">
        <v>3908</v>
      </c>
      <c r="Z467" s="51">
        <v>45887.683181250002</v>
      </c>
      <c r="AB467" s="2" t="s">
        <v>950</v>
      </c>
    </row>
    <row r="468" spans="1:28" ht="15.75" x14ac:dyDescent="0.25">
      <c r="A468" s="2">
        <v>467</v>
      </c>
      <c r="B468" s="50" t="s">
        <v>3909</v>
      </c>
      <c r="C468" s="47">
        <f ca="1">SUMIF([1]Data!$AC$2:$AC$173,C468,[1]Data!$AD$2:$AD$173)</f>
        <v>0</v>
      </c>
      <c r="D468" s="51">
        <v>45887</v>
      </c>
      <c r="E468" s="51">
        <v>45887</v>
      </c>
      <c r="F468" s="52">
        <v>45887.683712847203</v>
      </c>
      <c r="G468" s="3" t="s">
        <v>3910</v>
      </c>
      <c r="H468" s="51"/>
      <c r="I468" s="2" t="s">
        <v>2487</v>
      </c>
      <c r="J468" s="3" t="s">
        <v>2488</v>
      </c>
      <c r="K468" s="2" t="s">
        <v>2489</v>
      </c>
      <c r="L468" s="2" t="s">
        <v>2490</v>
      </c>
      <c r="M468" s="3" t="s">
        <v>3911</v>
      </c>
      <c r="N468" s="2" t="s">
        <v>3912</v>
      </c>
      <c r="O468" s="2" t="s">
        <v>3913</v>
      </c>
      <c r="P468" s="2">
        <v>10</v>
      </c>
      <c r="Q468" s="3" t="s">
        <v>2502</v>
      </c>
      <c r="R468" s="2" t="s">
        <v>981</v>
      </c>
      <c r="S468" s="3" t="s">
        <v>2503</v>
      </c>
      <c r="T468" s="3" t="s">
        <v>2496</v>
      </c>
      <c r="U468" s="2">
        <v>50182</v>
      </c>
      <c r="V468" s="2">
        <v>4</v>
      </c>
      <c r="W468" s="2">
        <v>0</v>
      </c>
      <c r="X468" s="2" t="s">
        <v>3912</v>
      </c>
      <c r="Y468" s="2" t="s">
        <v>2541</v>
      </c>
      <c r="Z468" s="51">
        <v>45887.683707835597</v>
      </c>
      <c r="AB468" s="2" t="s">
        <v>950</v>
      </c>
    </row>
    <row r="469" spans="1:28" ht="15.75" x14ac:dyDescent="0.25">
      <c r="A469" s="2">
        <v>468</v>
      </c>
      <c r="B469" s="50" t="s">
        <v>3909</v>
      </c>
      <c r="C469" s="47">
        <f ca="1">SUMIF([1]Data!$AC$2:$AC$173,C469,[1]Data!$AD$2:$AD$173)</f>
        <v>0</v>
      </c>
      <c r="D469" s="51">
        <v>45887</v>
      </c>
      <c r="E469" s="51">
        <v>45887</v>
      </c>
      <c r="F469" s="52">
        <v>45887.683712847203</v>
      </c>
      <c r="G469" s="3" t="s">
        <v>3910</v>
      </c>
      <c r="H469" s="51"/>
      <c r="I469" s="2" t="s">
        <v>2487</v>
      </c>
      <c r="J469" s="3" t="s">
        <v>2488</v>
      </c>
      <c r="K469" s="2" t="s">
        <v>2489</v>
      </c>
      <c r="L469" s="2" t="s">
        <v>2490</v>
      </c>
      <c r="M469" s="3" t="s">
        <v>3911</v>
      </c>
      <c r="N469" s="2" t="s">
        <v>3912</v>
      </c>
      <c r="O469" s="2" t="s">
        <v>3913</v>
      </c>
      <c r="P469" s="2">
        <v>20</v>
      </c>
      <c r="Q469" s="3" t="s">
        <v>2563</v>
      </c>
      <c r="R469" s="2" t="s">
        <v>961</v>
      </c>
      <c r="S469" s="3" t="s">
        <v>2564</v>
      </c>
      <c r="T469" s="3" t="s">
        <v>2496</v>
      </c>
      <c r="U469" s="2">
        <v>73431</v>
      </c>
      <c r="V469" s="2">
        <v>2</v>
      </c>
      <c r="W469" s="2">
        <v>0</v>
      </c>
      <c r="X469" s="2" t="s">
        <v>3912</v>
      </c>
      <c r="Y469" s="2" t="s">
        <v>2541</v>
      </c>
      <c r="Z469" s="51">
        <v>45887.683707835597</v>
      </c>
      <c r="AB469" s="2" t="s">
        <v>950</v>
      </c>
    </row>
    <row r="470" spans="1:28" ht="15.75" x14ac:dyDescent="0.25">
      <c r="A470" s="2">
        <v>469</v>
      </c>
      <c r="B470" s="50" t="s">
        <v>3914</v>
      </c>
      <c r="C470" s="47">
        <f ca="1">SUMIF([1]Data!$AC$2:$AC$173,C470,[1]Data!$AD$2:$AD$173)</f>
        <v>0</v>
      </c>
      <c r="D470" s="51">
        <v>45887</v>
      </c>
      <c r="E470" s="51">
        <v>45895</v>
      </c>
      <c r="F470" s="52">
        <v>45887.684375196797</v>
      </c>
      <c r="G470" s="3" t="s">
        <v>3915</v>
      </c>
      <c r="H470" s="51"/>
      <c r="I470" s="2" t="s">
        <v>2487</v>
      </c>
      <c r="J470" s="3" t="s">
        <v>2488</v>
      </c>
      <c r="K470" s="2" t="s">
        <v>2489</v>
      </c>
      <c r="L470" s="2" t="s">
        <v>2490</v>
      </c>
      <c r="M470" s="3" t="s">
        <v>3916</v>
      </c>
      <c r="N470" s="2" t="s">
        <v>3917</v>
      </c>
      <c r="O470" s="2" t="s">
        <v>3918</v>
      </c>
      <c r="P470" s="2">
        <v>10</v>
      </c>
      <c r="Q470" s="3" t="s">
        <v>2519</v>
      </c>
      <c r="R470" s="2" t="s">
        <v>951</v>
      </c>
      <c r="S470" s="3" t="s">
        <v>2520</v>
      </c>
      <c r="T470" s="3" t="s">
        <v>2496</v>
      </c>
      <c r="U470" s="2">
        <v>111058</v>
      </c>
      <c r="V470" s="2">
        <v>2</v>
      </c>
      <c r="W470" s="2">
        <v>0</v>
      </c>
      <c r="X470" s="2" t="s">
        <v>3919</v>
      </c>
      <c r="Y470" s="2" t="s">
        <v>3617</v>
      </c>
      <c r="Z470" s="51">
        <v>45887.684369826398</v>
      </c>
      <c r="AB470" s="2" t="s">
        <v>950</v>
      </c>
    </row>
    <row r="471" spans="1:28" ht="15.75" x14ac:dyDescent="0.25">
      <c r="A471" s="2">
        <v>470</v>
      </c>
      <c r="B471" s="50" t="s">
        <v>3920</v>
      </c>
      <c r="C471" s="47">
        <f ca="1">SUMIF([1]Data!$AC$2:$AC$173,C471,[1]Data!$AD$2:$AD$173)</f>
        <v>0</v>
      </c>
      <c r="D471" s="51">
        <v>45887</v>
      </c>
      <c r="E471" s="51">
        <v>45892</v>
      </c>
      <c r="F471" s="52">
        <v>45887.685282372702</v>
      </c>
      <c r="G471" s="3" t="s">
        <v>3921</v>
      </c>
      <c r="H471" s="51"/>
      <c r="I471" s="2" t="s">
        <v>2487</v>
      </c>
      <c r="J471" s="3" t="s">
        <v>2488</v>
      </c>
      <c r="K471" s="2" t="s">
        <v>2489</v>
      </c>
      <c r="L471" s="2" t="s">
        <v>2490</v>
      </c>
      <c r="M471" s="3" t="s">
        <v>3922</v>
      </c>
      <c r="N471" s="2" t="s">
        <v>3923</v>
      </c>
      <c r="O471" s="2" t="s">
        <v>3924</v>
      </c>
      <c r="P471" s="2">
        <v>10</v>
      </c>
      <c r="Q471" s="3" t="s">
        <v>2519</v>
      </c>
      <c r="R471" s="2" t="s">
        <v>951</v>
      </c>
      <c r="S471" s="3" t="s">
        <v>2520</v>
      </c>
      <c r="T471" s="3" t="s">
        <v>2496</v>
      </c>
      <c r="U471" s="2">
        <v>111058</v>
      </c>
      <c r="V471" s="2">
        <v>4</v>
      </c>
      <c r="W471" s="2">
        <v>0</v>
      </c>
      <c r="X471" s="2" t="s">
        <v>3923</v>
      </c>
      <c r="Y471" s="2" t="s">
        <v>3925</v>
      </c>
      <c r="Z471" s="51">
        <v>45887.6852770486</v>
      </c>
      <c r="AB471" s="2" t="s">
        <v>950</v>
      </c>
    </row>
    <row r="472" spans="1:28" ht="15.75" x14ac:dyDescent="0.25">
      <c r="A472" s="2">
        <v>471</v>
      </c>
      <c r="B472" s="50" t="s">
        <v>3926</v>
      </c>
      <c r="C472" s="47">
        <f ca="1">SUMIF([1]Data!$AC$2:$AC$173,C472,[1]Data!$AD$2:$AD$173)</f>
        <v>0</v>
      </c>
      <c r="D472" s="51">
        <v>45887</v>
      </c>
      <c r="E472" s="51">
        <v>45887</v>
      </c>
      <c r="F472" s="52">
        <v>45887.690264583303</v>
      </c>
      <c r="G472" s="3" t="s">
        <v>3927</v>
      </c>
      <c r="H472" s="51"/>
      <c r="I472" s="2" t="s">
        <v>2487</v>
      </c>
      <c r="J472" s="3" t="s">
        <v>2488</v>
      </c>
      <c r="K472" s="2" t="s">
        <v>2489</v>
      </c>
      <c r="L472" s="2" t="s">
        <v>2490</v>
      </c>
      <c r="M472" s="3" t="s">
        <v>1170</v>
      </c>
      <c r="N472" s="2" t="s">
        <v>1169</v>
      </c>
      <c r="O472" s="2" t="s">
        <v>3928</v>
      </c>
      <c r="P472" s="2">
        <v>10</v>
      </c>
      <c r="Q472" s="3" t="s">
        <v>2592</v>
      </c>
      <c r="R472" s="2" t="s">
        <v>959</v>
      </c>
      <c r="S472" s="3" t="s">
        <v>2593</v>
      </c>
      <c r="T472" s="3" t="s">
        <v>2496</v>
      </c>
      <c r="U472" s="2">
        <v>70950</v>
      </c>
      <c r="V472" s="2">
        <v>1</v>
      </c>
      <c r="W472" s="2">
        <v>0</v>
      </c>
      <c r="X472" s="2" t="s">
        <v>1169</v>
      </c>
      <c r="Z472" s="51">
        <v>45887.690260185198</v>
      </c>
      <c r="AB472" s="2" t="s">
        <v>950</v>
      </c>
    </row>
    <row r="473" spans="1:28" ht="15.75" x14ac:dyDescent="0.25">
      <c r="A473" s="2">
        <v>472</v>
      </c>
      <c r="B473" s="50" t="s">
        <v>3926</v>
      </c>
      <c r="C473" s="47">
        <f ca="1">SUMIF([1]Data!$AC$2:$AC$173,C473,[1]Data!$AD$2:$AD$173)</f>
        <v>0</v>
      </c>
      <c r="D473" s="51">
        <v>45887</v>
      </c>
      <c r="E473" s="51">
        <v>45887</v>
      </c>
      <c r="F473" s="52">
        <v>45887.690264583303</v>
      </c>
      <c r="G473" s="3" t="s">
        <v>3927</v>
      </c>
      <c r="H473" s="51"/>
      <c r="I473" s="2" t="s">
        <v>2487</v>
      </c>
      <c r="J473" s="3" t="s">
        <v>2488</v>
      </c>
      <c r="K473" s="2" t="s">
        <v>2489</v>
      </c>
      <c r="L473" s="2" t="s">
        <v>2490</v>
      </c>
      <c r="M473" s="3" t="s">
        <v>1170</v>
      </c>
      <c r="N473" s="2" t="s">
        <v>1169</v>
      </c>
      <c r="O473" s="2" t="s">
        <v>3928</v>
      </c>
      <c r="P473" s="2">
        <v>20</v>
      </c>
      <c r="Q473" s="3" t="s">
        <v>2494</v>
      </c>
      <c r="R473" s="2" t="s">
        <v>1079</v>
      </c>
      <c r="S473" s="3" t="s">
        <v>2495</v>
      </c>
      <c r="T473" s="3" t="s">
        <v>2496</v>
      </c>
      <c r="U473" s="2">
        <v>49500</v>
      </c>
      <c r="V473" s="2">
        <v>1</v>
      </c>
      <c r="W473" s="2">
        <v>0</v>
      </c>
      <c r="X473" s="2" t="s">
        <v>1169</v>
      </c>
      <c r="Z473" s="51">
        <v>45887.690260185198</v>
      </c>
      <c r="AB473" s="2" t="s">
        <v>950</v>
      </c>
    </row>
    <row r="474" spans="1:28" ht="15.75" x14ac:dyDescent="0.25">
      <c r="A474" s="2">
        <v>473</v>
      </c>
      <c r="B474" s="50" t="s">
        <v>3929</v>
      </c>
      <c r="C474" s="47">
        <f ca="1">SUMIF([1]Data!$AC$2:$AC$173,C474,[1]Data!$AD$2:$AD$173)</f>
        <v>0</v>
      </c>
      <c r="D474" s="51">
        <v>45887</v>
      </c>
      <c r="E474" s="51">
        <v>45887</v>
      </c>
      <c r="F474" s="52">
        <v>45887.691856053199</v>
      </c>
      <c r="G474" s="3" t="s">
        <v>3930</v>
      </c>
      <c r="H474" s="51"/>
      <c r="I474" s="2" t="s">
        <v>2487</v>
      </c>
      <c r="J474" s="3" t="s">
        <v>2488</v>
      </c>
      <c r="K474" s="2" t="s">
        <v>2489</v>
      </c>
      <c r="L474" s="2" t="s">
        <v>2490</v>
      </c>
      <c r="M474" s="3" t="s">
        <v>3931</v>
      </c>
      <c r="N474" s="2" t="s">
        <v>3932</v>
      </c>
      <c r="O474" s="2" t="s">
        <v>3933</v>
      </c>
      <c r="P474" s="2">
        <v>10</v>
      </c>
      <c r="Q474" s="3" t="s">
        <v>2547</v>
      </c>
      <c r="R474" s="2" t="s">
        <v>994</v>
      </c>
      <c r="S474" s="3" t="s">
        <v>2548</v>
      </c>
      <c r="T474" s="3" t="s">
        <v>2496</v>
      </c>
      <c r="U474" s="2">
        <v>111606</v>
      </c>
      <c r="V474" s="2">
        <v>2</v>
      </c>
      <c r="W474" s="2">
        <v>0</v>
      </c>
      <c r="X474" s="2" t="s">
        <v>3932</v>
      </c>
      <c r="Y474" s="2" t="s">
        <v>2541</v>
      </c>
      <c r="Z474" s="51">
        <v>45887.691851469899</v>
      </c>
      <c r="AA474" s="2" t="s">
        <v>3934</v>
      </c>
      <c r="AB474" s="2" t="s">
        <v>950</v>
      </c>
    </row>
    <row r="475" spans="1:28" ht="15.75" x14ac:dyDescent="0.25">
      <c r="A475" s="2">
        <v>474</v>
      </c>
      <c r="B475" s="50" t="s">
        <v>3935</v>
      </c>
      <c r="C475" s="47">
        <f ca="1">SUMIF([1]Data!$AC$2:$AC$173,C475,[1]Data!$AD$2:$AD$173)</f>
        <v>0</v>
      </c>
      <c r="D475" s="51">
        <v>45887</v>
      </c>
      <c r="E475" s="51">
        <v>45892</v>
      </c>
      <c r="F475" s="52">
        <v>45887.692959375003</v>
      </c>
      <c r="G475" s="3" t="s">
        <v>3936</v>
      </c>
      <c r="H475" s="51"/>
      <c r="I475" s="2" t="s">
        <v>2487</v>
      </c>
      <c r="J475" s="3" t="s">
        <v>2488</v>
      </c>
      <c r="K475" s="2" t="s">
        <v>2489</v>
      </c>
      <c r="L475" s="2" t="s">
        <v>2490</v>
      </c>
      <c r="M475" s="3" t="s">
        <v>1285</v>
      </c>
      <c r="N475" s="2" t="s">
        <v>1284</v>
      </c>
      <c r="O475" s="2" t="s">
        <v>3937</v>
      </c>
      <c r="P475" s="2">
        <v>10</v>
      </c>
      <c r="Q475" s="3" t="s">
        <v>2519</v>
      </c>
      <c r="R475" s="2" t="s">
        <v>951</v>
      </c>
      <c r="S475" s="3" t="s">
        <v>2520</v>
      </c>
      <c r="T475" s="3" t="s">
        <v>2496</v>
      </c>
      <c r="U475" s="2">
        <v>111058</v>
      </c>
      <c r="V475" s="2">
        <v>1</v>
      </c>
      <c r="W475" s="2">
        <v>0</v>
      </c>
      <c r="X475" s="2" t="s">
        <v>1284</v>
      </c>
      <c r="Z475" s="51">
        <v>45887.692954201397</v>
      </c>
      <c r="AA475" s="2" t="s">
        <v>3938</v>
      </c>
      <c r="AB475" s="2" t="s">
        <v>950</v>
      </c>
    </row>
    <row r="476" spans="1:28" ht="15.75" x14ac:dyDescent="0.25">
      <c r="A476" s="2">
        <v>475</v>
      </c>
      <c r="B476" s="50" t="s">
        <v>3939</v>
      </c>
      <c r="C476" s="47">
        <f ca="1">SUMIF([1]Data!$AC$2:$AC$173,C476,[1]Data!$AD$2:$AD$173)</f>
        <v>0</v>
      </c>
      <c r="D476" s="51">
        <v>45887</v>
      </c>
      <c r="E476" s="51">
        <v>45892</v>
      </c>
      <c r="F476" s="52">
        <v>45887.694010266197</v>
      </c>
      <c r="G476" s="3" t="s">
        <v>3940</v>
      </c>
      <c r="H476" s="51"/>
      <c r="I476" s="2" t="s">
        <v>2487</v>
      </c>
      <c r="J476" s="3" t="s">
        <v>2488</v>
      </c>
      <c r="K476" s="2" t="s">
        <v>2489</v>
      </c>
      <c r="L476" s="2" t="s">
        <v>2490</v>
      </c>
      <c r="M476" s="3" t="s">
        <v>3941</v>
      </c>
      <c r="N476" s="2" t="s">
        <v>3942</v>
      </c>
      <c r="O476" s="2" t="s">
        <v>3943</v>
      </c>
      <c r="P476" s="2">
        <v>10</v>
      </c>
      <c r="Q476" s="3" t="s">
        <v>2519</v>
      </c>
      <c r="R476" s="2" t="s">
        <v>951</v>
      </c>
      <c r="S476" s="3" t="s">
        <v>2520</v>
      </c>
      <c r="T476" s="3" t="s">
        <v>2496</v>
      </c>
      <c r="U476" s="2">
        <v>111058</v>
      </c>
      <c r="V476" s="2">
        <v>1</v>
      </c>
      <c r="W476" s="2">
        <v>0</v>
      </c>
      <c r="X476" s="2" t="s">
        <v>3944</v>
      </c>
      <c r="Y476" s="2" t="s">
        <v>3945</v>
      </c>
      <c r="Z476" s="51">
        <v>45887.6940048611</v>
      </c>
      <c r="AA476" s="2" t="s">
        <v>3946</v>
      </c>
      <c r="AB476" s="2" t="s">
        <v>950</v>
      </c>
    </row>
    <row r="477" spans="1:28" ht="15.75" x14ac:dyDescent="0.25">
      <c r="A477" s="2">
        <v>476</v>
      </c>
      <c r="B477" s="50" t="s">
        <v>3947</v>
      </c>
      <c r="C477" s="47">
        <f ca="1">SUMIF([1]Data!$AC$2:$AC$173,C477,[1]Data!$AD$2:$AD$173)</f>
        <v>0</v>
      </c>
      <c r="D477" s="51">
        <v>45887</v>
      </c>
      <c r="E477" s="51">
        <v>45887</v>
      </c>
      <c r="F477" s="52">
        <v>45887.695361655104</v>
      </c>
      <c r="G477" s="3" t="s">
        <v>3948</v>
      </c>
      <c r="H477" s="51"/>
      <c r="I477" s="2" t="s">
        <v>2487</v>
      </c>
      <c r="J477" s="3" t="s">
        <v>2488</v>
      </c>
      <c r="K477" s="2" t="s">
        <v>2489</v>
      </c>
      <c r="L477" s="2" t="s">
        <v>2490</v>
      </c>
      <c r="M477" s="3" t="s">
        <v>3949</v>
      </c>
      <c r="N477" s="2" t="s">
        <v>3950</v>
      </c>
      <c r="O477" s="2" t="s">
        <v>3951</v>
      </c>
      <c r="P477" s="2">
        <v>10</v>
      </c>
      <c r="Q477" s="3" t="s">
        <v>2510</v>
      </c>
      <c r="R477" s="2" t="s">
        <v>955</v>
      </c>
      <c r="S477" s="3" t="s">
        <v>2511</v>
      </c>
      <c r="T477" s="3" t="s">
        <v>2496</v>
      </c>
      <c r="U477" s="2">
        <v>46000</v>
      </c>
      <c r="V477" s="2">
        <v>2</v>
      </c>
      <c r="W477" s="2">
        <v>0</v>
      </c>
      <c r="X477" s="2" t="s">
        <v>3950</v>
      </c>
      <c r="Y477" s="2" t="s">
        <v>3952</v>
      </c>
      <c r="Z477" s="51">
        <v>45887.695356169002</v>
      </c>
      <c r="AB477" s="2" t="s">
        <v>950</v>
      </c>
    </row>
    <row r="478" spans="1:28" ht="15.75" x14ac:dyDescent="0.25">
      <c r="A478" s="2">
        <v>477</v>
      </c>
      <c r="B478" s="50" t="s">
        <v>1513</v>
      </c>
      <c r="C478" s="47">
        <f ca="1">SUMIF([1]Data!$AC$2:$AC$173,C478,[1]Data!$AD$2:$AD$173)</f>
        <v>0</v>
      </c>
      <c r="D478" s="51">
        <v>45887</v>
      </c>
      <c r="E478" s="51">
        <v>45891</v>
      </c>
      <c r="F478" s="52">
        <v>45887.695581168999</v>
      </c>
      <c r="G478" s="3" t="s">
        <v>3953</v>
      </c>
      <c r="H478" s="51"/>
      <c r="I478" s="2" t="s">
        <v>2487</v>
      </c>
      <c r="J478" s="3" t="s">
        <v>2488</v>
      </c>
      <c r="K478" s="2" t="s">
        <v>2489</v>
      </c>
      <c r="L478" s="2" t="s">
        <v>2490</v>
      </c>
      <c r="M478" s="3" t="s">
        <v>1512</v>
      </c>
      <c r="N478" s="2" t="s">
        <v>1511</v>
      </c>
      <c r="O478" s="2" t="s">
        <v>3954</v>
      </c>
      <c r="P478" s="2">
        <v>10</v>
      </c>
      <c r="Q478" s="3" t="s">
        <v>2519</v>
      </c>
      <c r="R478" s="2" t="s">
        <v>951</v>
      </c>
      <c r="S478" s="3" t="s">
        <v>2520</v>
      </c>
      <c r="T478" s="3" t="s">
        <v>2496</v>
      </c>
      <c r="U478" s="2">
        <v>111058</v>
      </c>
      <c r="V478" s="2">
        <v>1</v>
      </c>
      <c r="W478" s="2">
        <v>0</v>
      </c>
      <c r="X478" s="2" t="s">
        <v>3955</v>
      </c>
      <c r="Y478" s="2" t="s">
        <v>3956</v>
      </c>
      <c r="Z478" s="51">
        <v>45887.695575810198</v>
      </c>
      <c r="AA478" s="2" t="s">
        <v>3957</v>
      </c>
      <c r="AB478" s="2" t="s">
        <v>950</v>
      </c>
    </row>
    <row r="479" spans="1:28" ht="15.75" x14ac:dyDescent="0.25">
      <c r="A479" s="2">
        <v>478</v>
      </c>
      <c r="B479" s="50" t="s">
        <v>1513</v>
      </c>
      <c r="C479" s="47">
        <f ca="1">SUMIF([1]Data!$AC$2:$AC$173,C479,[1]Data!$AD$2:$AD$173)</f>
        <v>0</v>
      </c>
      <c r="D479" s="51">
        <v>45887</v>
      </c>
      <c r="E479" s="51">
        <v>45891</v>
      </c>
      <c r="F479" s="52">
        <v>45887.695581168999</v>
      </c>
      <c r="G479" s="3" t="s">
        <v>3953</v>
      </c>
      <c r="H479" s="51"/>
      <c r="I479" s="2" t="s">
        <v>2487</v>
      </c>
      <c r="J479" s="3" t="s">
        <v>2488</v>
      </c>
      <c r="K479" s="2" t="s">
        <v>2489</v>
      </c>
      <c r="L479" s="2" t="s">
        <v>2490</v>
      </c>
      <c r="M479" s="3" t="s">
        <v>1512</v>
      </c>
      <c r="N479" s="2" t="s">
        <v>1511</v>
      </c>
      <c r="O479" s="2" t="s">
        <v>3954</v>
      </c>
      <c r="P479" s="2">
        <v>20</v>
      </c>
      <c r="Q479" s="3" t="s">
        <v>2556</v>
      </c>
      <c r="R479" s="2" t="s">
        <v>960</v>
      </c>
      <c r="S479" s="3" t="s">
        <v>2557</v>
      </c>
      <c r="T479" s="3" t="s">
        <v>2496</v>
      </c>
      <c r="U479" s="2">
        <v>55595</v>
      </c>
      <c r="V479" s="2">
        <v>2</v>
      </c>
      <c r="W479" s="2">
        <v>0</v>
      </c>
      <c r="X479" s="2" t="s">
        <v>3955</v>
      </c>
      <c r="Y479" s="2" t="s">
        <v>3956</v>
      </c>
      <c r="Z479" s="51">
        <v>45887.695575810198</v>
      </c>
      <c r="AA479" s="2" t="s">
        <v>3957</v>
      </c>
      <c r="AB479" s="2" t="s">
        <v>950</v>
      </c>
    </row>
    <row r="480" spans="1:28" ht="15.75" x14ac:dyDescent="0.25">
      <c r="A480" s="2">
        <v>479</v>
      </c>
      <c r="B480" s="50" t="s">
        <v>1513</v>
      </c>
      <c r="C480" s="47">
        <f ca="1">SUMIF([1]Data!$AC$2:$AC$173,C480,[1]Data!$AD$2:$AD$173)</f>
        <v>0</v>
      </c>
      <c r="D480" s="51">
        <v>45887</v>
      </c>
      <c r="E480" s="51">
        <v>45891</v>
      </c>
      <c r="F480" s="52">
        <v>45887.695581168999</v>
      </c>
      <c r="G480" s="3" t="s">
        <v>3953</v>
      </c>
      <c r="H480" s="51"/>
      <c r="I480" s="2" t="s">
        <v>2487</v>
      </c>
      <c r="J480" s="3" t="s">
        <v>2488</v>
      </c>
      <c r="K480" s="2" t="s">
        <v>2489</v>
      </c>
      <c r="L480" s="2" t="s">
        <v>2490</v>
      </c>
      <c r="M480" s="3" t="s">
        <v>1512</v>
      </c>
      <c r="N480" s="2" t="s">
        <v>1511</v>
      </c>
      <c r="O480" s="2" t="s">
        <v>3954</v>
      </c>
      <c r="P480" s="2">
        <v>30</v>
      </c>
      <c r="Q480" s="3" t="s">
        <v>2528</v>
      </c>
      <c r="R480" s="2" t="s">
        <v>965</v>
      </c>
      <c r="S480" s="3" t="s">
        <v>2529</v>
      </c>
      <c r="T480" s="3" t="s">
        <v>2496</v>
      </c>
      <c r="U480" s="2">
        <v>74250</v>
      </c>
      <c r="V480" s="2">
        <v>1</v>
      </c>
      <c r="W480" s="2">
        <v>0</v>
      </c>
      <c r="X480" s="2" t="s">
        <v>3955</v>
      </c>
      <c r="Y480" s="2" t="s">
        <v>3956</v>
      </c>
      <c r="Z480" s="51">
        <v>45887.695575810198</v>
      </c>
      <c r="AA480" s="2" t="s">
        <v>3957</v>
      </c>
      <c r="AB480" s="2" t="s">
        <v>950</v>
      </c>
    </row>
    <row r="481" spans="1:28" ht="15.75" x14ac:dyDescent="0.25">
      <c r="A481" s="2">
        <v>480</v>
      </c>
      <c r="B481" s="50" t="s">
        <v>3958</v>
      </c>
      <c r="C481" s="47">
        <f ca="1">SUMIF([1]Data!$AC$2:$AC$173,C481,[1]Data!$AD$2:$AD$173)</f>
        <v>0</v>
      </c>
      <c r="D481" s="51">
        <v>45887</v>
      </c>
      <c r="E481" s="51">
        <v>45887</v>
      </c>
      <c r="F481" s="52">
        <v>45887.6989267014</v>
      </c>
      <c r="G481" s="3" t="s">
        <v>3959</v>
      </c>
      <c r="H481" s="51"/>
      <c r="I481" s="2" t="s">
        <v>2487</v>
      </c>
      <c r="J481" s="3" t="s">
        <v>2488</v>
      </c>
      <c r="K481" s="2" t="s">
        <v>2489</v>
      </c>
      <c r="L481" s="2" t="s">
        <v>2490</v>
      </c>
      <c r="M481" s="3" t="s">
        <v>3960</v>
      </c>
      <c r="N481" s="2" t="s">
        <v>3961</v>
      </c>
      <c r="O481" s="2" t="s">
        <v>3962</v>
      </c>
      <c r="P481" s="2">
        <v>10</v>
      </c>
      <c r="Q481" s="3" t="s">
        <v>2592</v>
      </c>
      <c r="R481" s="2" t="s">
        <v>959</v>
      </c>
      <c r="S481" s="3" t="s">
        <v>2593</v>
      </c>
      <c r="T481" s="3" t="s">
        <v>2496</v>
      </c>
      <c r="U481" s="2">
        <v>70950</v>
      </c>
      <c r="V481" s="2">
        <v>1</v>
      </c>
      <c r="W481" s="2">
        <v>0</v>
      </c>
      <c r="X481" s="2" t="s">
        <v>3961</v>
      </c>
      <c r="Y481" s="2" t="s">
        <v>3963</v>
      </c>
      <c r="Z481" s="51">
        <v>45887.698921145799</v>
      </c>
      <c r="AB481" s="2" t="s">
        <v>950</v>
      </c>
    </row>
    <row r="482" spans="1:28" ht="15.75" x14ac:dyDescent="0.25">
      <c r="A482" s="2">
        <v>481</v>
      </c>
      <c r="B482" s="50" t="s">
        <v>3958</v>
      </c>
      <c r="C482" s="47">
        <f ca="1">SUMIF([1]Data!$AC$2:$AC$173,C482,[1]Data!$AD$2:$AD$173)</f>
        <v>0</v>
      </c>
      <c r="D482" s="51">
        <v>45887</v>
      </c>
      <c r="E482" s="51">
        <v>45887</v>
      </c>
      <c r="F482" s="52">
        <v>45887.6989267014</v>
      </c>
      <c r="G482" s="3" t="s">
        <v>3959</v>
      </c>
      <c r="H482" s="51"/>
      <c r="I482" s="2" t="s">
        <v>2487</v>
      </c>
      <c r="J482" s="3" t="s">
        <v>2488</v>
      </c>
      <c r="K482" s="2" t="s">
        <v>2489</v>
      </c>
      <c r="L482" s="2" t="s">
        <v>2490</v>
      </c>
      <c r="M482" s="3" t="s">
        <v>3960</v>
      </c>
      <c r="N482" s="2" t="s">
        <v>3961</v>
      </c>
      <c r="O482" s="2" t="s">
        <v>3962</v>
      </c>
      <c r="P482" s="2">
        <v>20</v>
      </c>
      <c r="Q482" s="3" t="s">
        <v>2547</v>
      </c>
      <c r="R482" s="2" t="s">
        <v>994</v>
      </c>
      <c r="S482" s="3" t="s">
        <v>2548</v>
      </c>
      <c r="T482" s="3" t="s">
        <v>2496</v>
      </c>
      <c r="U482" s="2">
        <v>111606</v>
      </c>
      <c r="V482" s="2">
        <v>1</v>
      </c>
      <c r="W482" s="2">
        <v>0</v>
      </c>
      <c r="X482" s="2" t="s">
        <v>3961</v>
      </c>
      <c r="Y482" s="2" t="s">
        <v>3963</v>
      </c>
      <c r="Z482" s="51">
        <v>45887.698921145799</v>
      </c>
      <c r="AB482" s="2" t="s">
        <v>950</v>
      </c>
    </row>
    <row r="483" spans="1:28" ht="15.75" x14ac:dyDescent="0.25">
      <c r="A483" s="2">
        <v>482</v>
      </c>
      <c r="B483" s="50" t="s">
        <v>3958</v>
      </c>
      <c r="C483" s="47">
        <f ca="1">SUMIF([1]Data!$AC$2:$AC$173,C483,[1]Data!$AD$2:$AD$173)</f>
        <v>0</v>
      </c>
      <c r="D483" s="51">
        <v>45887</v>
      </c>
      <c r="E483" s="51">
        <v>45887</v>
      </c>
      <c r="F483" s="52">
        <v>45887.6989267014</v>
      </c>
      <c r="G483" s="3" t="s">
        <v>3959</v>
      </c>
      <c r="H483" s="51"/>
      <c r="I483" s="2" t="s">
        <v>2487</v>
      </c>
      <c r="J483" s="3" t="s">
        <v>2488</v>
      </c>
      <c r="K483" s="2" t="s">
        <v>2489</v>
      </c>
      <c r="L483" s="2" t="s">
        <v>2490</v>
      </c>
      <c r="M483" s="3" t="s">
        <v>3960</v>
      </c>
      <c r="N483" s="2" t="s">
        <v>3961</v>
      </c>
      <c r="O483" s="2" t="s">
        <v>3962</v>
      </c>
      <c r="P483" s="2">
        <v>30</v>
      </c>
      <c r="Q483" s="3" t="s">
        <v>2556</v>
      </c>
      <c r="R483" s="2" t="s">
        <v>960</v>
      </c>
      <c r="S483" s="3" t="s">
        <v>2557</v>
      </c>
      <c r="T483" s="3" t="s">
        <v>2496</v>
      </c>
      <c r="U483" s="2">
        <v>55595</v>
      </c>
      <c r="V483" s="2">
        <v>1</v>
      </c>
      <c r="W483" s="2">
        <v>0</v>
      </c>
      <c r="X483" s="2" t="s">
        <v>3961</v>
      </c>
      <c r="Y483" s="2" t="s">
        <v>3963</v>
      </c>
      <c r="Z483" s="51">
        <v>45887.698921145799</v>
      </c>
      <c r="AB483" s="2" t="s">
        <v>950</v>
      </c>
    </row>
    <row r="484" spans="1:28" ht="15.75" x14ac:dyDescent="0.25">
      <c r="A484" s="2">
        <v>483</v>
      </c>
      <c r="B484" s="50" t="s">
        <v>3958</v>
      </c>
      <c r="C484" s="47">
        <f ca="1">SUMIF([1]Data!$AC$2:$AC$173,C484,[1]Data!$AD$2:$AD$173)</f>
        <v>0</v>
      </c>
      <c r="D484" s="51">
        <v>45887</v>
      </c>
      <c r="E484" s="51">
        <v>45887</v>
      </c>
      <c r="F484" s="52">
        <v>45887.6989267014</v>
      </c>
      <c r="G484" s="3" t="s">
        <v>3959</v>
      </c>
      <c r="H484" s="51"/>
      <c r="I484" s="2" t="s">
        <v>2487</v>
      </c>
      <c r="J484" s="3" t="s">
        <v>2488</v>
      </c>
      <c r="K484" s="2" t="s">
        <v>2489</v>
      </c>
      <c r="L484" s="2" t="s">
        <v>2490</v>
      </c>
      <c r="M484" s="3" t="s">
        <v>3960</v>
      </c>
      <c r="N484" s="2" t="s">
        <v>3961</v>
      </c>
      <c r="O484" s="2" t="s">
        <v>3962</v>
      </c>
      <c r="P484" s="2">
        <v>40</v>
      </c>
      <c r="Q484" s="3" t="s">
        <v>2519</v>
      </c>
      <c r="R484" s="2" t="s">
        <v>951</v>
      </c>
      <c r="S484" s="3" t="s">
        <v>2520</v>
      </c>
      <c r="T484" s="3" t="s">
        <v>2496</v>
      </c>
      <c r="U484" s="2">
        <v>111058</v>
      </c>
      <c r="V484" s="2">
        <v>1</v>
      </c>
      <c r="W484" s="2">
        <v>0</v>
      </c>
      <c r="X484" s="2" t="s">
        <v>3961</v>
      </c>
      <c r="Y484" s="2" t="s">
        <v>3963</v>
      </c>
      <c r="Z484" s="51">
        <v>45887.698921145799</v>
      </c>
      <c r="AB484" s="2" t="s">
        <v>950</v>
      </c>
    </row>
    <row r="485" spans="1:28" ht="15.75" x14ac:dyDescent="0.25">
      <c r="A485" s="2">
        <v>484</v>
      </c>
      <c r="B485" s="50" t="s">
        <v>3958</v>
      </c>
      <c r="C485" s="47">
        <f ca="1">SUMIF([1]Data!$AC$2:$AC$173,C485,[1]Data!$AD$2:$AD$173)</f>
        <v>0</v>
      </c>
      <c r="D485" s="51">
        <v>45887</v>
      </c>
      <c r="E485" s="51">
        <v>45887</v>
      </c>
      <c r="F485" s="52">
        <v>45887.6989267014</v>
      </c>
      <c r="G485" s="3" t="s">
        <v>3959</v>
      </c>
      <c r="H485" s="51"/>
      <c r="I485" s="2" t="s">
        <v>2487</v>
      </c>
      <c r="J485" s="3" t="s">
        <v>2488</v>
      </c>
      <c r="K485" s="2" t="s">
        <v>2489</v>
      </c>
      <c r="L485" s="2" t="s">
        <v>2490</v>
      </c>
      <c r="M485" s="3" t="s">
        <v>3960</v>
      </c>
      <c r="N485" s="2" t="s">
        <v>3961</v>
      </c>
      <c r="O485" s="2" t="s">
        <v>3962</v>
      </c>
      <c r="P485" s="2">
        <v>50</v>
      </c>
      <c r="Q485" s="3" t="s">
        <v>2563</v>
      </c>
      <c r="R485" s="2" t="s">
        <v>961</v>
      </c>
      <c r="S485" s="3" t="s">
        <v>2564</v>
      </c>
      <c r="T485" s="3" t="s">
        <v>2496</v>
      </c>
      <c r="U485" s="2">
        <v>73431</v>
      </c>
      <c r="V485" s="2">
        <v>1</v>
      </c>
      <c r="W485" s="2">
        <v>0</v>
      </c>
      <c r="X485" s="2" t="s">
        <v>3961</v>
      </c>
      <c r="Y485" s="2" t="s">
        <v>3963</v>
      </c>
      <c r="Z485" s="51">
        <v>45887.698921145799</v>
      </c>
      <c r="AB485" s="2" t="s">
        <v>950</v>
      </c>
    </row>
    <row r="486" spans="1:28" ht="15.75" x14ac:dyDescent="0.25">
      <c r="A486" s="2">
        <v>485</v>
      </c>
      <c r="B486" s="50" t="s">
        <v>3964</v>
      </c>
      <c r="C486" s="47">
        <f ca="1">SUMIF([1]Data!$AC$2:$AC$173,C486,[1]Data!$AD$2:$AD$173)</f>
        <v>0</v>
      </c>
      <c r="D486" s="51">
        <v>45887</v>
      </c>
      <c r="E486" s="51">
        <v>45892</v>
      </c>
      <c r="F486" s="52">
        <v>45887.699791435203</v>
      </c>
      <c r="G486" s="3" t="s">
        <v>3965</v>
      </c>
      <c r="H486" s="51"/>
      <c r="I486" s="2" t="s">
        <v>2487</v>
      </c>
      <c r="J486" s="3" t="s">
        <v>2488</v>
      </c>
      <c r="K486" s="2" t="s">
        <v>2489</v>
      </c>
      <c r="L486" s="2" t="s">
        <v>2490</v>
      </c>
      <c r="M486" s="3" t="s">
        <v>3966</v>
      </c>
      <c r="N486" s="2" t="s">
        <v>3967</v>
      </c>
      <c r="O486" s="2" t="s">
        <v>3968</v>
      </c>
      <c r="P486" s="2">
        <v>10</v>
      </c>
      <c r="Q486" s="3" t="s">
        <v>2563</v>
      </c>
      <c r="R486" s="2" t="s">
        <v>961</v>
      </c>
      <c r="S486" s="3" t="s">
        <v>2564</v>
      </c>
      <c r="T486" s="3" t="s">
        <v>2496</v>
      </c>
      <c r="U486" s="2">
        <v>73431</v>
      </c>
      <c r="V486" s="2">
        <v>1</v>
      </c>
      <c r="W486" s="2">
        <v>0</v>
      </c>
      <c r="X486" s="2" t="s">
        <v>3967</v>
      </c>
      <c r="Y486" s="2" t="s">
        <v>2541</v>
      </c>
      <c r="Z486" s="51">
        <v>45887.6997863426</v>
      </c>
      <c r="AB486" s="2" t="s">
        <v>950</v>
      </c>
    </row>
    <row r="487" spans="1:28" ht="15.75" x14ac:dyDescent="0.25">
      <c r="A487" s="2">
        <v>486</v>
      </c>
      <c r="B487" s="50" t="s">
        <v>3969</v>
      </c>
      <c r="C487" s="47">
        <f ca="1">SUMIF([1]Data!$AC$2:$AC$173,C487,[1]Data!$AD$2:$AD$173)</f>
        <v>0</v>
      </c>
      <c r="D487" s="51">
        <v>45887</v>
      </c>
      <c r="E487" s="51">
        <v>45891</v>
      </c>
      <c r="F487" s="52">
        <v>45887.701395567099</v>
      </c>
      <c r="G487" s="3" t="s">
        <v>3970</v>
      </c>
      <c r="H487" s="51"/>
      <c r="I487" s="2" t="s">
        <v>2487</v>
      </c>
      <c r="J487" s="3" t="s">
        <v>2488</v>
      </c>
      <c r="K487" s="2" t="s">
        <v>2489</v>
      </c>
      <c r="L487" s="2" t="s">
        <v>2490</v>
      </c>
      <c r="M487" s="3" t="s">
        <v>3971</v>
      </c>
      <c r="N487" s="2" t="s">
        <v>3972</v>
      </c>
      <c r="O487" s="2" t="s">
        <v>3973</v>
      </c>
      <c r="P487" s="2">
        <v>10</v>
      </c>
      <c r="Q487" s="3" t="s">
        <v>2519</v>
      </c>
      <c r="R487" s="2" t="s">
        <v>951</v>
      </c>
      <c r="S487" s="3" t="s">
        <v>2520</v>
      </c>
      <c r="T487" s="3" t="s">
        <v>2496</v>
      </c>
      <c r="U487" s="2">
        <v>111058</v>
      </c>
      <c r="V487" s="2">
        <v>1</v>
      </c>
      <c r="W487" s="2">
        <v>0</v>
      </c>
      <c r="X487" s="2" t="s">
        <v>3974</v>
      </c>
      <c r="Y487" s="2" t="s">
        <v>3975</v>
      </c>
      <c r="Z487" s="51">
        <v>45887.7013900116</v>
      </c>
      <c r="AB487" s="2" t="s">
        <v>950</v>
      </c>
    </row>
    <row r="488" spans="1:28" ht="15.75" x14ac:dyDescent="0.25">
      <c r="A488" s="2">
        <v>487</v>
      </c>
      <c r="B488" s="50" t="s">
        <v>3976</v>
      </c>
      <c r="C488" s="47">
        <f ca="1">SUMIF([1]Data!$AC$2:$AC$173,C488,[1]Data!$AD$2:$AD$173)</f>
        <v>0</v>
      </c>
      <c r="D488" s="51">
        <v>45887</v>
      </c>
      <c r="E488" s="51">
        <v>45887</v>
      </c>
      <c r="F488" s="52">
        <v>45887.7036057523</v>
      </c>
      <c r="G488" s="3" t="s">
        <v>3977</v>
      </c>
      <c r="H488" s="51"/>
      <c r="I488" s="2" t="s">
        <v>2487</v>
      </c>
      <c r="J488" s="3" t="s">
        <v>2488</v>
      </c>
      <c r="K488" s="2" t="s">
        <v>2489</v>
      </c>
      <c r="L488" s="2" t="s">
        <v>2490</v>
      </c>
      <c r="M488" s="3" t="s">
        <v>3978</v>
      </c>
      <c r="N488" s="2" t="s">
        <v>3979</v>
      </c>
      <c r="O488" s="2" t="s">
        <v>3980</v>
      </c>
      <c r="P488" s="2">
        <v>10</v>
      </c>
      <c r="Q488" s="3" t="s">
        <v>2528</v>
      </c>
      <c r="R488" s="2" t="s">
        <v>965</v>
      </c>
      <c r="S488" s="3" t="s">
        <v>2529</v>
      </c>
      <c r="T488" s="3" t="s">
        <v>2496</v>
      </c>
      <c r="U488" s="2">
        <v>74250</v>
      </c>
      <c r="V488" s="2">
        <v>1</v>
      </c>
      <c r="W488" s="2">
        <v>0</v>
      </c>
      <c r="X488" s="2" t="s">
        <v>3979</v>
      </c>
      <c r="Y488" s="2" t="s">
        <v>2541</v>
      </c>
      <c r="Z488" s="51">
        <v>45887.7036000347</v>
      </c>
      <c r="AB488" s="2" t="s">
        <v>950</v>
      </c>
    </row>
    <row r="489" spans="1:28" ht="15.75" x14ac:dyDescent="0.25">
      <c r="A489" s="2">
        <v>488</v>
      </c>
      <c r="B489" s="50" t="s">
        <v>3981</v>
      </c>
      <c r="C489" s="47">
        <f ca="1">SUMIF([1]Data!$AC$2:$AC$173,C489,[1]Data!$AD$2:$AD$173)</f>
        <v>0</v>
      </c>
      <c r="D489" s="51">
        <v>45887</v>
      </c>
      <c r="E489" s="51">
        <v>45892</v>
      </c>
      <c r="F489" s="52">
        <v>45887.708477928201</v>
      </c>
      <c r="G489" s="3" t="s">
        <v>3982</v>
      </c>
      <c r="H489" s="51"/>
      <c r="I489" s="2" t="s">
        <v>2487</v>
      </c>
      <c r="J489" s="3" t="s">
        <v>2488</v>
      </c>
      <c r="K489" s="2" t="s">
        <v>2489</v>
      </c>
      <c r="L489" s="2" t="s">
        <v>2490</v>
      </c>
      <c r="M489" s="3" t="s">
        <v>3983</v>
      </c>
      <c r="N489" s="2" t="s">
        <v>3984</v>
      </c>
      <c r="O489" s="2" t="s">
        <v>3985</v>
      </c>
      <c r="P489" s="2">
        <v>10</v>
      </c>
      <c r="Q489" s="3" t="s">
        <v>2519</v>
      </c>
      <c r="R489" s="2" t="s">
        <v>951</v>
      </c>
      <c r="S489" s="3" t="s">
        <v>2520</v>
      </c>
      <c r="T489" s="3" t="s">
        <v>2496</v>
      </c>
      <c r="U489" s="2">
        <v>111058</v>
      </c>
      <c r="V489" s="2">
        <v>2</v>
      </c>
      <c r="W489" s="2">
        <v>0</v>
      </c>
      <c r="X489" s="2" t="s">
        <v>3984</v>
      </c>
      <c r="Z489" s="51">
        <v>45887.708472222199</v>
      </c>
      <c r="AB489" s="2" t="s">
        <v>950</v>
      </c>
    </row>
    <row r="490" spans="1:28" ht="15.75" x14ac:dyDescent="0.25">
      <c r="A490" s="2">
        <v>489</v>
      </c>
      <c r="B490" s="50" t="s">
        <v>3981</v>
      </c>
      <c r="C490" s="47">
        <f ca="1">SUMIF([1]Data!$AC$2:$AC$173,C490,[1]Data!$AD$2:$AD$173)</f>
        <v>0</v>
      </c>
      <c r="D490" s="51">
        <v>45887</v>
      </c>
      <c r="E490" s="51">
        <v>45892</v>
      </c>
      <c r="F490" s="52">
        <v>45887.708477928201</v>
      </c>
      <c r="G490" s="3" t="s">
        <v>3982</v>
      </c>
      <c r="H490" s="51"/>
      <c r="I490" s="2" t="s">
        <v>2487</v>
      </c>
      <c r="J490" s="3" t="s">
        <v>2488</v>
      </c>
      <c r="K490" s="2" t="s">
        <v>2489</v>
      </c>
      <c r="L490" s="2" t="s">
        <v>2490</v>
      </c>
      <c r="M490" s="3" t="s">
        <v>3983</v>
      </c>
      <c r="N490" s="2" t="s">
        <v>3984</v>
      </c>
      <c r="O490" s="2" t="s">
        <v>3985</v>
      </c>
      <c r="P490" s="2">
        <v>20</v>
      </c>
      <c r="Q490" s="3" t="s">
        <v>2502</v>
      </c>
      <c r="R490" s="2" t="s">
        <v>981</v>
      </c>
      <c r="S490" s="3" t="s">
        <v>2503</v>
      </c>
      <c r="T490" s="3" t="s">
        <v>2496</v>
      </c>
      <c r="U490" s="2">
        <v>50182</v>
      </c>
      <c r="V490" s="2">
        <v>3</v>
      </c>
      <c r="W490" s="2">
        <v>0</v>
      </c>
      <c r="X490" s="2" t="s">
        <v>3984</v>
      </c>
      <c r="Z490" s="51">
        <v>45887.708472222199</v>
      </c>
      <c r="AB490" s="2" t="s">
        <v>950</v>
      </c>
    </row>
    <row r="491" spans="1:28" ht="15.75" x14ac:dyDescent="0.25">
      <c r="A491" s="2">
        <v>490</v>
      </c>
      <c r="B491" s="50" t="s">
        <v>3981</v>
      </c>
      <c r="C491" s="47">
        <f ca="1">SUMIF([1]Data!$AC$2:$AC$173,C491,[1]Data!$AD$2:$AD$173)</f>
        <v>0</v>
      </c>
      <c r="D491" s="51">
        <v>45887</v>
      </c>
      <c r="E491" s="51">
        <v>45892</v>
      </c>
      <c r="F491" s="52">
        <v>45887.708477928201</v>
      </c>
      <c r="G491" s="3" t="s">
        <v>3982</v>
      </c>
      <c r="H491" s="51"/>
      <c r="I491" s="2" t="s">
        <v>2487</v>
      </c>
      <c r="J491" s="3" t="s">
        <v>2488</v>
      </c>
      <c r="K491" s="2" t="s">
        <v>2489</v>
      </c>
      <c r="L491" s="2" t="s">
        <v>2490</v>
      </c>
      <c r="M491" s="3" t="s">
        <v>3983</v>
      </c>
      <c r="N491" s="2" t="s">
        <v>3984</v>
      </c>
      <c r="O491" s="2" t="s">
        <v>3985</v>
      </c>
      <c r="P491" s="2">
        <v>30</v>
      </c>
      <c r="Q491" s="3" t="s">
        <v>2556</v>
      </c>
      <c r="R491" s="2" t="s">
        <v>960</v>
      </c>
      <c r="S491" s="3" t="s">
        <v>2557</v>
      </c>
      <c r="T491" s="3" t="s">
        <v>2496</v>
      </c>
      <c r="U491" s="2">
        <v>55595</v>
      </c>
      <c r="V491" s="2">
        <v>1</v>
      </c>
      <c r="W491" s="2">
        <v>0</v>
      </c>
      <c r="X491" s="2" t="s">
        <v>3984</v>
      </c>
      <c r="Z491" s="51">
        <v>45887.708472222199</v>
      </c>
      <c r="AB491" s="2" t="s">
        <v>950</v>
      </c>
    </row>
    <row r="492" spans="1:28" ht="15.75" x14ac:dyDescent="0.25">
      <c r="A492" s="2">
        <v>491</v>
      </c>
      <c r="B492" s="50" t="s">
        <v>3981</v>
      </c>
      <c r="C492" s="47">
        <f ca="1">SUMIF([1]Data!$AC$2:$AC$173,C492,[1]Data!$AD$2:$AD$173)</f>
        <v>0</v>
      </c>
      <c r="D492" s="51">
        <v>45887</v>
      </c>
      <c r="E492" s="51">
        <v>45892</v>
      </c>
      <c r="F492" s="52">
        <v>45887.708477928201</v>
      </c>
      <c r="G492" s="3" t="s">
        <v>3982</v>
      </c>
      <c r="H492" s="51"/>
      <c r="I492" s="2" t="s">
        <v>2487</v>
      </c>
      <c r="J492" s="3" t="s">
        <v>2488</v>
      </c>
      <c r="K492" s="2" t="s">
        <v>2489</v>
      </c>
      <c r="L492" s="2" t="s">
        <v>2490</v>
      </c>
      <c r="M492" s="3" t="s">
        <v>3983</v>
      </c>
      <c r="N492" s="2" t="s">
        <v>3984</v>
      </c>
      <c r="O492" s="2" t="s">
        <v>3985</v>
      </c>
      <c r="P492" s="2">
        <v>40</v>
      </c>
      <c r="Q492" s="3" t="s">
        <v>2528</v>
      </c>
      <c r="R492" s="2" t="s">
        <v>965</v>
      </c>
      <c r="S492" s="3" t="s">
        <v>2529</v>
      </c>
      <c r="T492" s="3" t="s">
        <v>2496</v>
      </c>
      <c r="U492" s="2">
        <v>74250</v>
      </c>
      <c r="V492" s="2">
        <v>1</v>
      </c>
      <c r="W492" s="2">
        <v>0</v>
      </c>
      <c r="X492" s="2" t="s">
        <v>3984</v>
      </c>
      <c r="Z492" s="51">
        <v>45887.708472222199</v>
      </c>
      <c r="AB492" s="2" t="s">
        <v>950</v>
      </c>
    </row>
    <row r="493" spans="1:28" ht="15.75" x14ac:dyDescent="0.25">
      <c r="A493" s="2">
        <v>492</v>
      </c>
      <c r="B493" s="50" t="s">
        <v>3981</v>
      </c>
      <c r="C493" s="47">
        <f ca="1">SUMIF([1]Data!$AC$2:$AC$173,C493,[1]Data!$AD$2:$AD$173)</f>
        <v>0</v>
      </c>
      <c r="D493" s="51">
        <v>45887</v>
      </c>
      <c r="E493" s="51">
        <v>45892</v>
      </c>
      <c r="F493" s="52">
        <v>45887.708477928201</v>
      </c>
      <c r="G493" s="3" t="s">
        <v>3982</v>
      </c>
      <c r="H493" s="51"/>
      <c r="I493" s="2" t="s">
        <v>2487</v>
      </c>
      <c r="J493" s="3" t="s">
        <v>2488</v>
      </c>
      <c r="K493" s="2" t="s">
        <v>2489</v>
      </c>
      <c r="L493" s="2" t="s">
        <v>2490</v>
      </c>
      <c r="M493" s="3" t="s">
        <v>3983</v>
      </c>
      <c r="N493" s="2" t="s">
        <v>3984</v>
      </c>
      <c r="O493" s="2" t="s">
        <v>3985</v>
      </c>
      <c r="P493" s="2">
        <v>50</v>
      </c>
      <c r="Q493" s="3" t="s">
        <v>2494</v>
      </c>
      <c r="R493" s="2" t="s">
        <v>1079</v>
      </c>
      <c r="S493" s="3" t="s">
        <v>2495</v>
      </c>
      <c r="T493" s="3" t="s">
        <v>2496</v>
      </c>
      <c r="U493" s="2">
        <v>49500</v>
      </c>
      <c r="V493" s="2">
        <v>2</v>
      </c>
      <c r="W493" s="2">
        <v>0</v>
      </c>
      <c r="X493" s="2" t="s">
        <v>3984</v>
      </c>
      <c r="Z493" s="51">
        <v>45887.708472222199</v>
      </c>
      <c r="AB493" s="2" t="s">
        <v>950</v>
      </c>
    </row>
    <row r="494" spans="1:28" ht="15.75" x14ac:dyDescent="0.25">
      <c r="A494" s="2">
        <v>493</v>
      </c>
      <c r="B494" s="50" t="s">
        <v>3986</v>
      </c>
      <c r="C494" s="47">
        <f ca="1">SUMIF([1]Data!$AC$2:$AC$173,C494,[1]Data!$AD$2:$AD$173)</f>
        <v>0</v>
      </c>
      <c r="D494" s="51">
        <v>45887</v>
      </c>
      <c r="E494" s="51">
        <v>45887</v>
      </c>
      <c r="F494" s="52">
        <v>45887.716159224503</v>
      </c>
      <c r="G494" s="3" t="s">
        <v>3987</v>
      </c>
      <c r="H494" s="51"/>
      <c r="I494" s="2" t="s">
        <v>2487</v>
      </c>
      <c r="J494" s="3" t="s">
        <v>2488</v>
      </c>
      <c r="K494" s="2" t="s">
        <v>2489</v>
      </c>
      <c r="L494" s="2" t="s">
        <v>2490</v>
      </c>
      <c r="M494" s="3" t="s">
        <v>3988</v>
      </c>
      <c r="N494" s="2" t="s">
        <v>3989</v>
      </c>
      <c r="O494" s="2" t="s">
        <v>3990</v>
      </c>
      <c r="P494" s="2">
        <v>10</v>
      </c>
      <c r="Q494" s="3" t="s">
        <v>2592</v>
      </c>
      <c r="R494" s="2" t="s">
        <v>959</v>
      </c>
      <c r="S494" s="3" t="s">
        <v>2593</v>
      </c>
      <c r="T494" s="3" t="s">
        <v>2496</v>
      </c>
      <c r="U494" s="2">
        <v>70950</v>
      </c>
      <c r="V494" s="2">
        <v>1</v>
      </c>
      <c r="W494" s="2">
        <v>0</v>
      </c>
      <c r="X494" s="2" t="s">
        <v>3991</v>
      </c>
      <c r="Y494" s="2" t="s">
        <v>3992</v>
      </c>
      <c r="Z494" s="51">
        <v>45887.716153784699</v>
      </c>
      <c r="AB494" s="2" t="s">
        <v>950</v>
      </c>
    </row>
    <row r="495" spans="1:28" ht="15.75" x14ac:dyDescent="0.25">
      <c r="A495" s="2">
        <v>494</v>
      </c>
      <c r="B495" s="50" t="s">
        <v>3986</v>
      </c>
      <c r="C495" s="47">
        <f ca="1">SUMIF([1]Data!$AC$2:$AC$173,C495,[1]Data!$AD$2:$AD$173)</f>
        <v>0</v>
      </c>
      <c r="D495" s="51">
        <v>45887</v>
      </c>
      <c r="E495" s="51">
        <v>45887</v>
      </c>
      <c r="F495" s="52">
        <v>45887.716159224503</v>
      </c>
      <c r="G495" s="3" t="s">
        <v>3987</v>
      </c>
      <c r="H495" s="51"/>
      <c r="I495" s="2" t="s">
        <v>2487</v>
      </c>
      <c r="J495" s="3" t="s">
        <v>2488</v>
      </c>
      <c r="K495" s="2" t="s">
        <v>2489</v>
      </c>
      <c r="L495" s="2" t="s">
        <v>2490</v>
      </c>
      <c r="M495" s="3" t="s">
        <v>3988</v>
      </c>
      <c r="N495" s="2" t="s">
        <v>3989</v>
      </c>
      <c r="O495" s="2" t="s">
        <v>3990</v>
      </c>
      <c r="P495" s="2">
        <v>20</v>
      </c>
      <c r="Q495" s="3" t="s">
        <v>2498</v>
      </c>
      <c r="R495" s="2" t="s">
        <v>977</v>
      </c>
      <c r="S495" s="3" t="s">
        <v>2499</v>
      </c>
      <c r="T495" s="3" t="s">
        <v>2496</v>
      </c>
      <c r="U495" s="2">
        <v>50400</v>
      </c>
      <c r="V495" s="2">
        <v>3</v>
      </c>
      <c r="W495" s="2">
        <v>0</v>
      </c>
      <c r="X495" s="2" t="s">
        <v>3991</v>
      </c>
      <c r="Y495" s="2" t="s">
        <v>3992</v>
      </c>
      <c r="Z495" s="51">
        <v>45887.716153784699</v>
      </c>
      <c r="AB495" s="2" t="s">
        <v>950</v>
      </c>
    </row>
    <row r="496" spans="1:28" ht="15.75" x14ac:dyDescent="0.25">
      <c r="A496" s="2">
        <v>495</v>
      </c>
      <c r="B496" s="50" t="s">
        <v>3986</v>
      </c>
      <c r="C496" s="47">
        <f ca="1">SUMIF([1]Data!$AC$2:$AC$173,C496,[1]Data!$AD$2:$AD$173)</f>
        <v>0</v>
      </c>
      <c r="D496" s="51">
        <v>45887</v>
      </c>
      <c r="E496" s="51">
        <v>45887</v>
      </c>
      <c r="F496" s="52">
        <v>45887.716159224503</v>
      </c>
      <c r="G496" s="3" t="s">
        <v>3987</v>
      </c>
      <c r="H496" s="51"/>
      <c r="I496" s="2" t="s">
        <v>2487</v>
      </c>
      <c r="J496" s="3" t="s">
        <v>2488</v>
      </c>
      <c r="K496" s="2" t="s">
        <v>2489</v>
      </c>
      <c r="L496" s="2" t="s">
        <v>2490</v>
      </c>
      <c r="M496" s="3" t="s">
        <v>3988</v>
      </c>
      <c r="N496" s="2" t="s">
        <v>3989</v>
      </c>
      <c r="O496" s="2" t="s">
        <v>3990</v>
      </c>
      <c r="P496" s="2">
        <v>30</v>
      </c>
      <c r="Q496" s="3" t="s">
        <v>2547</v>
      </c>
      <c r="R496" s="2" t="s">
        <v>994</v>
      </c>
      <c r="S496" s="3" t="s">
        <v>2548</v>
      </c>
      <c r="T496" s="3" t="s">
        <v>2496</v>
      </c>
      <c r="U496" s="2">
        <v>111606</v>
      </c>
      <c r="V496" s="2">
        <v>1</v>
      </c>
      <c r="W496" s="2">
        <v>0</v>
      </c>
      <c r="X496" s="2" t="s">
        <v>3991</v>
      </c>
      <c r="Y496" s="2" t="s">
        <v>3992</v>
      </c>
      <c r="Z496" s="51">
        <v>45887.716153784699</v>
      </c>
      <c r="AB496" s="2" t="s">
        <v>950</v>
      </c>
    </row>
    <row r="497" spans="1:28" ht="15.75" x14ac:dyDescent="0.25">
      <c r="A497" s="2">
        <v>496</v>
      </c>
      <c r="B497" s="50" t="s">
        <v>3993</v>
      </c>
      <c r="C497" s="47">
        <f ca="1">SUMIF([1]Data!$AC$2:$AC$173,C497,[1]Data!$AD$2:$AD$173)</f>
        <v>0</v>
      </c>
      <c r="D497" s="51">
        <v>45887</v>
      </c>
      <c r="E497" s="51">
        <v>45887</v>
      </c>
      <c r="F497" s="52">
        <v>45887.7222616898</v>
      </c>
      <c r="G497" s="3" t="s">
        <v>3994</v>
      </c>
      <c r="H497" s="51"/>
      <c r="I497" s="2" t="s">
        <v>2487</v>
      </c>
      <c r="J497" s="3" t="s">
        <v>2488</v>
      </c>
      <c r="K497" s="2" t="s">
        <v>2489</v>
      </c>
      <c r="L497" s="2" t="s">
        <v>2490</v>
      </c>
      <c r="M497" s="3" t="s">
        <v>3995</v>
      </c>
      <c r="N497" s="2" t="s">
        <v>3996</v>
      </c>
      <c r="O497" s="2" t="s">
        <v>3997</v>
      </c>
      <c r="P497" s="2">
        <v>10</v>
      </c>
      <c r="Q497" s="3" t="s">
        <v>2528</v>
      </c>
      <c r="R497" s="2" t="s">
        <v>965</v>
      </c>
      <c r="S497" s="3" t="s">
        <v>2529</v>
      </c>
      <c r="T497" s="3" t="s">
        <v>2496</v>
      </c>
      <c r="U497" s="2">
        <v>74250</v>
      </c>
      <c r="V497" s="2">
        <v>3</v>
      </c>
      <c r="W497" s="2">
        <v>0</v>
      </c>
      <c r="X497" s="2" t="s">
        <v>3998</v>
      </c>
      <c r="Z497" s="51">
        <v>45887.722255786997</v>
      </c>
      <c r="AB497" s="2" t="s">
        <v>950</v>
      </c>
    </row>
    <row r="498" spans="1:28" ht="15.75" x14ac:dyDescent="0.25">
      <c r="A498" s="2">
        <v>497</v>
      </c>
      <c r="B498" s="50" t="s">
        <v>3993</v>
      </c>
      <c r="C498" s="47">
        <f ca="1">SUMIF([1]Data!$AC$2:$AC$173,C498,[1]Data!$AD$2:$AD$173)</f>
        <v>0</v>
      </c>
      <c r="D498" s="51">
        <v>45887</v>
      </c>
      <c r="E498" s="51">
        <v>45887</v>
      </c>
      <c r="F498" s="52">
        <v>45887.7222616898</v>
      </c>
      <c r="G498" s="3" t="s">
        <v>3994</v>
      </c>
      <c r="H498" s="51"/>
      <c r="I498" s="2" t="s">
        <v>2487</v>
      </c>
      <c r="J498" s="3" t="s">
        <v>2488</v>
      </c>
      <c r="K498" s="2" t="s">
        <v>2489</v>
      </c>
      <c r="L498" s="2" t="s">
        <v>2490</v>
      </c>
      <c r="M498" s="3" t="s">
        <v>3995</v>
      </c>
      <c r="N498" s="2" t="s">
        <v>3996</v>
      </c>
      <c r="O498" s="2" t="s">
        <v>3997</v>
      </c>
      <c r="P498" s="2">
        <v>20</v>
      </c>
      <c r="Q498" s="3" t="s">
        <v>2510</v>
      </c>
      <c r="R498" s="2" t="s">
        <v>955</v>
      </c>
      <c r="S498" s="3" t="s">
        <v>2511</v>
      </c>
      <c r="T498" s="3" t="s">
        <v>2496</v>
      </c>
      <c r="U498" s="2">
        <v>46000</v>
      </c>
      <c r="V498" s="2">
        <v>3</v>
      </c>
      <c r="W498" s="2">
        <v>0</v>
      </c>
      <c r="X498" s="2" t="s">
        <v>3998</v>
      </c>
      <c r="Z498" s="51">
        <v>45887.722255786997</v>
      </c>
      <c r="AB498" s="2" t="s">
        <v>950</v>
      </c>
    </row>
    <row r="499" spans="1:28" ht="15.75" x14ac:dyDescent="0.25">
      <c r="A499" s="2">
        <v>498</v>
      </c>
      <c r="B499" s="50" t="s">
        <v>3999</v>
      </c>
      <c r="C499" s="47">
        <f ca="1">SUMIF([1]Data!$AC$2:$AC$173,C499,[1]Data!$AD$2:$AD$173)</f>
        <v>0</v>
      </c>
      <c r="D499" s="51">
        <v>45887</v>
      </c>
      <c r="E499" s="51">
        <v>45887</v>
      </c>
      <c r="F499" s="52">
        <v>45887.723813738397</v>
      </c>
      <c r="G499" s="3" t="s">
        <v>4000</v>
      </c>
      <c r="H499" s="51"/>
      <c r="I499" s="2" t="s">
        <v>2487</v>
      </c>
      <c r="J499" s="3" t="s">
        <v>2488</v>
      </c>
      <c r="K499" s="2" t="s">
        <v>2489</v>
      </c>
      <c r="L499" s="2" t="s">
        <v>2490</v>
      </c>
      <c r="M499" s="3" t="s">
        <v>4001</v>
      </c>
      <c r="N499" s="2" t="s">
        <v>4002</v>
      </c>
      <c r="O499" s="2" t="s">
        <v>4003</v>
      </c>
      <c r="P499" s="2">
        <v>10</v>
      </c>
      <c r="Q499" s="3" t="s">
        <v>2502</v>
      </c>
      <c r="R499" s="2" t="s">
        <v>981</v>
      </c>
      <c r="S499" s="3" t="s">
        <v>2503</v>
      </c>
      <c r="T499" s="3" t="s">
        <v>2496</v>
      </c>
      <c r="U499" s="2">
        <v>50182</v>
      </c>
      <c r="V499" s="2">
        <v>4</v>
      </c>
      <c r="W499" s="2">
        <v>0</v>
      </c>
      <c r="X499" s="2" t="s">
        <v>4002</v>
      </c>
      <c r="Z499" s="51">
        <v>45887.723807673603</v>
      </c>
      <c r="AB499" s="2" t="s">
        <v>950</v>
      </c>
    </row>
    <row r="500" spans="1:28" ht="15.75" x14ac:dyDescent="0.25">
      <c r="A500" s="2">
        <v>499</v>
      </c>
      <c r="B500" s="50" t="s">
        <v>3999</v>
      </c>
      <c r="C500" s="47">
        <f ca="1">SUMIF([1]Data!$AC$2:$AC$173,C500,[1]Data!$AD$2:$AD$173)</f>
        <v>0</v>
      </c>
      <c r="D500" s="51">
        <v>45887</v>
      </c>
      <c r="E500" s="51">
        <v>45887</v>
      </c>
      <c r="F500" s="52">
        <v>45887.723813738397</v>
      </c>
      <c r="G500" s="3" t="s">
        <v>4000</v>
      </c>
      <c r="H500" s="51"/>
      <c r="I500" s="2" t="s">
        <v>2487</v>
      </c>
      <c r="J500" s="3" t="s">
        <v>2488</v>
      </c>
      <c r="K500" s="2" t="s">
        <v>2489</v>
      </c>
      <c r="L500" s="2" t="s">
        <v>2490</v>
      </c>
      <c r="M500" s="3" t="s">
        <v>4001</v>
      </c>
      <c r="N500" s="2" t="s">
        <v>4002</v>
      </c>
      <c r="O500" s="2" t="s">
        <v>4003</v>
      </c>
      <c r="P500" s="2">
        <v>20</v>
      </c>
      <c r="Q500" s="3" t="s">
        <v>2528</v>
      </c>
      <c r="R500" s="2" t="s">
        <v>965</v>
      </c>
      <c r="S500" s="3" t="s">
        <v>2529</v>
      </c>
      <c r="T500" s="3" t="s">
        <v>2496</v>
      </c>
      <c r="U500" s="2">
        <v>74250</v>
      </c>
      <c r="V500" s="2">
        <v>3</v>
      </c>
      <c r="W500" s="2">
        <v>0</v>
      </c>
      <c r="X500" s="2" t="s">
        <v>4002</v>
      </c>
      <c r="Z500" s="51">
        <v>45887.723807673603</v>
      </c>
      <c r="AB500" s="2" t="s">
        <v>950</v>
      </c>
    </row>
    <row r="501" spans="1:28" ht="15.75" x14ac:dyDescent="0.25">
      <c r="A501" s="2">
        <v>500</v>
      </c>
      <c r="B501" s="50" t="s">
        <v>4004</v>
      </c>
      <c r="C501" s="47">
        <f ca="1">SUMIF([1]Data!$AC$2:$AC$173,C501,[1]Data!$AD$2:$AD$173)</f>
        <v>0</v>
      </c>
      <c r="D501" s="51">
        <v>45887</v>
      </c>
      <c r="E501" s="51">
        <v>45892</v>
      </c>
      <c r="F501" s="52">
        <v>45887.728568784703</v>
      </c>
      <c r="G501" s="3" t="s">
        <v>4005</v>
      </c>
      <c r="H501" s="51"/>
      <c r="I501" s="2" t="s">
        <v>2487</v>
      </c>
      <c r="J501" s="3" t="s">
        <v>2488</v>
      </c>
      <c r="K501" s="2" t="s">
        <v>2489</v>
      </c>
      <c r="L501" s="2" t="s">
        <v>2490</v>
      </c>
      <c r="M501" s="3" t="s">
        <v>4001</v>
      </c>
      <c r="N501" s="2" t="s">
        <v>4002</v>
      </c>
      <c r="O501" s="2" t="s">
        <v>4003</v>
      </c>
      <c r="P501" s="2">
        <v>10</v>
      </c>
      <c r="Q501" s="3" t="s">
        <v>2519</v>
      </c>
      <c r="R501" s="2" t="s">
        <v>951</v>
      </c>
      <c r="S501" s="3" t="s">
        <v>2520</v>
      </c>
      <c r="T501" s="3" t="s">
        <v>2496</v>
      </c>
      <c r="U501" s="2">
        <v>111058</v>
      </c>
      <c r="V501" s="2">
        <v>3</v>
      </c>
      <c r="W501" s="2">
        <v>0</v>
      </c>
      <c r="X501" s="2" t="s">
        <v>4002</v>
      </c>
      <c r="Z501" s="51">
        <v>45887.728562766199</v>
      </c>
      <c r="AB501" s="2" t="s">
        <v>950</v>
      </c>
    </row>
    <row r="502" spans="1:28" ht="15.75" x14ac:dyDescent="0.25">
      <c r="A502" s="2">
        <v>501</v>
      </c>
      <c r="B502" s="50" t="s">
        <v>4006</v>
      </c>
      <c r="C502" s="47">
        <f ca="1">SUMIF([1]Data!$AC$2:$AC$173,C502,[1]Data!$AD$2:$AD$173)</f>
        <v>0</v>
      </c>
      <c r="D502" s="51">
        <v>45887</v>
      </c>
      <c r="E502" s="51">
        <v>45892</v>
      </c>
      <c r="F502" s="52">
        <v>45887.729169097198</v>
      </c>
      <c r="G502" s="3" t="s">
        <v>4007</v>
      </c>
      <c r="H502" s="51"/>
      <c r="I502" s="2" t="s">
        <v>2487</v>
      </c>
      <c r="J502" s="3" t="s">
        <v>2488</v>
      </c>
      <c r="K502" s="2" t="s">
        <v>2489</v>
      </c>
      <c r="L502" s="2" t="s">
        <v>2490</v>
      </c>
      <c r="M502" s="3" t="s">
        <v>4008</v>
      </c>
      <c r="N502" s="2" t="s">
        <v>4009</v>
      </c>
      <c r="O502" s="2" t="s">
        <v>4010</v>
      </c>
      <c r="P502" s="2">
        <v>10</v>
      </c>
      <c r="Q502" s="3" t="s">
        <v>2519</v>
      </c>
      <c r="R502" s="2" t="s">
        <v>951</v>
      </c>
      <c r="S502" s="3" t="s">
        <v>2520</v>
      </c>
      <c r="T502" s="3" t="s">
        <v>2496</v>
      </c>
      <c r="U502" s="2">
        <v>111058</v>
      </c>
      <c r="V502" s="2">
        <v>3</v>
      </c>
      <c r="W502" s="2">
        <v>0</v>
      </c>
      <c r="X502" s="2" t="s">
        <v>4009</v>
      </c>
      <c r="Z502" s="51">
        <v>45887.729163541699</v>
      </c>
      <c r="AB502" s="2" t="s">
        <v>950</v>
      </c>
    </row>
    <row r="503" spans="1:28" ht="15.75" x14ac:dyDescent="0.25">
      <c r="A503" s="2">
        <v>502</v>
      </c>
      <c r="B503" s="50" t="s">
        <v>4006</v>
      </c>
      <c r="C503" s="47">
        <f ca="1">SUMIF([1]Data!$AC$2:$AC$173,C503,[1]Data!$AD$2:$AD$173)</f>
        <v>0</v>
      </c>
      <c r="D503" s="51">
        <v>45887</v>
      </c>
      <c r="E503" s="51">
        <v>45892</v>
      </c>
      <c r="F503" s="52">
        <v>45887.729169097198</v>
      </c>
      <c r="G503" s="3" t="s">
        <v>4007</v>
      </c>
      <c r="H503" s="51"/>
      <c r="I503" s="2" t="s">
        <v>2487</v>
      </c>
      <c r="J503" s="3" t="s">
        <v>2488</v>
      </c>
      <c r="K503" s="2" t="s">
        <v>2489</v>
      </c>
      <c r="L503" s="2" t="s">
        <v>2490</v>
      </c>
      <c r="M503" s="3" t="s">
        <v>4008</v>
      </c>
      <c r="N503" s="2" t="s">
        <v>4009</v>
      </c>
      <c r="O503" s="2" t="s">
        <v>4010</v>
      </c>
      <c r="P503" s="2">
        <v>20</v>
      </c>
      <c r="Q503" s="3" t="s">
        <v>2556</v>
      </c>
      <c r="R503" s="2" t="s">
        <v>960</v>
      </c>
      <c r="S503" s="3" t="s">
        <v>2557</v>
      </c>
      <c r="T503" s="3" t="s">
        <v>2496</v>
      </c>
      <c r="U503" s="2">
        <v>55595</v>
      </c>
      <c r="V503" s="2">
        <v>2</v>
      </c>
      <c r="W503" s="2">
        <v>0</v>
      </c>
      <c r="X503" s="2" t="s">
        <v>4009</v>
      </c>
      <c r="Z503" s="51">
        <v>45887.729163541699</v>
      </c>
      <c r="AB503" s="2" t="s">
        <v>950</v>
      </c>
    </row>
    <row r="504" spans="1:28" ht="15.75" x14ac:dyDescent="0.25">
      <c r="A504" s="2">
        <v>503</v>
      </c>
      <c r="B504" s="50" t="s">
        <v>4006</v>
      </c>
      <c r="C504" s="47">
        <f ca="1">SUMIF([1]Data!$AC$2:$AC$173,C504,[1]Data!$AD$2:$AD$173)</f>
        <v>0</v>
      </c>
      <c r="D504" s="51">
        <v>45887</v>
      </c>
      <c r="E504" s="51">
        <v>45892</v>
      </c>
      <c r="F504" s="52">
        <v>45887.729169097198</v>
      </c>
      <c r="G504" s="3" t="s">
        <v>4007</v>
      </c>
      <c r="H504" s="51"/>
      <c r="I504" s="2" t="s">
        <v>2487</v>
      </c>
      <c r="J504" s="3" t="s">
        <v>2488</v>
      </c>
      <c r="K504" s="2" t="s">
        <v>2489</v>
      </c>
      <c r="L504" s="2" t="s">
        <v>2490</v>
      </c>
      <c r="M504" s="3" t="s">
        <v>4008</v>
      </c>
      <c r="N504" s="2" t="s">
        <v>4009</v>
      </c>
      <c r="O504" s="2" t="s">
        <v>4010</v>
      </c>
      <c r="P504" s="2">
        <v>30</v>
      </c>
      <c r="Q504" s="3" t="s">
        <v>2528</v>
      </c>
      <c r="R504" s="2" t="s">
        <v>965</v>
      </c>
      <c r="S504" s="3" t="s">
        <v>2529</v>
      </c>
      <c r="T504" s="3" t="s">
        <v>2496</v>
      </c>
      <c r="U504" s="2">
        <v>74250</v>
      </c>
      <c r="V504" s="2">
        <v>3</v>
      </c>
      <c r="W504" s="2">
        <v>0</v>
      </c>
      <c r="X504" s="2" t="s">
        <v>4009</v>
      </c>
      <c r="Z504" s="51">
        <v>45887.729163541699</v>
      </c>
      <c r="AB504" s="2" t="s">
        <v>950</v>
      </c>
    </row>
    <row r="505" spans="1:28" ht="15.75" x14ac:dyDescent="0.25">
      <c r="A505" s="2">
        <v>504</v>
      </c>
      <c r="B505" s="50" t="s">
        <v>4006</v>
      </c>
      <c r="C505" s="47">
        <f ca="1">SUMIF([1]Data!$AC$2:$AC$173,C505,[1]Data!$AD$2:$AD$173)</f>
        <v>0</v>
      </c>
      <c r="D505" s="51">
        <v>45887</v>
      </c>
      <c r="E505" s="51">
        <v>45892</v>
      </c>
      <c r="F505" s="52">
        <v>45887.729169097198</v>
      </c>
      <c r="G505" s="3" t="s">
        <v>4007</v>
      </c>
      <c r="H505" s="51"/>
      <c r="I505" s="2" t="s">
        <v>2487</v>
      </c>
      <c r="J505" s="3" t="s">
        <v>2488</v>
      </c>
      <c r="K505" s="2" t="s">
        <v>2489</v>
      </c>
      <c r="L505" s="2" t="s">
        <v>2490</v>
      </c>
      <c r="M505" s="3" t="s">
        <v>4008</v>
      </c>
      <c r="N505" s="2" t="s">
        <v>4009</v>
      </c>
      <c r="O505" s="2" t="s">
        <v>4010</v>
      </c>
      <c r="P505" s="2">
        <v>40</v>
      </c>
      <c r="Q505" s="3" t="s">
        <v>2510</v>
      </c>
      <c r="R505" s="2" t="s">
        <v>955</v>
      </c>
      <c r="S505" s="3" t="s">
        <v>2511</v>
      </c>
      <c r="T505" s="3" t="s">
        <v>2496</v>
      </c>
      <c r="U505" s="2">
        <v>46000</v>
      </c>
      <c r="V505" s="2">
        <v>3</v>
      </c>
      <c r="W505" s="2">
        <v>0</v>
      </c>
      <c r="X505" s="2" t="s">
        <v>4009</v>
      </c>
      <c r="Z505" s="51">
        <v>45887.729163541699</v>
      </c>
      <c r="AB505" s="2" t="s">
        <v>950</v>
      </c>
    </row>
    <row r="506" spans="1:28" ht="15.75" x14ac:dyDescent="0.25">
      <c r="A506" s="2">
        <v>505</v>
      </c>
      <c r="B506" s="50" t="s">
        <v>4011</v>
      </c>
      <c r="C506" s="47">
        <f ca="1">SUMIF([1]Data!$AC$2:$AC$173,C506,[1]Data!$AD$2:$AD$173)</f>
        <v>0</v>
      </c>
      <c r="D506" s="51">
        <v>45887</v>
      </c>
      <c r="E506" s="51">
        <v>45892</v>
      </c>
      <c r="F506" s="52">
        <v>45887.730897141199</v>
      </c>
      <c r="G506" s="3" t="s">
        <v>4012</v>
      </c>
      <c r="H506" s="51"/>
      <c r="I506" s="2" t="s">
        <v>2487</v>
      </c>
      <c r="J506" s="3" t="s">
        <v>2488</v>
      </c>
      <c r="K506" s="2" t="s">
        <v>2489</v>
      </c>
      <c r="L506" s="2" t="s">
        <v>2490</v>
      </c>
      <c r="M506" s="3" t="s">
        <v>4013</v>
      </c>
      <c r="N506" s="2" t="s">
        <v>4014</v>
      </c>
      <c r="O506" s="2" t="s">
        <v>4015</v>
      </c>
      <c r="P506" s="2">
        <v>10</v>
      </c>
      <c r="Q506" s="3" t="s">
        <v>2519</v>
      </c>
      <c r="R506" s="2" t="s">
        <v>951</v>
      </c>
      <c r="S506" s="3" t="s">
        <v>2520</v>
      </c>
      <c r="T506" s="3" t="s">
        <v>2496</v>
      </c>
      <c r="U506" s="2">
        <v>111058</v>
      </c>
      <c r="V506" s="2">
        <v>1</v>
      </c>
      <c r="W506" s="2">
        <v>0</v>
      </c>
      <c r="X506" s="2" t="s">
        <v>4014</v>
      </c>
      <c r="Z506" s="51">
        <v>45887.730891088002</v>
      </c>
      <c r="AB506" s="2" t="s">
        <v>950</v>
      </c>
    </row>
    <row r="507" spans="1:28" ht="15.75" x14ac:dyDescent="0.25">
      <c r="A507" s="2">
        <v>506</v>
      </c>
      <c r="B507" s="50" t="s">
        <v>4016</v>
      </c>
      <c r="C507" s="47">
        <f ca="1">SUMIF([1]Data!$AC$2:$AC$173,C507,[1]Data!$AD$2:$AD$173)</f>
        <v>0</v>
      </c>
      <c r="D507" s="51">
        <v>45887</v>
      </c>
      <c r="E507" s="51">
        <v>45887</v>
      </c>
      <c r="F507" s="52">
        <v>45887.735950115697</v>
      </c>
      <c r="G507" s="3" t="s">
        <v>4017</v>
      </c>
      <c r="H507" s="51"/>
      <c r="I507" s="2" t="s">
        <v>2487</v>
      </c>
      <c r="J507" s="3" t="s">
        <v>2488</v>
      </c>
      <c r="K507" s="2" t="s">
        <v>2489</v>
      </c>
      <c r="L507" s="2" t="s">
        <v>2490</v>
      </c>
      <c r="M507" s="3" t="s">
        <v>1472</v>
      </c>
      <c r="N507" s="2" t="s">
        <v>1471</v>
      </c>
      <c r="O507" s="2" t="s">
        <v>4018</v>
      </c>
      <c r="P507" s="2">
        <v>10</v>
      </c>
      <c r="Q507" s="3" t="s">
        <v>2528</v>
      </c>
      <c r="R507" s="2" t="s">
        <v>965</v>
      </c>
      <c r="S507" s="3" t="s">
        <v>2529</v>
      </c>
      <c r="T507" s="3" t="s">
        <v>2496</v>
      </c>
      <c r="U507" s="2">
        <v>74250</v>
      </c>
      <c r="V507" s="2">
        <v>1</v>
      </c>
      <c r="W507" s="2">
        <v>0</v>
      </c>
      <c r="X507" s="2" t="s">
        <v>1471</v>
      </c>
      <c r="Y507" s="2" t="s">
        <v>4019</v>
      </c>
      <c r="Z507" s="51">
        <v>45887.735945104199</v>
      </c>
      <c r="AB507" s="2" t="s">
        <v>950</v>
      </c>
    </row>
    <row r="508" spans="1:28" ht="15.75" x14ac:dyDescent="0.25">
      <c r="A508" s="2">
        <v>507</v>
      </c>
      <c r="B508" s="50" t="s">
        <v>4020</v>
      </c>
      <c r="C508" s="47">
        <f ca="1">SUMIF([1]Data!$AC$2:$AC$173,C508,[1]Data!$AD$2:$AD$173)</f>
        <v>0</v>
      </c>
      <c r="D508" s="51">
        <v>45887</v>
      </c>
      <c r="E508" s="51">
        <v>45892</v>
      </c>
      <c r="F508" s="52">
        <v>45887.742792395802</v>
      </c>
      <c r="G508" s="3" t="s">
        <v>4021</v>
      </c>
      <c r="H508" s="51"/>
      <c r="I508" s="2" t="s">
        <v>2487</v>
      </c>
      <c r="J508" s="3" t="s">
        <v>2488</v>
      </c>
      <c r="K508" s="2" t="s">
        <v>2489</v>
      </c>
      <c r="L508" s="2" t="s">
        <v>2490</v>
      </c>
      <c r="M508" s="3" t="s">
        <v>4022</v>
      </c>
      <c r="N508" s="2" t="s">
        <v>4023</v>
      </c>
      <c r="O508" s="2" t="s">
        <v>4024</v>
      </c>
      <c r="P508" s="2">
        <v>10</v>
      </c>
      <c r="Q508" s="3" t="s">
        <v>2556</v>
      </c>
      <c r="R508" s="2" t="s">
        <v>960</v>
      </c>
      <c r="S508" s="3" t="s">
        <v>2557</v>
      </c>
      <c r="T508" s="3" t="s">
        <v>2496</v>
      </c>
      <c r="U508" s="2">
        <v>55595</v>
      </c>
      <c r="V508" s="2">
        <v>1</v>
      </c>
      <c r="W508" s="2">
        <v>0</v>
      </c>
      <c r="X508" s="2" t="s">
        <v>4023</v>
      </c>
      <c r="Z508" s="51">
        <v>45887.742791863398</v>
      </c>
      <c r="AB508" s="2" t="s">
        <v>950</v>
      </c>
    </row>
    <row r="509" spans="1:28" ht="15.75" x14ac:dyDescent="0.25">
      <c r="A509" s="2">
        <v>508</v>
      </c>
      <c r="B509" s="50" t="s">
        <v>4025</v>
      </c>
      <c r="C509" s="47">
        <f ca="1">SUMIF([1]Data!$AC$2:$AC$173,C509,[1]Data!$AD$2:$AD$173)</f>
        <v>0</v>
      </c>
      <c r="D509" s="51">
        <v>45887</v>
      </c>
      <c r="E509" s="51">
        <v>45887</v>
      </c>
      <c r="F509" s="52">
        <v>45887.744507060197</v>
      </c>
      <c r="G509" s="3" t="s">
        <v>4026</v>
      </c>
      <c r="H509" s="51"/>
      <c r="I509" s="2" t="s">
        <v>2487</v>
      </c>
      <c r="J509" s="3" t="s">
        <v>2488</v>
      </c>
      <c r="K509" s="2" t="s">
        <v>2489</v>
      </c>
      <c r="L509" s="2" t="s">
        <v>2490</v>
      </c>
      <c r="M509" s="3" t="s">
        <v>4027</v>
      </c>
      <c r="N509" s="2" t="s">
        <v>4028</v>
      </c>
      <c r="O509" s="2" t="s">
        <v>4029</v>
      </c>
      <c r="P509" s="2">
        <v>10</v>
      </c>
      <c r="Q509" s="3" t="s">
        <v>2502</v>
      </c>
      <c r="R509" s="2" t="s">
        <v>981</v>
      </c>
      <c r="S509" s="3" t="s">
        <v>2503</v>
      </c>
      <c r="T509" s="3" t="s">
        <v>2496</v>
      </c>
      <c r="U509" s="2">
        <v>50182</v>
      </c>
      <c r="V509" s="2">
        <v>1</v>
      </c>
      <c r="W509" s="2">
        <v>0</v>
      </c>
      <c r="X509" s="2" t="s">
        <v>4028</v>
      </c>
      <c r="Z509" s="51">
        <v>45887.744509525503</v>
      </c>
      <c r="AB509" s="2" t="s">
        <v>950</v>
      </c>
    </row>
    <row r="510" spans="1:28" ht="15.75" x14ac:dyDescent="0.25">
      <c r="A510" s="2">
        <v>509</v>
      </c>
      <c r="B510" s="50" t="s">
        <v>4030</v>
      </c>
      <c r="C510" s="47">
        <f ca="1">SUMIF([1]Data!$AC$2:$AC$173,C510,[1]Data!$AD$2:$AD$173)</f>
        <v>0</v>
      </c>
      <c r="D510" s="51">
        <v>45887</v>
      </c>
      <c r="E510" s="51">
        <v>45887</v>
      </c>
      <c r="F510" s="52">
        <v>45887.757867789398</v>
      </c>
      <c r="G510" s="3" t="s">
        <v>4031</v>
      </c>
      <c r="H510" s="51"/>
      <c r="I510" s="2" t="s">
        <v>2487</v>
      </c>
      <c r="J510" s="3" t="s">
        <v>2488</v>
      </c>
      <c r="K510" s="2" t="s">
        <v>2489</v>
      </c>
      <c r="L510" s="2" t="s">
        <v>2490</v>
      </c>
      <c r="M510" s="3" t="s">
        <v>4032</v>
      </c>
      <c r="N510" s="2" t="s">
        <v>4033</v>
      </c>
      <c r="O510" s="2" t="s">
        <v>4034</v>
      </c>
      <c r="P510" s="2">
        <v>10</v>
      </c>
      <c r="Q510" s="3" t="s">
        <v>2528</v>
      </c>
      <c r="R510" s="2" t="s">
        <v>965</v>
      </c>
      <c r="S510" s="3" t="s">
        <v>2529</v>
      </c>
      <c r="T510" s="3" t="s">
        <v>2496</v>
      </c>
      <c r="U510" s="2">
        <v>74250</v>
      </c>
      <c r="V510" s="2">
        <v>1</v>
      </c>
      <c r="W510" s="2">
        <v>0</v>
      </c>
      <c r="X510" s="2" t="s">
        <v>4035</v>
      </c>
      <c r="Z510" s="51">
        <v>45887.757867939799</v>
      </c>
      <c r="AB510" s="2" t="s">
        <v>950</v>
      </c>
    </row>
    <row r="511" spans="1:28" ht="15.75" x14ac:dyDescent="0.25">
      <c r="A511" s="2">
        <v>510</v>
      </c>
      <c r="B511" s="50" t="s">
        <v>4036</v>
      </c>
      <c r="C511" s="47">
        <f ca="1">SUMIF([1]Data!$AC$2:$AC$173,C511,[1]Data!$AD$2:$AD$173)</f>
        <v>0</v>
      </c>
      <c r="D511" s="51">
        <v>45887</v>
      </c>
      <c r="E511" s="51">
        <v>45892</v>
      </c>
      <c r="F511" s="52">
        <v>45887.761270983799</v>
      </c>
      <c r="G511" s="3" t="s">
        <v>4037</v>
      </c>
      <c r="H511" s="51"/>
      <c r="I511" s="2" t="s">
        <v>2487</v>
      </c>
      <c r="J511" s="3" t="s">
        <v>2488</v>
      </c>
      <c r="K511" s="2" t="s">
        <v>2489</v>
      </c>
      <c r="L511" s="2" t="s">
        <v>2490</v>
      </c>
      <c r="M511" s="3" t="s">
        <v>1509</v>
      </c>
      <c r="N511" s="2" t="s">
        <v>1508</v>
      </c>
      <c r="O511" s="2" t="s">
        <v>4038</v>
      </c>
      <c r="P511" s="2">
        <v>10</v>
      </c>
      <c r="Q511" s="3" t="s">
        <v>2563</v>
      </c>
      <c r="R511" s="2" t="s">
        <v>961</v>
      </c>
      <c r="S511" s="3" t="s">
        <v>2564</v>
      </c>
      <c r="T511" s="3" t="s">
        <v>2496</v>
      </c>
      <c r="U511" s="2">
        <v>73431</v>
      </c>
      <c r="V511" s="2">
        <v>2</v>
      </c>
      <c r="W511" s="2">
        <v>0</v>
      </c>
      <c r="X511" s="2" t="s">
        <v>1508</v>
      </c>
      <c r="Z511" s="51">
        <v>45887.761271030096</v>
      </c>
      <c r="AB511" s="2" t="s">
        <v>950</v>
      </c>
    </row>
    <row r="512" spans="1:28" ht="15.75" x14ac:dyDescent="0.25">
      <c r="A512" s="2">
        <v>511</v>
      </c>
      <c r="B512" s="50" t="s">
        <v>4036</v>
      </c>
      <c r="C512" s="47">
        <f ca="1">SUMIF([1]Data!$AC$2:$AC$173,C512,[1]Data!$AD$2:$AD$173)</f>
        <v>0</v>
      </c>
      <c r="D512" s="51">
        <v>45887</v>
      </c>
      <c r="E512" s="51">
        <v>45892</v>
      </c>
      <c r="F512" s="52">
        <v>45887.761270983799</v>
      </c>
      <c r="G512" s="3" t="s">
        <v>4037</v>
      </c>
      <c r="H512" s="51"/>
      <c r="I512" s="2" t="s">
        <v>2487</v>
      </c>
      <c r="J512" s="3" t="s">
        <v>2488</v>
      </c>
      <c r="K512" s="2" t="s">
        <v>2489</v>
      </c>
      <c r="L512" s="2" t="s">
        <v>2490</v>
      </c>
      <c r="M512" s="3" t="s">
        <v>1509</v>
      </c>
      <c r="N512" s="2" t="s">
        <v>1508</v>
      </c>
      <c r="O512" s="2" t="s">
        <v>4038</v>
      </c>
      <c r="P512" s="2">
        <v>20</v>
      </c>
      <c r="Q512" s="3" t="s">
        <v>2519</v>
      </c>
      <c r="R512" s="2" t="s">
        <v>951</v>
      </c>
      <c r="S512" s="3" t="s">
        <v>2520</v>
      </c>
      <c r="T512" s="3" t="s">
        <v>2496</v>
      </c>
      <c r="U512" s="2">
        <v>111058</v>
      </c>
      <c r="V512" s="2">
        <v>2</v>
      </c>
      <c r="W512" s="2">
        <v>0</v>
      </c>
      <c r="X512" s="2" t="s">
        <v>1508</v>
      </c>
      <c r="Z512" s="51">
        <v>45887.761271030096</v>
      </c>
      <c r="AB512" s="2" t="s">
        <v>950</v>
      </c>
    </row>
    <row r="513" spans="1:28" ht="15.75" x14ac:dyDescent="0.25">
      <c r="A513" s="2">
        <v>512</v>
      </c>
      <c r="B513" s="50" t="s">
        <v>4036</v>
      </c>
      <c r="C513" s="47">
        <f ca="1">SUMIF([1]Data!$AC$2:$AC$173,C513,[1]Data!$AD$2:$AD$173)</f>
        <v>0</v>
      </c>
      <c r="D513" s="51">
        <v>45887</v>
      </c>
      <c r="E513" s="51">
        <v>45892</v>
      </c>
      <c r="F513" s="52">
        <v>45887.761270983799</v>
      </c>
      <c r="G513" s="3" t="s">
        <v>4037</v>
      </c>
      <c r="H513" s="51"/>
      <c r="I513" s="2" t="s">
        <v>2487</v>
      </c>
      <c r="J513" s="3" t="s">
        <v>2488</v>
      </c>
      <c r="K513" s="2" t="s">
        <v>2489</v>
      </c>
      <c r="L513" s="2" t="s">
        <v>2490</v>
      </c>
      <c r="M513" s="3" t="s">
        <v>1509</v>
      </c>
      <c r="N513" s="2" t="s">
        <v>1508</v>
      </c>
      <c r="O513" s="2" t="s">
        <v>4038</v>
      </c>
      <c r="P513" s="2">
        <v>30</v>
      </c>
      <c r="Q513" s="3" t="s">
        <v>2528</v>
      </c>
      <c r="R513" s="2" t="s">
        <v>965</v>
      </c>
      <c r="S513" s="3" t="s">
        <v>2529</v>
      </c>
      <c r="T513" s="3" t="s">
        <v>2496</v>
      </c>
      <c r="U513" s="2">
        <v>74250</v>
      </c>
      <c r="V513" s="2">
        <v>2</v>
      </c>
      <c r="W513" s="2">
        <v>0</v>
      </c>
      <c r="X513" s="2" t="s">
        <v>1508</v>
      </c>
      <c r="Z513" s="51">
        <v>45887.761271030096</v>
      </c>
      <c r="AB513" s="2" t="s">
        <v>950</v>
      </c>
    </row>
    <row r="514" spans="1:28" ht="15.75" x14ac:dyDescent="0.25">
      <c r="A514" s="2">
        <v>513</v>
      </c>
      <c r="B514" s="50" t="s">
        <v>4039</v>
      </c>
      <c r="C514" s="47">
        <f ca="1">SUMIF([1]Data!$AC$2:$AC$173,C514,[1]Data!$AD$2:$AD$173)</f>
        <v>0</v>
      </c>
      <c r="D514" s="51">
        <v>45887</v>
      </c>
      <c r="E514" s="51">
        <v>45887</v>
      </c>
      <c r="F514" s="52">
        <v>45887.775696377299</v>
      </c>
      <c r="G514" s="3" t="s">
        <v>4040</v>
      </c>
      <c r="H514" s="51"/>
      <c r="I514" s="2" t="s">
        <v>2487</v>
      </c>
      <c r="J514" s="3" t="s">
        <v>2488</v>
      </c>
      <c r="K514" s="2" t="s">
        <v>2489</v>
      </c>
      <c r="L514" s="2" t="s">
        <v>2490</v>
      </c>
      <c r="M514" s="3" t="s">
        <v>4041</v>
      </c>
      <c r="N514" s="2" t="s">
        <v>4042</v>
      </c>
      <c r="O514" s="2" t="s">
        <v>4043</v>
      </c>
      <c r="P514" s="2">
        <v>10</v>
      </c>
      <c r="Q514" s="3" t="s">
        <v>2502</v>
      </c>
      <c r="R514" s="2" t="s">
        <v>981</v>
      </c>
      <c r="S514" s="3" t="s">
        <v>2503</v>
      </c>
      <c r="T514" s="3" t="s">
        <v>2496</v>
      </c>
      <c r="U514" s="2">
        <v>50182</v>
      </c>
      <c r="V514" s="2">
        <v>3</v>
      </c>
      <c r="W514" s="2">
        <v>0</v>
      </c>
      <c r="X514" s="2" t="s">
        <v>4042</v>
      </c>
      <c r="Z514" s="51">
        <v>45887.775695914403</v>
      </c>
      <c r="AB514" s="2" t="s">
        <v>950</v>
      </c>
    </row>
    <row r="515" spans="1:28" ht="15.75" x14ac:dyDescent="0.25">
      <c r="A515" s="2">
        <v>514</v>
      </c>
      <c r="B515" s="50" t="s">
        <v>4039</v>
      </c>
      <c r="C515" s="47">
        <f ca="1">SUMIF([1]Data!$AC$2:$AC$173,C515,[1]Data!$AD$2:$AD$173)</f>
        <v>0</v>
      </c>
      <c r="D515" s="51">
        <v>45887</v>
      </c>
      <c r="E515" s="51">
        <v>45887</v>
      </c>
      <c r="F515" s="52">
        <v>45887.775696377299</v>
      </c>
      <c r="G515" s="3" t="s">
        <v>4040</v>
      </c>
      <c r="H515" s="51"/>
      <c r="I515" s="2" t="s">
        <v>2487</v>
      </c>
      <c r="J515" s="3" t="s">
        <v>2488</v>
      </c>
      <c r="K515" s="2" t="s">
        <v>2489</v>
      </c>
      <c r="L515" s="2" t="s">
        <v>2490</v>
      </c>
      <c r="M515" s="3" t="s">
        <v>4041</v>
      </c>
      <c r="N515" s="2" t="s">
        <v>4042</v>
      </c>
      <c r="O515" s="2" t="s">
        <v>4043</v>
      </c>
      <c r="P515" s="2">
        <v>20</v>
      </c>
      <c r="Q515" s="3" t="s">
        <v>2510</v>
      </c>
      <c r="R515" s="2" t="s">
        <v>955</v>
      </c>
      <c r="S515" s="3" t="s">
        <v>2511</v>
      </c>
      <c r="T515" s="3" t="s">
        <v>2496</v>
      </c>
      <c r="U515" s="2">
        <v>46000</v>
      </c>
      <c r="V515" s="2">
        <v>2</v>
      </c>
      <c r="W515" s="2">
        <v>0</v>
      </c>
      <c r="X515" s="2" t="s">
        <v>4042</v>
      </c>
      <c r="Z515" s="51">
        <v>45887.775695914403</v>
      </c>
      <c r="AB515" s="2" t="s">
        <v>950</v>
      </c>
    </row>
    <row r="516" spans="1:28" ht="15.75" x14ac:dyDescent="0.25">
      <c r="A516" s="2">
        <v>515</v>
      </c>
      <c r="B516" s="50" t="s">
        <v>4044</v>
      </c>
      <c r="C516" s="47">
        <f ca="1">SUMIF([1]Data!$AC$2:$AC$173,C516,[1]Data!$AD$2:$AD$173)</f>
        <v>0</v>
      </c>
      <c r="D516" s="51">
        <v>45887</v>
      </c>
      <c r="E516" s="51">
        <v>45892</v>
      </c>
      <c r="F516" s="52">
        <v>45887.796436655102</v>
      </c>
      <c r="G516" s="3" t="s">
        <v>4045</v>
      </c>
      <c r="H516" s="51"/>
      <c r="I516" s="2" t="s">
        <v>2487</v>
      </c>
      <c r="J516" s="3" t="s">
        <v>2488</v>
      </c>
      <c r="K516" s="2" t="s">
        <v>2489</v>
      </c>
      <c r="L516" s="2" t="s">
        <v>2490</v>
      </c>
      <c r="M516" s="3" t="s">
        <v>4046</v>
      </c>
      <c r="N516" s="2" t="s">
        <v>4047</v>
      </c>
      <c r="O516" s="2" t="s">
        <v>4048</v>
      </c>
      <c r="P516" s="2">
        <v>10</v>
      </c>
      <c r="Q516" s="3" t="s">
        <v>2563</v>
      </c>
      <c r="R516" s="2" t="s">
        <v>961</v>
      </c>
      <c r="S516" s="3" t="s">
        <v>2564</v>
      </c>
      <c r="T516" s="3" t="s">
        <v>2496</v>
      </c>
      <c r="U516" s="2">
        <v>73431</v>
      </c>
      <c r="V516" s="2">
        <v>1</v>
      </c>
      <c r="W516" s="2">
        <v>0</v>
      </c>
      <c r="X516" s="2" t="s">
        <v>4047</v>
      </c>
      <c r="Z516" s="51">
        <v>45887.796436377299</v>
      </c>
      <c r="AB516" s="2" t="s">
        <v>950</v>
      </c>
    </row>
    <row r="517" spans="1:28" ht="15.75" x14ac:dyDescent="0.25">
      <c r="A517" s="2">
        <v>516</v>
      </c>
      <c r="B517" s="50" t="s">
        <v>4049</v>
      </c>
      <c r="C517" s="47">
        <f ca="1">SUMIF([1]Data!$AC$2:$AC$173,C517,[1]Data!$AD$2:$AD$173)</f>
        <v>0</v>
      </c>
      <c r="D517" s="51">
        <v>45887</v>
      </c>
      <c r="E517" s="51">
        <v>45887</v>
      </c>
      <c r="F517" s="52">
        <v>45887.805209224498</v>
      </c>
      <c r="G517" s="3" t="s">
        <v>4050</v>
      </c>
      <c r="H517" s="51"/>
      <c r="I517" s="2" t="s">
        <v>2487</v>
      </c>
      <c r="J517" s="3" t="s">
        <v>2488</v>
      </c>
      <c r="K517" s="2" t="s">
        <v>2489</v>
      </c>
      <c r="L517" s="2" t="s">
        <v>2490</v>
      </c>
      <c r="M517" s="3" t="s">
        <v>4051</v>
      </c>
      <c r="N517" s="2" t="s">
        <v>4052</v>
      </c>
      <c r="O517" s="2" t="s">
        <v>4053</v>
      </c>
      <c r="P517" s="2">
        <v>10</v>
      </c>
      <c r="Q517" s="3" t="s">
        <v>2510</v>
      </c>
      <c r="R517" s="2" t="s">
        <v>955</v>
      </c>
      <c r="S517" s="3" t="s">
        <v>2511</v>
      </c>
      <c r="T517" s="3" t="s">
        <v>2496</v>
      </c>
      <c r="U517" s="2">
        <v>46000</v>
      </c>
      <c r="V517" s="2">
        <v>1</v>
      </c>
      <c r="W517" s="2">
        <v>0</v>
      </c>
      <c r="X517" s="2" t="s">
        <v>4052</v>
      </c>
      <c r="Y517" s="2" t="s">
        <v>2541</v>
      </c>
      <c r="Z517" s="51">
        <v>45887.805208530102</v>
      </c>
      <c r="AB517" s="2" t="s">
        <v>950</v>
      </c>
    </row>
    <row r="518" spans="1:28" ht="15.75" x14ac:dyDescent="0.25">
      <c r="A518" s="2">
        <v>517</v>
      </c>
      <c r="B518" s="50" t="s">
        <v>4054</v>
      </c>
      <c r="C518" s="47">
        <f ca="1">SUMIF([1]Data!$AC$2:$AC$173,C518,[1]Data!$AD$2:$AD$173)</f>
        <v>0</v>
      </c>
      <c r="D518" s="51">
        <v>45887</v>
      </c>
      <c r="E518" s="51">
        <v>45892</v>
      </c>
      <c r="F518" s="52">
        <v>45887.807536921297</v>
      </c>
      <c r="G518" s="3" t="s">
        <v>4055</v>
      </c>
      <c r="H518" s="51"/>
      <c r="I518" s="2" t="s">
        <v>2487</v>
      </c>
      <c r="J518" s="3" t="s">
        <v>2488</v>
      </c>
      <c r="K518" s="2" t="s">
        <v>2489</v>
      </c>
      <c r="L518" s="2" t="s">
        <v>2490</v>
      </c>
      <c r="M518" s="3" t="s">
        <v>4056</v>
      </c>
      <c r="N518" s="2" t="s">
        <v>4057</v>
      </c>
      <c r="O518" s="2" t="s">
        <v>4058</v>
      </c>
      <c r="P518" s="2">
        <v>10</v>
      </c>
      <c r="Q518" s="3" t="s">
        <v>2556</v>
      </c>
      <c r="R518" s="2" t="s">
        <v>960</v>
      </c>
      <c r="S518" s="3" t="s">
        <v>2557</v>
      </c>
      <c r="T518" s="3" t="s">
        <v>2496</v>
      </c>
      <c r="U518" s="2">
        <v>55595</v>
      </c>
      <c r="V518" s="2">
        <v>1</v>
      </c>
      <c r="W518" s="2">
        <v>0</v>
      </c>
      <c r="X518" s="2" t="s">
        <v>4057</v>
      </c>
      <c r="Y518" s="2" t="s">
        <v>2541</v>
      </c>
      <c r="Z518" s="51">
        <v>45887.807535914399</v>
      </c>
      <c r="AB518" s="2" t="s">
        <v>950</v>
      </c>
    </row>
    <row r="519" spans="1:28" ht="15.75" x14ac:dyDescent="0.25">
      <c r="A519" s="2">
        <v>518</v>
      </c>
      <c r="B519" s="50" t="s">
        <v>4059</v>
      </c>
      <c r="C519" s="47">
        <f ca="1">SUMIF([1]Data!$AC$2:$AC$173,C519,[1]Data!$AD$2:$AD$173)</f>
        <v>0</v>
      </c>
      <c r="D519" s="51">
        <v>45887</v>
      </c>
      <c r="E519" s="51">
        <v>45892</v>
      </c>
      <c r="F519" s="52">
        <v>45887.812200694403</v>
      </c>
      <c r="G519" s="3" t="s">
        <v>4060</v>
      </c>
      <c r="H519" s="51"/>
      <c r="I519" s="2" t="s">
        <v>2487</v>
      </c>
      <c r="J519" s="3" t="s">
        <v>2488</v>
      </c>
      <c r="K519" s="2" t="s">
        <v>2489</v>
      </c>
      <c r="L519" s="2" t="s">
        <v>2490</v>
      </c>
      <c r="M519" s="3" t="s">
        <v>4061</v>
      </c>
      <c r="N519" s="2" t="s">
        <v>4062</v>
      </c>
      <c r="O519" s="2" t="s">
        <v>4063</v>
      </c>
      <c r="P519" s="2">
        <v>10</v>
      </c>
      <c r="Q519" s="3" t="s">
        <v>2519</v>
      </c>
      <c r="R519" s="2" t="s">
        <v>951</v>
      </c>
      <c r="S519" s="3" t="s">
        <v>2520</v>
      </c>
      <c r="T519" s="3" t="s">
        <v>2496</v>
      </c>
      <c r="U519" s="2">
        <v>111058</v>
      </c>
      <c r="V519" s="2">
        <v>1</v>
      </c>
      <c r="W519" s="2">
        <v>0</v>
      </c>
      <c r="X519" s="2" t="s">
        <v>4062</v>
      </c>
      <c r="Z519" s="51">
        <v>45887.812199687498</v>
      </c>
      <c r="AA519" s="2" t="s">
        <v>4064</v>
      </c>
      <c r="AB519" s="2" t="s">
        <v>950</v>
      </c>
    </row>
    <row r="520" spans="1:28" ht="15.75" x14ac:dyDescent="0.25">
      <c r="A520" s="2">
        <v>519</v>
      </c>
      <c r="B520" s="50" t="s">
        <v>4065</v>
      </c>
      <c r="C520" s="47">
        <f ca="1">SUMIF([1]Data!$AC$2:$AC$173,C520,[1]Data!$AD$2:$AD$173)</f>
        <v>0</v>
      </c>
      <c r="D520" s="51">
        <v>45887</v>
      </c>
      <c r="E520" s="51">
        <v>45892</v>
      </c>
      <c r="F520" s="52">
        <v>45887.816716898102</v>
      </c>
      <c r="G520" s="3" t="s">
        <v>4066</v>
      </c>
      <c r="H520" s="51"/>
      <c r="I520" s="2" t="s">
        <v>2487</v>
      </c>
      <c r="J520" s="3" t="s">
        <v>2488</v>
      </c>
      <c r="K520" s="2" t="s">
        <v>2489</v>
      </c>
      <c r="L520" s="2" t="s">
        <v>2490</v>
      </c>
      <c r="M520" s="3" t="s">
        <v>4067</v>
      </c>
      <c r="N520" s="2" t="s">
        <v>4068</v>
      </c>
      <c r="O520" s="2" t="s">
        <v>4069</v>
      </c>
      <c r="P520" s="2">
        <v>10</v>
      </c>
      <c r="Q520" s="3" t="s">
        <v>2556</v>
      </c>
      <c r="R520" s="2" t="s">
        <v>960</v>
      </c>
      <c r="S520" s="3" t="s">
        <v>2557</v>
      </c>
      <c r="T520" s="3" t="s">
        <v>2496</v>
      </c>
      <c r="U520" s="2">
        <v>55595</v>
      </c>
      <c r="V520" s="2">
        <v>1</v>
      </c>
      <c r="W520" s="2">
        <v>0</v>
      </c>
      <c r="X520" s="2" t="s">
        <v>4068</v>
      </c>
      <c r="Y520" s="2" t="s">
        <v>4070</v>
      </c>
      <c r="Z520" s="51">
        <v>45887.816715937501</v>
      </c>
      <c r="AB520" s="2" t="s">
        <v>950</v>
      </c>
    </row>
    <row r="521" spans="1:28" ht="15.75" x14ac:dyDescent="0.25">
      <c r="A521" s="2">
        <v>520</v>
      </c>
      <c r="B521" s="50" t="s">
        <v>4071</v>
      </c>
      <c r="C521" s="47">
        <f ca="1">SUMIF([1]Data!$AC$2:$AC$173,C521,[1]Data!$AD$2:$AD$173)</f>
        <v>0</v>
      </c>
      <c r="D521" s="51">
        <v>45887</v>
      </c>
      <c r="E521" s="51">
        <v>45892</v>
      </c>
      <c r="F521" s="52">
        <v>45887.839925891203</v>
      </c>
      <c r="G521" s="3" t="s">
        <v>4072</v>
      </c>
      <c r="H521" s="51"/>
      <c r="I521" s="2" t="s">
        <v>2487</v>
      </c>
      <c r="J521" s="3" t="s">
        <v>2488</v>
      </c>
      <c r="K521" s="2" t="s">
        <v>2489</v>
      </c>
      <c r="L521" s="2" t="s">
        <v>2490</v>
      </c>
      <c r="M521" s="3" t="s">
        <v>4073</v>
      </c>
      <c r="N521" s="2" t="s">
        <v>4074</v>
      </c>
      <c r="O521" s="2" t="s">
        <v>4075</v>
      </c>
      <c r="P521" s="2">
        <v>10</v>
      </c>
      <c r="Q521" s="3" t="s">
        <v>2563</v>
      </c>
      <c r="R521" s="2" t="s">
        <v>961</v>
      </c>
      <c r="S521" s="3" t="s">
        <v>2564</v>
      </c>
      <c r="T521" s="3" t="s">
        <v>2496</v>
      </c>
      <c r="U521" s="2">
        <v>73431</v>
      </c>
      <c r="V521" s="2">
        <v>1</v>
      </c>
      <c r="W521" s="2">
        <v>0</v>
      </c>
      <c r="X521" s="2" t="s">
        <v>4076</v>
      </c>
      <c r="Y521" s="2" t="s">
        <v>4077</v>
      </c>
      <c r="Z521" s="51">
        <v>45887.8399244213</v>
      </c>
      <c r="AB521" s="2" t="s">
        <v>950</v>
      </c>
    </row>
    <row r="522" spans="1:28" ht="15.75" x14ac:dyDescent="0.25">
      <c r="A522" s="2">
        <v>521</v>
      </c>
      <c r="B522" s="50" t="s">
        <v>4071</v>
      </c>
      <c r="C522" s="47">
        <f ca="1">SUMIF([1]Data!$AC$2:$AC$173,C522,[1]Data!$AD$2:$AD$173)</f>
        <v>0</v>
      </c>
      <c r="D522" s="51">
        <v>45887</v>
      </c>
      <c r="E522" s="51">
        <v>45892</v>
      </c>
      <c r="F522" s="52">
        <v>45887.839925891203</v>
      </c>
      <c r="G522" s="3" t="s">
        <v>4072</v>
      </c>
      <c r="H522" s="51"/>
      <c r="I522" s="2" t="s">
        <v>2487</v>
      </c>
      <c r="J522" s="3" t="s">
        <v>2488</v>
      </c>
      <c r="K522" s="2" t="s">
        <v>2489</v>
      </c>
      <c r="L522" s="2" t="s">
        <v>2490</v>
      </c>
      <c r="M522" s="3" t="s">
        <v>4073</v>
      </c>
      <c r="N522" s="2" t="s">
        <v>4074</v>
      </c>
      <c r="O522" s="2" t="s">
        <v>4075</v>
      </c>
      <c r="P522" s="2">
        <v>20</v>
      </c>
      <c r="Q522" s="3" t="s">
        <v>2519</v>
      </c>
      <c r="R522" s="2" t="s">
        <v>951</v>
      </c>
      <c r="S522" s="3" t="s">
        <v>2520</v>
      </c>
      <c r="T522" s="3" t="s">
        <v>2496</v>
      </c>
      <c r="U522" s="2">
        <v>111058</v>
      </c>
      <c r="V522" s="2">
        <v>3</v>
      </c>
      <c r="W522" s="2">
        <v>0</v>
      </c>
      <c r="X522" s="2" t="s">
        <v>4076</v>
      </c>
      <c r="Y522" s="2" t="s">
        <v>4077</v>
      </c>
      <c r="Z522" s="51">
        <v>45887.8399244213</v>
      </c>
      <c r="AB522" s="2" t="s">
        <v>950</v>
      </c>
    </row>
    <row r="523" spans="1:28" ht="15.75" x14ac:dyDescent="0.25">
      <c r="A523" s="2">
        <v>522</v>
      </c>
      <c r="B523" s="50" t="s">
        <v>4078</v>
      </c>
      <c r="C523" s="47">
        <f ca="1">SUMIF([1]Data!$AC$2:$AC$173,C523,[1]Data!$AD$2:$AD$173)</f>
        <v>0</v>
      </c>
      <c r="D523" s="51">
        <v>45887</v>
      </c>
      <c r="E523" s="51">
        <v>45892</v>
      </c>
      <c r="F523" s="52">
        <v>45887.844901041703</v>
      </c>
      <c r="G523" s="3" t="s">
        <v>4079</v>
      </c>
      <c r="H523" s="51"/>
      <c r="I523" s="2" t="s">
        <v>2487</v>
      </c>
      <c r="J523" s="3" t="s">
        <v>2488</v>
      </c>
      <c r="K523" s="2" t="s">
        <v>2489</v>
      </c>
      <c r="L523" s="2" t="s">
        <v>2490</v>
      </c>
      <c r="M523" s="3" t="s">
        <v>4080</v>
      </c>
      <c r="N523" s="2" t="s">
        <v>4081</v>
      </c>
      <c r="O523" s="2" t="s">
        <v>4082</v>
      </c>
      <c r="P523" s="2">
        <v>10</v>
      </c>
      <c r="Q523" s="3" t="s">
        <v>2556</v>
      </c>
      <c r="R523" s="2" t="s">
        <v>960</v>
      </c>
      <c r="S523" s="3" t="s">
        <v>2557</v>
      </c>
      <c r="T523" s="3" t="s">
        <v>2496</v>
      </c>
      <c r="U523" s="2">
        <v>55595</v>
      </c>
      <c r="V523" s="2">
        <v>3</v>
      </c>
      <c r="W523" s="2">
        <v>0</v>
      </c>
      <c r="X523" s="2" t="s">
        <v>4081</v>
      </c>
      <c r="Z523" s="51">
        <v>45887.844899536998</v>
      </c>
      <c r="AA523" s="2" t="s">
        <v>4083</v>
      </c>
      <c r="AB523" s="2" t="s">
        <v>950</v>
      </c>
    </row>
    <row r="524" spans="1:28" ht="15.75" x14ac:dyDescent="0.25">
      <c r="A524" s="2">
        <v>523</v>
      </c>
      <c r="B524" s="50" t="s">
        <v>4084</v>
      </c>
      <c r="C524" s="47">
        <f ca="1">SUMIF([1]Data!$AC$2:$AC$173,C524,[1]Data!$AD$2:$AD$173)</f>
        <v>0</v>
      </c>
      <c r="D524" s="51">
        <v>45887</v>
      </c>
      <c r="E524" s="51">
        <v>45887</v>
      </c>
      <c r="F524" s="52">
        <v>45887.845327233801</v>
      </c>
      <c r="G524" s="3" t="s">
        <v>4085</v>
      </c>
      <c r="H524" s="51"/>
      <c r="I524" s="2" t="s">
        <v>2487</v>
      </c>
      <c r="J524" s="3" t="s">
        <v>2488</v>
      </c>
      <c r="K524" s="2" t="s">
        <v>2489</v>
      </c>
      <c r="L524" s="2" t="s">
        <v>2490</v>
      </c>
      <c r="M524" s="3" t="s">
        <v>4086</v>
      </c>
      <c r="N524" s="2" t="s">
        <v>4087</v>
      </c>
      <c r="O524" s="2" t="s">
        <v>4088</v>
      </c>
      <c r="P524" s="2">
        <v>10</v>
      </c>
      <c r="Q524" s="3" t="s">
        <v>2592</v>
      </c>
      <c r="R524" s="2" t="s">
        <v>959</v>
      </c>
      <c r="S524" s="3" t="s">
        <v>2593</v>
      </c>
      <c r="T524" s="3" t="s">
        <v>2496</v>
      </c>
      <c r="U524" s="2">
        <v>70950</v>
      </c>
      <c r="V524" s="2">
        <v>1</v>
      </c>
      <c r="W524" s="2">
        <v>0</v>
      </c>
      <c r="X524" s="2" t="s">
        <v>4087</v>
      </c>
      <c r="Y524" s="2" t="s">
        <v>2541</v>
      </c>
      <c r="Z524" s="51">
        <v>45887.845325729199</v>
      </c>
      <c r="AB524" s="2" t="s">
        <v>950</v>
      </c>
    </row>
    <row r="525" spans="1:28" ht="15.75" x14ac:dyDescent="0.25">
      <c r="A525" s="2">
        <v>524</v>
      </c>
      <c r="B525" s="50" t="s">
        <v>4089</v>
      </c>
      <c r="C525" s="47">
        <f ca="1">SUMIF([1]Data!$AC$2:$AC$173,C525,[1]Data!$AD$2:$AD$173)</f>
        <v>0</v>
      </c>
      <c r="D525" s="51">
        <v>45887</v>
      </c>
      <c r="E525" s="51">
        <v>45887</v>
      </c>
      <c r="F525" s="52">
        <v>45887.860806562501</v>
      </c>
      <c r="G525" s="3" t="s">
        <v>4090</v>
      </c>
      <c r="H525" s="51"/>
      <c r="I525" s="2" t="s">
        <v>2487</v>
      </c>
      <c r="J525" s="3" t="s">
        <v>2488</v>
      </c>
      <c r="K525" s="2" t="s">
        <v>2489</v>
      </c>
      <c r="L525" s="2" t="s">
        <v>2490</v>
      </c>
      <c r="M525" s="3" t="s">
        <v>1094</v>
      </c>
      <c r="N525" s="2" t="s">
        <v>1093</v>
      </c>
      <c r="O525" s="2" t="s">
        <v>4091</v>
      </c>
      <c r="P525" s="2">
        <v>10</v>
      </c>
      <c r="Q525" s="3" t="s">
        <v>2502</v>
      </c>
      <c r="R525" s="2" t="s">
        <v>981</v>
      </c>
      <c r="S525" s="3" t="s">
        <v>2503</v>
      </c>
      <c r="T525" s="3" t="s">
        <v>2496</v>
      </c>
      <c r="U525" s="2">
        <v>50182</v>
      </c>
      <c r="V525" s="2">
        <v>3</v>
      </c>
      <c r="W525" s="2">
        <v>0</v>
      </c>
      <c r="X525" s="2" t="s">
        <v>1093</v>
      </c>
      <c r="Z525" s="51">
        <v>45887.860806446799</v>
      </c>
      <c r="AA525" s="2" t="s">
        <v>4092</v>
      </c>
      <c r="AB525" s="2" t="s">
        <v>950</v>
      </c>
    </row>
    <row r="526" spans="1:28" ht="15.75" x14ac:dyDescent="0.25">
      <c r="A526" s="2">
        <v>525</v>
      </c>
      <c r="B526" s="50" t="s">
        <v>4093</v>
      </c>
      <c r="C526" s="47">
        <f ca="1">SUMIF([1]Data!$AC$2:$AC$173,C526,[1]Data!$AD$2:$AD$173)</f>
        <v>0</v>
      </c>
      <c r="D526" s="51">
        <v>45887</v>
      </c>
      <c r="E526" s="51">
        <v>45887</v>
      </c>
      <c r="F526" s="52">
        <v>45887.867568865702</v>
      </c>
      <c r="G526" s="3" t="s">
        <v>4094</v>
      </c>
      <c r="H526" s="51"/>
      <c r="I526" s="2" t="s">
        <v>2487</v>
      </c>
      <c r="J526" s="3" t="s">
        <v>2488</v>
      </c>
      <c r="K526" s="2" t="s">
        <v>2489</v>
      </c>
      <c r="L526" s="2" t="s">
        <v>2490</v>
      </c>
      <c r="M526" s="3" t="s">
        <v>4095</v>
      </c>
      <c r="N526" s="2" t="s">
        <v>4096</v>
      </c>
      <c r="O526" s="2" t="s">
        <v>4097</v>
      </c>
      <c r="P526" s="2">
        <v>10</v>
      </c>
      <c r="Q526" s="3" t="s">
        <v>2510</v>
      </c>
      <c r="R526" s="2" t="s">
        <v>955</v>
      </c>
      <c r="S526" s="3" t="s">
        <v>2511</v>
      </c>
      <c r="T526" s="3" t="s">
        <v>2496</v>
      </c>
      <c r="U526" s="2">
        <v>46000</v>
      </c>
      <c r="V526" s="2">
        <v>1</v>
      </c>
      <c r="W526" s="2">
        <v>0</v>
      </c>
      <c r="X526" s="2" t="s">
        <v>4098</v>
      </c>
      <c r="Y526" s="2" t="s">
        <v>4099</v>
      </c>
      <c r="Z526" s="51">
        <v>45887.867566898101</v>
      </c>
      <c r="AB526" s="2" t="s">
        <v>950</v>
      </c>
    </row>
    <row r="527" spans="1:28" ht="15.75" x14ac:dyDescent="0.25">
      <c r="A527" s="2">
        <v>526</v>
      </c>
      <c r="B527" s="50" t="s">
        <v>4100</v>
      </c>
      <c r="C527" s="47">
        <f ca="1">SUMIF([1]Data!$AC$2:$AC$173,C527,[1]Data!$AD$2:$AD$173)</f>
        <v>0</v>
      </c>
      <c r="D527" s="51">
        <v>45887</v>
      </c>
      <c r="E527" s="51">
        <v>45895</v>
      </c>
      <c r="F527" s="52">
        <v>45887.867991747698</v>
      </c>
      <c r="G527" s="3" t="s">
        <v>4101</v>
      </c>
      <c r="H527" s="51"/>
      <c r="I527" s="2" t="s">
        <v>2487</v>
      </c>
      <c r="J527" s="3" t="s">
        <v>2488</v>
      </c>
      <c r="K527" s="2" t="s">
        <v>2489</v>
      </c>
      <c r="L527" s="2" t="s">
        <v>2490</v>
      </c>
      <c r="M527" s="3" t="s">
        <v>2773</v>
      </c>
      <c r="N527" s="2" t="s">
        <v>2774</v>
      </c>
      <c r="O527" s="2" t="s">
        <v>2775</v>
      </c>
      <c r="P527" s="2">
        <v>10</v>
      </c>
      <c r="Q527" s="3" t="s">
        <v>2519</v>
      </c>
      <c r="R527" s="2" t="s">
        <v>951</v>
      </c>
      <c r="S527" s="3" t="s">
        <v>2520</v>
      </c>
      <c r="T527" s="3" t="s">
        <v>2496</v>
      </c>
      <c r="U527" s="2">
        <v>111058</v>
      </c>
      <c r="V527" s="2">
        <v>1</v>
      </c>
      <c r="W527" s="2">
        <v>0</v>
      </c>
      <c r="X527" s="2" t="s">
        <v>2776</v>
      </c>
      <c r="Y527" s="2" t="s">
        <v>2777</v>
      </c>
      <c r="Z527" s="51">
        <v>45887.867989814797</v>
      </c>
      <c r="AB527" s="2" t="s">
        <v>950</v>
      </c>
    </row>
    <row r="528" spans="1:28" ht="15.75" x14ac:dyDescent="0.25">
      <c r="A528" s="2">
        <v>527</v>
      </c>
      <c r="B528" s="50" t="s">
        <v>4102</v>
      </c>
      <c r="C528" s="47">
        <f ca="1">SUMIF([1]Data!$AC$2:$AC$173,C528,[1]Data!$AD$2:$AD$173)</f>
        <v>0</v>
      </c>
      <c r="D528" s="51">
        <v>45887</v>
      </c>
      <c r="E528" s="51">
        <v>45892</v>
      </c>
      <c r="F528" s="52">
        <v>45887.881783136603</v>
      </c>
      <c r="G528" s="3" t="s">
        <v>4103</v>
      </c>
      <c r="H528" s="51"/>
      <c r="I528" s="2" t="s">
        <v>2487</v>
      </c>
      <c r="J528" s="3" t="s">
        <v>2488</v>
      </c>
      <c r="K528" s="2" t="s">
        <v>2489</v>
      </c>
      <c r="L528" s="2" t="s">
        <v>2490</v>
      </c>
      <c r="M528" s="3" t="s">
        <v>4104</v>
      </c>
      <c r="N528" s="2" t="s">
        <v>4105</v>
      </c>
      <c r="O528" s="2" t="s">
        <v>4106</v>
      </c>
      <c r="P528" s="2">
        <v>10</v>
      </c>
      <c r="Q528" s="3" t="s">
        <v>2519</v>
      </c>
      <c r="R528" s="2" t="s">
        <v>951</v>
      </c>
      <c r="S528" s="3" t="s">
        <v>2520</v>
      </c>
      <c r="T528" s="3" t="s">
        <v>2496</v>
      </c>
      <c r="U528" s="2">
        <v>111058</v>
      </c>
      <c r="V528" s="2">
        <v>1</v>
      </c>
      <c r="W528" s="2">
        <v>0</v>
      </c>
      <c r="X528" s="2" t="s">
        <v>4105</v>
      </c>
      <c r="Y528" s="2" t="s">
        <v>2541</v>
      </c>
      <c r="Z528" s="51">
        <v>45887.881780902797</v>
      </c>
      <c r="AA528" s="2" t="s">
        <v>4107</v>
      </c>
      <c r="AB528" s="2" t="s">
        <v>950</v>
      </c>
    </row>
    <row r="529" spans="1:28" ht="15.75" x14ac:dyDescent="0.25">
      <c r="A529" s="2">
        <v>528</v>
      </c>
      <c r="B529" s="50" t="s">
        <v>4102</v>
      </c>
      <c r="C529" s="47">
        <f ca="1">SUMIF([1]Data!$AC$2:$AC$173,C529,[1]Data!$AD$2:$AD$173)</f>
        <v>0</v>
      </c>
      <c r="D529" s="51">
        <v>45887</v>
      </c>
      <c r="E529" s="51">
        <v>45892</v>
      </c>
      <c r="F529" s="52">
        <v>45887.881783136603</v>
      </c>
      <c r="G529" s="3" t="s">
        <v>4103</v>
      </c>
      <c r="H529" s="51"/>
      <c r="I529" s="2" t="s">
        <v>2487</v>
      </c>
      <c r="J529" s="3" t="s">
        <v>2488</v>
      </c>
      <c r="K529" s="2" t="s">
        <v>2489</v>
      </c>
      <c r="L529" s="2" t="s">
        <v>2490</v>
      </c>
      <c r="M529" s="3" t="s">
        <v>4104</v>
      </c>
      <c r="N529" s="2" t="s">
        <v>4105</v>
      </c>
      <c r="O529" s="2" t="s">
        <v>4106</v>
      </c>
      <c r="P529" s="2">
        <v>20</v>
      </c>
      <c r="Q529" s="3" t="s">
        <v>2556</v>
      </c>
      <c r="R529" s="2" t="s">
        <v>960</v>
      </c>
      <c r="S529" s="3" t="s">
        <v>2557</v>
      </c>
      <c r="T529" s="3" t="s">
        <v>2496</v>
      </c>
      <c r="U529" s="2">
        <v>55595</v>
      </c>
      <c r="V529" s="2">
        <v>1</v>
      </c>
      <c r="W529" s="2">
        <v>0</v>
      </c>
      <c r="X529" s="2" t="s">
        <v>4105</v>
      </c>
      <c r="Y529" s="2" t="s">
        <v>2541</v>
      </c>
      <c r="Z529" s="51">
        <v>45887.881780902797</v>
      </c>
      <c r="AA529" s="2" t="s">
        <v>4107</v>
      </c>
      <c r="AB529" s="2" t="s">
        <v>950</v>
      </c>
    </row>
    <row r="530" spans="1:28" ht="15.75" x14ac:dyDescent="0.25">
      <c r="A530" s="2">
        <v>529</v>
      </c>
      <c r="B530" s="50" t="s">
        <v>4108</v>
      </c>
      <c r="C530" s="47">
        <f ca="1">SUMIF([1]Data!$AC$2:$AC$173,C530,[1]Data!$AD$2:$AD$173)</f>
        <v>0</v>
      </c>
      <c r="D530" s="51">
        <v>45887</v>
      </c>
      <c r="E530" s="51">
        <v>45892</v>
      </c>
      <c r="F530" s="52">
        <v>45887.883542210599</v>
      </c>
      <c r="G530" s="3" t="s">
        <v>4109</v>
      </c>
      <c r="H530" s="51"/>
      <c r="I530" s="2" t="s">
        <v>2487</v>
      </c>
      <c r="J530" s="3" t="s">
        <v>2488</v>
      </c>
      <c r="K530" s="2" t="s">
        <v>2489</v>
      </c>
      <c r="L530" s="2" t="s">
        <v>2490</v>
      </c>
      <c r="M530" s="3" t="s">
        <v>4110</v>
      </c>
      <c r="N530" s="2" t="s">
        <v>4111</v>
      </c>
      <c r="O530" s="2" t="s">
        <v>4112</v>
      </c>
      <c r="P530" s="2">
        <v>10</v>
      </c>
      <c r="Q530" s="3" t="s">
        <v>2556</v>
      </c>
      <c r="R530" s="2" t="s">
        <v>960</v>
      </c>
      <c r="S530" s="3" t="s">
        <v>2557</v>
      </c>
      <c r="T530" s="3" t="s">
        <v>2496</v>
      </c>
      <c r="U530" s="2">
        <v>55595</v>
      </c>
      <c r="V530" s="2">
        <v>1</v>
      </c>
      <c r="W530" s="2">
        <v>0</v>
      </c>
      <c r="X530" s="2" t="s">
        <v>4113</v>
      </c>
      <c r="Z530" s="51">
        <v>45887.883539930597</v>
      </c>
      <c r="AB530" s="2" t="s">
        <v>950</v>
      </c>
    </row>
    <row r="531" spans="1:28" ht="15.75" x14ac:dyDescent="0.25">
      <c r="A531" s="2">
        <v>530</v>
      </c>
      <c r="B531" s="50" t="s">
        <v>4114</v>
      </c>
      <c r="C531" s="47">
        <f ca="1">SUMIF([1]Data!$AC$2:$AC$173,C531,[1]Data!$AD$2:$AD$173)</f>
        <v>0</v>
      </c>
      <c r="D531" s="51">
        <v>45887</v>
      </c>
      <c r="E531" s="51">
        <v>45892</v>
      </c>
      <c r="F531" s="52">
        <v>45887.899276701399</v>
      </c>
      <c r="G531" s="3" t="s">
        <v>4115</v>
      </c>
      <c r="H531" s="51"/>
      <c r="I531" s="2" t="s">
        <v>2487</v>
      </c>
      <c r="J531" s="3" t="s">
        <v>2488</v>
      </c>
      <c r="K531" s="2" t="s">
        <v>2489</v>
      </c>
      <c r="L531" s="2" t="s">
        <v>2490</v>
      </c>
      <c r="M531" s="3" t="s">
        <v>4116</v>
      </c>
      <c r="N531" s="2" t="s">
        <v>4117</v>
      </c>
      <c r="O531" s="2" t="s">
        <v>4118</v>
      </c>
      <c r="P531" s="2">
        <v>10</v>
      </c>
      <c r="Q531" s="3" t="s">
        <v>2519</v>
      </c>
      <c r="R531" s="2" t="s">
        <v>951</v>
      </c>
      <c r="S531" s="3" t="s">
        <v>2520</v>
      </c>
      <c r="T531" s="3" t="s">
        <v>2496</v>
      </c>
      <c r="U531" s="2">
        <v>111058</v>
      </c>
      <c r="V531" s="2">
        <v>1</v>
      </c>
      <c r="W531" s="2">
        <v>0</v>
      </c>
      <c r="X531" s="2" t="s">
        <v>4119</v>
      </c>
      <c r="Y531" s="2" t="s">
        <v>2541</v>
      </c>
      <c r="Z531" s="51">
        <v>45887.899274189796</v>
      </c>
      <c r="AA531" s="2" t="s">
        <v>4120</v>
      </c>
      <c r="AB531" s="2" t="s">
        <v>950</v>
      </c>
    </row>
    <row r="532" spans="1:28" ht="15.75" x14ac:dyDescent="0.25">
      <c r="A532" s="2">
        <v>531</v>
      </c>
      <c r="B532" s="50" t="s">
        <v>4121</v>
      </c>
      <c r="C532" s="47">
        <f ca="1">SUMIF([1]Data!$AC$2:$AC$173,C532,[1]Data!$AD$2:$AD$173)</f>
        <v>0</v>
      </c>
      <c r="D532" s="51">
        <v>45887</v>
      </c>
      <c r="E532" s="51">
        <v>45892</v>
      </c>
      <c r="F532" s="52">
        <v>45887.911312847202</v>
      </c>
      <c r="G532" s="3" t="s">
        <v>4122</v>
      </c>
      <c r="H532" s="51"/>
      <c r="I532" s="2" t="s">
        <v>2487</v>
      </c>
      <c r="J532" s="3" t="s">
        <v>2488</v>
      </c>
      <c r="K532" s="2" t="s">
        <v>2489</v>
      </c>
      <c r="L532" s="2" t="s">
        <v>2490</v>
      </c>
      <c r="M532" s="3" t="s">
        <v>4123</v>
      </c>
      <c r="N532" s="2" t="s">
        <v>4124</v>
      </c>
      <c r="O532" s="2" t="s">
        <v>4125</v>
      </c>
      <c r="P532" s="2">
        <v>10</v>
      </c>
      <c r="Q532" s="3" t="s">
        <v>2519</v>
      </c>
      <c r="R532" s="2" t="s">
        <v>951</v>
      </c>
      <c r="S532" s="3" t="s">
        <v>2520</v>
      </c>
      <c r="T532" s="3" t="s">
        <v>2496</v>
      </c>
      <c r="U532" s="2">
        <v>111058</v>
      </c>
      <c r="V532" s="2">
        <v>2</v>
      </c>
      <c r="W532" s="2">
        <v>0</v>
      </c>
      <c r="X532" s="2" t="s">
        <v>4126</v>
      </c>
      <c r="Z532" s="51">
        <v>45887.911310185198</v>
      </c>
      <c r="AB532" s="2" t="s">
        <v>950</v>
      </c>
    </row>
    <row r="533" spans="1:28" ht="15.75" x14ac:dyDescent="0.25">
      <c r="A533" s="2">
        <v>532</v>
      </c>
      <c r="B533" s="50" t="s">
        <v>4127</v>
      </c>
      <c r="C533" s="47">
        <f ca="1">SUMIF([1]Data!$AC$2:$AC$173,C533,[1]Data!$AD$2:$AD$173)</f>
        <v>0</v>
      </c>
      <c r="D533" s="51">
        <v>45887</v>
      </c>
      <c r="E533" s="51">
        <v>45887</v>
      </c>
      <c r="F533" s="52">
        <v>45887.912787233799</v>
      </c>
      <c r="G533" s="3" t="s">
        <v>4128</v>
      </c>
      <c r="H533" s="51"/>
      <c r="I533" s="2" t="s">
        <v>2487</v>
      </c>
      <c r="J533" s="3" t="s">
        <v>2488</v>
      </c>
      <c r="K533" s="2" t="s">
        <v>2489</v>
      </c>
      <c r="L533" s="2" t="s">
        <v>2490</v>
      </c>
      <c r="M533" s="3" t="s">
        <v>4129</v>
      </c>
      <c r="N533" s="2" t="s">
        <v>4130</v>
      </c>
      <c r="O533" s="2" t="s">
        <v>4131</v>
      </c>
      <c r="P533" s="2">
        <v>10</v>
      </c>
      <c r="Q533" s="3" t="s">
        <v>2510</v>
      </c>
      <c r="R533" s="2" t="s">
        <v>955</v>
      </c>
      <c r="S533" s="3" t="s">
        <v>2511</v>
      </c>
      <c r="T533" s="3" t="s">
        <v>2496</v>
      </c>
      <c r="U533" s="2">
        <v>46000</v>
      </c>
      <c r="V533" s="2">
        <v>1</v>
      </c>
      <c r="W533" s="2">
        <v>0</v>
      </c>
      <c r="X533" s="2" t="s">
        <v>4130</v>
      </c>
      <c r="Z533" s="51">
        <v>45887.912784571803</v>
      </c>
      <c r="AB533" s="2" t="s">
        <v>950</v>
      </c>
    </row>
    <row r="534" spans="1:28" ht="15.75" x14ac:dyDescent="0.25">
      <c r="A534" s="2">
        <v>533</v>
      </c>
      <c r="B534" s="50" t="s">
        <v>4132</v>
      </c>
      <c r="C534" s="47">
        <f ca="1">SUMIF([1]Data!$AC$2:$AC$173,C534,[1]Data!$AD$2:$AD$173)</f>
        <v>0</v>
      </c>
      <c r="D534" s="51">
        <v>45887</v>
      </c>
      <c r="E534" s="51">
        <v>45887</v>
      </c>
      <c r="F534" s="52">
        <v>45887.914259456003</v>
      </c>
      <c r="G534" s="3" t="s">
        <v>4133</v>
      </c>
      <c r="H534" s="51"/>
      <c r="I534" s="2" t="s">
        <v>2487</v>
      </c>
      <c r="J534" s="3" t="s">
        <v>2488</v>
      </c>
      <c r="K534" s="2" t="s">
        <v>2489</v>
      </c>
      <c r="L534" s="2" t="s">
        <v>2490</v>
      </c>
      <c r="M534" s="3" t="s">
        <v>4123</v>
      </c>
      <c r="N534" s="2" t="s">
        <v>4124</v>
      </c>
      <c r="O534" s="2" t="s">
        <v>4125</v>
      </c>
      <c r="P534" s="2">
        <v>10</v>
      </c>
      <c r="Q534" s="3" t="s">
        <v>2528</v>
      </c>
      <c r="R534" s="2" t="s">
        <v>965</v>
      </c>
      <c r="S534" s="3" t="s">
        <v>2529</v>
      </c>
      <c r="T534" s="3" t="s">
        <v>2496</v>
      </c>
      <c r="U534" s="2">
        <v>74250</v>
      </c>
      <c r="V534" s="2">
        <v>2</v>
      </c>
      <c r="W534" s="2">
        <v>0</v>
      </c>
      <c r="X534" s="2" t="s">
        <v>4126</v>
      </c>
      <c r="Z534" s="51">
        <v>45887.914256712997</v>
      </c>
      <c r="AB534" s="2" t="s">
        <v>950</v>
      </c>
    </row>
    <row r="535" spans="1:28" ht="15.75" x14ac:dyDescent="0.25">
      <c r="A535" s="2">
        <v>534</v>
      </c>
      <c r="B535" s="50" t="s">
        <v>4132</v>
      </c>
      <c r="C535" s="47">
        <f ca="1">SUMIF([1]Data!$AC$2:$AC$173,C535,[1]Data!$AD$2:$AD$173)</f>
        <v>0</v>
      </c>
      <c r="D535" s="51">
        <v>45887</v>
      </c>
      <c r="E535" s="51">
        <v>45887</v>
      </c>
      <c r="F535" s="52">
        <v>45887.914259456003</v>
      </c>
      <c r="G535" s="3" t="s">
        <v>4133</v>
      </c>
      <c r="H535" s="51"/>
      <c r="I535" s="2" t="s">
        <v>2487</v>
      </c>
      <c r="J535" s="3" t="s">
        <v>2488</v>
      </c>
      <c r="K535" s="2" t="s">
        <v>2489</v>
      </c>
      <c r="L535" s="2" t="s">
        <v>2490</v>
      </c>
      <c r="M535" s="3" t="s">
        <v>4123</v>
      </c>
      <c r="N535" s="2" t="s">
        <v>4124</v>
      </c>
      <c r="O535" s="2" t="s">
        <v>4125</v>
      </c>
      <c r="P535" s="2">
        <v>20</v>
      </c>
      <c r="Q535" s="3" t="s">
        <v>2502</v>
      </c>
      <c r="R535" s="2" t="s">
        <v>981</v>
      </c>
      <c r="S535" s="3" t="s">
        <v>2503</v>
      </c>
      <c r="T535" s="3" t="s">
        <v>2496</v>
      </c>
      <c r="U535" s="2">
        <v>50182</v>
      </c>
      <c r="V535" s="2">
        <v>2</v>
      </c>
      <c r="W535" s="2">
        <v>0</v>
      </c>
      <c r="X535" s="2" t="s">
        <v>4126</v>
      </c>
      <c r="Z535" s="51">
        <v>45887.914256712997</v>
      </c>
      <c r="AB535" s="2" t="s">
        <v>950</v>
      </c>
    </row>
    <row r="536" spans="1:28" ht="15.75" x14ac:dyDescent="0.25">
      <c r="A536" s="2">
        <v>535</v>
      </c>
      <c r="B536" s="50" t="s">
        <v>4134</v>
      </c>
      <c r="C536" s="47">
        <f ca="1">SUMIF([1]Data!$AC$2:$AC$173,C536,[1]Data!$AD$2:$AD$173)</f>
        <v>0</v>
      </c>
      <c r="D536" s="51">
        <v>45887</v>
      </c>
      <c r="E536" s="51">
        <v>45892</v>
      </c>
      <c r="F536" s="52">
        <v>45887.934046909701</v>
      </c>
      <c r="G536" s="3" t="s">
        <v>4135</v>
      </c>
      <c r="H536" s="51"/>
      <c r="I536" s="2" t="s">
        <v>2487</v>
      </c>
      <c r="J536" s="3" t="s">
        <v>2488</v>
      </c>
      <c r="K536" s="2" t="s">
        <v>2489</v>
      </c>
      <c r="L536" s="2" t="s">
        <v>2490</v>
      </c>
      <c r="M536" s="3" t="s">
        <v>4136</v>
      </c>
      <c r="N536" s="2" t="s">
        <v>4137</v>
      </c>
      <c r="O536" s="2" t="s">
        <v>4138</v>
      </c>
      <c r="P536" s="2">
        <v>10</v>
      </c>
      <c r="Q536" s="3" t="s">
        <v>2556</v>
      </c>
      <c r="R536" s="2" t="s">
        <v>960</v>
      </c>
      <c r="S536" s="3" t="s">
        <v>2557</v>
      </c>
      <c r="T536" s="3" t="s">
        <v>2496</v>
      </c>
      <c r="U536" s="2">
        <v>55595</v>
      </c>
      <c r="V536" s="2">
        <v>1</v>
      </c>
      <c r="W536" s="2">
        <v>0</v>
      </c>
      <c r="X536" s="2" t="s">
        <v>4137</v>
      </c>
      <c r="Z536" s="51">
        <v>45887.934043831003</v>
      </c>
      <c r="AB536" s="2" t="s">
        <v>950</v>
      </c>
    </row>
    <row r="537" spans="1:28" ht="15.75" x14ac:dyDescent="0.25">
      <c r="A537" s="2">
        <v>536</v>
      </c>
      <c r="B537" s="50" t="s">
        <v>4139</v>
      </c>
      <c r="C537" s="47">
        <f ca="1">SUMIF([1]Data!$AC$2:$AC$173,C537,[1]Data!$AD$2:$AD$173)</f>
        <v>0</v>
      </c>
      <c r="D537" s="51">
        <v>45887</v>
      </c>
      <c r="E537" s="51">
        <v>45887</v>
      </c>
      <c r="F537" s="52">
        <v>45887.955194409697</v>
      </c>
      <c r="G537" s="3" t="s">
        <v>4140</v>
      </c>
      <c r="H537" s="51"/>
      <c r="I537" s="2" t="s">
        <v>2487</v>
      </c>
      <c r="J537" s="3" t="s">
        <v>2488</v>
      </c>
      <c r="K537" s="2" t="s">
        <v>2489</v>
      </c>
      <c r="L537" s="2" t="s">
        <v>2490</v>
      </c>
      <c r="M537" s="3" t="s">
        <v>4129</v>
      </c>
      <c r="N537" s="2" t="s">
        <v>4130</v>
      </c>
      <c r="O537" s="2" t="s">
        <v>4131</v>
      </c>
      <c r="P537" s="2">
        <v>10</v>
      </c>
      <c r="Q537" s="3" t="s">
        <v>2502</v>
      </c>
      <c r="R537" s="2" t="s">
        <v>981</v>
      </c>
      <c r="S537" s="3" t="s">
        <v>2503</v>
      </c>
      <c r="T537" s="3" t="s">
        <v>2496</v>
      </c>
      <c r="U537" s="2">
        <v>50182</v>
      </c>
      <c r="V537" s="2">
        <v>1</v>
      </c>
      <c r="W537" s="2">
        <v>0</v>
      </c>
      <c r="X537" s="2" t="s">
        <v>4130</v>
      </c>
      <c r="Z537" s="51">
        <v>45887.955191088004</v>
      </c>
      <c r="AB537" s="2" t="s">
        <v>950</v>
      </c>
    </row>
    <row r="538" spans="1:28" ht="15.75" x14ac:dyDescent="0.25">
      <c r="A538" s="2">
        <v>537</v>
      </c>
      <c r="B538" s="50" t="s">
        <v>4139</v>
      </c>
      <c r="C538" s="47">
        <f ca="1">SUMIF([1]Data!$AC$2:$AC$173,C538,[1]Data!$AD$2:$AD$173)</f>
        <v>0</v>
      </c>
      <c r="D538" s="51">
        <v>45887</v>
      </c>
      <c r="E538" s="51">
        <v>45887</v>
      </c>
      <c r="F538" s="52">
        <v>45887.955194409697</v>
      </c>
      <c r="G538" s="3" t="s">
        <v>4140</v>
      </c>
      <c r="H538" s="51"/>
      <c r="I538" s="2" t="s">
        <v>2487</v>
      </c>
      <c r="J538" s="3" t="s">
        <v>2488</v>
      </c>
      <c r="K538" s="2" t="s">
        <v>2489</v>
      </c>
      <c r="L538" s="2" t="s">
        <v>2490</v>
      </c>
      <c r="M538" s="3" t="s">
        <v>4129</v>
      </c>
      <c r="N538" s="2" t="s">
        <v>4130</v>
      </c>
      <c r="O538" s="2" t="s">
        <v>4131</v>
      </c>
      <c r="P538" s="2">
        <v>20</v>
      </c>
      <c r="Q538" s="3" t="s">
        <v>2519</v>
      </c>
      <c r="R538" s="2" t="s">
        <v>951</v>
      </c>
      <c r="S538" s="3" t="s">
        <v>2520</v>
      </c>
      <c r="T538" s="3" t="s">
        <v>2496</v>
      </c>
      <c r="U538" s="2">
        <v>111058</v>
      </c>
      <c r="V538" s="2">
        <v>1</v>
      </c>
      <c r="W538" s="2">
        <v>0</v>
      </c>
      <c r="X538" s="2" t="s">
        <v>4130</v>
      </c>
      <c r="Z538" s="51">
        <v>45887.955191088004</v>
      </c>
      <c r="AB538" s="2" t="s">
        <v>950</v>
      </c>
    </row>
    <row r="539" spans="1:28" ht="15.75" x14ac:dyDescent="0.25">
      <c r="A539" s="2">
        <v>538</v>
      </c>
      <c r="B539" s="50" t="s">
        <v>4141</v>
      </c>
      <c r="C539" s="47">
        <f ca="1">SUMIF([1]Data!$AC$2:$AC$173,C539,[1]Data!$AD$2:$AD$173)</f>
        <v>0</v>
      </c>
      <c r="D539" s="51">
        <v>45888</v>
      </c>
      <c r="E539" s="51">
        <v>45893</v>
      </c>
      <c r="F539" s="52">
        <v>45888.262672303201</v>
      </c>
      <c r="G539" s="3" t="s">
        <v>4142</v>
      </c>
      <c r="H539" s="51"/>
      <c r="I539" s="2" t="s">
        <v>2487</v>
      </c>
      <c r="J539" s="3" t="s">
        <v>2488</v>
      </c>
      <c r="K539" s="2" t="s">
        <v>2489</v>
      </c>
      <c r="L539" s="2" t="s">
        <v>2490</v>
      </c>
      <c r="M539" s="3" t="s">
        <v>4143</v>
      </c>
      <c r="N539" s="2" t="s">
        <v>4144</v>
      </c>
      <c r="O539" s="2" t="s">
        <v>4145</v>
      </c>
      <c r="P539" s="2">
        <v>10</v>
      </c>
      <c r="Q539" s="3" t="s">
        <v>2519</v>
      </c>
      <c r="R539" s="2" t="s">
        <v>951</v>
      </c>
      <c r="S539" s="3" t="s">
        <v>2520</v>
      </c>
      <c r="T539" s="3" t="s">
        <v>2496</v>
      </c>
      <c r="U539" s="2">
        <v>111058</v>
      </c>
      <c r="V539" s="2">
        <v>5</v>
      </c>
      <c r="W539" s="2">
        <v>0</v>
      </c>
      <c r="X539" s="2" t="s">
        <v>4144</v>
      </c>
      <c r="Z539" s="51">
        <v>45888.262670138902</v>
      </c>
      <c r="AB539" s="2" t="s">
        <v>950</v>
      </c>
    </row>
    <row r="540" spans="1:28" ht="15.75" x14ac:dyDescent="0.25">
      <c r="A540" s="2">
        <v>539</v>
      </c>
      <c r="B540" s="50" t="s">
        <v>4146</v>
      </c>
      <c r="C540" s="47">
        <f ca="1">SUMIF([1]Data!$AC$2:$AC$173,C540,[1]Data!$AD$2:$AD$173)</f>
        <v>0</v>
      </c>
      <c r="D540" s="51">
        <v>45888</v>
      </c>
      <c r="E540" s="51">
        <v>45893</v>
      </c>
      <c r="F540" s="52">
        <v>45888.273878506901</v>
      </c>
      <c r="G540" s="3" t="s">
        <v>4147</v>
      </c>
      <c r="H540" s="51"/>
      <c r="I540" s="2" t="s">
        <v>2487</v>
      </c>
      <c r="J540" s="3" t="s">
        <v>2488</v>
      </c>
      <c r="K540" s="2" t="s">
        <v>2489</v>
      </c>
      <c r="L540" s="2" t="s">
        <v>2490</v>
      </c>
      <c r="M540" s="3" t="s">
        <v>4148</v>
      </c>
      <c r="N540" s="2" t="s">
        <v>4149</v>
      </c>
      <c r="O540" s="2" t="s">
        <v>4150</v>
      </c>
      <c r="P540" s="2">
        <v>10</v>
      </c>
      <c r="Q540" s="3" t="s">
        <v>2519</v>
      </c>
      <c r="R540" s="2" t="s">
        <v>951</v>
      </c>
      <c r="S540" s="3" t="s">
        <v>2520</v>
      </c>
      <c r="T540" s="3" t="s">
        <v>2496</v>
      </c>
      <c r="U540" s="2">
        <v>111058</v>
      </c>
      <c r="V540" s="2">
        <v>2</v>
      </c>
      <c r="W540" s="2">
        <v>0</v>
      </c>
      <c r="X540" s="2" t="s">
        <v>4149</v>
      </c>
      <c r="Z540" s="51">
        <v>45888.273876041698</v>
      </c>
      <c r="AB540" s="2" t="s">
        <v>950</v>
      </c>
    </row>
    <row r="541" spans="1:28" ht="15.75" x14ac:dyDescent="0.25">
      <c r="A541" s="2">
        <v>540</v>
      </c>
      <c r="B541" s="50" t="s">
        <v>4151</v>
      </c>
      <c r="C541" s="47">
        <f ca="1">SUMIF([1]Data!$AC$2:$AC$173,C541,[1]Data!$AD$2:$AD$173)</f>
        <v>0</v>
      </c>
      <c r="D541" s="51">
        <v>45888</v>
      </c>
      <c r="E541" s="51">
        <v>45893</v>
      </c>
      <c r="F541" s="52">
        <v>45888.303860729196</v>
      </c>
      <c r="G541" s="3" t="s">
        <v>4152</v>
      </c>
      <c r="H541" s="51"/>
      <c r="I541" s="2" t="s">
        <v>2487</v>
      </c>
      <c r="J541" s="3" t="s">
        <v>2488</v>
      </c>
      <c r="K541" s="2" t="s">
        <v>2489</v>
      </c>
      <c r="L541" s="2" t="s">
        <v>2490</v>
      </c>
      <c r="M541" s="3" t="s">
        <v>4153</v>
      </c>
      <c r="N541" s="2" t="s">
        <v>4154</v>
      </c>
      <c r="O541" s="2" t="s">
        <v>4155</v>
      </c>
      <c r="P541" s="2">
        <v>10</v>
      </c>
      <c r="Q541" s="3" t="s">
        <v>2519</v>
      </c>
      <c r="R541" s="2" t="s">
        <v>951</v>
      </c>
      <c r="S541" s="3" t="s">
        <v>2520</v>
      </c>
      <c r="T541" s="3" t="s">
        <v>2496</v>
      </c>
      <c r="U541" s="2">
        <v>111058</v>
      </c>
      <c r="V541" s="2">
        <v>1</v>
      </c>
      <c r="W541" s="2">
        <v>0</v>
      </c>
      <c r="X541" s="2" t="s">
        <v>4154</v>
      </c>
      <c r="Z541" s="51">
        <v>45888.303857754603</v>
      </c>
      <c r="AB541" s="2" t="s">
        <v>950</v>
      </c>
    </row>
    <row r="542" spans="1:28" ht="15.75" x14ac:dyDescent="0.25">
      <c r="A542" s="2">
        <v>541</v>
      </c>
      <c r="B542" s="50" t="s">
        <v>4156</v>
      </c>
      <c r="C542" s="47">
        <f ca="1">SUMIF([1]Data!$AC$2:$AC$173,C542,[1]Data!$AD$2:$AD$173)</f>
        <v>0</v>
      </c>
      <c r="D542" s="51">
        <v>45888</v>
      </c>
      <c r="E542" s="51">
        <v>45893</v>
      </c>
      <c r="F542" s="52">
        <v>45888.3053659375</v>
      </c>
      <c r="G542" s="3" t="s">
        <v>4157</v>
      </c>
      <c r="H542" s="51"/>
      <c r="I542" s="2" t="s">
        <v>2487</v>
      </c>
      <c r="J542" s="3" t="s">
        <v>2488</v>
      </c>
      <c r="K542" s="2" t="s">
        <v>2489</v>
      </c>
      <c r="L542" s="2" t="s">
        <v>2490</v>
      </c>
      <c r="M542" s="3" t="s">
        <v>4158</v>
      </c>
      <c r="N542" s="2" t="s">
        <v>4159</v>
      </c>
      <c r="O542" s="2" t="s">
        <v>4160</v>
      </c>
      <c r="P542" s="2">
        <v>10</v>
      </c>
      <c r="Q542" s="3" t="s">
        <v>2519</v>
      </c>
      <c r="R542" s="2" t="s">
        <v>951</v>
      </c>
      <c r="S542" s="3" t="s">
        <v>2520</v>
      </c>
      <c r="T542" s="3" t="s">
        <v>2496</v>
      </c>
      <c r="U542" s="2">
        <v>111058</v>
      </c>
      <c r="V542" s="2">
        <v>2</v>
      </c>
      <c r="W542" s="2">
        <v>0</v>
      </c>
      <c r="X542" s="2" t="s">
        <v>4161</v>
      </c>
      <c r="Z542" s="51">
        <v>45888.3053629282</v>
      </c>
      <c r="AB542" s="2" t="s">
        <v>950</v>
      </c>
    </row>
    <row r="543" spans="1:28" ht="15.75" x14ac:dyDescent="0.25">
      <c r="A543" s="2">
        <v>542</v>
      </c>
      <c r="B543" s="50" t="s">
        <v>4162</v>
      </c>
      <c r="C543" s="47">
        <f ca="1">SUMIF([1]Data!$AC$2:$AC$173,C543,[1]Data!$AD$2:$AD$173)</f>
        <v>0</v>
      </c>
      <c r="D543" s="51">
        <v>45888</v>
      </c>
      <c r="E543" s="51">
        <v>45888</v>
      </c>
      <c r="F543" s="52">
        <v>45888.363000196798</v>
      </c>
      <c r="G543" s="3" t="s">
        <v>4163</v>
      </c>
      <c r="H543" s="51"/>
      <c r="I543" s="2" t="s">
        <v>2487</v>
      </c>
      <c r="J543" s="3" t="s">
        <v>2488</v>
      </c>
      <c r="K543" s="2" t="s">
        <v>2489</v>
      </c>
      <c r="L543" s="2" t="s">
        <v>2490</v>
      </c>
      <c r="M543" s="3" t="s">
        <v>4164</v>
      </c>
      <c r="N543" s="2" t="s">
        <v>4165</v>
      </c>
      <c r="O543" s="2" t="s">
        <v>4166</v>
      </c>
      <c r="P543" s="2">
        <v>10</v>
      </c>
      <c r="Q543" s="3" t="s">
        <v>2502</v>
      </c>
      <c r="R543" s="2" t="s">
        <v>981</v>
      </c>
      <c r="S543" s="3" t="s">
        <v>2503</v>
      </c>
      <c r="T543" s="3" t="s">
        <v>2496</v>
      </c>
      <c r="U543" s="2">
        <v>50182</v>
      </c>
      <c r="V543" s="2">
        <v>1</v>
      </c>
      <c r="W543" s="2">
        <v>0</v>
      </c>
      <c r="X543" s="2" t="s">
        <v>4167</v>
      </c>
      <c r="Z543" s="51">
        <v>45888.362996411997</v>
      </c>
      <c r="AA543" s="2" t="s">
        <v>4168</v>
      </c>
      <c r="AB543" s="2" t="s">
        <v>950</v>
      </c>
    </row>
    <row r="544" spans="1:28" ht="15.75" x14ac:dyDescent="0.25">
      <c r="A544" s="2">
        <v>543</v>
      </c>
      <c r="B544" s="50" t="s">
        <v>4162</v>
      </c>
      <c r="C544" s="47">
        <f ca="1">SUMIF([1]Data!$AC$2:$AC$173,C544,[1]Data!$AD$2:$AD$173)</f>
        <v>0</v>
      </c>
      <c r="D544" s="51">
        <v>45888</v>
      </c>
      <c r="E544" s="51">
        <v>45888</v>
      </c>
      <c r="F544" s="52">
        <v>45888.363000196798</v>
      </c>
      <c r="G544" s="3" t="s">
        <v>4163</v>
      </c>
      <c r="H544" s="51"/>
      <c r="I544" s="2" t="s">
        <v>2487</v>
      </c>
      <c r="J544" s="3" t="s">
        <v>2488</v>
      </c>
      <c r="K544" s="2" t="s">
        <v>2489</v>
      </c>
      <c r="L544" s="2" t="s">
        <v>2490</v>
      </c>
      <c r="M544" s="3" t="s">
        <v>4164</v>
      </c>
      <c r="N544" s="2" t="s">
        <v>4165</v>
      </c>
      <c r="O544" s="2" t="s">
        <v>4166</v>
      </c>
      <c r="P544" s="2">
        <v>20</v>
      </c>
      <c r="Q544" s="3" t="s">
        <v>2556</v>
      </c>
      <c r="R544" s="2" t="s">
        <v>960</v>
      </c>
      <c r="S544" s="3" t="s">
        <v>2557</v>
      </c>
      <c r="T544" s="3" t="s">
        <v>2496</v>
      </c>
      <c r="U544" s="2">
        <v>55595</v>
      </c>
      <c r="V544" s="2">
        <v>4</v>
      </c>
      <c r="W544" s="2">
        <v>0</v>
      </c>
      <c r="X544" s="2" t="s">
        <v>4167</v>
      </c>
      <c r="Z544" s="51">
        <v>45888.362996411997</v>
      </c>
      <c r="AA544" s="2" t="s">
        <v>4168</v>
      </c>
      <c r="AB544" s="2" t="s">
        <v>950</v>
      </c>
    </row>
    <row r="545" spans="1:28" ht="15.75" x14ac:dyDescent="0.25">
      <c r="A545" s="2">
        <v>544</v>
      </c>
      <c r="B545" s="50" t="s">
        <v>4169</v>
      </c>
      <c r="C545" s="47">
        <f ca="1">SUMIF([1]Data!$AC$2:$AC$173,C545,[1]Data!$AD$2:$AD$173)</f>
        <v>0</v>
      </c>
      <c r="D545" s="51">
        <v>45888</v>
      </c>
      <c r="E545" s="51">
        <v>45893</v>
      </c>
      <c r="F545" s="52">
        <v>45888.368833564797</v>
      </c>
      <c r="G545" s="3" t="s">
        <v>4170</v>
      </c>
      <c r="H545" s="51"/>
      <c r="I545" s="2" t="s">
        <v>2487</v>
      </c>
      <c r="J545" s="3" t="s">
        <v>2488</v>
      </c>
      <c r="K545" s="2" t="s">
        <v>2489</v>
      </c>
      <c r="L545" s="2" t="s">
        <v>2490</v>
      </c>
      <c r="M545" s="3" t="s">
        <v>4171</v>
      </c>
      <c r="N545" s="2" t="s">
        <v>4172</v>
      </c>
      <c r="O545" s="2" t="s">
        <v>4173</v>
      </c>
      <c r="P545" s="2">
        <v>10</v>
      </c>
      <c r="Q545" s="3" t="s">
        <v>2519</v>
      </c>
      <c r="R545" s="2" t="s">
        <v>951</v>
      </c>
      <c r="S545" s="3" t="s">
        <v>2520</v>
      </c>
      <c r="T545" s="3" t="s">
        <v>2496</v>
      </c>
      <c r="U545" s="2">
        <v>111058</v>
      </c>
      <c r="V545" s="2">
        <v>1</v>
      </c>
      <c r="W545" s="2">
        <v>0</v>
      </c>
      <c r="X545" s="2" t="s">
        <v>4172</v>
      </c>
      <c r="Z545" s="51">
        <v>45888.368829479201</v>
      </c>
      <c r="AB545" s="2" t="s">
        <v>950</v>
      </c>
    </row>
    <row r="546" spans="1:28" ht="15.75" x14ac:dyDescent="0.25">
      <c r="A546" s="2">
        <v>545</v>
      </c>
      <c r="B546" s="50" t="s">
        <v>4174</v>
      </c>
      <c r="C546" s="47">
        <f ca="1">SUMIF([1]Data!$AC$2:$AC$173,C546,[1]Data!$AD$2:$AD$173)</f>
        <v>0</v>
      </c>
      <c r="D546" s="51">
        <v>45888</v>
      </c>
      <c r="E546" s="51">
        <v>45893</v>
      </c>
      <c r="F546" s="52">
        <v>45888.377929282397</v>
      </c>
      <c r="G546" s="3" t="s">
        <v>4175</v>
      </c>
      <c r="H546" s="51"/>
      <c r="I546" s="2" t="s">
        <v>2487</v>
      </c>
      <c r="J546" s="3" t="s">
        <v>2488</v>
      </c>
      <c r="K546" s="2" t="s">
        <v>2489</v>
      </c>
      <c r="L546" s="2" t="s">
        <v>2490</v>
      </c>
      <c r="M546" s="3" t="s">
        <v>4176</v>
      </c>
      <c r="N546" s="2" t="s">
        <v>4177</v>
      </c>
      <c r="O546" s="2" t="s">
        <v>4178</v>
      </c>
      <c r="P546" s="2">
        <v>10</v>
      </c>
      <c r="Q546" s="3" t="s">
        <v>2563</v>
      </c>
      <c r="R546" s="2" t="s">
        <v>961</v>
      </c>
      <c r="S546" s="3" t="s">
        <v>2564</v>
      </c>
      <c r="T546" s="3" t="s">
        <v>2496</v>
      </c>
      <c r="U546" s="2">
        <v>73431</v>
      </c>
      <c r="V546" s="2">
        <v>1</v>
      </c>
      <c r="W546" s="2">
        <v>0</v>
      </c>
      <c r="X546" s="2" t="s">
        <v>4177</v>
      </c>
      <c r="Y546" s="2" t="s">
        <v>2541</v>
      </c>
      <c r="Z546" s="51">
        <v>45888.377925150497</v>
      </c>
      <c r="AB546" s="2" t="s">
        <v>950</v>
      </c>
    </row>
    <row r="547" spans="1:28" ht="15.75" x14ac:dyDescent="0.25">
      <c r="A547" s="2">
        <v>546</v>
      </c>
      <c r="B547" s="50" t="s">
        <v>4179</v>
      </c>
      <c r="C547" s="47">
        <f ca="1">SUMIF([1]Data!$AC$2:$AC$173,C547,[1]Data!$AD$2:$AD$173)</f>
        <v>0</v>
      </c>
      <c r="D547" s="51">
        <v>45888</v>
      </c>
      <c r="E547" s="51">
        <v>45888</v>
      </c>
      <c r="F547" s="52">
        <v>45888.392914583303</v>
      </c>
      <c r="G547" s="3" t="s">
        <v>4180</v>
      </c>
      <c r="H547" s="51"/>
      <c r="I547" s="2" t="s">
        <v>2487</v>
      </c>
      <c r="J547" s="3" t="s">
        <v>2488</v>
      </c>
      <c r="K547" s="2" t="s">
        <v>2489</v>
      </c>
      <c r="L547" s="2" t="s">
        <v>2490</v>
      </c>
      <c r="M547" s="3" t="s">
        <v>4181</v>
      </c>
      <c r="N547" s="2" t="s">
        <v>4182</v>
      </c>
      <c r="O547" s="2" t="s">
        <v>4183</v>
      </c>
      <c r="P547" s="2">
        <v>10</v>
      </c>
      <c r="Q547" s="3" t="s">
        <v>2510</v>
      </c>
      <c r="R547" s="2" t="s">
        <v>955</v>
      </c>
      <c r="S547" s="3" t="s">
        <v>2511</v>
      </c>
      <c r="T547" s="3" t="s">
        <v>2496</v>
      </c>
      <c r="U547" s="2">
        <v>46000</v>
      </c>
      <c r="V547" s="2">
        <v>2</v>
      </c>
      <c r="W547" s="2">
        <v>0</v>
      </c>
      <c r="X547" s="2" t="s">
        <v>4182</v>
      </c>
      <c r="Z547" s="51">
        <v>45888.392910185197</v>
      </c>
      <c r="AB547" s="2" t="s">
        <v>950</v>
      </c>
    </row>
    <row r="548" spans="1:28" ht="15.75" x14ac:dyDescent="0.25">
      <c r="A548" s="2">
        <v>547</v>
      </c>
      <c r="B548" s="50" t="s">
        <v>4184</v>
      </c>
      <c r="C548" s="47">
        <f ca="1">SUMIF([1]Data!$AC$2:$AC$173,C548,[1]Data!$AD$2:$AD$173)</f>
        <v>0</v>
      </c>
      <c r="D548" s="51">
        <v>45888</v>
      </c>
      <c r="E548" s="51">
        <v>45888</v>
      </c>
      <c r="F548" s="52">
        <v>45888.3946599884</v>
      </c>
      <c r="G548" s="3" t="s">
        <v>4185</v>
      </c>
      <c r="H548" s="51"/>
      <c r="I548" s="2" t="s">
        <v>2487</v>
      </c>
      <c r="J548" s="3" t="s">
        <v>2488</v>
      </c>
      <c r="K548" s="2" t="s">
        <v>2489</v>
      </c>
      <c r="L548" s="2" t="s">
        <v>2490</v>
      </c>
      <c r="M548" s="3" t="s">
        <v>4186</v>
      </c>
      <c r="N548" s="2" t="s">
        <v>4187</v>
      </c>
      <c r="O548" s="2" t="s">
        <v>4188</v>
      </c>
      <c r="P548" s="2">
        <v>10</v>
      </c>
      <c r="Q548" s="3" t="s">
        <v>2502</v>
      </c>
      <c r="R548" s="2" t="s">
        <v>981</v>
      </c>
      <c r="S548" s="3" t="s">
        <v>2503</v>
      </c>
      <c r="T548" s="3" t="s">
        <v>2496</v>
      </c>
      <c r="U548" s="2">
        <v>50182</v>
      </c>
      <c r="V548" s="2">
        <v>2</v>
      </c>
      <c r="W548" s="2">
        <v>0</v>
      </c>
      <c r="X548" s="2" t="s">
        <v>4187</v>
      </c>
      <c r="Z548" s="51">
        <v>45888.394655474498</v>
      </c>
      <c r="AB548" s="2" t="s">
        <v>950</v>
      </c>
    </row>
    <row r="549" spans="1:28" ht="15.75" x14ac:dyDescent="0.25">
      <c r="A549" s="2">
        <v>548</v>
      </c>
      <c r="B549" s="50" t="s">
        <v>4189</v>
      </c>
      <c r="C549" s="47">
        <f ca="1">SUMIF([1]Data!$AC$2:$AC$173,C549,[1]Data!$AD$2:$AD$173)</f>
        <v>0</v>
      </c>
      <c r="D549" s="51">
        <v>45888</v>
      </c>
      <c r="E549" s="51">
        <v>45893</v>
      </c>
      <c r="F549" s="52">
        <v>45888.397875463001</v>
      </c>
      <c r="G549" s="3" t="s">
        <v>4190</v>
      </c>
      <c r="H549" s="51"/>
      <c r="I549" s="2" t="s">
        <v>2487</v>
      </c>
      <c r="J549" s="3" t="s">
        <v>2488</v>
      </c>
      <c r="K549" s="2" t="s">
        <v>2489</v>
      </c>
      <c r="L549" s="2" t="s">
        <v>2490</v>
      </c>
      <c r="M549" s="3" t="s">
        <v>4191</v>
      </c>
      <c r="N549" s="2" t="s">
        <v>4192</v>
      </c>
      <c r="O549" s="2" t="s">
        <v>4193</v>
      </c>
      <c r="P549" s="2">
        <v>10</v>
      </c>
      <c r="Q549" s="3" t="s">
        <v>2556</v>
      </c>
      <c r="R549" s="2" t="s">
        <v>960</v>
      </c>
      <c r="S549" s="3" t="s">
        <v>2557</v>
      </c>
      <c r="T549" s="3" t="s">
        <v>2496</v>
      </c>
      <c r="U549" s="2">
        <v>55595</v>
      </c>
      <c r="V549" s="2">
        <v>1</v>
      </c>
      <c r="W549" s="2">
        <v>0</v>
      </c>
      <c r="X549" s="2" t="s">
        <v>4192</v>
      </c>
      <c r="Z549" s="51">
        <v>45888.397872419002</v>
      </c>
      <c r="AB549" s="2" t="s">
        <v>950</v>
      </c>
    </row>
    <row r="550" spans="1:28" ht="15.75" x14ac:dyDescent="0.25">
      <c r="A550" s="2">
        <v>549</v>
      </c>
      <c r="B550" s="50" t="s">
        <v>4194</v>
      </c>
      <c r="C550" s="47">
        <f ca="1">SUMIF([1]Data!$AC$2:$AC$173,C550,[1]Data!$AD$2:$AD$173)</f>
        <v>0</v>
      </c>
      <c r="D550" s="51">
        <v>45888</v>
      </c>
      <c r="E550" s="51">
        <v>45888</v>
      </c>
      <c r="F550" s="52">
        <v>45888.3984543634</v>
      </c>
      <c r="G550" s="3" t="s">
        <v>4195</v>
      </c>
      <c r="H550" s="51"/>
      <c r="I550" s="2" t="s">
        <v>2487</v>
      </c>
      <c r="J550" s="3" t="s">
        <v>2488</v>
      </c>
      <c r="K550" s="2" t="s">
        <v>2489</v>
      </c>
      <c r="L550" s="2" t="s">
        <v>2490</v>
      </c>
      <c r="M550" s="3" t="s">
        <v>4196</v>
      </c>
      <c r="N550" s="2" t="s">
        <v>4197</v>
      </c>
      <c r="O550" s="2" t="s">
        <v>4198</v>
      </c>
      <c r="P550" s="2">
        <v>10</v>
      </c>
      <c r="Q550" s="3" t="s">
        <v>2592</v>
      </c>
      <c r="R550" s="2" t="s">
        <v>959</v>
      </c>
      <c r="S550" s="3" t="s">
        <v>2593</v>
      </c>
      <c r="T550" s="3" t="s">
        <v>2496</v>
      </c>
      <c r="U550" s="2">
        <v>70950</v>
      </c>
      <c r="V550" s="2">
        <v>2</v>
      </c>
      <c r="W550" s="2">
        <v>0</v>
      </c>
      <c r="X550" s="2" t="s">
        <v>4197</v>
      </c>
      <c r="Z550" s="51">
        <v>45888.398449918997</v>
      </c>
      <c r="AB550" s="2" t="s">
        <v>950</v>
      </c>
    </row>
    <row r="551" spans="1:28" ht="15.75" x14ac:dyDescent="0.25">
      <c r="A551" s="2">
        <v>550</v>
      </c>
      <c r="B551" s="50" t="s">
        <v>4199</v>
      </c>
      <c r="C551" s="47">
        <f ca="1">SUMIF([1]Data!$AC$2:$AC$173,C551,[1]Data!$AD$2:$AD$173)</f>
        <v>0</v>
      </c>
      <c r="D551" s="51">
        <v>45888</v>
      </c>
      <c r="E551" s="51">
        <v>45893</v>
      </c>
      <c r="F551" s="52">
        <v>45888.402389733797</v>
      </c>
      <c r="G551" s="3" t="s">
        <v>4200</v>
      </c>
      <c r="H551" s="51"/>
      <c r="I551" s="2" t="s">
        <v>2487</v>
      </c>
      <c r="J551" s="3" t="s">
        <v>2488</v>
      </c>
      <c r="K551" s="2" t="s">
        <v>2489</v>
      </c>
      <c r="L551" s="2" t="s">
        <v>2490</v>
      </c>
      <c r="M551" s="3" t="s">
        <v>2507</v>
      </c>
      <c r="N551" s="2" t="s">
        <v>2508</v>
      </c>
      <c r="O551" s="2" t="s">
        <v>2509</v>
      </c>
      <c r="P551" s="2">
        <v>10</v>
      </c>
      <c r="Q551" s="3" t="s">
        <v>2519</v>
      </c>
      <c r="R551" s="2" t="s">
        <v>951</v>
      </c>
      <c r="S551" s="3" t="s">
        <v>2520</v>
      </c>
      <c r="T551" s="3" t="s">
        <v>2496</v>
      </c>
      <c r="U551" s="2">
        <v>111058</v>
      </c>
      <c r="V551" s="2">
        <v>1</v>
      </c>
      <c r="W551" s="2">
        <v>0</v>
      </c>
      <c r="X551" s="2" t="s">
        <v>2508</v>
      </c>
      <c r="Z551" s="51">
        <v>45888.402385185203</v>
      </c>
      <c r="AB551" s="2" t="s">
        <v>950</v>
      </c>
    </row>
    <row r="552" spans="1:28" ht="15.75" x14ac:dyDescent="0.25">
      <c r="A552" s="2">
        <v>551</v>
      </c>
      <c r="B552" s="50" t="s">
        <v>4201</v>
      </c>
      <c r="C552" s="47">
        <f ca="1">SUMIF([1]Data!$AC$2:$AC$173,C552,[1]Data!$AD$2:$AD$173)</f>
        <v>0</v>
      </c>
      <c r="D552" s="51">
        <v>45888</v>
      </c>
      <c r="E552" s="51">
        <v>45893</v>
      </c>
      <c r="F552" s="52">
        <v>45888.405114085603</v>
      </c>
      <c r="G552" s="3" t="s">
        <v>4202</v>
      </c>
      <c r="H552" s="51"/>
      <c r="I552" s="2" t="s">
        <v>2487</v>
      </c>
      <c r="J552" s="3" t="s">
        <v>2488</v>
      </c>
      <c r="K552" s="2" t="s">
        <v>2489</v>
      </c>
      <c r="L552" s="2" t="s">
        <v>2490</v>
      </c>
      <c r="M552" s="3" t="s">
        <v>4203</v>
      </c>
      <c r="N552" s="2" t="s">
        <v>4204</v>
      </c>
      <c r="O552" s="2" t="s">
        <v>4205</v>
      </c>
      <c r="P552" s="2">
        <v>10</v>
      </c>
      <c r="Q552" s="3" t="s">
        <v>2519</v>
      </c>
      <c r="R552" s="2" t="s">
        <v>951</v>
      </c>
      <c r="S552" s="3" t="s">
        <v>2520</v>
      </c>
      <c r="T552" s="3" t="s">
        <v>2496</v>
      </c>
      <c r="U552" s="2">
        <v>111058</v>
      </c>
      <c r="V552" s="2">
        <v>1</v>
      </c>
      <c r="W552" s="2">
        <v>0</v>
      </c>
      <c r="X552" s="2" t="s">
        <v>4204</v>
      </c>
      <c r="Z552" s="51">
        <v>45888.405109571802</v>
      </c>
      <c r="AA552" s="2" t="s">
        <v>4206</v>
      </c>
      <c r="AB552" s="2" t="s">
        <v>950</v>
      </c>
    </row>
    <row r="553" spans="1:28" ht="15.75" x14ac:dyDescent="0.25">
      <c r="A553" s="2">
        <v>552</v>
      </c>
      <c r="B553" s="50" t="s">
        <v>4207</v>
      </c>
      <c r="C553" s="47">
        <f ca="1">SUMIF([1]Data!$AC$2:$AC$173,C553,[1]Data!$AD$2:$AD$173)</f>
        <v>0</v>
      </c>
      <c r="D553" s="51">
        <v>45888</v>
      </c>
      <c r="E553" s="51">
        <v>45893</v>
      </c>
      <c r="F553" s="52">
        <v>45888.4129070255</v>
      </c>
      <c r="G553" s="3" t="s">
        <v>4208</v>
      </c>
      <c r="H553" s="51"/>
      <c r="I553" s="2" t="s">
        <v>2487</v>
      </c>
      <c r="J553" s="3" t="s">
        <v>2488</v>
      </c>
      <c r="K553" s="2" t="s">
        <v>2489</v>
      </c>
      <c r="L553" s="2" t="s">
        <v>2490</v>
      </c>
      <c r="M553" s="3" t="s">
        <v>4209</v>
      </c>
      <c r="N553" s="2" t="s">
        <v>4210</v>
      </c>
      <c r="O553" s="2" t="s">
        <v>4211</v>
      </c>
      <c r="P553" s="2">
        <v>10</v>
      </c>
      <c r="Q553" s="3" t="s">
        <v>2519</v>
      </c>
      <c r="R553" s="2" t="s">
        <v>951</v>
      </c>
      <c r="S553" s="3" t="s">
        <v>2520</v>
      </c>
      <c r="T553" s="3" t="s">
        <v>2496</v>
      </c>
      <c r="U553" s="2">
        <v>111058</v>
      </c>
      <c r="V553" s="2">
        <v>1</v>
      </c>
      <c r="W553" s="2">
        <v>0</v>
      </c>
      <c r="X553" s="2" t="s">
        <v>4210</v>
      </c>
      <c r="Z553" s="51">
        <v>45888.4129026273</v>
      </c>
      <c r="AB553" s="2" t="s">
        <v>950</v>
      </c>
    </row>
    <row r="554" spans="1:28" ht="15.75" x14ac:dyDescent="0.25">
      <c r="A554" s="2">
        <v>553</v>
      </c>
      <c r="B554" s="50" t="s">
        <v>4212</v>
      </c>
      <c r="C554" s="47">
        <f ca="1">SUMIF([1]Data!$AC$2:$AC$173,C554,[1]Data!$AD$2:$AD$173)</f>
        <v>0</v>
      </c>
      <c r="D554" s="51">
        <v>45888</v>
      </c>
      <c r="E554" s="51">
        <v>45888</v>
      </c>
      <c r="F554" s="52">
        <v>45888.416631168999</v>
      </c>
      <c r="G554" s="3" t="s">
        <v>4213</v>
      </c>
      <c r="H554" s="51"/>
      <c r="I554" s="2" t="s">
        <v>2487</v>
      </c>
      <c r="J554" s="3" t="s">
        <v>2488</v>
      </c>
      <c r="K554" s="2" t="s">
        <v>2489</v>
      </c>
      <c r="L554" s="2" t="s">
        <v>2490</v>
      </c>
      <c r="M554" s="3" t="s">
        <v>4203</v>
      </c>
      <c r="N554" s="2" t="s">
        <v>4204</v>
      </c>
      <c r="O554" s="2" t="s">
        <v>4205</v>
      </c>
      <c r="P554" s="2">
        <v>10</v>
      </c>
      <c r="Q554" s="3" t="s">
        <v>2494</v>
      </c>
      <c r="R554" s="2" t="s">
        <v>1079</v>
      </c>
      <c r="S554" s="3" t="s">
        <v>2495</v>
      </c>
      <c r="T554" s="3" t="s">
        <v>2496</v>
      </c>
      <c r="U554" s="2">
        <v>49500</v>
      </c>
      <c r="V554" s="2">
        <v>4</v>
      </c>
      <c r="W554" s="2">
        <v>0</v>
      </c>
      <c r="X554" s="2" t="s">
        <v>4204</v>
      </c>
      <c r="Z554" s="51">
        <v>45888.416626469902</v>
      </c>
      <c r="AA554" s="2" t="s">
        <v>4214</v>
      </c>
      <c r="AB554" s="2" t="s">
        <v>950</v>
      </c>
    </row>
    <row r="555" spans="1:28" ht="15.75" x14ac:dyDescent="0.25">
      <c r="A555" s="2">
        <v>554</v>
      </c>
      <c r="B555" s="50" t="s">
        <v>4212</v>
      </c>
      <c r="C555" s="47">
        <f ca="1">SUMIF([1]Data!$AC$2:$AC$173,C555,[1]Data!$AD$2:$AD$173)</f>
        <v>0</v>
      </c>
      <c r="D555" s="51">
        <v>45888</v>
      </c>
      <c r="E555" s="51">
        <v>45888</v>
      </c>
      <c r="F555" s="52">
        <v>45888.416631168999</v>
      </c>
      <c r="G555" s="3" t="s">
        <v>4213</v>
      </c>
      <c r="H555" s="51"/>
      <c r="I555" s="2" t="s">
        <v>2487</v>
      </c>
      <c r="J555" s="3" t="s">
        <v>2488</v>
      </c>
      <c r="K555" s="2" t="s">
        <v>2489</v>
      </c>
      <c r="L555" s="2" t="s">
        <v>2490</v>
      </c>
      <c r="M555" s="3" t="s">
        <v>4203</v>
      </c>
      <c r="N555" s="2" t="s">
        <v>4204</v>
      </c>
      <c r="O555" s="2" t="s">
        <v>4205</v>
      </c>
      <c r="P555" s="2">
        <v>20</v>
      </c>
      <c r="Q555" s="3" t="s">
        <v>2498</v>
      </c>
      <c r="R555" s="2" t="s">
        <v>977</v>
      </c>
      <c r="S555" s="3" t="s">
        <v>2499</v>
      </c>
      <c r="T555" s="3" t="s">
        <v>2496</v>
      </c>
      <c r="U555" s="2">
        <v>50400</v>
      </c>
      <c r="V555" s="2">
        <v>5</v>
      </c>
      <c r="W555" s="2">
        <v>0</v>
      </c>
      <c r="X555" s="2" t="s">
        <v>4204</v>
      </c>
      <c r="Z555" s="51">
        <v>45888.416626469902</v>
      </c>
      <c r="AA555" s="2" t="s">
        <v>4214</v>
      </c>
      <c r="AB555" s="2" t="s">
        <v>950</v>
      </c>
    </row>
    <row r="556" spans="1:28" ht="15.75" x14ac:dyDescent="0.25">
      <c r="A556" s="2">
        <v>555</v>
      </c>
      <c r="B556" s="50" t="s">
        <v>4215</v>
      </c>
      <c r="C556" s="47">
        <f ca="1">SUMIF([1]Data!$AC$2:$AC$173,C556,[1]Data!$AD$2:$AD$173)</f>
        <v>0</v>
      </c>
      <c r="D556" s="51">
        <v>45888</v>
      </c>
      <c r="E556" s="51">
        <v>45888</v>
      </c>
      <c r="F556" s="52">
        <v>45888.422740243099</v>
      </c>
      <c r="G556" s="3" t="s">
        <v>4216</v>
      </c>
      <c r="H556" s="51"/>
      <c r="I556" s="2" t="s">
        <v>2487</v>
      </c>
      <c r="J556" s="3" t="s">
        <v>2488</v>
      </c>
      <c r="K556" s="2" t="s">
        <v>2489</v>
      </c>
      <c r="L556" s="2" t="s">
        <v>2490</v>
      </c>
      <c r="M556" s="3" t="s">
        <v>4217</v>
      </c>
      <c r="N556" s="2" t="s">
        <v>4218</v>
      </c>
      <c r="O556" s="2" t="s">
        <v>4219</v>
      </c>
      <c r="P556" s="2">
        <v>10</v>
      </c>
      <c r="Q556" s="3" t="s">
        <v>2528</v>
      </c>
      <c r="R556" s="2" t="s">
        <v>965</v>
      </c>
      <c r="S556" s="3" t="s">
        <v>2529</v>
      </c>
      <c r="T556" s="3" t="s">
        <v>2496</v>
      </c>
      <c r="U556" s="2">
        <v>74250</v>
      </c>
      <c r="V556" s="2">
        <v>1</v>
      </c>
      <c r="W556" s="2">
        <v>0</v>
      </c>
      <c r="X556" s="2" t="s">
        <v>4218</v>
      </c>
      <c r="Z556" s="51">
        <v>45888.422736076398</v>
      </c>
      <c r="AB556" s="2" t="s">
        <v>950</v>
      </c>
    </row>
    <row r="557" spans="1:28" ht="15.75" x14ac:dyDescent="0.25">
      <c r="A557" s="2">
        <v>556</v>
      </c>
      <c r="B557" s="50" t="s">
        <v>4215</v>
      </c>
      <c r="C557" s="47">
        <f ca="1">SUMIF([1]Data!$AC$2:$AC$173,C557,[1]Data!$AD$2:$AD$173)</f>
        <v>0</v>
      </c>
      <c r="D557" s="51">
        <v>45888</v>
      </c>
      <c r="E557" s="51">
        <v>45888</v>
      </c>
      <c r="F557" s="52">
        <v>45888.422740243099</v>
      </c>
      <c r="G557" s="3" t="s">
        <v>4216</v>
      </c>
      <c r="H557" s="51"/>
      <c r="I557" s="2" t="s">
        <v>2487</v>
      </c>
      <c r="J557" s="3" t="s">
        <v>2488</v>
      </c>
      <c r="K557" s="2" t="s">
        <v>2489</v>
      </c>
      <c r="L557" s="2" t="s">
        <v>2490</v>
      </c>
      <c r="M557" s="3" t="s">
        <v>4217</v>
      </c>
      <c r="N557" s="2" t="s">
        <v>4218</v>
      </c>
      <c r="O557" s="2" t="s">
        <v>4219</v>
      </c>
      <c r="P557" s="2">
        <v>20</v>
      </c>
      <c r="Q557" s="3" t="s">
        <v>2498</v>
      </c>
      <c r="R557" s="2" t="s">
        <v>977</v>
      </c>
      <c r="S557" s="3" t="s">
        <v>2499</v>
      </c>
      <c r="T557" s="3" t="s">
        <v>2496</v>
      </c>
      <c r="U557" s="2">
        <v>50400</v>
      </c>
      <c r="V557" s="2">
        <v>1</v>
      </c>
      <c r="W557" s="2">
        <v>0</v>
      </c>
      <c r="X557" s="2" t="s">
        <v>4218</v>
      </c>
      <c r="Z557" s="51">
        <v>45888.422736076398</v>
      </c>
      <c r="AB557" s="2" t="s">
        <v>950</v>
      </c>
    </row>
    <row r="558" spans="1:28" ht="15.75" x14ac:dyDescent="0.25">
      <c r="A558" s="2">
        <v>557</v>
      </c>
      <c r="B558" s="50" t="s">
        <v>4215</v>
      </c>
      <c r="C558" s="47">
        <f ca="1">SUMIF([1]Data!$AC$2:$AC$173,C558,[1]Data!$AD$2:$AD$173)</f>
        <v>0</v>
      </c>
      <c r="D558" s="51">
        <v>45888</v>
      </c>
      <c r="E558" s="51">
        <v>45888</v>
      </c>
      <c r="F558" s="52">
        <v>45888.422740243099</v>
      </c>
      <c r="G558" s="3" t="s">
        <v>4216</v>
      </c>
      <c r="H558" s="51"/>
      <c r="I558" s="2" t="s">
        <v>2487</v>
      </c>
      <c r="J558" s="3" t="s">
        <v>2488</v>
      </c>
      <c r="K558" s="2" t="s">
        <v>2489</v>
      </c>
      <c r="L558" s="2" t="s">
        <v>2490</v>
      </c>
      <c r="M558" s="3" t="s">
        <v>4217</v>
      </c>
      <c r="N558" s="2" t="s">
        <v>4218</v>
      </c>
      <c r="O558" s="2" t="s">
        <v>4219</v>
      </c>
      <c r="P558" s="2">
        <v>30</v>
      </c>
      <c r="Q558" s="3" t="s">
        <v>2556</v>
      </c>
      <c r="R558" s="2" t="s">
        <v>960</v>
      </c>
      <c r="S558" s="3" t="s">
        <v>2557</v>
      </c>
      <c r="T558" s="3" t="s">
        <v>2496</v>
      </c>
      <c r="U558" s="2">
        <v>55595</v>
      </c>
      <c r="V558" s="2">
        <v>4</v>
      </c>
      <c r="W558" s="2">
        <v>0</v>
      </c>
      <c r="X558" s="2" t="s">
        <v>4218</v>
      </c>
      <c r="Z558" s="51">
        <v>45888.422736076398</v>
      </c>
      <c r="AB558" s="2" t="s">
        <v>950</v>
      </c>
    </row>
    <row r="559" spans="1:28" ht="15.75" x14ac:dyDescent="0.25">
      <c r="A559" s="2">
        <v>558</v>
      </c>
      <c r="B559" s="50" t="s">
        <v>4215</v>
      </c>
      <c r="C559" s="47">
        <f ca="1">SUMIF([1]Data!$AC$2:$AC$173,C559,[1]Data!$AD$2:$AD$173)</f>
        <v>0</v>
      </c>
      <c r="D559" s="51">
        <v>45888</v>
      </c>
      <c r="E559" s="51">
        <v>45888</v>
      </c>
      <c r="F559" s="52">
        <v>45888.422740243099</v>
      </c>
      <c r="G559" s="3" t="s">
        <v>4216</v>
      </c>
      <c r="H559" s="51"/>
      <c r="I559" s="2" t="s">
        <v>2487</v>
      </c>
      <c r="J559" s="3" t="s">
        <v>2488</v>
      </c>
      <c r="K559" s="2" t="s">
        <v>2489</v>
      </c>
      <c r="L559" s="2" t="s">
        <v>2490</v>
      </c>
      <c r="M559" s="3" t="s">
        <v>4217</v>
      </c>
      <c r="N559" s="2" t="s">
        <v>4218</v>
      </c>
      <c r="O559" s="2" t="s">
        <v>4219</v>
      </c>
      <c r="P559" s="2">
        <v>40</v>
      </c>
      <c r="Q559" s="3" t="s">
        <v>2502</v>
      </c>
      <c r="R559" s="2" t="s">
        <v>981</v>
      </c>
      <c r="S559" s="3" t="s">
        <v>2503</v>
      </c>
      <c r="T559" s="3" t="s">
        <v>2496</v>
      </c>
      <c r="U559" s="2">
        <v>50182</v>
      </c>
      <c r="V559" s="2">
        <v>2</v>
      </c>
      <c r="W559" s="2">
        <v>0</v>
      </c>
      <c r="X559" s="2" t="s">
        <v>4218</v>
      </c>
      <c r="Z559" s="51">
        <v>45888.422736076398</v>
      </c>
      <c r="AB559" s="2" t="s">
        <v>950</v>
      </c>
    </row>
    <row r="560" spans="1:28" ht="15.75" x14ac:dyDescent="0.25">
      <c r="A560" s="2">
        <v>559</v>
      </c>
      <c r="B560" s="50" t="s">
        <v>4220</v>
      </c>
      <c r="C560" s="47">
        <f ca="1">SUMIF([1]Data!$AC$2:$AC$173,C560,[1]Data!$AD$2:$AD$173)</f>
        <v>0</v>
      </c>
      <c r="D560" s="51">
        <v>45888</v>
      </c>
      <c r="E560" s="51">
        <v>45895</v>
      </c>
      <c r="F560" s="52">
        <v>45888.429402465299</v>
      </c>
      <c r="G560" s="3" t="s">
        <v>4221</v>
      </c>
      <c r="H560" s="51"/>
      <c r="I560" s="2" t="s">
        <v>2487</v>
      </c>
      <c r="J560" s="3" t="s">
        <v>2488</v>
      </c>
      <c r="K560" s="2" t="s">
        <v>2489</v>
      </c>
      <c r="L560" s="2" t="s">
        <v>2490</v>
      </c>
      <c r="M560" s="3" t="s">
        <v>4222</v>
      </c>
      <c r="N560" s="2" t="s">
        <v>4223</v>
      </c>
      <c r="O560" s="2" t="s">
        <v>4224</v>
      </c>
      <c r="P560" s="2">
        <v>10</v>
      </c>
      <c r="Q560" s="3" t="s">
        <v>2519</v>
      </c>
      <c r="R560" s="2" t="s">
        <v>951</v>
      </c>
      <c r="S560" s="3" t="s">
        <v>2520</v>
      </c>
      <c r="T560" s="3" t="s">
        <v>2496</v>
      </c>
      <c r="U560" s="2">
        <v>111058</v>
      </c>
      <c r="V560" s="2">
        <v>2</v>
      </c>
      <c r="W560" s="2">
        <v>0</v>
      </c>
      <c r="X560" s="2" t="s">
        <v>4225</v>
      </c>
      <c r="Y560" s="2" t="s">
        <v>4226</v>
      </c>
      <c r="Z560" s="51">
        <v>45888.429400312503</v>
      </c>
      <c r="AB560" s="2" t="s">
        <v>950</v>
      </c>
    </row>
    <row r="561" spans="1:28" ht="15.75" x14ac:dyDescent="0.25">
      <c r="A561" s="2">
        <v>560</v>
      </c>
      <c r="B561" s="50" t="s">
        <v>4227</v>
      </c>
      <c r="C561" s="47">
        <f ca="1">SUMIF([1]Data!$AC$2:$AC$173,C561,[1]Data!$AD$2:$AD$173)</f>
        <v>0</v>
      </c>
      <c r="D561" s="51">
        <v>45888</v>
      </c>
      <c r="E561" s="51">
        <v>45888</v>
      </c>
      <c r="F561" s="52">
        <v>45888.431060567098</v>
      </c>
      <c r="G561" s="3" t="s">
        <v>4228</v>
      </c>
      <c r="H561" s="51"/>
      <c r="I561" s="2" t="s">
        <v>2487</v>
      </c>
      <c r="J561" s="3" t="s">
        <v>2488</v>
      </c>
      <c r="K561" s="2" t="s">
        <v>2489</v>
      </c>
      <c r="L561" s="2" t="s">
        <v>2490</v>
      </c>
      <c r="M561" s="3" t="s">
        <v>4229</v>
      </c>
      <c r="N561" s="2" t="s">
        <v>4230</v>
      </c>
      <c r="O561" s="2" t="s">
        <v>4231</v>
      </c>
      <c r="P561" s="2">
        <v>10</v>
      </c>
      <c r="Q561" s="3" t="s">
        <v>2498</v>
      </c>
      <c r="R561" s="2" t="s">
        <v>977</v>
      </c>
      <c r="S561" s="3" t="s">
        <v>2499</v>
      </c>
      <c r="T561" s="3" t="s">
        <v>2496</v>
      </c>
      <c r="U561" s="2">
        <v>50400</v>
      </c>
      <c r="V561" s="2">
        <v>2</v>
      </c>
      <c r="W561" s="2">
        <v>0</v>
      </c>
      <c r="X561" s="2" t="s">
        <v>4230</v>
      </c>
      <c r="Z561" s="51">
        <v>45888.431055671303</v>
      </c>
      <c r="AB561" s="2" t="s">
        <v>950</v>
      </c>
    </row>
    <row r="562" spans="1:28" ht="15.75" x14ac:dyDescent="0.25">
      <c r="A562" s="2">
        <v>561</v>
      </c>
      <c r="B562" s="50" t="s">
        <v>4227</v>
      </c>
      <c r="C562" s="47">
        <f ca="1">SUMIF([1]Data!$AC$2:$AC$173,C562,[1]Data!$AD$2:$AD$173)</f>
        <v>0</v>
      </c>
      <c r="D562" s="51">
        <v>45888</v>
      </c>
      <c r="E562" s="51">
        <v>45888</v>
      </c>
      <c r="F562" s="52">
        <v>45888.431060567098</v>
      </c>
      <c r="G562" s="3" t="s">
        <v>4228</v>
      </c>
      <c r="H562" s="51"/>
      <c r="I562" s="2" t="s">
        <v>2487</v>
      </c>
      <c r="J562" s="3" t="s">
        <v>2488</v>
      </c>
      <c r="K562" s="2" t="s">
        <v>2489</v>
      </c>
      <c r="L562" s="2" t="s">
        <v>2490</v>
      </c>
      <c r="M562" s="3" t="s">
        <v>4229</v>
      </c>
      <c r="N562" s="2" t="s">
        <v>4230</v>
      </c>
      <c r="O562" s="2" t="s">
        <v>4231</v>
      </c>
      <c r="P562" s="2">
        <v>20</v>
      </c>
      <c r="Q562" s="3" t="s">
        <v>2502</v>
      </c>
      <c r="R562" s="2" t="s">
        <v>981</v>
      </c>
      <c r="S562" s="3" t="s">
        <v>2503</v>
      </c>
      <c r="T562" s="3" t="s">
        <v>2496</v>
      </c>
      <c r="U562" s="2">
        <v>50182</v>
      </c>
      <c r="V562" s="2">
        <v>1</v>
      </c>
      <c r="W562" s="2">
        <v>0</v>
      </c>
      <c r="X562" s="2" t="s">
        <v>4230</v>
      </c>
      <c r="Z562" s="51">
        <v>45888.431055671303</v>
      </c>
      <c r="AB562" s="2" t="s">
        <v>950</v>
      </c>
    </row>
    <row r="563" spans="1:28" ht="15.75" x14ac:dyDescent="0.25">
      <c r="A563" s="2">
        <v>562</v>
      </c>
      <c r="B563" s="50" t="s">
        <v>4232</v>
      </c>
      <c r="C563" s="47">
        <f ca="1">SUMIF([1]Data!$AC$2:$AC$173,C563,[1]Data!$AD$2:$AD$173)</f>
        <v>0</v>
      </c>
      <c r="D563" s="51">
        <v>45888</v>
      </c>
      <c r="E563" s="51">
        <v>45888</v>
      </c>
      <c r="F563" s="52">
        <v>45888.4322314815</v>
      </c>
      <c r="G563" s="3" t="s">
        <v>4233</v>
      </c>
      <c r="H563" s="51"/>
      <c r="I563" s="2" t="s">
        <v>2487</v>
      </c>
      <c r="J563" s="3" t="s">
        <v>2488</v>
      </c>
      <c r="K563" s="2" t="s">
        <v>2489</v>
      </c>
      <c r="L563" s="2" t="s">
        <v>2490</v>
      </c>
      <c r="M563" s="3" t="s">
        <v>4234</v>
      </c>
      <c r="N563" s="2" t="s">
        <v>4235</v>
      </c>
      <c r="O563" s="2" t="s">
        <v>4236</v>
      </c>
      <c r="P563" s="2">
        <v>10</v>
      </c>
      <c r="Q563" s="3" t="s">
        <v>2510</v>
      </c>
      <c r="R563" s="2" t="s">
        <v>955</v>
      </c>
      <c r="S563" s="3" t="s">
        <v>2511</v>
      </c>
      <c r="T563" s="3" t="s">
        <v>2496</v>
      </c>
      <c r="U563" s="2">
        <v>46000</v>
      </c>
      <c r="V563" s="2">
        <v>2</v>
      </c>
      <c r="W563" s="2">
        <v>0</v>
      </c>
      <c r="X563" s="2" t="s">
        <v>4235</v>
      </c>
      <c r="Y563" s="2" t="s">
        <v>4237</v>
      </c>
      <c r="Z563" s="51">
        <v>45888.432226423603</v>
      </c>
      <c r="AB563" s="2" t="s">
        <v>950</v>
      </c>
    </row>
    <row r="564" spans="1:28" ht="15.75" x14ac:dyDescent="0.25">
      <c r="A564" s="2">
        <v>563</v>
      </c>
      <c r="B564" s="50" t="s">
        <v>4232</v>
      </c>
      <c r="C564" s="47">
        <f ca="1">SUMIF([1]Data!$AC$2:$AC$173,C564,[1]Data!$AD$2:$AD$173)</f>
        <v>0</v>
      </c>
      <c r="D564" s="51">
        <v>45888</v>
      </c>
      <c r="E564" s="51">
        <v>45888</v>
      </c>
      <c r="F564" s="52">
        <v>45888.4322314815</v>
      </c>
      <c r="G564" s="3" t="s">
        <v>4233</v>
      </c>
      <c r="H564" s="51"/>
      <c r="I564" s="2" t="s">
        <v>2487</v>
      </c>
      <c r="J564" s="3" t="s">
        <v>2488</v>
      </c>
      <c r="K564" s="2" t="s">
        <v>2489</v>
      </c>
      <c r="L564" s="2" t="s">
        <v>2490</v>
      </c>
      <c r="M564" s="3" t="s">
        <v>4234</v>
      </c>
      <c r="N564" s="2" t="s">
        <v>4235</v>
      </c>
      <c r="O564" s="2" t="s">
        <v>4236</v>
      </c>
      <c r="P564" s="2">
        <v>20</v>
      </c>
      <c r="Q564" s="3" t="s">
        <v>2528</v>
      </c>
      <c r="R564" s="2" t="s">
        <v>965</v>
      </c>
      <c r="S564" s="3" t="s">
        <v>2529</v>
      </c>
      <c r="T564" s="3" t="s">
        <v>2496</v>
      </c>
      <c r="U564" s="2">
        <v>74250</v>
      </c>
      <c r="V564" s="2">
        <v>2</v>
      </c>
      <c r="W564" s="2">
        <v>0</v>
      </c>
      <c r="X564" s="2" t="s">
        <v>4235</v>
      </c>
      <c r="Y564" s="2" t="s">
        <v>4237</v>
      </c>
      <c r="Z564" s="51">
        <v>45888.432226423603</v>
      </c>
      <c r="AB564" s="2" t="s">
        <v>950</v>
      </c>
    </row>
    <row r="565" spans="1:28" ht="15.75" x14ac:dyDescent="0.25">
      <c r="A565" s="2">
        <v>564</v>
      </c>
      <c r="B565" s="50" t="s">
        <v>4232</v>
      </c>
      <c r="C565" s="47">
        <f ca="1">SUMIF([1]Data!$AC$2:$AC$173,C565,[1]Data!$AD$2:$AD$173)</f>
        <v>0</v>
      </c>
      <c r="D565" s="51">
        <v>45888</v>
      </c>
      <c r="E565" s="51">
        <v>45888</v>
      </c>
      <c r="F565" s="52">
        <v>45888.4322314815</v>
      </c>
      <c r="G565" s="3" t="s">
        <v>4233</v>
      </c>
      <c r="H565" s="51"/>
      <c r="I565" s="2" t="s">
        <v>2487</v>
      </c>
      <c r="J565" s="3" t="s">
        <v>2488</v>
      </c>
      <c r="K565" s="2" t="s">
        <v>2489</v>
      </c>
      <c r="L565" s="2" t="s">
        <v>2490</v>
      </c>
      <c r="M565" s="3" t="s">
        <v>4234</v>
      </c>
      <c r="N565" s="2" t="s">
        <v>4235</v>
      </c>
      <c r="O565" s="2" t="s">
        <v>4236</v>
      </c>
      <c r="P565" s="2">
        <v>30</v>
      </c>
      <c r="Q565" s="3" t="s">
        <v>2592</v>
      </c>
      <c r="R565" s="2" t="s">
        <v>959</v>
      </c>
      <c r="S565" s="3" t="s">
        <v>2593</v>
      </c>
      <c r="T565" s="3" t="s">
        <v>2496</v>
      </c>
      <c r="U565" s="2">
        <v>70950</v>
      </c>
      <c r="V565" s="2">
        <v>1</v>
      </c>
      <c r="W565" s="2">
        <v>0</v>
      </c>
      <c r="X565" s="2" t="s">
        <v>4235</v>
      </c>
      <c r="Y565" s="2" t="s">
        <v>4237</v>
      </c>
      <c r="Z565" s="51">
        <v>45888.432226423603</v>
      </c>
      <c r="AB565" s="2" t="s">
        <v>950</v>
      </c>
    </row>
    <row r="566" spans="1:28" ht="15.75" x14ac:dyDescent="0.25">
      <c r="A566" s="2">
        <v>565</v>
      </c>
      <c r="B566" s="50" t="s">
        <v>4232</v>
      </c>
      <c r="C566" s="47">
        <f ca="1">SUMIF([1]Data!$AC$2:$AC$173,C566,[1]Data!$AD$2:$AD$173)</f>
        <v>0</v>
      </c>
      <c r="D566" s="51">
        <v>45888</v>
      </c>
      <c r="E566" s="51">
        <v>45888</v>
      </c>
      <c r="F566" s="52">
        <v>45888.4322314815</v>
      </c>
      <c r="G566" s="3" t="s">
        <v>4233</v>
      </c>
      <c r="H566" s="51"/>
      <c r="I566" s="2" t="s">
        <v>2487</v>
      </c>
      <c r="J566" s="3" t="s">
        <v>2488</v>
      </c>
      <c r="K566" s="2" t="s">
        <v>2489</v>
      </c>
      <c r="L566" s="2" t="s">
        <v>2490</v>
      </c>
      <c r="M566" s="3" t="s">
        <v>4234</v>
      </c>
      <c r="N566" s="2" t="s">
        <v>4235</v>
      </c>
      <c r="O566" s="2" t="s">
        <v>4236</v>
      </c>
      <c r="P566" s="2">
        <v>40</v>
      </c>
      <c r="Q566" s="3" t="s">
        <v>2556</v>
      </c>
      <c r="R566" s="2" t="s">
        <v>960</v>
      </c>
      <c r="S566" s="3" t="s">
        <v>2557</v>
      </c>
      <c r="T566" s="3" t="s">
        <v>2496</v>
      </c>
      <c r="U566" s="2">
        <v>55595</v>
      </c>
      <c r="V566" s="2">
        <v>2</v>
      </c>
      <c r="W566" s="2">
        <v>0</v>
      </c>
      <c r="X566" s="2" t="s">
        <v>4235</v>
      </c>
      <c r="Y566" s="2" t="s">
        <v>4237</v>
      </c>
      <c r="Z566" s="51">
        <v>45888.432226423603</v>
      </c>
      <c r="AB566" s="2" t="s">
        <v>950</v>
      </c>
    </row>
    <row r="567" spans="1:28" ht="15.75" x14ac:dyDescent="0.25">
      <c r="A567" s="2">
        <v>566</v>
      </c>
      <c r="B567" s="50" t="s">
        <v>4238</v>
      </c>
      <c r="C567" s="47">
        <f ca="1">SUMIF([1]Data!$AC$2:$AC$173,C567,[1]Data!$AD$2:$AD$173)</f>
        <v>0</v>
      </c>
      <c r="D567" s="51">
        <v>45888</v>
      </c>
      <c r="E567" s="51">
        <v>45888</v>
      </c>
      <c r="F567" s="52">
        <v>45888.4382827546</v>
      </c>
      <c r="G567" s="3" t="s">
        <v>4239</v>
      </c>
      <c r="H567" s="51"/>
      <c r="I567" s="2" t="s">
        <v>2487</v>
      </c>
      <c r="J567" s="3" t="s">
        <v>2488</v>
      </c>
      <c r="K567" s="2" t="s">
        <v>2489</v>
      </c>
      <c r="L567" s="2" t="s">
        <v>2490</v>
      </c>
      <c r="M567" s="3" t="s">
        <v>4240</v>
      </c>
      <c r="N567" s="2" t="s">
        <v>4241</v>
      </c>
      <c r="O567" s="2" t="s">
        <v>4242</v>
      </c>
      <c r="P567" s="2">
        <v>10</v>
      </c>
      <c r="Q567" s="3" t="s">
        <v>2498</v>
      </c>
      <c r="R567" s="2" t="s">
        <v>977</v>
      </c>
      <c r="S567" s="3" t="s">
        <v>2499</v>
      </c>
      <c r="T567" s="3" t="s">
        <v>2496</v>
      </c>
      <c r="U567" s="2">
        <v>50400</v>
      </c>
      <c r="V567" s="2">
        <v>1</v>
      </c>
      <c r="W567" s="2">
        <v>0</v>
      </c>
      <c r="X567" s="2" t="s">
        <v>4241</v>
      </c>
      <c r="Z567" s="51">
        <v>45888.438277743102</v>
      </c>
      <c r="AB567" s="2" t="s">
        <v>950</v>
      </c>
    </row>
    <row r="568" spans="1:28" ht="15.75" x14ac:dyDescent="0.25">
      <c r="A568" s="2">
        <v>567</v>
      </c>
      <c r="B568" s="50" t="s">
        <v>4238</v>
      </c>
      <c r="C568" s="47">
        <f ca="1">SUMIF([1]Data!$AC$2:$AC$173,C568,[1]Data!$AD$2:$AD$173)</f>
        <v>0</v>
      </c>
      <c r="D568" s="51">
        <v>45888</v>
      </c>
      <c r="E568" s="51">
        <v>45888</v>
      </c>
      <c r="F568" s="52">
        <v>45888.4382827546</v>
      </c>
      <c r="G568" s="3" t="s">
        <v>4239</v>
      </c>
      <c r="H568" s="51"/>
      <c r="I568" s="2" t="s">
        <v>2487</v>
      </c>
      <c r="J568" s="3" t="s">
        <v>2488</v>
      </c>
      <c r="K568" s="2" t="s">
        <v>2489</v>
      </c>
      <c r="L568" s="2" t="s">
        <v>2490</v>
      </c>
      <c r="M568" s="3" t="s">
        <v>4240</v>
      </c>
      <c r="N568" s="2" t="s">
        <v>4241</v>
      </c>
      <c r="O568" s="2" t="s">
        <v>4242</v>
      </c>
      <c r="P568" s="2">
        <v>20</v>
      </c>
      <c r="Q568" s="3" t="s">
        <v>2528</v>
      </c>
      <c r="R568" s="2" t="s">
        <v>965</v>
      </c>
      <c r="S568" s="3" t="s">
        <v>2529</v>
      </c>
      <c r="T568" s="3" t="s">
        <v>2496</v>
      </c>
      <c r="U568" s="2">
        <v>74250</v>
      </c>
      <c r="V568" s="2">
        <v>1</v>
      </c>
      <c r="W568" s="2">
        <v>0</v>
      </c>
      <c r="X568" s="2" t="s">
        <v>4241</v>
      </c>
      <c r="Z568" s="51">
        <v>45888.438277743102</v>
      </c>
      <c r="AB568" s="2" t="s">
        <v>950</v>
      </c>
    </row>
    <row r="569" spans="1:28" ht="15.75" x14ac:dyDescent="0.25">
      <c r="A569" s="2">
        <v>568</v>
      </c>
      <c r="B569" s="50" t="s">
        <v>4243</v>
      </c>
      <c r="C569" s="47">
        <f ca="1">SUMIF([1]Data!$AC$2:$AC$173,C569,[1]Data!$AD$2:$AD$173)</f>
        <v>0</v>
      </c>
      <c r="D569" s="51">
        <v>45888</v>
      </c>
      <c r="E569" s="51">
        <v>45888</v>
      </c>
      <c r="F569" s="52">
        <v>45888.444238576398</v>
      </c>
      <c r="G569" s="3" t="s">
        <v>4244</v>
      </c>
      <c r="H569" s="51"/>
      <c r="I569" s="2" t="s">
        <v>2487</v>
      </c>
      <c r="J569" s="3" t="s">
        <v>2488</v>
      </c>
      <c r="K569" s="2" t="s">
        <v>2489</v>
      </c>
      <c r="L569" s="2" t="s">
        <v>2490</v>
      </c>
      <c r="M569" s="3" t="s">
        <v>1304</v>
      </c>
      <c r="N569" s="2" t="s">
        <v>1303</v>
      </c>
      <c r="O569" s="2" t="s">
        <v>4245</v>
      </c>
      <c r="P569" s="2">
        <v>10</v>
      </c>
      <c r="Q569" s="3" t="s">
        <v>2592</v>
      </c>
      <c r="R569" s="2" t="s">
        <v>959</v>
      </c>
      <c r="S569" s="3" t="s">
        <v>2593</v>
      </c>
      <c r="T569" s="3" t="s">
        <v>2496</v>
      </c>
      <c r="U569" s="2">
        <v>70950</v>
      </c>
      <c r="V569" s="2">
        <v>1</v>
      </c>
      <c r="W569" s="2">
        <v>0</v>
      </c>
      <c r="X569" s="2" t="s">
        <v>1303</v>
      </c>
      <c r="Y569" s="2" t="s">
        <v>4246</v>
      </c>
      <c r="Z569" s="51">
        <v>45888.444233530099</v>
      </c>
      <c r="AB569" s="2" t="s">
        <v>950</v>
      </c>
    </row>
    <row r="570" spans="1:28" ht="15.75" x14ac:dyDescent="0.25">
      <c r="A570" s="2">
        <v>569</v>
      </c>
      <c r="B570" s="50" t="s">
        <v>4247</v>
      </c>
      <c r="C570" s="47">
        <f ca="1">SUMIF([1]Data!$AC$2:$AC$173,C570,[1]Data!$AD$2:$AD$173)</f>
        <v>0</v>
      </c>
      <c r="D570" s="51">
        <v>45888</v>
      </c>
      <c r="E570" s="51">
        <v>45893</v>
      </c>
      <c r="F570" s="52">
        <v>45888.446001388897</v>
      </c>
      <c r="G570" s="3" t="s">
        <v>4248</v>
      </c>
      <c r="H570" s="51"/>
      <c r="I570" s="2" t="s">
        <v>2487</v>
      </c>
      <c r="J570" s="3" t="s">
        <v>2488</v>
      </c>
      <c r="K570" s="2" t="s">
        <v>2489</v>
      </c>
      <c r="L570" s="2" t="s">
        <v>2490</v>
      </c>
      <c r="M570" s="3" t="s">
        <v>4249</v>
      </c>
      <c r="N570" s="2" t="s">
        <v>4250</v>
      </c>
      <c r="O570" s="2" t="s">
        <v>4251</v>
      </c>
      <c r="P570" s="2">
        <v>10</v>
      </c>
      <c r="Q570" s="3" t="s">
        <v>2519</v>
      </c>
      <c r="R570" s="2" t="s">
        <v>951</v>
      </c>
      <c r="S570" s="3" t="s">
        <v>2520</v>
      </c>
      <c r="T570" s="3" t="s">
        <v>2496</v>
      </c>
      <c r="U570" s="2">
        <v>111058</v>
      </c>
      <c r="V570" s="2">
        <v>1</v>
      </c>
      <c r="W570" s="2">
        <v>0</v>
      </c>
      <c r="X570" s="2" t="s">
        <v>4252</v>
      </c>
      <c r="Z570" s="51">
        <v>45888.445996099501</v>
      </c>
      <c r="AB570" s="2" t="s">
        <v>950</v>
      </c>
    </row>
    <row r="571" spans="1:28" ht="15.75" x14ac:dyDescent="0.25">
      <c r="A571" s="2">
        <v>570</v>
      </c>
      <c r="B571" s="50" t="s">
        <v>4253</v>
      </c>
      <c r="C571" s="47">
        <f ca="1">SUMIF([1]Data!$AC$2:$AC$173,C571,[1]Data!$AD$2:$AD$173)</f>
        <v>0</v>
      </c>
      <c r="D571" s="51">
        <v>45888</v>
      </c>
      <c r="E571" s="51">
        <v>45893</v>
      </c>
      <c r="F571" s="52">
        <v>45888.451302280097</v>
      </c>
      <c r="G571" s="3" t="s">
        <v>4254</v>
      </c>
      <c r="H571" s="51"/>
      <c r="I571" s="2" t="s">
        <v>2487</v>
      </c>
      <c r="J571" s="3" t="s">
        <v>2488</v>
      </c>
      <c r="K571" s="2" t="s">
        <v>2489</v>
      </c>
      <c r="L571" s="2" t="s">
        <v>2490</v>
      </c>
      <c r="M571" s="3" t="s">
        <v>4255</v>
      </c>
      <c r="N571" s="2" t="s">
        <v>4256</v>
      </c>
      <c r="O571" s="2" t="s">
        <v>4257</v>
      </c>
      <c r="P571" s="2">
        <v>10</v>
      </c>
      <c r="Q571" s="3" t="s">
        <v>2556</v>
      </c>
      <c r="R571" s="2" t="s">
        <v>960</v>
      </c>
      <c r="S571" s="3" t="s">
        <v>2557</v>
      </c>
      <c r="T571" s="3" t="s">
        <v>2496</v>
      </c>
      <c r="U571" s="2">
        <v>55595</v>
      </c>
      <c r="V571" s="2">
        <v>1</v>
      </c>
      <c r="W571" s="2">
        <v>0</v>
      </c>
      <c r="X571" s="2" t="s">
        <v>4256</v>
      </c>
      <c r="Z571" s="51">
        <v>45888.451296990701</v>
      </c>
      <c r="AB571" s="2" t="s">
        <v>950</v>
      </c>
    </row>
    <row r="572" spans="1:28" ht="15.75" x14ac:dyDescent="0.25">
      <c r="A572" s="2">
        <v>571</v>
      </c>
      <c r="B572" s="50" t="s">
        <v>4258</v>
      </c>
      <c r="C572" s="47">
        <f ca="1">SUMIF([1]Data!$AC$2:$AC$173,C572,[1]Data!$AD$2:$AD$173)</f>
        <v>0</v>
      </c>
      <c r="D572" s="51">
        <v>45888</v>
      </c>
      <c r="E572" s="51">
        <v>45888</v>
      </c>
      <c r="F572" s="52">
        <v>45888.451614386599</v>
      </c>
      <c r="G572" s="3" t="s">
        <v>4259</v>
      </c>
      <c r="H572" s="51"/>
      <c r="I572" s="2" t="s">
        <v>2487</v>
      </c>
      <c r="J572" s="3" t="s">
        <v>2488</v>
      </c>
      <c r="K572" s="2" t="s">
        <v>2489</v>
      </c>
      <c r="L572" s="2" t="s">
        <v>2490</v>
      </c>
      <c r="M572" s="3" t="s">
        <v>4260</v>
      </c>
      <c r="N572" s="2" t="s">
        <v>4261</v>
      </c>
      <c r="O572" s="2" t="s">
        <v>4262</v>
      </c>
      <c r="P572" s="2">
        <v>10</v>
      </c>
      <c r="Q572" s="3" t="s">
        <v>2547</v>
      </c>
      <c r="R572" s="2" t="s">
        <v>994</v>
      </c>
      <c r="S572" s="3" t="s">
        <v>2548</v>
      </c>
      <c r="T572" s="3" t="s">
        <v>2496</v>
      </c>
      <c r="U572" s="2">
        <v>111606</v>
      </c>
      <c r="V572" s="2">
        <v>1</v>
      </c>
      <c r="W572" s="2">
        <v>0</v>
      </c>
      <c r="X572" s="2" t="s">
        <v>4261</v>
      </c>
      <c r="Z572" s="51">
        <v>45888.451609687501</v>
      </c>
      <c r="AB572" s="2" t="s">
        <v>950</v>
      </c>
    </row>
    <row r="573" spans="1:28" ht="15.75" x14ac:dyDescent="0.25">
      <c r="A573" s="2">
        <v>572</v>
      </c>
      <c r="B573" s="50" t="s">
        <v>4258</v>
      </c>
      <c r="C573" s="47">
        <f ca="1">SUMIF([1]Data!$AC$2:$AC$173,C573,[1]Data!$AD$2:$AD$173)</f>
        <v>0</v>
      </c>
      <c r="D573" s="51">
        <v>45888</v>
      </c>
      <c r="E573" s="51">
        <v>45888</v>
      </c>
      <c r="F573" s="52">
        <v>45888.451614386599</v>
      </c>
      <c r="G573" s="3" t="s">
        <v>4259</v>
      </c>
      <c r="H573" s="51"/>
      <c r="I573" s="2" t="s">
        <v>2487</v>
      </c>
      <c r="J573" s="3" t="s">
        <v>2488</v>
      </c>
      <c r="K573" s="2" t="s">
        <v>2489</v>
      </c>
      <c r="L573" s="2" t="s">
        <v>2490</v>
      </c>
      <c r="M573" s="3" t="s">
        <v>4260</v>
      </c>
      <c r="N573" s="2" t="s">
        <v>4261</v>
      </c>
      <c r="O573" s="2" t="s">
        <v>4262</v>
      </c>
      <c r="P573" s="2">
        <v>20</v>
      </c>
      <c r="Q573" s="3" t="s">
        <v>2494</v>
      </c>
      <c r="R573" s="2" t="s">
        <v>1079</v>
      </c>
      <c r="S573" s="3" t="s">
        <v>2495</v>
      </c>
      <c r="T573" s="3" t="s">
        <v>2496</v>
      </c>
      <c r="U573" s="2">
        <v>49500</v>
      </c>
      <c r="V573" s="2">
        <v>1</v>
      </c>
      <c r="W573" s="2">
        <v>0</v>
      </c>
      <c r="X573" s="2" t="s">
        <v>4261</v>
      </c>
      <c r="Z573" s="51">
        <v>45888.451609687501</v>
      </c>
      <c r="AB573" s="2" t="s">
        <v>950</v>
      </c>
    </row>
    <row r="574" spans="1:28" ht="15.75" x14ac:dyDescent="0.25">
      <c r="A574" s="2">
        <v>573</v>
      </c>
      <c r="B574" s="50" t="s">
        <v>4258</v>
      </c>
      <c r="C574" s="47">
        <f ca="1">SUMIF([1]Data!$AC$2:$AC$173,C574,[1]Data!$AD$2:$AD$173)</f>
        <v>0</v>
      </c>
      <c r="D574" s="51">
        <v>45888</v>
      </c>
      <c r="E574" s="51">
        <v>45888</v>
      </c>
      <c r="F574" s="52">
        <v>45888.451614386599</v>
      </c>
      <c r="G574" s="3" t="s">
        <v>4259</v>
      </c>
      <c r="H574" s="51"/>
      <c r="I574" s="2" t="s">
        <v>2487</v>
      </c>
      <c r="J574" s="3" t="s">
        <v>2488</v>
      </c>
      <c r="K574" s="2" t="s">
        <v>2489</v>
      </c>
      <c r="L574" s="2" t="s">
        <v>2490</v>
      </c>
      <c r="M574" s="3" t="s">
        <v>4260</v>
      </c>
      <c r="N574" s="2" t="s">
        <v>4261</v>
      </c>
      <c r="O574" s="2" t="s">
        <v>4262</v>
      </c>
      <c r="P574" s="2">
        <v>30</v>
      </c>
      <c r="Q574" s="3" t="s">
        <v>2502</v>
      </c>
      <c r="R574" s="2" t="s">
        <v>981</v>
      </c>
      <c r="S574" s="3" t="s">
        <v>2503</v>
      </c>
      <c r="T574" s="3" t="s">
        <v>2496</v>
      </c>
      <c r="U574" s="2">
        <v>50182</v>
      </c>
      <c r="V574" s="2">
        <v>1</v>
      </c>
      <c r="W574" s="2">
        <v>0</v>
      </c>
      <c r="X574" s="2" t="s">
        <v>4261</v>
      </c>
      <c r="Z574" s="51">
        <v>45888.451609687501</v>
      </c>
      <c r="AB574" s="2" t="s">
        <v>950</v>
      </c>
    </row>
    <row r="575" spans="1:28" ht="15.75" x14ac:dyDescent="0.25">
      <c r="A575" s="2">
        <v>574</v>
      </c>
      <c r="B575" s="50" t="s">
        <v>4258</v>
      </c>
      <c r="C575" s="47">
        <f ca="1">SUMIF([1]Data!$AC$2:$AC$173,C575,[1]Data!$AD$2:$AD$173)</f>
        <v>0</v>
      </c>
      <c r="D575" s="51">
        <v>45888</v>
      </c>
      <c r="E575" s="51">
        <v>45888</v>
      </c>
      <c r="F575" s="52">
        <v>45888.451614386599</v>
      </c>
      <c r="G575" s="3" t="s">
        <v>4259</v>
      </c>
      <c r="H575" s="51"/>
      <c r="I575" s="2" t="s">
        <v>2487</v>
      </c>
      <c r="J575" s="3" t="s">
        <v>2488</v>
      </c>
      <c r="K575" s="2" t="s">
        <v>2489</v>
      </c>
      <c r="L575" s="2" t="s">
        <v>2490</v>
      </c>
      <c r="M575" s="3" t="s">
        <v>4260</v>
      </c>
      <c r="N575" s="2" t="s">
        <v>4261</v>
      </c>
      <c r="O575" s="2" t="s">
        <v>4262</v>
      </c>
      <c r="P575" s="2">
        <v>40</v>
      </c>
      <c r="Q575" s="3" t="s">
        <v>2519</v>
      </c>
      <c r="R575" s="2" t="s">
        <v>951</v>
      </c>
      <c r="S575" s="3" t="s">
        <v>2520</v>
      </c>
      <c r="T575" s="3" t="s">
        <v>2496</v>
      </c>
      <c r="U575" s="2">
        <v>111058</v>
      </c>
      <c r="V575" s="2">
        <v>2</v>
      </c>
      <c r="W575" s="2">
        <v>0</v>
      </c>
      <c r="X575" s="2" t="s">
        <v>4261</v>
      </c>
      <c r="Z575" s="51">
        <v>45888.451609687501</v>
      </c>
      <c r="AB575" s="2" t="s">
        <v>950</v>
      </c>
    </row>
    <row r="576" spans="1:28" ht="15.75" x14ac:dyDescent="0.25">
      <c r="A576" s="2">
        <v>575</v>
      </c>
      <c r="B576" s="50" t="s">
        <v>4258</v>
      </c>
      <c r="C576" s="47">
        <f ca="1">SUMIF([1]Data!$AC$2:$AC$173,C576,[1]Data!$AD$2:$AD$173)</f>
        <v>0</v>
      </c>
      <c r="D576" s="51">
        <v>45888</v>
      </c>
      <c r="E576" s="51">
        <v>45888</v>
      </c>
      <c r="F576" s="52">
        <v>45888.451614386599</v>
      </c>
      <c r="G576" s="3" t="s">
        <v>4259</v>
      </c>
      <c r="H576" s="51"/>
      <c r="I576" s="2" t="s">
        <v>2487</v>
      </c>
      <c r="J576" s="3" t="s">
        <v>2488</v>
      </c>
      <c r="K576" s="2" t="s">
        <v>2489</v>
      </c>
      <c r="L576" s="2" t="s">
        <v>2490</v>
      </c>
      <c r="M576" s="3" t="s">
        <v>4260</v>
      </c>
      <c r="N576" s="2" t="s">
        <v>4261</v>
      </c>
      <c r="O576" s="2" t="s">
        <v>4262</v>
      </c>
      <c r="P576" s="2">
        <v>50</v>
      </c>
      <c r="Q576" s="3" t="s">
        <v>2556</v>
      </c>
      <c r="R576" s="2" t="s">
        <v>960</v>
      </c>
      <c r="S576" s="3" t="s">
        <v>2557</v>
      </c>
      <c r="T576" s="3" t="s">
        <v>2496</v>
      </c>
      <c r="U576" s="2">
        <v>55595</v>
      </c>
      <c r="V576" s="2">
        <v>2</v>
      </c>
      <c r="W576" s="2">
        <v>0</v>
      </c>
      <c r="X576" s="2" t="s">
        <v>4261</v>
      </c>
      <c r="Z576" s="51">
        <v>45888.451609687501</v>
      </c>
      <c r="AB576" s="2" t="s">
        <v>950</v>
      </c>
    </row>
    <row r="577" spans="1:28" ht="15.75" x14ac:dyDescent="0.25">
      <c r="A577" s="2">
        <v>576</v>
      </c>
      <c r="B577" s="50" t="s">
        <v>4263</v>
      </c>
      <c r="C577" s="47">
        <f ca="1">SUMIF([1]Data!$AC$2:$AC$173,C577,[1]Data!$AD$2:$AD$173)</f>
        <v>0</v>
      </c>
      <c r="D577" s="51">
        <v>45888</v>
      </c>
      <c r="E577" s="51">
        <v>45888</v>
      </c>
      <c r="F577" s="52">
        <v>45888.453659108804</v>
      </c>
      <c r="G577" s="3" t="s">
        <v>4264</v>
      </c>
      <c r="H577" s="51"/>
      <c r="I577" s="2" t="s">
        <v>2487</v>
      </c>
      <c r="J577" s="3" t="s">
        <v>2488</v>
      </c>
      <c r="K577" s="2" t="s">
        <v>2489</v>
      </c>
      <c r="L577" s="2" t="s">
        <v>2490</v>
      </c>
      <c r="M577" s="3" t="s">
        <v>4265</v>
      </c>
      <c r="N577" s="2" t="s">
        <v>4266</v>
      </c>
      <c r="O577" s="2" t="s">
        <v>4267</v>
      </c>
      <c r="P577" s="2">
        <v>10</v>
      </c>
      <c r="Q577" s="3" t="s">
        <v>2494</v>
      </c>
      <c r="R577" s="2" t="s">
        <v>1079</v>
      </c>
      <c r="S577" s="3" t="s">
        <v>2495</v>
      </c>
      <c r="T577" s="3" t="s">
        <v>2496</v>
      </c>
      <c r="U577" s="2">
        <v>49500</v>
      </c>
      <c r="V577" s="2">
        <v>2</v>
      </c>
      <c r="W577" s="2">
        <v>0</v>
      </c>
      <c r="X577" s="2" t="s">
        <v>4266</v>
      </c>
      <c r="Z577" s="51">
        <v>45888.453653668999</v>
      </c>
      <c r="AB577" s="2" t="s">
        <v>950</v>
      </c>
    </row>
    <row r="578" spans="1:28" ht="15.75" x14ac:dyDescent="0.25">
      <c r="A578" s="2">
        <v>577</v>
      </c>
      <c r="B578" s="50" t="s">
        <v>4263</v>
      </c>
      <c r="C578" s="47">
        <f ca="1">SUMIF([1]Data!$AC$2:$AC$173,C578,[1]Data!$AD$2:$AD$173)</f>
        <v>0</v>
      </c>
      <c r="D578" s="51">
        <v>45888</v>
      </c>
      <c r="E578" s="51">
        <v>45888</v>
      </c>
      <c r="F578" s="52">
        <v>45888.453659108804</v>
      </c>
      <c r="G578" s="3" t="s">
        <v>4264</v>
      </c>
      <c r="H578" s="51"/>
      <c r="I578" s="2" t="s">
        <v>2487</v>
      </c>
      <c r="J578" s="3" t="s">
        <v>2488</v>
      </c>
      <c r="K578" s="2" t="s">
        <v>2489</v>
      </c>
      <c r="L578" s="2" t="s">
        <v>2490</v>
      </c>
      <c r="M578" s="3" t="s">
        <v>4265</v>
      </c>
      <c r="N578" s="2" t="s">
        <v>4266</v>
      </c>
      <c r="O578" s="2" t="s">
        <v>4267</v>
      </c>
      <c r="P578" s="2">
        <v>20</v>
      </c>
      <c r="Q578" s="3" t="s">
        <v>2502</v>
      </c>
      <c r="R578" s="2" t="s">
        <v>981</v>
      </c>
      <c r="S578" s="3" t="s">
        <v>2503</v>
      </c>
      <c r="T578" s="3" t="s">
        <v>2496</v>
      </c>
      <c r="U578" s="2">
        <v>50182</v>
      </c>
      <c r="V578" s="2">
        <v>7</v>
      </c>
      <c r="W578" s="2">
        <v>0</v>
      </c>
      <c r="X578" s="2" t="s">
        <v>4266</v>
      </c>
      <c r="Z578" s="51">
        <v>45888.453653668999</v>
      </c>
      <c r="AB578" s="2" t="s">
        <v>950</v>
      </c>
    </row>
    <row r="579" spans="1:28" ht="15.75" x14ac:dyDescent="0.25">
      <c r="A579" s="2">
        <v>578</v>
      </c>
      <c r="B579" s="50" t="s">
        <v>4263</v>
      </c>
      <c r="C579" s="47">
        <f ca="1">SUMIF([1]Data!$AC$2:$AC$173,C579,[1]Data!$AD$2:$AD$173)</f>
        <v>0</v>
      </c>
      <c r="D579" s="51">
        <v>45888</v>
      </c>
      <c r="E579" s="51">
        <v>45888</v>
      </c>
      <c r="F579" s="52">
        <v>45888.453659108804</v>
      </c>
      <c r="G579" s="3" t="s">
        <v>4264</v>
      </c>
      <c r="H579" s="51"/>
      <c r="I579" s="2" t="s">
        <v>2487</v>
      </c>
      <c r="J579" s="3" t="s">
        <v>2488</v>
      </c>
      <c r="K579" s="2" t="s">
        <v>2489</v>
      </c>
      <c r="L579" s="2" t="s">
        <v>2490</v>
      </c>
      <c r="M579" s="3" t="s">
        <v>4265</v>
      </c>
      <c r="N579" s="2" t="s">
        <v>4266</v>
      </c>
      <c r="O579" s="2" t="s">
        <v>4267</v>
      </c>
      <c r="P579" s="2">
        <v>30</v>
      </c>
      <c r="Q579" s="3" t="s">
        <v>2528</v>
      </c>
      <c r="R579" s="2" t="s">
        <v>965</v>
      </c>
      <c r="S579" s="3" t="s">
        <v>2529</v>
      </c>
      <c r="T579" s="3" t="s">
        <v>2496</v>
      </c>
      <c r="U579" s="2">
        <v>74250</v>
      </c>
      <c r="V579" s="2">
        <v>7</v>
      </c>
      <c r="W579" s="2">
        <v>0</v>
      </c>
      <c r="X579" s="2" t="s">
        <v>4266</v>
      </c>
      <c r="Z579" s="51">
        <v>45888.453653668999</v>
      </c>
      <c r="AB579" s="2" t="s">
        <v>950</v>
      </c>
    </row>
    <row r="580" spans="1:28" ht="15.75" x14ac:dyDescent="0.25">
      <c r="A580" s="2">
        <v>579</v>
      </c>
      <c r="B580" s="50" t="s">
        <v>4263</v>
      </c>
      <c r="C580" s="47">
        <f ca="1">SUMIF([1]Data!$AC$2:$AC$173,C580,[1]Data!$AD$2:$AD$173)</f>
        <v>0</v>
      </c>
      <c r="D580" s="51">
        <v>45888</v>
      </c>
      <c r="E580" s="51">
        <v>45888</v>
      </c>
      <c r="F580" s="52">
        <v>45888.453659108804</v>
      </c>
      <c r="G580" s="3" t="s">
        <v>4264</v>
      </c>
      <c r="H580" s="51"/>
      <c r="I580" s="2" t="s">
        <v>2487</v>
      </c>
      <c r="J580" s="3" t="s">
        <v>2488</v>
      </c>
      <c r="K580" s="2" t="s">
        <v>2489</v>
      </c>
      <c r="L580" s="2" t="s">
        <v>2490</v>
      </c>
      <c r="M580" s="3" t="s">
        <v>4265</v>
      </c>
      <c r="N580" s="2" t="s">
        <v>4266</v>
      </c>
      <c r="O580" s="2" t="s">
        <v>4267</v>
      </c>
      <c r="P580" s="2">
        <v>40</v>
      </c>
      <c r="Q580" s="3" t="s">
        <v>2556</v>
      </c>
      <c r="R580" s="2" t="s">
        <v>960</v>
      </c>
      <c r="S580" s="3" t="s">
        <v>2557</v>
      </c>
      <c r="T580" s="3" t="s">
        <v>2496</v>
      </c>
      <c r="U580" s="2">
        <v>55595</v>
      </c>
      <c r="V580" s="2">
        <v>4</v>
      </c>
      <c r="W580" s="2">
        <v>0</v>
      </c>
      <c r="X580" s="2" t="s">
        <v>4266</v>
      </c>
      <c r="Z580" s="51">
        <v>45888.453653668999</v>
      </c>
      <c r="AB580" s="2" t="s">
        <v>950</v>
      </c>
    </row>
    <row r="581" spans="1:28" ht="15.75" x14ac:dyDescent="0.25">
      <c r="A581" s="2">
        <v>580</v>
      </c>
      <c r="B581" s="50" t="s">
        <v>4268</v>
      </c>
      <c r="C581" s="47">
        <f ca="1">SUMIF([1]Data!$AC$2:$AC$173,C581,[1]Data!$AD$2:$AD$173)</f>
        <v>0</v>
      </c>
      <c r="D581" s="51">
        <v>45888</v>
      </c>
      <c r="E581" s="51">
        <v>45888</v>
      </c>
      <c r="F581" s="52">
        <v>45888.455847187499</v>
      </c>
      <c r="G581" s="3" t="s">
        <v>4269</v>
      </c>
      <c r="H581" s="51"/>
      <c r="I581" s="2" t="s">
        <v>2487</v>
      </c>
      <c r="J581" s="3" t="s">
        <v>2488</v>
      </c>
      <c r="K581" s="2" t="s">
        <v>2489</v>
      </c>
      <c r="L581" s="2" t="s">
        <v>2490</v>
      </c>
      <c r="M581" s="3" t="s">
        <v>4270</v>
      </c>
      <c r="N581" s="2" t="s">
        <v>4271</v>
      </c>
      <c r="O581" s="2" t="s">
        <v>4272</v>
      </c>
      <c r="P581" s="2">
        <v>10</v>
      </c>
      <c r="Q581" s="3" t="s">
        <v>2528</v>
      </c>
      <c r="R581" s="2" t="s">
        <v>965</v>
      </c>
      <c r="S581" s="3" t="s">
        <v>2529</v>
      </c>
      <c r="T581" s="3" t="s">
        <v>2496</v>
      </c>
      <c r="U581" s="2">
        <v>74250</v>
      </c>
      <c r="V581" s="2">
        <v>1</v>
      </c>
      <c r="W581" s="2">
        <v>0</v>
      </c>
      <c r="X581" s="2" t="s">
        <v>4271</v>
      </c>
      <c r="Y581" s="2" t="s">
        <v>2541</v>
      </c>
      <c r="Z581" s="51">
        <v>45888.455841747702</v>
      </c>
      <c r="AB581" s="2" t="s">
        <v>950</v>
      </c>
    </row>
    <row r="582" spans="1:28" ht="15.75" x14ac:dyDescent="0.25">
      <c r="A582" s="2">
        <v>581</v>
      </c>
      <c r="B582" s="50" t="s">
        <v>4268</v>
      </c>
      <c r="C582" s="47">
        <f ca="1">SUMIF([1]Data!$AC$2:$AC$173,C582,[1]Data!$AD$2:$AD$173)</f>
        <v>0</v>
      </c>
      <c r="D582" s="51">
        <v>45888</v>
      </c>
      <c r="E582" s="51">
        <v>45888</v>
      </c>
      <c r="F582" s="52">
        <v>45888.455847187499</v>
      </c>
      <c r="G582" s="3" t="s">
        <v>4269</v>
      </c>
      <c r="H582" s="51"/>
      <c r="I582" s="2" t="s">
        <v>2487</v>
      </c>
      <c r="J582" s="3" t="s">
        <v>2488</v>
      </c>
      <c r="K582" s="2" t="s">
        <v>2489</v>
      </c>
      <c r="L582" s="2" t="s">
        <v>2490</v>
      </c>
      <c r="M582" s="3" t="s">
        <v>4270</v>
      </c>
      <c r="N582" s="2" t="s">
        <v>4271</v>
      </c>
      <c r="O582" s="2" t="s">
        <v>4272</v>
      </c>
      <c r="P582" s="2">
        <v>20</v>
      </c>
      <c r="Q582" s="3" t="s">
        <v>2510</v>
      </c>
      <c r="R582" s="2" t="s">
        <v>955</v>
      </c>
      <c r="S582" s="3" t="s">
        <v>2511</v>
      </c>
      <c r="T582" s="3" t="s">
        <v>2496</v>
      </c>
      <c r="U582" s="2">
        <v>46000</v>
      </c>
      <c r="V582" s="2">
        <v>2</v>
      </c>
      <c r="W582" s="2">
        <v>0</v>
      </c>
      <c r="X582" s="2" t="s">
        <v>4271</v>
      </c>
      <c r="Y582" s="2" t="s">
        <v>2541</v>
      </c>
      <c r="Z582" s="51">
        <v>45888.455841747702</v>
      </c>
      <c r="AB582" s="2" t="s">
        <v>950</v>
      </c>
    </row>
    <row r="583" spans="1:28" ht="15.75" x14ac:dyDescent="0.25">
      <c r="A583" s="2">
        <v>582</v>
      </c>
      <c r="B583" s="50" t="s">
        <v>4273</v>
      </c>
      <c r="C583" s="47">
        <f ca="1">SUMIF([1]Data!$AC$2:$AC$173,C583,[1]Data!$AD$2:$AD$173)</f>
        <v>0</v>
      </c>
      <c r="D583" s="51">
        <v>45888</v>
      </c>
      <c r="E583" s="51">
        <v>45893</v>
      </c>
      <c r="F583" s="52">
        <v>45888.455942442102</v>
      </c>
      <c r="G583" s="3" t="s">
        <v>4274</v>
      </c>
      <c r="H583" s="51"/>
      <c r="I583" s="2" t="s">
        <v>2487</v>
      </c>
      <c r="J583" s="3" t="s">
        <v>2488</v>
      </c>
      <c r="K583" s="2" t="s">
        <v>2489</v>
      </c>
      <c r="L583" s="2" t="s">
        <v>2490</v>
      </c>
      <c r="M583" s="3" t="s">
        <v>4265</v>
      </c>
      <c r="N583" s="2" t="s">
        <v>4266</v>
      </c>
      <c r="O583" s="2" t="s">
        <v>4267</v>
      </c>
      <c r="P583" s="2">
        <v>10</v>
      </c>
      <c r="Q583" s="3" t="s">
        <v>2519</v>
      </c>
      <c r="R583" s="2" t="s">
        <v>951</v>
      </c>
      <c r="S583" s="3" t="s">
        <v>2520</v>
      </c>
      <c r="T583" s="3" t="s">
        <v>2496</v>
      </c>
      <c r="U583" s="2">
        <v>111058</v>
      </c>
      <c r="V583" s="2">
        <v>7</v>
      </c>
      <c r="W583" s="2">
        <v>0</v>
      </c>
      <c r="X583" s="2" t="s">
        <v>4266</v>
      </c>
      <c r="Z583" s="51">
        <v>45888.455937071798</v>
      </c>
      <c r="AB583" s="2" t="s">
        <v>950</v>
      </c>
    </row>
    <row r="584" spans="1:28" ht="15.75" x14ac:dyDescent="0.25">
      <c r="A584" s="2">
        <v>583</v>
      </c>
      <c r="B584" s="50" t="s">
        <v>4273</v>
      </c>
      <c r="C584" s="47">
        <f ca="1">SUMIF([1]Data!$AC$2:$AC$173,C584,[1]Data!$AD$2:$AD$173)</f>
        <v>0</v>
      </c>
      <c r="D584" s="51">
        <v>45888</v>
      </c>
      <c r="E584" s="51">
        <v>45893</v>
      </c>
      <c r="F584" s="52">
        <v>45888.455942442102</v>
      </c>
      <c r="G584" s="3" t="s">
        <v>4274</v>
      </c>
      <c r="H584" s="51"/>
      <c r="I584" s="2" t="s">
        <v>2487</v>
      </c>
      <c r="J584" s="3" t="s">
        <v>2488</v>
      </c>
      <c r="K584" s="2" t="s">
        <v>2489</v>
      </c>
      <c r="L584" s="2" t="s">
        <v>2490</v>
      </c>
      <c r="M584" s="3" t="s">
        <v>4265</v>
      </c>
      <c r="N584" s="2" t="s">
        <v>4266</v>
      </c>
      <c r="O584" s="2" t="s">
        <v>4267</v>
      </c>
      <c r="P584" s="2">
        <v>20</v>
      </c>
      <c r="Q584" s="3" t="s">
        <v>2547</v>
      </c>
      <c r="R584" s="2" t="s">
        <v>994</v>
      </c>
      <c r="S584" s="3" t="s">
        <v>2548</v>
      </c>
      <c r="T584" s="3" t="s">
        <v>2496</v>
      </c>
      <c r="U584" s="2">
        <v>111606</v>
      </c>
      <c r="V584" s="2">
        <v>4</v>
      </c>
      <c r="W584" s="2">
        <v>0</v>
      </c>
      <c r="X584" s="2" t="s">
        <v>4266</v>
      </c>
      <c r="Z584" s="51">
        <v>45888.455937071798</v>
      </c>
      <c r="AB584" s="2" t="s">
        <v>950</v>
      </c>
    </row>
    <row r="585" spans="1:28" ht="15.75" x14ac:dyDescent="0.25">
      <c r="A585" s="2">
        <v>584</v>
      </c>
      <c r="B585" s="50" t="s">
        <v>4275</v>
      </c>
      <c r="C585" s="47">
        <f ca="1">SUMIF([1]Data!$AC$2:$AC$173,C585,[1]Data!$AD$2:$AD$173)</f>
        <v>0</v>
      </c>
      <c r="D585" s="51">
        <v>45888</v>
      </c>
      <c r="E585" s="51">
        <v>45889</v>
      </c>
      <c r="F585" s="52">
        <v>45888.456924305603</v>
      </c>
      <c r="G585" s="3" t="s">
        <v>4276</v>
      </c>
      <c r="H585" s="51"/>
      <c r="I585" s="2" t="s">
        <v>2487</v>
      </c>
      <c r="J585" s="3" t="s">
        <v>2488</v>
      </c>
      <c r="K585" s="2" t="s">
        <v>2489</v>
      </c>
      <c r="L585" s="2" t="s">
        <v>2490</v>
      </c>
      <c r="M585" s="3" t="s">
        <v>4277</v>
      </c>
      <c r="N585" s="2" t="s">
        <v>4278</v>
      </c>
      <c r="O585" s="2" t="s">
        <v>4279</v>
      </c>
      <c r="P585" s="2">
        <v>10</v>
      </c>
      <c r="Q585" s="3" t="s">
        <v>2494</v>
      </c>
      <c r="R585" s="2" t="s">
        <v>1079</v>
      </c>
      <c r="S585" s="3" t="s">
        <v>2495</v>
      </c>
      <c r="T585" s="3" t="s">
        <v>2496</v>
      </c>
      <c r="U585" s="2">
        <v>49500</v>
      </c>
      <c r="V585" s="2">
        <v>4</v>
      </c>
      <c r="W585" s="2">
        <v>0</v>
      </c>
      <c r="X585" s="2" t="s">
        <v>4278</v>
      </c>
      <c r="Y585" s="2" t="s">
        <v>2541</v>
      </c>
      <c r="Z585" s="51">
        <v>45888.456918830998</v>
      </c>
      <c r="AB585" s="2" t="s">
        <v>950</v>
      </c>
    </row>
    <row r="586" spans="1:28" ht="15.75" x14ac:dyDescent="0.25">
      <c r="A586" s="2">
        <v>585</v>
      </c>
      <c r="B586" s="50" t="s">
        <v>4275</v>
      </c>
      <c r="C586" s="47">
        <f ca="1">SUMIF([1]Data!$AC$2:$AC$173,C586,[1]Data!$AD$2:$AD$173)</f>
        <v>0</v>
      </c>
      <c r="D586" s="51">
        <v>45888</v>
      </c>
      <c r="E586" s="51">
        <v>45889</v>
      </c>
      <c r="F586" s="52">
        <v>45888.456924305603</v>
      </c>
      <c r="G586" s="3" t="s">
        <v>4276</v>
      </c>
      <c r="H586" s="51"/>
      <c r="I586" s="2" t="s">
        <v>2487</v>
      </c>
      <c r="J586" s="3" t="s">
        <v>2488</v>
      </c>
      <c r="K586" s="2" t="s">
        <v>2489</v>
      </c>
      <c r="L586" s="2" t="s">
        <v>2490</v>
      </c>
      <c r="M586" s="3" t="s">
        <v>4277</v>
      </c>
      <c r="N586" s="2" t="s">
        <v>4278</v>
      </c>
      <c r="O586" s="2" t="s">
        <v>4279</v>
      </c>
      <c r="P586" s="2">
        <v>20</v>
      </c>
      <c r="Q586" s="3" t="s">
        <v>2592</v>
      </c>
      <c r="R586" s="2" t="s">
        <v>959</v>
      </c>
      <c r="S586" s="3" t="s">
        <v>2593</v>
      </c>
      <c r="T586" s="3" t="s">
        <v>2496</v>
      </c>
      <c r="U586" s="2">
        <v>70950</v>
      </c>
      <c r="V586" s="2">
        <v>1</v>
      </c>
      <c r="W586" s="2">
        <v>0</v>
      </c>
      <c r="X586" s="2" t="s">
        <v>4278</v>
      </c>
      <c r="Y586" s="2" t="s">
        <v>2541</v>
      </c>
      <c r="Z586" s="51">
        <v>45888.456918830998</v>
      </c>
      <c r="AB586" s="2" t="s">
        <v>950</v>
      </c>
    </row>
    <row r="587" spans="1:28" ht="15.75" x14ac:dyDescent="0.25">
      <c r="A587" s="2">
        <v>586</v>
      </c>
      <c r="B587" s="50" t="s">
        <v>4275</v>
      </c>
      <c r="C587" s="47">
        <f ca="1">SUMIF([1]Data!$AC$2:$AC$173,C587,[1]Data!$AD$2:$AD$173)</f>
        <v>0</v>
      </c>
      <c r="D587" s="51">
        <v>45888</v>
      </c>
      <c r="E587" s="51">
        <v>45889</v>
      </c>
      <c r="F587" s="52">
        <v>45888.456924305603</v>
      </c>
      <c r="G587" s="3" t="s">
        <v>4276</v>
      </c>
      <c r="H587" s="51"/>
      <c r="I587" s="2" t="s">
        <v>2487</v>
      </c>
      <c r="J587" s="3" t="s">
        <v>2488</v>
      </c>
      <c r="K587" s="2" t="s">
        <v>2489</v>
      </c>
      <c r="L587" s="2" t="s">
        <v>2490</v>
      </c>
      <c r="M587" s="3" t="s">
        <v>4277</v>
      </c>
      <c r="N587" s="2" t="s">
        <v>4278</v>
      </c>
      <c r="O587" s="2" t="s">
        <v>4279</v>
      </c>
      <c r="P587" s="2">
        <v>30</v>
      </c>
      <c r="Q587" s="3" t="s">
        <v>2547</v>
      </c>
      <c r="R587" s="2" t="s">
        <v>994</v>
      </c>
      <c r="S587" s="3" t="s">
        <v>2548</v>
      </c>
      <c r="T587" s="3" t="s">
        <v>2496</v>
      </c>
      <c r="U587" s="2">
        <v>111606</v>
      </c>
      <c r="V587" s="2">
        <v>1</v>
      </c>
      <c r="W587" s="2">
        <v>0</v>
      </c>
      <c r="X587" s="2" t="s">
        <v>4278</v>
      </c>
      <c r="Y587" s="2" t="s">
        <v>2541</v>
      </c>
      <c r="Z587" s="51">
        <v>45888.456918830998</v>
      </c>
      <c r="AB587" s="2" t="s">
        <v>950</v>
      </c>
    </row>
    <row r="588" spans="1:28" ht="15.75" x14ac:dyDescent="0.25">
      <c r="A588" s="2">
        <v>587</v>
      </c>
      <c r="B588" s="50" t="s">
        <v>4280</v>
      </c>
      <c r="C588" s="47">
        <f ca="1">SUMIF([1]Data!$AC$2:$AC$173,C588,[1]Data!$AD$2:$AD$173)</f>
        <v>0</v>
      </c>
      <c r="D588" s="51">
        <v>45888</v>
      </c>
      <c r="E588" s="51">
        <v>45893</v>
      </c>
      <c r="F588" s="52">
        <v>45888.456928587999</v>
      </c>
      <c r="G588" s="3" t="s">
        <v>4276</v>
      </c>
      <c r="H588" s="51"/>
      <c r="I588" s="2" t="s">
        <v>2487</v>
      </c>
      <c r="J588" s="3" t="s">
        <v>2488</v>
      </c>
      <c r="K588" s="2" t="s">
        <v>2489</v>
      </c>
      <c r="L588" s="2" t="s">
        <v>2490</v>
      </c>
      <c r="M588" s="3" t="s">
        <v>4270</v>
      </c>
      <c r="N588" s="2" t="s">
        <v>4271</v>
      </c>
      <c r="O588" s="2" t="s">
        <v>4272</v>
      </c>
      <c r="P588" s="2">
        <v>10</v>
      </c>
      <c r="Q588" s="3" t="s">
        <v>2519</v>
      </c>
      <c r="R588" s="2" t="s">
        <v>951</v>
      </c>
      <c r="S588" s="3" t="s">
        <v>2520</v>
      </c>
      <c r="T588" s="3" t="s">
        <v>2496</v>
      </c>
      <c r="U588" s="2">
        <v>111058</v>
      </c>
      <c r="V588" s="2">
        <v>1</v>
      </c>
      <c r="W588" s="2">
        <v>0</v>
      </c>
      <c r="X588" s="2" t="s">
        <v>4271</v>
      </c>
      <c r="Y588" s="2" t="s">
        <v>2541</v>
      </c>
      <c r="Z588" s="51">
        <v>45888.456923113401</v>
      </c>
      <c r="AB588" s="2" t="s">
        <v>950</v>
      </c>
    </row>
    <row r="589" spans="1:28" ht="15.75" x14ac:dyDescent="0.25">
      <c r="A589" s="2">
        <v>588</v>
      </c>
      <c r="B589" s="50" t="s">
        <v>4281</v>
      </c>
      <c r="C589" s="47">
        <f ca="1">SUMIF([1]Data!$AC$2:$AC$173,C589,[1]Data!$AD$2:$AD$173)</f>
        <v>0</v>
      </c>
      <c r="D589" s="51">
        <v>45888</v>
      </c>
      <c r="E589" s="51">
        <v>45888</v>
      </c>
      <c r="F589" s="52">
        <v>45888.4569325579</v>
      </c>
      <c r="G589" s="3" t="s">
        <v>4276</v>
      </c>
      <c r="H589" s="51"/>
      <c r="I589" s="2" t="s">
        <v>2487</v>
      </c>
      <c r="J589" s="3" t="s">
        <v>2488</v>
      </c>
      <c r="K589" s="2" t="s">
        <v>2489</v>
      </c>
      <c r="L589" s="2" t="s">
        <v>2490</v>
      </c>
      <c r="M589" s="3" t="s">
        <v>4282</v>
      </c>
      <c r="N589" s="2" t="s">
        <v>4283</v>
      </c>
      <c r="O589" s="2" t="s">
        <v>4284</v>
      </c>
      <c r="P589" s="2">
        <v>10</v>
      </c>
      <c r="Q589" s="3" t="s">
        <v>2592</v>
      </c>
      <c r="R589" s="2" t="s">
        <v>959</v>
      </c>
      <c r="S589" s="3" t="s">
        <v>2593</v>
      </c>
      <c r="T589" s="3" t="s">
        <v>2496</v>
      </c>
      <c r="U589" s="2">
        <v>70950</v>
      </c>
      <c r="V589" s="2">
        <v>1</v>
      </c>
      <c r="W589" s="2">
        <v>0</v>
      </c>
      <c r="X589" s="2" t="s">
        <v>4285</v>
      </c>
      <c r="Z589" s="51">
        <v>45888.456928900501</v>
      </c>
      <c r="AB589" s="2" t="s">
        <v>950</v>
      </c>
    </row>
    <row r="590" spans="1:28" ht="15.75" x14ac:dyDescent="0.25">
      <c r="A590" s="2">
        <v>589</v>
      </c>
      <c r="B590" s="50" t="s">
        <v>4281</v>
      </c>
      <c r="C590" s="47">
        <f ca="1">SUMIF([1]Data!$AC$2:$AC$173,C590,[1]Data!$AD$2:$AD$173)</f>
        <v>0</v>
      </c>
      <c r="D590" s="51">
        <v>45888</v>
      </c>
      <c r="E590" s="51">
        <v>45888</v>
      </c>
      <c r="F590" s="52">
        <v>45888.4569325579</v>
      </c>
      <c r="G590" s="3" t="s">
        <v>4276</v>
      </c>
      <c r="H590" s="51"/>
      <c r="I590" s="2" t="s">
        <v>2487</v>
      </c>
      <c r="J590" s="3" t="s">
        <v>2488</v>
      </c>
      <c r="K590" s="2" t="s">
        <v>2489</v>
      </c>
      <c r="L590" s="2" t="s">
        <v>2490</v>
      </c>
      <c r="M590" s="3" t="s">
        <v>4282</v>
      </c>
      <c r="N590" s="2" t="s">
        <v>4283</v>
      </c>
      <c r="O590" s="2" t="s">
        <v>4284</v>
      </c>
      <c r="P590" s="2">
        <v>20</v>
      </c>
      <c r="Q590" s="3" t="s">
        <v>2563</v>
      </c>
      <c r="R590" s="2" t="s">
        <v>961</v>
      </c>
      <c r="S590" s="3" t="s">
        <v>2564</v>
      </c>
      <c r="T590" s="3" t="s">
        <v>2496</v>
      </c>
      <c r="U590" s="2">
        <v>73431</v>
      </c>
      <c r="V590" s="2">
        <v>2</v>
      </c>
      <c r="W590" s="2">
        <v>0</v>
      </c>
      <c r="X590" s="2" t="s">
        <v>4285</v>
      </c>
      <c r="Z590" s="51">
        <v>45888.456928900501</v>
      </c>
      <c r="AB590" s="2" t="s">
        <v>950</v>
      </c>
    </row>
    <row r="591" spans="1:28" ht="15.75" x14ac:dyDescent="0.25">
      <c r="A591" s="2">
        <v>590</v>
      </c>
      <c r="B591" s="50" t="s">
        <v>4281</v>
      </c>
      <c r="C591" s="47">
        <f ca="1">SUMIF([1]Data!$AC$2:$AC$173,C591,[1]Data!$AD$2:$AD$173)</f>
        <v>0</v>
      </c>
      <c r="D591" s="51">
        <v>45888</v>
      </c>
      <c r="E591" s="51">
        <v>45888</v>
      </c>
      <c r="F591" s="52">
        <v>45888.4569325579</v>
      </c>
      <c r="G591" s="3" t="s">
        <v>4276</v>
      </c>
      <c r="H591" s="51"/>
      <c r="I591" s="2" t="s">
        <v>2487</v>
      </c>
      <c r="J591" s="3" t="s">
        <v>2488</v>
      </c>
      <c r="K591" s="2" t="s">
        <v>2489</v>
      </c>
      <c r="L591" s="2" t="s">
        <v>2490</v>
      </c>
      <c r="M591" s="3" t="s">
        <v>4282</v>
      </c>
      <c r="N591" s="2" t="s">
        <v>4283</v>
      </c>
      <c r="O591" s="2" t="s">
        <v>4284</v>
      </c>
      <c r="P591" s="2">
        <v>30</v>
      </c>
      <c r="Q591" s="3" t="s">
        <v>2547</v>
      </c>
      <c r="R591" s="2" t="s">
        <v>994</v>
      </c>
      <c r="S591" s="3" t="s">
        <v>2548</v>
      </c>
      <c r="T591" s="3" t="s">
        <v>2496</v>
      </c>
      <c r="U591" s="2">
        <v>111606</v>
      </c>
      <c r="V591" s="2">
        <v>1</v>
      </c>
      <c r="W591" s="2">
        <v>0</v>
      </c>
      <c r="X591" s="2" t="s">
        <v>4285</v>
      </c>
      <c r="Z591" s="51">
        <v>45888.456928900501</v>
      </c>
      <c r="AB591" s="2" t="s">
        <v>950</v>
      </c>
    </row>
    <row r="592" spans="1:28" ht="15.75" x14ac:dyDescent="0.25">
      <c r="A592" s="2">
        <v>591</v>
      </c>
      <c r="B592" s="50" t="s">
        <v>4286</v>
      </c>
      <c r="C592" s="47">
        <f ca="1">SUMIF([1]Data!$AC$2:$AC$173,C592,[1]Data!$AD$2:$AD$173)</f>
        <v>0</v>
      </c>
      <c r="D592" s="51">
        <v>45888</v>
      </c>
      <c r="E592" s="51">
        <v>45888</v>
      </c>
      <c r="F592" s="52">
        <v>45888.460664814796</v>
      </c>
      <c r="G592" s="3" t="s">
        <v>4287</v>
      </c>
      <c r="H592" s="51"/>
      <c r="I592" s="2" t="s">
        <v>2487</v>
      </c>
      <c r="J592" s="3" t="s">
        <v>2488</v>
      </c>
      <c r="K592" s="2" t="s">
        <v>2489</v>
      </c>
      <c r="L592" s="2" t="s">
        <v>2490</v>
      </c>
      <c r="M592" s="3" t="s">
        <v>4288</v>
      </c>
      <c r="N592" s="2" t="s">
        <v>4289</v>
      </c>
      <c r="O592" s="2" t="s">
        <v>4290</v>
      </c>
      <c r="P592" s="2">
        <v>10</v>
      </c>
      <c r="Q592" s="3" t="s">
        <v>2592</v>
      </c>
      <c r="R592" s="2" t="s">
        <v>959</v>
      </c>
      <c r="S592" s="3" t="s">
        <v>2593</v>
      </c>
      <c r="T592" s="3" t="s">
        <v>2496</v>
      </c>
      <c r="U592" s="2">
        <v>70950</v>
      </c>
      <c r="V592" s="2">
        <v>3</v>
      </c>
      <c r="W592" s="2">
        <v>0</v>
      </c>
      <c r="X592" s="2" t="s">
        <v>4289</v>
      </c>
      <c r="Y592" s="2" t="s">
        <v>4291</v>
      </c>
      <c r="Z592" s="51">
        <v>45888.460660879602</v>
      </c>
      <c r="AA592" s="2" t="s">
        <v>4292</v>
      </c>
      <c r="AB592" s="2" t="s">
        <v>950</v>
      </c>
    </row>
    <row r="593" spans="1:28" ht="15.75" x14ac:dyDescent="0.25">
      <c r="A593" s="2">
        <v>592</v>
      </c>
      <c r="B593" s="50" t="s">
        <v>4293</v>
      </c>
      <c r="C593" s="47">
        <f ca="1">SUMIF([1]Data!$AC$2:$AC$173,C593,[1]Data!$AD$2:$AD$173)</f>
        <v>0</v>
      </c>
      <c r="D593" s="51">
        <v>45888</v>
      </c>
      <c r="E593" s="51">
        <v>45893</v>
      </c>
      <c r="F593" s="52">
        <v>45888.461100150504</v>
      </c>
      <c r="G593" s="3" t="s">
        <v>4294</v>
      </c>
      <c r="H593" s="51"/>
      <c r="I593" s="2" t="s">
        <v>2487</v>
      </c>
      <c r="J593" s="3" t="s">
        <v>2488</v>
      </c>
      <c r="K593" s="2" t="s">
        <v>2489</v>
      </c>
      <c r="L593" s="2" t="s">
        <v>2490</v>
      </c>
      <c r="M593" s="3" t="s">
        <v>4295</v>
      </c>
      <c r="N593" s="2" t="s">
        <v>4296</v>
      </c>
      <c r="O593" s="2" t="s">
        <v>4297</v>
      </c>
      <c r="P593" s="2">
        <v>10</v>
      </c>
      <c r="Q593" s="3" t="s">
        <v>2556</v>
      </c>
      <c r="R593" s="2" t="s">
        <v>960</v>
      </c>
      <c r="S593" s="3" t="s">
        <v>2557</v>
      </c>
      <c r="T593" s="3" t="s">
        <v>2496</v>
      </c>
      <c r="U593" s="2">
        <v>55595</v>
      </c>
      <c r="V593" s="2">
        <v>4</v>
      </c>
      <c r="W593" s="2">
        <v>0</v>
      </c>
      <c r="X593" s="2" t="s">
        <v>4296</v>
      </c>
      <c r="Z593" s="51">
        <v>45888.461095023202</v>
      </c>
      <c r="AB593" s="2" t="s">
        <v>950</v>
      </c>
    </row>
    <row r="594" spans="1:28" ht="15.75" x14ac:dyDescent="0.25">
      <c r="A594" s="2">
        <v>593</v>
      </c>
      <c r="B594" s="50" t="s">
        <v>4293</v>
      </c>
      <c r="C594" s="47">
        <f ca="1">SUMIF([1]Data!$AC$2:$AC$173,C594,[1]Data!$AD$2:$AD$173)</f>
        <v>0</v>
      </c>
      <c r="D594" s="51">
        <v>45888</v>
      </c>
      <c r="E594" s="51">
        <v>45893</v>
      </c>
      <c r="F594" s="52">
        <v>45888.461100150504</v>
      </c>
      <c r="G594" s="3" t="s">
        <v>4294</v>
      </c>
      <c r="H594" s="51"/>
      <c r="I594" s="2" t="s">
        <v>2487</v>
      </c>
      <c r="J594" s="3" t="s">
        <v>2488</v>
      </c>
      <c r="K594" s="2" t="s">
        <v>2489</v>
      </c>
      <c r="L594" s="2" t="s">
        <v>2490</v>
      </c>
      <c r="M594" s="3" t="s">
        <v>4295</v>
      </c>
      <c r="N594" s="2" t="s">
        <v>4296</v>
      </c>
      <c r="O594" s="2" t="s">
        <v>4297</v>
      </c>
      <c r="P594" s="2">
        <v>20</v>
      </c>
      <c r="Q594" s="3" t="s">
        <v>2519</v>
      </c>
      <c r="R594" s="2" t="s">
        <v>951</v>
      </c>
      <c r="S594" s="3" t="s">
        <v>2520</v>
      </c>
      <c r="T594" s="3" t="s">
        <v>2496</v>
      </c>
      <c r="U594" s="2">
        <v>111058</v>
      </c>
      <c r="V594" s="2">
        <v>1</v>
      </c>
      <c r="W594" s="2">
        <v>0</v>
      </c>
      <c r="X594" s="2" t="s">
        <v>4296</v>
      </c>
      <c r="Z594" s="51">
        <v>45888.461095023202</v>
      </c>
      <c r="AB594" s="2" t="s">
        <v>950</v>
      </c>
    </row>
    <row r="595" spans="1:28" ht="15.75" x14ac:dyDescent="0.25">
      <c r="A595" s="2">
        <v>594</v>
      </c>
      <c r="B595" s="50" t="s">
        <v>4293</v>
      </c>
      <c r="C595" s="47">
        <f ca="1">SUMIF([1]Data!$AC$2:$AC$173,C595,[1]Data!$AD$2:$AD$173)</f>
        <v>0</v>
      </c>
      <c r="D595" s="51">
        <v>45888</v>
      </c>
      <c r="E595" s="51">
        <v>45893</v>
      </c>
      <c r="F595" s="52">
        <v>45888.461100150504</v>
      </c>
      <c r="G595" s="3" t="s">
        <v>4294</v>
      </c>
      <c r="H595" s="51"/>
      <c r="I595" s="2" t="s">
        <v>2487</v>
      </c>
      <c r="J595" s="3" t="s">
        <v>2488</v>
      </c>
      <c r="K595" s="2" t="s">
        <v>2489</v>
      </c>
      <c r="L595" s="2" t="s">
        <v>2490</v>
      </c>
      <c r="M595" s="3" t="s">
        <v>4295</v>
      </c>
      <c r="N595" s="2" t="s">
        <v>4296</v>
      </c>
      <c r="O595" s="2" t="s">
        <v>4297</v>
      </c>
      <c r="P595" s="2">
        <v>30</v>
      </c>
      <c r="Q595" s="3" t="s">
        <v>2528</v>
      </c>
      <c r="R595" s="2" t="s">
        <v>965</v>
      </c>
      <c r="S595" s="3" t="s">
        <v>2529</v>
      </c>
      <c r="T595" s="3" t="s">
        <v>2496</v>
      </c>
      <c r="U595" s="2">
        <v>74250</v>
      </c>
      <c r="V595" s="2">
        <v>1</v>
      </c>
      <c r="W595" s="2">
        <v>0</v>
      </c>
      <c r="X595" s="2" t="s">
        <v>4296</v>
      </c>
      <c r="Z595" s="51">
        <v>45888.461095023202</v>
      </c>
      <c r="AB595" s="2" t="s">
        <v>950</v>
      </c>
    </row>
    <row r="596" spans="1:28" ht="15.75" x14ac:dyDescent="0.25">
      <c r="A596" s="2">
        <v>595</v>
      </c>
      <c r="B596" s="50" t="s">
        <v>4298</v>
      </c>
      <c r="C596" s="47">
        <f ca="1">SUMIF([1]Data!$AC$2:$AC$173,C596,[1]Data!$AD$2:$AD$173)</f>
        <v>0</v>
      </c>
      <c r="D596" s="51">
        <v>45888</v>
      </c>
      <c r="E596" s="51">
        <v>45893</v>
      </c>
      <c r="F596" s="52">
        <v>45888.465627048601</v>
      </c>
      <c r="G596" s="3" t="s">
        <v>4299</v>
      </c>
      <c r="H596" s="51"/>
      <c r="I596" s="2" t="s">
        <v>2487</v>
      </c>
      <c r="J596" s="3" t="s">
        <v>2488</v>
      </c>
      <c r="K596" s="2" t="s">
        <v>2489</v>
      </c>
      <c r="L596" s="2" t="s">
        <v>2490</v>
      </c>
      <c r="M596" s="3" t="s">
        <v>4300</v>
      </c>
      <c r="N596" s="2" t="s">
        <v>4301</v>
      </c>
      <c r="O596" s="2" t="s">
        <v>4302</v>
      </c>
      <c r="P596" s="2">
        <v>10</v>
      </c>
      <c r="Q596" s="3" t="s">
        <v>2519</v>
      </c>
      <c r="R596" s="2" t="s">
        <v>951</v>
      </c>
      <c r="S596" s="3" t="s">
        <v>2520</v>
      </c>
      <c r="T596" s="3" t="s">
        <v>2496</v>
      </c>
      <c r="U596" s="2">
        <v>111058</v>
      </c>
      <c r="V596" s="2">
        <v>3</v>
      </c>
      <c r="W596" s="2">
        <v>0</v>
      </c>
      <c r="X596" s="2" t="s">
        <v>4301</v>
      </c>
      <c r="Y596" s="2" t="s">
        <v>2541</v>
      </c>
      <c r="Z596" s="51">
        <v>45888.465621377298</v>
      </c>
      <c r="AB596" s="2" t="s">
        <v>950</v>
      </c>
    </row>
    <row r="597" spans="1:28" ht="15.75" x14ac:dyDescent="0.25">
      <c r="A597" s="2">
        <v>596</v>
      </c>
      <c r="B597" s="50" t="s">
        <v>4298</v>
      </c>
      <c r="C597" s="47">
        <f ca="1">SUMIF([1]Data!$AC$2:$AC$173,C597,[1]Data!$AD$2:$AD$173)</f>
        <v>0</v>
      </c>
      <c r="D597" s="51">
        <v>45888</v>
      </c>
      <c r="E597" s="51">
        <v>45893</v>
      </c>
      <c r="F597" s="52">
        <v>45888.465627048601</v>
      </c>
      <c r="G597" s="3" t="s">
        <v>4299</v>
      </c>
      <c r="H597" s="51"/>
      <c r="I597" s="2" t="s">
        <v>2487</v>
      </c>
      <c r="J597" s="3" t="s">
        <v>2488</v>
      </c>
      <c r="K597" s="2" t="s">
        <v>2489</v>
      </c>
      <c r="L597" s="2" t="s">
        <v>2490</v>
      </c>
      <c r="M597" s="3" t="s">
        <v>4300</v>
      </c>
      <c r="N597" s="2" t="s">
        <v>4301</v>
      </c>
      <c r="O597" s="2" t="s">
        <v>4302</v>
      </c>
      <c r="P597" s="2">
        <v>20</v>
      </c>
      <c r="Q597" s="3" t="s">
        <v>2502</v>
      </c>
      <c r="R597" s="2" t="s">
        <v>981</v>
      </c>
      <c r="S597" s="3" t="s">
        <v>2503</v>
      </c>
      <c r="T597" s="3" t="s">
        <v>2496</v>
      </c>
      <c r="U597" s="2">
        <v>50182</v>
      </c>
      <c r="V597" s="2">
        <v>1</v>
      </c>
      <c r="W597" s="2">
        <v>0</v>
      </c>
      <c r="X597" s="2" t="s">
        <v>4301</v>
      </c>
      <c r="Y597" s="2" t="s">
        <v>2541</v>
      </c>
      <c r="Z597" s="51">
        <v>45888.465621377298</v>
      </c>
      <c r="AB597" s="2" t="s">
        <v>950</v>
      </c>
    </row>
    <row r="598" spans="1:28" ht="15.75" x14ac:dyDescent="0.25">
      <c r="A598" s="2">
        <v>597</v>
      </c>
      <c r="B598" s="50" t="s">
        <v>4303</v>
      </c>
      <c r="C598" s="47">
        <f ca="1">SUMIF([1]Data!$AC$2:$AC$173,C598,[1]Data!$AD$2:$AD$173)</f>
        <v>0</v>
      </c>
      <c r="D598" s="51">
        <v>45888</v>
      </c>
      <c r="E598" s="51">
        <v>45893</v>
      </c>
      <c r="F598" s="52">
        <v>45888.472872881903</v>
      </c>
      <c r="G598" s="3" t="s">
        <v>4304</v>
      </c>
      <c r="H598" s="51"/>
      <c r="I598" s="2" t="s">
        <v>2487</v>
      </c>
      <c r="J598" s="3" t="s">
        <v>2488</v>
      </c>
      <c r="K598" s="2" t="s">
        <v>2489</v>
      </c>
      <c r="L598" s="2" t="s">
        <v>2490</v>
      </c>
      <c r="M598" s="3" t="s">
        <v>4305</v>
      </c>
      <c r="N598" s="2" t="s">
        <v>4306</v>
      </c>
      <c r="O598" s="2" t="s">
        <v>4307</v>
      </c>
      <c r="P598" s="2">
        <v>10</v>
      </c>
      <c r="Q598" s="3" t="s">
        <v>2563</v>
      </c>
      <c r="R598" s="2" t="s">
        <v>961</v>
      </c>
      <c r="S598" s="3" t="s">
        <v>2564</v>
      </c>
      <c r="T598" s="3" t="s">
        <v>2496</v>
      </c>
      <c r="U598" s="2">
        <v>73431</v>
      </c>
      <c r="V598" s="2">
        <v>2</v>
      </c>
      <c r="W598" s="2">
        <v>0</v>
      </c>
      <c r="X598" s="2" t="s">
        <v>4306</v>
      </c>
      <c r="Z598" s="51">
        <v>45888.472867743098</v>
      </c>
      <c r="AB598" s="2" t="s">
        <v>950</v>
      </c>
    </row>
    <row r="599" spans="1:28" ht="15.75" x14ac:dyDescent="0.25">
      <c r="A599" s="2">
        <v>598</v>
      </c>
      <c r="B599" s="50" t="s">
        <v>4308</v>
      </c>
      <c r="C599" s="47">
        <f ca="1">SUMIF([1]Data!$AC$2:$AC$173,C599,[1]Data!$AD$2:$AD$173)</f>
        <v>0</v>
      </c>
      <c r="D599" s="51">
        <v>45888</v>
      </c>
      <c r="E599" s="51">
        <v>45893</v>
      </c>
      <c r="F599" s="52">
        <v>45888.4758903935</v>
      </c>
      <c r="G599" s="3" t="s">
        <v>4309</v>
      </c>
      <c r="H599" s="51"/>
      <c r="I599" s="2" t="s">
        <v>2487</v>
      </c>
      <c r="J599" s="3" t="s">
        <v>2488</v>
      </c>
      <c r="K599" s="2" t="s">
        <v>2489</v>
      </c>
      <c r="L599" s="2" t="s">
        <v>2490</v>
      </c>
      <c r="M599" s="3" t="s">
        <v>4310</v>
      </c>
      <c r="N599" s="2" t="s">
        <v>4311</v>
      </c>
      <c r="O599" s="2" t="s">
        <v>4312</v>
      </c>
      <c r="P599" s="2">
        <v>10</v>
      </c>
      <c r="Q599" s="3" t="s">
        <v>2556</v>
      </c>
      <c r="R599" s="2" t="s">
        <v>960</v>
      </c>
      <c r="S599" s="3" t="s">
        <v>2557</v>
      </c>
      <c r="T599" s="3" t="s">
        <v>2496</v>
      </c>
      <c r="U599" s="2">
        <v>55595</v>
      </c>
      <c r="V599" s="2">
        <v>1</v>
      </c>
      <c r="W599" s="2">
        <v>0</v>
      </c>
      <c r="X599" s="2" t="s">
        <v>4311</v>
      </c>
      <c r="Y599" s="2" t="s">
        <v>4313</v>
      </c>
      <c r="Z599" s="51">
        <v>45888.475889270798</v>
      </c>
      <c r="AB599" s="2" t="s">
        <v>950</v>
      </c>
    </row>
    <row r="600" spans="1:28" ht="15.75" x14ac:dyDescent="0.25">
      <c r="A600" s="2">
        <v>599</v>
      </c>
      <c r="B600" s="50" t="s">
        <v>4308</v>
      </c>
      <c r="C600" s="47">
        <f ca="1">SUMIF([1]Data!$AC$2:$AC$173,C600,[1]Data!$AD$2:$AD$173)</f>
        <v>0</v>
      </c>
      <c r="D600" s="51">
        <v>45888</v>
      </c>
      <c r="E600" s="51">
        <v>45893</v>
      </c>
      <c r="F600" s="52">
        <v>45888.4758903935</v>
      </c>
      <c r="G600" s="3" t="s">
        <v>4309</v>
      </c>
      <c r="H600" s="51"/>
      <c r="I600" s="2" t="s">
        <v>2487</v>
      </c>
      <c r="J600" s="3" t="s">
        <v>2488</v>
      </c>
      <c r="K600" s="2" t="s">
        <v>2489</v>
      </c>
      <c r="L600" s="2" t="s">
        <v>2490</v>
      </c>
      <c r="M600" s="3" t="s">
        <v>4310</v>
      </c>
      <c r="N600" s="2" t="s">
        <v>4311</v>
      </c>
      <c r="O600" s="2" t="s">
        <v>4312</v>
      </c>
      <c r="P600" s="2">
        <v>20</v>
      </c>
      <c r="Q600" s="3" t="s">
        <v>2502</v>
      </c>
      <c r="R600" s="2" t="s">
        <v>981</v>
      </c>
      <c r="S600" s="3" t="s">
        <v>2503</v>
      </c>
      <c r="T600" s="3" t="s">
        <v>2496</v>
      </c>
      <c r="U600" s="2">
        <v>50182</v>
      </c>
      <c r="V600" s="2">
        <v>6</v>
      </c>
      <c r="W600" s="2">
        <v>0</v>
      </c>
      <c r="X600" s="2" t="s">
        <v>4311</v>
      </c>
      <c r="Y600" s="2" t="s">
        <v>4313</v>
      </c>
      <c r="Z600" s="51">
        <v>45888.475889270798</v>
      </c>
      <c r="AB600" s="2" t="s">
        <v>950</v>
      </c>
    </row>
    <row r="601" spans="1:28" ht="15.75" x14ac:dyDescent="0.25">
      <c r="A601" s="2">
        <v>600</v>
      </c>
      <c r="B601" s="50" t="s">
        <v>4308</v>
      </c>
      <c r="C601" s="47">
        <f ca="1">SUMIF([1]Data!$AC$2:$AC$173,C601,[1]Data!$AD$2:$AD$173)</f>
        <v>0</v>
      </c>
      <c r="D601" s="51">
        <v>45888</v>
      </c>
      <c r="E601" s="51">
        <v>45893</v>
      </c>
      <c r="F601" s="52">
        <v>45888.4758903935</v>
      </c>
      <c r="G601" s="3" t="s">
        <v>4309</v>
      </c>
      <c r="H601" s="51"/>
      <c r="I601" s="2" t="s">
        <v>2487</v>
      </c>
      <c r="J601" s="3" t="s">
        <v>2488</v>
      </c>
      <c r="K601" s="2" t="s">
        <v>2489</v>
      </c>
      <c r="L601" s="2" t="s">
        <v>2490</v>
      </c>
      <c r="M601" s="3" t="s">
        <v>4310</v>
      </c>
      <c r="N601" s="2" t="s">
        <v>4311</v>
      </c>
      <c r="O601" s="2" t="s">
        <v>4312</v>
      </c>
      <c r="P601" s="2">
        <v>30</v>
      </c>
      <c r="Q601" s="3" t="s">
        <v>2547</v>
      </c>
      <c r="R601" s="2" t="s">
        <v>994</v>
      </c>
      <c r="S601" s="3" t="s">
        <v>2548</v>
      </c>
      <c r="T601" s="3" t="s">
        <v>2496</v>
      </c>
      <c r="U601" s="2">
        <v>111606</v>
      </c>
      <c r="V601" s="2">
        <v>2</v>
      </c>
      <c r="W601" s="2">
        <v>0</v>
      </c>
      <c r="X601" s="2" t="s">
        <v>4311</v>
      </c>
      <c r="Y601" s="2" t="s">
        <v>4313</v>
      </c>
      <c r="Z601" s="51">
        <v>45888.475889270798</v>
      </c>
      <c r="AB601" s="2" t="s">
        <v>950</v>
      </c>
    </row>
    <row r="602" spans="1:28" ht="15.75" x14ac:dyDescent="0.25">
      <c r="A602" s="2">
        <v>601</v>
      </c>
      <c r="B602" s="50" t="s">
        <v>4314</v>
      </c>
      <c r="C602" s="47">
        <f ca="1">SUMIF([1]Data!$AC$2:$AC$173,C602,[1]Data!$AD$2:$AD$173)</f>
        <v>0</v>
      </c>
      <c r="D602" s="51">
        <v>45888</v>
      </c>
      <c r="E602" s="51">
        <v>45893</v>
      </c>
      <c r="F602" s="52">
        <v>45888.483852580997</v>
      </c>
      <c r="G602" s="3" t="s">
        <v>4315</v>
      </c>
      <c r="H602" s="51"/>
      <c r="I602" s="2" t="s">
        <v>2487</v>
      </c>
      <c r="J602" s="3" t="s">
        <v>2488</v>
      </c>
      <c r="K602" s="2" t="s">
        <v>2489</v>
      </c>
      <c r="L602" s="2" t="s">
        <v>2490</v>
      </c>
      <c r="M602" s="3" t="s">
        <v>4316</v>
      </c>
      <c r="N602" s="2" t="s">
        <v>4317</v>
      </c>
      <c r="O602" s="2" t="s">
        <v>4318</v>
      </c>
      <c r="P602" s="2">
        <v>10</v>
      </c>
      <c r="Q602" s="3" t="s">
        <v>2519</v>
      </c>
      <c r="R602" s="2" t="s">
        <v>951</v>
      </c>
      <c r="S602" s="3" t="s">
        <v>2520</v>
      </c>
      <c r="T602" s="3" t="s">
        <v>2496</v>
      </c>
      <c r="U602" s="2">
        <v>111058</v>
      </c>
      <c r="V602" s="2">
        <v>2</v>
      </c>
      <c r="W602" s="2">
        <v>0</v>
      </c>
      <c r="X602" s="2" t="s">
        <v>4319</v>
      </c>
      <c r="Z602" s="51">
        <v>45888.483846955998</v>
      </c>
      <c r="AB602" s="2" t="s">
        <v>950</v>
      </c>
    </row>
    <row r="603" spans="1:28" ht="15.75" x14ac:dyDescent="0.25">
      <c r="A603" s="2">
        <v>602</v>
      </c>
      <c r="B603" s="50" t="s">
        <v>4320</v>
      </c>
      <c r="C603" s="47">
        <f ca="1">SUMIF([1]Data!$AC$2:$AC$173,C603,[1]Data!$AD$2:$AD$173)</f>
        <v>0</v>
      </c>
      <c r="D603" s="51">
        <v>45888</v>
      </c>
      <c r="E603" s="51">
        <v>45888</v>
      </c>
      <c r="F603" s="52">
        <v>45888.486171331002</v>
      </c>
      <c r="G603" s="3" t="s">
        <v>4321</v>
      </c>
      <c r="H603" s="51"/>
      <c r="I603" s="2" t="s">
        <v>2487</v>
      </c>
      <c r="J603" s="3" t="s">
        <v>2488</v>
      </c>
      <c r="K603" s="2" t="s">
        <v>2489</v>
      </c>
      <c r="L603" s="2" t="s">
        <v>2490</v>
      </c>
      <c r="M603" s="3" t="s">
        <v>1152</v>
      </c>
      <c r="N603" s="2" t="s">
        <v>1151</v>
      </c>
      <c r="O603" s="2" t="s">
        <v>4322</v>
      </c>
      <c r="P603" s="2">
        <v>10</v>
      </c>
      <c r="Q603" s="3" t="s">
        <v>2592</v>
      </c>
      <c r="R603" s="2" t="s">
        <v>959</v>
      </c>
      <c r="S603" s="3" t="s">
        <v>2593</v>
      </c>
      <c r="T603" s="3" t="s">
        <v>2496</v>
      </c>
      <c r="U603" s="2">
        <v>70950</v>
      </c>
      <c r="V603" s="2">
        <v>1</v>
      </c>
      <c r="W603" s="2">
        <v>0</v>
      </c>
      <c r="X603" s="2" t="s">
        <v>1151</v>
      </c>
      <c r="Y603" s="2" t="s">
        <v>4323</v>
      </c>
      <c r="Z603" s="51">
        <v>45888.486165775503</v>
      </c>
      <c r="AB603" s="2" t="s">
        <v>950</v>
      </c>
    </row>
    <row r="604" spans="1:28" ht="15.75" x14ac:dyDescent="0.25">
      <c r="A604" s="2">
        <v>603</v>
      </c>
      <c r="B604" s="50" t="s">
        <v>4324</v>
      </c>
      <c r="C604" s="47">
        <f ca="1">SUMIF([1]Data!$AC$2:$AC$173,C604,[1]Data!$AD$2:$AD$173)</f>
        <v>0</v>
      </c>
      <c r="D604" s="51">
        <v>45888</v>
      </c>
      <c r="E604" s="51">
        <v>45893</v>
      </c>
      <c r="F604" s="52">
        <v>45888.502884224501</v>
      </c>
      <c r="G604" s="3" t="s">
        <v>4325</v>
      </c>
      <c r="H604" s="51"/>
      <c r="I604" s="2" t="s">
        <v>2487</v>
      </c>
      <c r="J604" s="3" t="s">
        <v>2488</v>
      </c>
      <c r="K604" s="2" t="s">
        <v>2489</v>
      </c>
      <c r="L604" s="2" t="s">
        <v>2490</v>
      </c>
      <c r="M604" s="3" t="s">
        <v>4326</v>
      </c>
      <c r="N604" s="2" t="s">
        <v>4327</v>
      </c>
      <c r="O604" s="2" t="s">
        <v>4328</v>
      </c>
      <c r="P604" s="2">
        <v>10</v>
      </c>
      <c r="Q604" s="3" t="s">
        <v>2556</v>
      </c>
      <c r="R604" s="2" t="s">
        <v>960</v>
      </c>
      <c r="S604" s="3" t="s">
        <v>2557</v>
      </c>
      <c r="T604" s="3" t="s">
        <v>2496</v>
      </c>
      <c r="U604" s="2">
        <v>55595</v>
      </c>
      <c r="V604" s="2">
        <v>3</v>
      </c>
      <c r="W604" s="2">
        <v>0</v>
      </c>
      <c r="X604" s="2" t="s">
        <v>4327</v>
      </c>
      <c r="Z604" s="51">
        <v>45888.502883993096</v>
      </c>
      <c r="AB604" s="2" t="s">
        <v>950</v>
      </c>
    </row>
    <row r="605" spans="1:28" ht="15.75" x14ac:dyDescent="0.25">
      <c r="A605" s="2">
        <v>604</v>
      </c>
      <c r="B605" s="50" t="s">
        <v>4324</v>
      </c>
      <c r="C605" s="47">
        <f ca="1">SUMIF([1]Data!$AC$2:$AC$173,C605,[1]Data!$AD$2:$AD$173)</f>
        <v>0</v>
      </c>
      <c r="D605" s="51">
        <v>45888</v>
      </c>
      <c r="E605" s="51">
        <v>45893</v>
      </c>
      <c r="F605" s="52">
        <v>45888.502884224501</v>
      </c>
      <c r="G605" s="3" t="s">
        <v>4325</v>
      </c>
      <c r="H605" s="51"/>
      <c r="I605" s="2" t="s">
        <v>2487</v>
      </c>
      <c r="J605" s="3" t="s">
        <v>2488</v>
      </c>
      <c r="K605" s="2" t="s">
        <v>2489</v>
      </c>
      <c r="L605" s="2" t="s">
        <v>2490</v>
      </c>
      <c r="M605" s="3" t="s">
        <v>4326</v>
      </c>
      <c r="N605" s="2" t="s">
        <v>4327</v>
      </c>
      <c r="O605" s="2" t="s">
        <v>4328</v>
      </c>
      <c r="P605" s="2">
        <v>20</v>
      </c>
      <c r="Q605" s="3" t="s">
        <v>2502</v>
      </c>
      <c r="R605" s="2" t="s">
        <v>981</v>
      </c>
      <c r="S605" s="3" t="s">
        <v>2503</v>
      </c>
      <c r="T605" s="3" t="s">
        <v>2496</v>
      </c>
      <c r="U605" s="2">
        <v>50182</v>
      </c>
      <c r="V605" s="2">
        <v>2</v>
      </c>
      <c r="W605" s="2">
        <v>0</v>
      </c>
      <c r="X605" s="2" t="s">
        <v>4327</v>
      </c>
      <c r="Z605" s="51">
        <v>45888.502883993096</v>
      </c>
      <c r="AB605" s="2" t="s">
        <v>950</v>
      </c>
    </row>
    <row r="606" spans="1:28" ht="15.75" x14ac:dyDescent="0.25">
      <c r="A606" s="2">
        <v>605</v>
      </c>
      <c r="B606" s="50" t="s">
        <v>4329</v>
      </c>
      <c r="C606" s="47">
        <f ca="1">SUMIF([1]Data!$AC$2:$AC$173,C606,[1]Data!$AD$2:$AD$173)</f>
        <v>0</v>
      </c>
      <c r="D606" s="51">
        <v>45888</v>
      </c>
      <c r="E606" s="51">
        <v>45899</v>
      </c>
      <c r="F606" s="52">
        <v>45888.5106423611</v>
      </c>
      <c r="G606" s="3" t="s">
        <v>4330</v>
      </c>
      <c r="H606" s="51"/>
      <c r="I606" s="2" t="s">
        <v>2487</v>
      </c>
      <c r="J606" s="3" t="s">
        <v>2488</v>
      </c>
      <c r="K606" s="2" t="s">
        <v>2489</v>
      </c>
      <c r="L606" s="2" t="s">
        <v>2490</v>
      </c>
      <c r="M606" s="3" t="s">
        <v>4331</v>
      </c>
      <c r="N606" s="2" t="s">
        <v>4332</v>
      </c>
      <c r="O606" s="2" t="s">
        <v>4333</v>
      </c>
      <c r="P606" s="2">
        <v>10</v>
      </c>
      <c r="Q606" s="3" t="s">
        <v>2547</v>
      </c>
      <c r="R606" s="2" t="s">
        <v>994</v>
      </c>
      <c r="S606" s="3" t="s">
        <v>2548</v>
      </c>
      <c r="T606" s="3" t="s">
        <v>2496</v>
      </c>
      <c r="U606" s="2">
        <v>111606</v>
      </c>
      <c r="V606" s="2">
        <v>2</v>
      </c>
      <c r="W606" s="2">
        <v>0</v>
      </c>
      <c r="X606" s="2" t="s">
        <v>4332</v>
      </c>
      <c r="Y606" s="2" t="s">
        <v>4334</v>
      </c>
      <c r="Z606" s="51">
        <v>45888.510642245397</v>
      </c>
      <c r="AB606" s="2" t="s">
        <v>950</v>
      </c>
    </row>
    <row r="607" spans="1:28" ht="15.75" x14ac:dyDescent="0.25">
      <c r="A607" s="2">
        <v>606</v>
      </c>
      <c r="B607" s="50" t="s">
        <v>4329</v>
      </c>
      <c r="C607" s="47">
        <f ca="1">SUMIF([1]Data!$AC$2:$AC$173,C607,[1]Data!$AD$2:$AD$173)</f>
        <v>0</v>
      </c>
      <c r="D607" s="51">
        <v>45888</v>
      </c>
      <c r="E607" s="51">
        <v>45899</v>
      </c>
      <c r="F607" s="52">
        <v>45888.5106423611</v>
      </c>
      <c r="G607" s="3" t="s">
        <v>4330</v>
      </c>
      <c r="H607" s="51"/>
      <c r="I607" s="2" t="s">
        <v>2487</v>
      </c>
      <c r="J607" s="3" t="s">
        <v>2488</v>
      </c>
      <c r="K607" s="2" t="s">
        <v>2489</v>
      </c>
      <c r="L607" s="2" t="s">
        <v>2490</v>
      </c>
      <c r="M607" s="3" t="s">
        <v>4331</v>
      </c>
      <c r="N607" s="2" t="s">
        <v>4332</v>
      </c>
      <c r="O607" s="2" t="s">
        <v>4333</v>
      </c>
      <c r="P607" s="2">
        <v>20</v>
      </c>
      <c r="Q607" s="3" t="s">
        <v>2494</v>
      </c>
      <c r="R607" s="2" t="s">
        <v>1079</v>
      </c>
      <c r="S607" s="3" t="s">
        <v>2495</v>
      </c>
      <c r="T607" s="3" t="s">
        <v>2496</v>
      </c>
      <c r="U607" s="2">
        <v>49500</v>
      </c>
      <c r="V607" s="2">
        <v>2</v>
      </c>
      <c r="W607" s="2">
        <v>0</v>
      </c>
      <c r="X607" s="2" t="s">
        <v>4332</v>
      </c>
      <c r="Y607" s="2" t="s">
        <v>4334</v>
      </c>
      <c r="Z607" s="51">
        <v>45888.510642245397</v>
      </c>
      <c r="AB607" s="2" t="s">
        <v>950</v>
      </c>
    </row>
    <row r="608" spans="1:28" ht="15.75" x14ac:dyDescent="0.25">
      <c r="A608" s="2">
        <v>607</v>
      </c>
      <c r="B608" s="50" t="s">
        <v>4335</v>
      </c>
      <c r="C608" s="47">
        <f ca="1">SUMIF([1]Data!$AC$2:$AC$173,C608,[1]Data!$AD$2:$AD$173)</f>
        <v>0</v>
      </c>
      <c r="D608" s="51">
        <v>45888</v>
      </c>
      <c r="E608" s="51">
        <v>45888</v>
      </c>
      <c r="F608" s="52">
        <v>45888.5129210995</v>
      </c>
      <c r="G608" s="3" t="s">
        <v>4336</v>
      </c>
      <c r="H608" s="51"/>
      <c r="I608" s="2" t="s">
        <v>2487</v>
      </c>
      <c r="J608" s="3" t="s">
        <v>2488</v>
      </c>
      <c r="K608" s="2" t="s">
        <v>2489</v>
      </c>
      <c r="L608" s="2" t="s">
        <v>2490</v>
      </c>
      <c r="M608" s="3" t="s">
        <v>4337</v>
      </c>
      <c r="N608" s="2" t="s">
        <v>4338</v>
      </c>
      <c r="O608" s="2" t="s">
        <v>4339</v>
      </c>
      <c r="P608" s="2">
        <v>10</v>
      </c>
      <c r="Q608" s="3" t="s">
        <v>2510</v>
      </c>
      <c r="R608" s="2" t="s">
        <v>955</v>
      </c>
      <c r="S608" s="3" t="s">
        <v>2511</v>
      </c>
      <c r="T608" s="3" t="s">
        <v>2496</v>
      </c>
      <c r="U608" s="2">
        <v>46000</v>
      </c>
      <c r="V608" s="2">
        <v>1</v>
      </c>
      <c r="W608" s="2">
        <v>0</v>
      </c>
      <c r="X608" s="2" t="s">
        <v>4338</v>
      </c>
      <c r="Z608" s="51">
        <v>45888.512920983798</v>
      </c>
      <c r="AB608" s="2" t="s">
        <v>950</v>
      </c>
    </row>
    <row r="609" spans="1:28" ht="15.75" x14ac:dyDescent="0.25">
      <c r="A609" s="2">
        <v>608</v>
      </c>
      <c r="B609" s="50" t="s">
        <v>4340</v>
      </c>
      <c r="C609" s="47">
        <f ca="1">SUMIF([1]Data!$AC$2:$AC$173,C609,[1]Data!$AD$2:$AD$173)</f>
        <v>0</v>
      </c>
      <c r="D609" s="51">
        <v>45888</v>
      </c>
      <c r="E609" s="51">
        <v>45893</v>
      </c>
      <c r="F609" s="52">
        <v>45888.513017939797</v>
      </c>
      <c r="G609" s="3" t="s">
        <v>4341</v>
      </c>
      <c r="H609" s="51"/>
      <c r="I609" s="2" t="s">
        <v>2487</v>
      </c>
      <c r="J609" s="3" t="s">
        <v>2488</v>
      </c>
      <c r="K609" s="2" t="s">
        <v>2489</v>
      </c>
      <c r="L609" s="2" t="s">
        <v>2490</v>
      </c>
      <c r="M609" s="3" t="s">
        <v>4342</v>
      </c>
      <c r="N609" s="2" t="s">
        <v>4343</v>
      </c>
      <c r="O609" s="2" t="s">
        <v>4344</v>
      </c>
      <c r="P609" s="2">
        <v>10</v>
      </c>
      <c r="Q609" s="3" t="s">
        <v>2556</v>
      </c>
      <c r="R609" s="2" t="s">
        <v>960</v>
      </c>
      <c r="S609" s="3" t="s">
        <v>2557</v>
      </c>
      <c r="T609" s="3" t="s">
        <v>2496</v>
      </c>
      <c r="U609" s="2">
        <v>55595</v>
      </c>
      <c r="V609" s="2">
        <v>6</v>
      </c>
      <c r="W609" s="2">
        <v>0</v>
      </c>
      <c r="X609" s="2" t="s">
        <v>4345</v>
      </c>
      <c r="Y609" s="2" t="s">
        <v>2541</v>
      </c>
      <c r="Z609" s="51">
        <v>45888.513018286998</v>
      </c>
      <c r="AB609" s="2" t="s">
        <v>950</v>
      </c>
    </row>
    <row r="610" spans="1:28" ht="15.75" x14ac:dyDescent="0.25">
      <c r="A610" s="2">
        <v>609</v>
      </c>
      <c r="B610" s="50" t="s">
        <v>4346</v>
      </c>
      <c r="C610" s="47">
        <f ca="1">SUMIF([1]Data!$AC$2:$AC$173,C610,[1]Data!$AD$2:$AD$173)</f>
        <v>0</v>
      </c>
      <c r="D610" s="51">
        <v>45888</v>
      </c>
      <c r="E610" s="51">
        <v>45888</v>
      </c>
      <c r="F610" s="52">
        <v>45888.513565277797</v>
      </c>
      <c r="G610" s="3" t="s">
        <v>4347</v>
      </c>
      <c r="H610" s="51"/>
      <c r="I610" s="2" t="s">
        <v>2487</v>
      </c>
      <c r="J610" s="3" t="s">
        <v>2488</v>
      </c>
      <c r="K610" s="2" t="s">
        <v>2489</v>
      </c>
      <c r="L610" s="2" t="s">
        <v>2490</v>
      </c>
      <c r="M610" s="3" t="s">
        <v>3065</v>
      </c>
      <c r="N610" s="2" t="s">
        <v>3066</v>
      </c>
      <c r="O610" s="2" t="s">
        <v>3067</v>
      </c>
      <c r="P610" s="2">
        <v>10</v>
      </c>
      <c r="Q610" s="3" t="s">
        <v>2498</v>
      </c>
      <c r="R610" s="2" t="s">
        <v>977</v>
      </c>
      <c r="S610" s="3" t="s">
        <v>2499</v>
      </c>
      <c r="T610" s="3" t="s">
        <v>2496</v>
      </c>
      <c r="U610" s="2">
        <v>50400</v>
      </c>
      <c r="V610" s="2">
        <v>4</v>
      </c>
      <c r="W610" s="2">
        <v>0</v>
      </c>
      <c r="X610" s="2" t="s">
        <v>3066</v>
      </c>
      <c r="Y610" s="2" t="s">
        <v>3068</v>
      </c>
      <c r="Z610" s="51">
        <v>45888.513565162</v>
      </c>
      <c r="AB610" s="2" t="s">
        <v>950</v>
      </c>
    </row>
    <row r="611" spans="1:28" ht="15.75" x14ac:dyDescent="0.25">
      <c r="A611" s="2">
        <v>610</v>
      </c>
      <c r="B611" s="50" t="s">
        <v>4348</v>
      </c>
      <c r="C611" s="47">
        <f ca="1">SUMIF([1]Data!$AC$2:$AC$173,C611,[1]Data!$AD$2:$AD$173)</f>
        <v>0</v>
      </c>
      <c r="D611" s="51">
        <v>45888</v>
      </c>
      <c r="E611" s="51">
        <v>45888</v>
      </c>
      <c r="F611" s="52">
        <v>45888.513575034704</v>
      </c>
      <c r="G611" s="3" t="s">
        <v>4347</v>
      </c>
      <c r="H611" s="51"/>
      <c r="I611" s="2" t="s">
        <v>2487</v>
      </c>
      <c r="J611" s="3" t="s">
        <v>2488</v>
      </c>
      <c r="K611" s="2" t="s">
        <v>2489</v>
      </c>
      <c r="L611" s="2" t="s">
        <v>2490</v>
      </c>
      <c r="M611" s="3" t="s">
        <v>4349</v>
      </c>
      <c r="N611" s="2" t="s">
        <v>4350</v>
      </c>
      <c r="O611" s="2" t="s">
        <v>4351</v>
      </c>
      <c r="P611" s="2">
        <v>10</v>
      </c>
      <c r="Q611" s="3" t="s">
        <v>2528</v>
      </c>
      <c r="R611" s="2" t="s">
        <v>965</v>
      </c>
      <c r="S611" s="3" t="s">
        <v>2529</v>
      </c>
      <c r="T611" s="3" t="s">
        <v>2496</v>
      </c>
      <c r="U611" s="2">
        <v>74250</v>
      </c>
      <c r="V611" s="2">
        <v>1</v>
      </c>
      <c r="W611" s="2">
        <v>0</v>
      </c>
      <c r="X611" s="2" t="s">
        <v>4352</v>
      </c>
      <c r="Y611" s="2" t="s">
        <v>4353</v>
      </c>
      <c r="Z611" s="51">
        <v>45888.513575115699</v>
      </c>
      <c r="AB611" s="2" t="s">
        <v>950</v>
      </c>
    </row>
    <row r="612" spans="1:28" ht="15.75" x14ac:dyDescent="0.25">
      <c r="A612" s="2">
        <v>611</v>
      </c>
      <c r="B612" s="50" t="s">
        <v>4348</v>
      </c>
      <c r="C612" s="47">
        <f ca="1">SUMIF([1]Data!$AC$2:$AC$173,C612,[1]Data!$AD$2:$AD$173)</f>
        <v>0</v>
      </c>
      <c r="D612" s="51">
        <v>45888</v>
      </c>
      <c r="E612" s="51">
        <v>45888</v>
      </c>
      <c r="F612" s="52">
        <v>45888.513575034704</v>
      </c>
      <c r="G612" s="3" t="s">
        <v>4347</v>
      </c>
      <c r="H612" s="51"/>
      <c r="I612" s="2" t="s">
        <v>2487</v>
      </c>
      <c r="J612" s="3" t="s">
        <v>2488</v>
      </c>
      <c r="K612" s="2" t="s">
        <v>2489</v>
      </c>
      <c r="L612" s="2" t="s">
        <v>2490</v>
      </c>
      <c r="M612" s="3" t="s">
        <v>4349</v>
      </c>
      <c r="N612" s="2" t="s">
        <v>4350</v>
      </c>
      <c r="O612" s="2" t="s">
        <v>4351</v>
      </c>
      <c r="P612" s="2">
        <v>20</v>
      </c>
      <c r="Q612" s="3" t="s">
        <v>2502</v>
      </c>
      <c r="R612" s="2" t="s">
        <v>981</v>
      </c>
      <c r="S612" s="3" t="s">
        <v>2503</v>
      </c>
      <c r="T612" s="3" t="s">
        <v>2496</v>
      </c>
      <c r="U612" s="2">
        <v>50182</v>
      </c>
      <c r="V612" s="2">
        <v>1</v>
      </c>
      <c r="W612" s="2">
        <v>0</v>
      </c>
      <c r="X612" s="2" t="s">
        <v>4352</v>
      </c>
      <c r="Y612" s="2" t="s">
        <v>4353</v>
      </c>
      <c r="Z612" s="51">
        <v>45888.513575115699</v>
      </c>
      <c r="AB612" s="2" t="s">
        <v>950</v>
      </c>
    </row>
    <row r="613" spans="1:28" ht="15.75" x14ac:dyDescent="0.25">
      <c r="A613" s="2">
        <v>612</v>
      </c>
      <c r="B613" s="50" t="s">
        <v>4348</v>
      </c>
      <c r="C613" s="47">
        <f ca="1">SUMIF([1]Data!$AC$2:$AC$173,C613,[1]Data!$AD$2:$AD$173)</f>
        <v>0</v>
      </c>
      <c r="D613" s="51">
        <v>45888</v>
      </c>
      <c r="E613" s="51">
        <v>45888</v>
      </c>
      <c r="F613" s="52">
        <v>45888.513575034704</v>
      </c>
      <c r="G613" s="3" t="s">
        <v>4347</v>
      </c>
      <c r="H613" s="51"/>
      <c r="I613" s="2" t="s">
        <v>2487</v>
      </c>
      <c r="J613" s="3" t="s">
        <v>2488</v>
      </c>
      <c r="K613" s="2" t="s">
        <v>2489</v>
      </c>
      <c r="L613" s="2" t="s">
        <v>2490</v>
      </c>
      <c r="M613" s="3" t="s">
        <v>4349</v>
      </c>
      <c r="N613" s="2" t="s">
        <v>4350</v>
      </c>
      <c r="O613" s="2" t="s">
        <v>4351</v>
      </c>
      <c r="P613" s="2">
        <v>30</v>
      </c>
      <c r="Q613" s="3" t="s">
        <v>2556</v>
      </c>
      <c r="R613" s="2" t="s">
        <v>960</v>
      </c>
      <c r="S613" s="3" t="s">
        <v>2557</v>
      </c>
      <c r="T613" s="3" t="s">
        <v>2496</v>
      </c>
      <c r="U613" s="2">
        <v>55595</v>
      </c>
      <c r="V613" s="2">
        <v>1</v>
      </c>
      <c r="W613" s="2">
        <v>0</v>
      </c>
      <c r="X613" s="2" t="s">
        <v>4352</v>
      </c>
      <c r="Y613" s="2" t="s">
        <v>4353</v>
      </c>
      <c r="Z613" s="51">
        <v>45888.513575115699</v>
      </c>
      <c r="AB613" s="2" t="s">
        <v>950</v>
      </c>
    </row>
    <row r="614" spans="1:28" ht="15.75" x14ac:dyDescent="0.25">
      <c r="A614" s="2">
        <v>613</v>
      </c>
      <c r="B614" s="50" t="s">
        <v>4354</v>
      </c>
      <c r="C614" s="47">
        <f ca="1">SUMIF([1]Data!$AC$2:$AC$173,C614,[1]Data!$AD$2:$AD$173)</f>
        <v>0</v>
      </c>
      <c r="D614" s="51">
        <v>45888</v>
      </c>
      <c r="E614" s="51">
        <v>45893</v>
      </c>
      <c r="F614" s="52">
        <v>45888.513577048601</v>
      </c>
      <c r="G614" s="3" t="s">
        <v>4355</v>
      </c>
      <c r="H614" s="51"/>
      <c r="I614" s="2" t="s">
        <v>2487</v>
      </c>
      <c r="J614" s="3" t="s">
        <v>2488</v>
      </c>
      <c r="K614" s="2" t="s">
        <v>2489</v>
      </c>
      <c r="L614" s="2" t="s">
        <v>2490</v>
      </c>
      <c r="M614" s="3" t="s">
        <v>4342</v>
      </c>
      <c r="N614" s="2" t="s">
        <v>4343</v>
      </c>
      <c r="O614" s="2" t="s">
        <v>4344</v>
      </c>
      <c r="P614" s="2">
        <v>10</v>
      </c>
      <c r="Q614" s="3" t="s">
        <v>2519</v>
      </c>
      <c r="R614" s="2" t="s">
        <v>951</v>
      </c>
      <c r="S614" s="3" t="s">
        <v>2520</v>
      </c>
      <c r="T614" s="3" t="s">
        <v>2496</v>
      </c>
      <c r="U614" s="2">
        <v>111058</v>
      </c>
      <c r="V614" s="2">
        <v>3</v>
      </c>
      <c r="W614" s="2">
        <v>0</v>
      </c>
      <c r="X614" s="2" t="s">
        <v>4345</v>
      </c>
      <c r="Y614" s="2" t="s">
        <v>2541</v>
      </c>
      <c r="Z614" s="51">
        <v>45888.513577002297</v>
      </c>
      <c r="AB614" s="2" t="s">
        <v>950</v>
      </c>
    </row>
    <row r="615" spans="1:28" ht="15.75" x14ac:dyDescent="0.25">
      <c r="A615" s="2">
        <v>614</v>
      </c>
      <c r="B615" s="50" t="s">
        <v>4356</v>
      </c>
      <c r="C615" s="47">
        <f ca="1">SUMIF([1]Data!$AC$2:$AC$173,C615,[1]Data!$AD$2:$AD$173)</f>
        <v>0</v>
      </c>
      <c r="D615" s="51">
        <v>45888</v>
      </c>
      <c r="E615" s="51">
        <v>45893</v>
      </c>
      <c r="F615" s="52">
        <v>45888.515954131901</v>
      </c>
      <c r="G615" s="3" t="s">
        <v>4357</v>
      </c>
      <c r="H615" s="51"/>
      <c r="I615" s="2" t="s">
        <v>2487</v>
      </c>
      <c r="J615" s="3" t="s">
        <v>2488</v>
      </c>
      <c r="K615" s="2" t="s">
        <v>2489</v>
      </c>
      <c r="L615" s="2" t="s">
        <v>2490</v>
      </c>
      <c r="M615" s="3" t="s">
        <v>4358</v>
      </c>
      <c r="N615" s="2" t="s">
        <v>4359</v>
      </c>
      <c r="O615" s="2" t="s">
        <v>4360</v>
      </c>
      <c r="P615" s="2">
        <v>10</v>
      </c>
      <c r="Q615" s="3" t="s">
        <v>2519</v>
      </c>
      <c r="R615" s="2" t="s">
        <v>951</v>
      </c>
      <c r="S615" s="3" t="s">
        <v>2520</v>
      </c>
      <c r="T615" s="3" t="s">
        <v>2496</v>
      </c>
      <c r="U615" s="2">
        <v>111058</v>
      </c>
      <c r="V615" s="2">
        <v>1</v>
      </c>
      <c r="W615" s="2">
        <v>0</v>
      </c>
      <c r="X615" s="2" t="s">
        <v>4359</v>
      </c>
      <c r="Z615" s="51">
        <v>45888.515953969902</v>
      </c>
      <c r="AB615" s="2" t="s">
        <v>950</v>
      </c>
    </row>
    <row r="616" spans="1:28" ht="15.75" x14ac:dyDescent="0.25">
      <c r="A616" s="2">
        <v>615</v>
      </c>
      <c r="B616" s="50" t="s">
        <v>4361</v>
      </c>
      <c r="C616" s="47">
        <f ca="1">SUMIF([1]Data!$AC$2:$AC$173,C616,[1]Data!$AD$2:$AD$173)</f>
        <v>0</v>
      </c>
      <c r="D616" s="51">
        <v>45888</v>
      </c>
      <c r="E616" s="51">
        <v>45893</v>
      </c>
      <c r="F616" s="52">
        <v>45888.517539155102</v>
      </c>
      <c r="G616" s="3" t="s">
        <v>4362</v>
      </c>
      <c r="H616" s="51"/>
      <c r="I616" s="2" t="s">
        <v>2487</v>
      </c>
      <c r="J616" s="3" t="s">
        <v>2488</v>
      </c>
      <c r="K616" s="2" t="s">
        <v>2489</v>
      </c>
      <c r="L616" s="2" t="s">
        <v>2490</v>
      </c>
      <c r="M616" s="3" t="s">
        <v>4363</v>
      </c>
      <c r="N616" s="2" t="s">
        <v>4364</v>
      </c>
      <c r="O616" s="2" t="s">
        <v>4365</v>
      </c>
      <c r="P616" s="2">
        <v>10</v>
      </c>
      <c r="Q616" s="3" t="s">
        <v>2519</v>
      </c>
      <c r="R616" s="2" t="s">
        <v>951</v>
      </c>
      <c r="S616" s="3" t="s">
        <v>2520</v>
      </c>
      <c r="T616" s="3" t="s">
        <v>2496</v>
      </c>
      <c r="U616" s="2">
        <v>111058</v>
      </c>
      <c r="V616" s="2">
        <v>3</v>
      </c>
      <c r="W616" s="2">
        <v>0</v>
      </c>
      <c r="X616" s="2" t="s">
        <v>4364</v>
      </c>
      <c r="Z616" s="51">
        <v>45888.517539085602</v>
      </c>
      <c r="AB616" s="2" t="s">
        <v>950</v>
      </c>
    </row>
    <row r="617" spans="1:28" ht="15.75" x14ac:dyDescent="0.25">
      <c r="A617" s="2">
        <v>616</v>
      </c>
      <c r="B617" s="50" t="s">
        <v>4366</v>
      </c>
      <c r="C617" s="47">
        <f ca="1">SUMIF([1]Data!$AC$2:$AC$173,C617,[1]Data!$AD$2:$AD$173)</f>
        <v>0</v>
      </c>
      <c r="D617" s="51">
        <v>45888</v>
      </c>
      <c r="E617" s="51">
        <v>45893</v>
      </c>
      <c r="F617" s="52">
        <v>45888.522244942098</v>
      </c>
      <c r="G617" s="3" t="s">
        <v>4367</v>
      </c>
      <c r="H617" s="51"/>
      <c r="I617" s="2" t="s">
        <v>2487</v>
      </c>
      <c r="J617" s="3" t="s">
        <v>2488</v>
      </c>
      <c r="K617" s="2" t="s">
        <v>2489</v>
      </c>
      <c r="L617" s="2" t="s">
        <v>2490</v>
      </c>
      <c r="M617" s="3" t="s">
        <v>4363</v>
      </c>
      <c r="N617" s="2" t="s">
        <v>4364</v>
      </c>
      <c r="O617" s="2" t="s">
        <v>4365</v>
      </c>
      <c r="P617" s="2">
        <v>10</v>
      </c>
      <c r="Q617" s="3" t="s">
        <v>2519</v>
      </c>
      <c r="R617" s="2" t="s">
        <v>951</v>
      </c>
      <c r="S617" s="3" t="s">
        <v>2520</v>
      </c>
      <c r="T617" s="3" t="s">
        <v>2496</v>
      </c>
      <c r="U617" s="2">
        <v>111058</v>
      </c>
      <c r="V617" s="2">
        <v>3</v>
      </c>
      <c r="W617" s="2">
        <v>0</v>
      </c>
      <c r="X617" s="2" t="s">
        <v>4364</v>
      </c>
      <c r="Z617" s="51">
        <v>45888.522244756903</v>
      </c>
      <c r="AB617" s="2" t="s">
        <v>950</v>
      </c>
    </row>
    <row r="618" spans="1:28" ht="15.75" x14ac:dyDescent="0.25">
      <c r="A618" s="2">
        <v>617</v>
      </c>
      <c r="B618" s="50" t="s">
        <v>4368</v>
      </c>
      <c r="C618" s="47">
        <f ca="1">SUMIF([1]Data!$AC$2:$AC$173,C618,[1]Data!$AD$2:$AD$173)</f>
        <v>0</v>
      </c>
      <c r="D618" s="51">
        <v>45888</v>
      </c>
      <c r="E618" s="51">
        <v>45895</v>
      </c>
      <c r="F618" s="52">
        <v>45888.523402233797</v>
      </c>
      <c r="G618" s="3" t="s">
        <v>4369</v>
      </c>
      <c r="H618" s="51"/>
      <c r="I618" s="2" t="s">
        <v>2487</v>
      </c>
      <c r="J618" s="3" t="s">
        <v>2488</v>
      </c>
      <c r="K618" s="2" t="s">
        <v>2489</v>
      </c>
      <c r="L618" s="2" t="s">
        <v>2490</v>
      </c>
      <c r="M618" s="3" t="s">
        <v>4370</v>
      </c>
      <c r="N618" s="2" t="s">
        <v>4371</v>
      </c>
      <c r="O618" s="2" t="s">
        <v>4372</v>
      </c>
      <c r="P618" s="2">
        <v>10</v>
      </c>
      <c r="Q618" s="3" t="s">
        <v>2519</v>
      </c>
      <c r="R618" s="2" t="s">
        <v>951</v>
      </c>
      <c r="S618" s="3" t="s">
        <v>2520</v>
      </c>
      <c r="T618" s="3" t="s">
        <v>2496</v>
      </c>
      <c r="U618" s="2">
        <v>111058</v>
      </c>
      <c r="V618" s="2">
        <v>2</v>
      </c>
      <c r="W618" s="2">
        <v>0</v>
      </c>
      <c r="X618" s="2" t="s">
        <v>4371</v>
      </c>
      <c r="Z618" s="51">
        <v>45888.523402430597</v>
      </c>
      <c r="AB618" s="2" t="s">
        <v>950</v>
      </c>
    </row>
    <row r="619" spans="1:28" ht="15.75" x14ac:dyDescent="0.25">
      <c r="A619" s="2">
        <v>618</v>
      </c>
      <c r="B619" s="50" t="s">
        <v>4373</v>
      </c>
      <c r="C619" s="47">
        <f ca="1">SUMIF([1]Data!$AC$2:$AC$173,C619,[1]Data!$AD$2:$AD$173)</f>
        <v>0</v>
      </c>
      <c r="D619" s="51">
        <v>45888</v>
      </c>
      <c r="E619" s="51">
        <v>45888</v>
      </c>
      <c r="F619" s="52">
        <v>45888.523992094902</v>
      </c>
      <c r="G619" s="3" t="s">
        <v>4374</v>
      </c>
      <c r="H619" s="51"/>
      <c r="I619" s="2" t="s">
        <v>2487</v>
      </c>
      <c r="J619" s="3" t="s">
        <v>2488</v>
      </c>
      <c r="K619" s="2" t="s">
        <v>2489</v>
      </c>
      <c r="L619" s="2" t="s">
        <v>2490</v>
      </c>
      <c r="M619" s="3" t="s">
        <v>4375</v>
      </c>
      <c r="N619" s="2" t="s">
        <v>4376</v>
      </c>
      <c r="O619" s="2" t="s">
        <v>4377</v>
      </c>
      <c r="P619" s="2">
        <v>10</v>
      </c>
      <c r="Q619" s="3" t="s">
        <v>2510</v>
      </c>
      <c r="R619" s="2" t="s">
        <v>955</v>
      </c>
      <c r="S619" s="3" t="s">
        <v>2511</v>
      </c>
      <c r="T619" s="3" t="s">
        <v>2496</v>
      </c>
      <c r="U619" s="2">
        <v>46000</v>
      </c>
      <c r="V619" s="2">
        <v>2</v>
      </c>
      <c r="W619" s="2">
        <v>0</v>
      </c>
      <c r="X619" s="2" t="s">
        <v>4376</v>
      </c>
      <c r="Z619" s="51">
        <v>45888.5239919792</v>
      </c>
      <c r="AB619" s="2" t="s">
        <v>950</v>
      </c>
    </row>
    <row r="620" spans="1:28" ht="15.75" x14ac:dyDescent="0.25">
      <c r="A620" s="2">
        <v>619</v>
      </c>
      <c r="B620" s="50" t="s">
        <v>4378</v>
      </c>
      <c r="C620" s="47">
        <f ca="1">SUMIF([1]Data!$AC$2:$AC$173,C620,[1]Data!$AD$2:$AD$173)</f>
        <v>0</v>
      </c>
      <c r="D620" s="51">
        <v>45888</v>
      </c>
      <c r="E620" s="51">
        <v>45900</v>
      </c>
      <c r="F620" s="52">
        <v>45888.523993750001</v>
      </c>
      <c r="G620" s="3" t="s">
        <v>4379</v>
      </c>
      <c r="H620" s="51"/>
      <c r="I620" s="2" t="s">
        <v>2487</v>
      </c>
      <c r="J620" s="3" t="s">
        <v>2488</v>
      </c>
      <c r="K620" s="2" t="s">
        <v>2489</v>
      </c>
      <c r="L620" s="2" t="s">
        <v>2490</v>
      </c>
      <c r="M620" s="3" t="s">
        <v>4380</v>
      </c>
      <c r="N620" s="2" t="s">
        <v>4381</v>
      </c>
      <c r="O620" s="2" t="s">
        <v>4382</v>
      </c>
      <c r="P620" s="2">
        <v>10</v>
      </c>
      <c r="Q620" s="3" t="s">
        <v>2519</v>
      </c>
      <c r="R620" s="2" t="s">
        <v>951</v>
      </c>
      <c r="S620" s="3" t="s">
        <v>2520</v>
      </c>
      <c r="T620" s="3" t="s">
        <v>2496</v>
      </c>
      <c r="U620" s="2">
        <v>111058</v>
      </c>
      <c r="V620" s="2">
        <v>1</v>
      </c>
      <c r="W620" s="2">
        <v>0</v>
      </c>
      <c r="X620" s="2" t="s">
        <v>4383</v>
      </c>
      <c r="Y620" s="2" t="s">
        <v>4384</v>
      </c>
      <c r="Z620" s="51">
        <v>45888.523993668998</v>
      </c>
      <c r="AB620" s="2" t="s">
        <v>950</v>
      </c>
    </row>
    <row r="621" spans="1:28" ht="15.75" x14ac:dyDescent="0.25">
      <c r="A621" s="2">
        <v>620</v>
      </c>
      <c r="B621" s="50" t="s">
        <v>4378</v>
      </c>
      <c r="C621" s="47">
        <f ca="1">SUMIF([1]Data!$AC$2:$AC$173,C621,[1]Data!$AD$2:$AD$173)</f>
        <v>0</v>
      </c>
      <c r="D621" s="51">
        <v>45888</v>
      </c>
      <c r="E621" s="51">
        <v>45900</v>
      </c>
      <c r="F621" s="52">
        <v>45888.523993750001</v>
      </c>
      <c r="G621" s="3" t="s">
        <v>4379</v>
      </c>
      <c r="H621" s="51"/>
      <c r="I621" s="2" t="s">
        <v>2487</v>
      </c>
      <c r="J621" s="3" t="s">
        <v>2488</v>
      </c>
      <c r="K621" s="2" t="s">
        <v>2489</v>
      </c>
      <c r="L621" s="2" t="s">
        <v>2490</v>
      </c>
      <c r="M621" s="3" t="s">
        <v>4380</v>
      </c>
      <c r="N621" s="2" t="s">
        <v>4381</v>
      </c>
      <c r="O621" s="2" t="s">
        <v>4382</v>
      </c>
      <c r="P621" s="2">
        <v>20</v>
      </c>
      <c r="Q621" s="3" t="s">
        <v>2528</v>
      </c>
      <c r="R621" s="2" t="s">
        <v>965</v>
      </c>
      <c r="S621" s="3" t="s">
        <v>2529</v>
      </c>
      <c r="T621" s="3" t="s">
        <v>2496</v>
      </c>
      <c r="U621" s="2">
        <v>74250</v>
      </c>
      <c r="V621" s="2">
        <v>2</v>
      </c>
      <c r="W621" s="2">
        <v>0</v>
      </c>
      <c r="X621" s="2" t="s">
        <v>4383</v>
      </c>
      <c r="Y621" s="2" t="s">
        <v>4384</v>
      </c>
      <c r="Z621" s="51">
        <v>45888.523993668998</v>
      </c>
      <c r="AB621" s="2" t="s">
        <v>950</v>
      </c>
    </row>
    <row r="622" spans="1:28" ht="15.75" x14ac:dyDescent="0.25">
      <c r="A622" s="2">
        <v>621</v>
      </c>
      <c r="B622" s="50" t="s">
        <v>4378</v>
      </c>
      <c r="C622" s="47">
        <f ca="1">SUMIF([1]Data!$AC$2:$AC$173,C622,[1]Data!$AD$2:$AD$173)</f>
        <v>0</v>
      </c>
      <c r="D622" s="51">
        <v>45888</v>
      </c>
      <c r="E622" s="51">
        <v>45900</v>
      </c>
      <c r="F622" s="52">
        <v>45888.523993750001</v>
      </c>
      <c r="G622" s="3" t="s">
        <v>4379</v>
      </c>
      <c r="H622" s="51"/>
      <c r="I622" s="2" t="s">
        <v>2487</v>
      </c>
      <c r="J622" s="3" t="s">
        <v>2488</v>
      </c>
      <c r="K622" s="2" t="s">
        <v>2489</v>
      </c>
      <c r="L622" s="2" t="s">
        <v>2490</v>
      </c>
      <c r="M622" s="3" t="s">
        <v>4380</v>
      </c>
      <c r="N622" s="2" t="s">
        <v>4381</v>
      </c>
      <c r="O622" s="2" t="s">
        <v>4382</v>
      </c>
      <c r="P622" s="2">
        <v>30</v>
      </c>
      <c r="Q622" s="3" t="s">
        <v>2592</v>
      </c>
      <c r="R622" s="2" t="s">
        <v>959</v>
      </c>
      <c r="S622" s="3" t="s">
        <v>2593</v>
      </c>
      <c r="T622" s="3" t="s">
        <v>2496</v>
      </c>
      <c r="U622" s="2">
        <v>70950</v>
      </c>
      <c r="V622" s="2">
        <v>2</v>
      </c>
      <c r="W622" s="2">
        <v>0</v>
      </c>
      <c r="X622" s="2" t="s">
        <v>4383</v>
      </c>
      <c r="Y622" s="2" t="s">
        <v>4384</v>
      </c>
      <c r="Z622" s="51">
        <v>45888.523993668998</v>
      </c>
      <c r="AB622" s="2" t="s">
        <v>950</v>
      </c>
    </row>
    <row r="623" spans="1:28" ht="15.75" x14ac:dyDescent="0.25">
      <c r="A623" s="2">
        <v>622</v>
      </c>
      <c r="B623" s="50" t="s">
        <v>4385</v>
      </c>
      <c r="C623" s="47">
        <f ca="1">SUMIF([1]Data!$AC$2:$AC$173,C623,[1]Data!$AD$2:$AD$173)</f>
        <v>0</v>
      </c>
      <c r="D623" s="51">
        <v>45888</v>
      </c>
      <c r="E623" s="51">
        <v>45893</v>
      </c>
      <c r="F623" s="52">
        <v>45888.526123298601</v>
      </c>
      <c r="G623" s="3" t="s">
        <v>4386</v>
      </c>
      <c r="H623" s="51"/>
      <c r="I623" s="2" t="s">
        <v>2487</v>
      </c>
      <c r="J623" s="3" t="s">
        <v>2488</v>
      </c>
      <c r="K623" s="2" t="s">
        <v>2489</v>
      </c>
      <c r="L623" s="2" t="s">
        <v>2490</v>
      </c>
      <c r="M623" s="3" t="s">
        <v>4387</v>
      </c>
      <c r="N623" s="2" t="s">
        <v>4388</v>
      </c>
      <c r="O623" s="2" t="s">
        <v>4389</v>
      </c>
      <c r="P623" s="2">
        <v>10</v>
      </c>
      <c r="Q623" s="3" t="s">
        <v>2556</v>
      </c>
      <c r="R623" s="2" t="s">
        <v>960</v>
      </c>
      <c r="S623" s="3" t="s">
        <v>2557</v>
      </c>
      <c r="T623" s="3" t="s">
        <v>2496</v>
      </c>
      <c r="U623" s="2">
        <v>55595</v>
      </c>
      <c r="V623" s="2">
        <v>2</v>
      </c>
      <c r="W623" s="2">
        <v>0</v>
      </c>
      <c r="X623" s="2" t="s">
        <v>4388</v>
      </c>
      <c r="Z623" s="51">
        <v>45888.526123032403</v>
      </c>
      <c r="AB623" s="2" t="s">
        <v>950</v>
      </c>
    </row>
    <row r="624" spans="1:28" ht="15.75" x14ac:dyDescent="0.25">
      <c r="A624" s="2">
        <v>623</v>
      </c>
      <c r="B624" s="50" t="s">
        <v>4385</v>
      </c>
      <c r="C624" s="47">
        <f ca="1">SUMIF([1]Data!$AC$2:$AC$173,C624,[1]Data!$AD$2:$AD$173)</f>
        <v>0</v>
      </c>
      <c r="D624" s="51">
        <v>45888</v>
      </c>
      <c r="E624" s="51">
        <v>45893</v>
      </c>
      <c r="F624" s="52">
        <v>45888.526123298601</v>
      </c>
      <c r="G624" s="3" t="s">
        <v>4386</v>
      </c>
      <c r="H624" s="51"/>
      <c r="I624" s="2" t="s">
        <v>2487</v>
      </c>
      <c r="J624" s="3" t="s">
        <v>2488</v>
      </c>
      <c r="K624" s="2" t="s">
        <v>2489</v>
      </c>
      <c r="L624" s="2" t="s">
        <v>2490</v>
      </c>
      <c r="M624" s="3" t="s">
        <v>4387</v>
      </c>
      <c r="N624" s="2" t="s">
        <v>4388</v>
      </c>
      <c r="O624" s="2" t="s">
        <v>4389</v>
      </c>
      <c r="P624" s="2">
        <v>20</v>
      </c>
      <c r="Q624" s="3" t="s">
        <v>2494</v>
      </c>
      <c r="R624" s="2" t="s">
        <v>1079</v>
      </c>
      <c r="S624" s="3" t="s">
        <v>2495</v>
      </c>
      <c r="T624" s="3" t="s">
        <v>2496</v>
      </c>
      <c r="U624" s="2">
        <v>49500</v>
      </c>
      <c r="V624" s="2">
        <v>3</v>
      </c>
      <c r="W624" s="2">
        <v>0</v>
      </c>
      <c r="X624" s="2" t="s">
        <v>4388</v>
      </c>
      <c r="Z624" s="51">
        <v>45888.526123032403</v>
      </c>
      <c r="AB624" s="2" t="s">
        <v>950</v>
      </c>
    </row>
    <row r="625" spans="1:28" ht="15.75" x14ac:dyDescent="0.25">
      <c r="A625" s="2">
        <v>624</v>
      </c>
      <c r="B625" s="50" t="s">
        <v>4385</v>
      </c>
      <c r="C625" s="47">
        <f ca="1">SUMIF([1]Data!$AC$2:$AC$173,C625,[1]Data!$AD$2:$AD$173)</f>
        <v>0</v>
      </c>
      <c r="D625" s="51">
        <v>45888</v>
      </c>
      <c r="E625" s="51">
        <v>45893</v>
      </c>
      <c r="F625" s="52">
        <v>45888.526123298601</v>
      </c>
      <c r="G625" s="3" t="s">
        <v>4386</v>
      </c>
      <c r="H625" s="51"/>
      <c r="I625" s="2" t="s">
        <v>2487</v>
      </c>
      <c r="J625" s="3" t="s">
        <v>2488</v>
      </c>
      <c r="K625" s="2" t="s">
        <v>2489</v>
      </c>
      <c r="L625" s="2" t="s">
        <v>2490</v>
      </c>
      <c r="M625" s="3" t="s">
        <v>4387</v>
      </c>
      <c r="N625" s="2" t="s">
        <v>4388</v>
      </c>
      <c r="O625" s="2" t="s">
        <v>4389</v>
      </c>
      <c r="P625" s="2">
        <v>30</v>
      </c>
      <c r="Q625" s="3" t="s">
        <v>2502</v>
      </c>
      <c r="R625" s="2" t="s">
        <v>981</v>
      </c>
      <c r="S625" s="3" t="s">
        <v>2503</v>
      </c>
      <c r="T625" s="3" t="s">
        <v>2496</v>
      </c>
      <c r="U625" s="2">
        <v>50182</v>
      </c>
      <c r="V625" s="2">
        <v>1</v>
      </c>
      <c r="W625" s="2">
        <v>0</v>
      </c>
      <c r="X625" s="2" t="s">
        <v>4388</v>
      </c>
      <c r="Z625" s="51">
        <v>45888.526123032403</v>
      </c>
      <c r="AB625" s="2" t="s">
        <v>950</v>
      </c>
    </row>
    <row r="626" spans="1:28" ht="15.75" x14ac:dyDescent="0.25">
      <c r="A626" s="2">
        <v>625</v>
      </c>
      <c r="B626" s="50" t="s">
        <v>4385</v>
      </c>
      <c r="C626" s="47">
        <f ca="1">SUMIF([1]Data!$AC$2:$AC$173,C626,[1]Data!$AD$2:$AD$173)</f>
        <v>0</v>
      </c>
      <c r="D626" s="51">
        <v>45888</v>
      </c>
      <c r="E626" s="51">
        <v>45893</v>
      </c>
      <c r="F626" s="52">
        <v>45888.526123298601</v>
      </c>
      <c r="G626" s="3" t="s">
        <v>4386</v>
      </c>
      <c r="H626" s="51"/>
      <c r="I626" s="2" t="s">
        <v>2487</v>
      </c>
      <c r="J626" s="3" t="s">
        <v>2488</v>
      </c>
      <c r="K626" s="2" t="s">
        <v>2489</v>
      </c>
      <c r="L626" s="2" t="s">
        <v>2490</v>
      </c>
      <c r="M626" s="3" t="s">
        <v>4387</v>
      </c>
      <c r="N626" s="2" t="s">
        <v>4388</v>
      </c>
      <c r="O626" s="2" t="s">
        <v>4389</v>
      </c>
      <c r="P626" s="2">
        <v>40</v>
      </c>
      <c r="Q626" s="3" t="s">
        <v>2519</v>
      </c>
      <c r="R626" s="2" t="s">
        <v>951</v>
      </c>
      <c r="S626" s="3" t="s">
        <v>2520</v>
      </c>
      <c r="T626" s="3" t="s">
        <v>2496</v>
      </c>
      <c r="U626" s="2">
        <v>111058</v>
      </c>
      <c r="V626" s="2">
        <v>2</v>
      </c>
      <c r="W626" s="2">
        <v>0</v>
      </c>
      <c r="X626" s="2" t="s">
        <v>4388</v>
      </c>
      <c r="Z626" s="51">
        <v>45888.526123032403</v>
      </c>
      <c r="AB626" s="2" t="s">
        <v>950</v>
      </c>
    </row>
    <row r="627" spans="1:28" ht="15.75" x14ac:dyDescent="0.25">
      <c r="A627" s="2">
        <v>626</v>
      </c>
      <c r="B627" s="50" t="s">
        <v>4390</v>
      </c>
      <c r="C627" s="47">
        <f ca="1">SUMIF([1]Data!$AC$2:$AC$173,C627,[1]Data!$AD$2:$AD$173)</f>
        <v>0</v>
      </c>
      <c r="D627" s="51">
        <v>45888</v>
      </c>
      <c r="E627" s="51">
        <v>45893</v>
      </c>
      <c r="F627" s="52">
        <v>45888.5272918634</v>
      </c>
      <c r="G627" s="3" t="s">
        <v>4391</v>
      </c>
      <c r="H627" s="51"/>
      <c r="I627" s="2" t="s">
        <v>2487</v>
      </c>
      <c r="J627" s="3" t="s">
        <v>2488</v>
      </c>
      <c r="K627" s="2" t="s">
        <v>2489</v>
      </c>
      <c r="L627" s="2" t="s">
        <v>2490</v>
      </c>
      <c r="M627" s="3" t="s">
        <v>4392</v>
      </c>
      <c r="N627" s="2" t="s">
        <v>4393</v>
      </c>
      <c r="O627" s="2" t="s">
        <v>4394</v>
      </c>
      <c r="P627" s="2">
        <v>10</v>
      </c>
      <c r="Q627" s="3" t="s">
        <v>2519</v>
      </c>
      <c r="R627" s="2" t="s">
        <v>951</v>
      </c>
      <c r="S627" s="3" t="s">
        <v>2520</v>
      </c>
      <c r="T627" s="3" t="s">
        <v>2496</v>
      </c>
      <c r="U627" s="2">
        <v>111058</v>
      </c>
      <c r="V627" s="2">
        <v>1</v>
      </c>
      <c r="W627" s="2">
        <v>0</v>
      </c>
      <c r="X627" s="2" t="s">
        <v>4393</v>
      </c>
      <c r="Z627" s="51">
        <v>45888.527291585597</v>
      </c>
      <c r="AA627" s="2" t="s">
        <v>4395</v>
      </c>
      <c r="AB627" s="2" t="s">
        <v>950</v>
      </c>
    </row>
    <row r="628" spans="1:28" ht="15.75" x14ac:dyDescent="0.25">
      <c r="A628" s="2">
        <v>627</v>
      </c>
      <c r="B628" s="50" t="s">
        <v>4396</v>
      </c>
      <c r="C628" s="47">
        <f ca="1">SUMIF([1]Data!$AC$2:$AC$173,C628,[1]Data!$AD$2:$AD$173)</f>
        <v>0</v>
      </c>
      <c r="D628" s="51">
        <v>45888</v>
      </c>
      <c r="E628" s="51">
        <v>45893</v>
      </c>
      <c r="F628" s="52">
        <v>45888.529246678198</v>
      </c>
      <c r="G628" s="3" t="s">
        <v>4397</v>
      </c>
      <c r="H628" s="51"/>
      <c r="I628" s="2" t="s">
        <v>2487</v>
      </c>
      <c r="J628" s="3" t="s">
        <v>2488</v>
      </c>
      <c r="K628" s="2" t="s">
        <v>2489</v>
      </c>
      <c r="L628" s="2" t="s">
        <v>2490</v>
      </c>
      <c r="M628" s="3" t="s">
        <v>4398</v>
      </c>
      <c r="N628" s="2" t="s">
        <v>4399</v>
      </c>
      <c r="O628" s="2" t="s">
        <v>4400</v>
      </c>
      <c r="P628" s="2">
        <v>10</v>
      </c>
      <c r="Q628" s="3" t="s">
        <v>2556</v>
      </c>
      <c r="R628" s="2" t="s">
        <v>960</v>
      </c>
      <c r="S628" s="3" t="s">
        <v>2557</v>
      </c>
      <c r="T628" s="3" t="s">
        <v>2496</v>
      </c>
      <c r="U628" s="2">
        <v>55595</v>
      </c>
      <c r="V628" s="2">
        <v>2</v>
      </c>
      <c r="W628" s="2">
        <v>0</v>
      </c>
      <c r="X628" s="2" t="s">
        <v>4399</v>
      </c>
      <c r="Y628" s="2" t="s">
        <v>4401</v>
      </c>
      <c r="Z628" s="51">
        <v>45888.5292463773</v>
      </c>
      <c r="AB628" s="2" t="s">
        <v>950</v>
      </c>
    </row>
    <row r="629" spans="1:28" ht="15.75" x14ac:dyDescent="0.25">
      <c r="A629" s="2">
        <v>628</v>
      </c>
      <c r="B629" s="50" t="s">
        <v>4396</v>
      </c>
      <c r="C629" s="47">
        <f ca="1">SUMIF([1]Data!$AC$2:$AC$173,C629,[1]Data!$AD$2:$AD$173)</f>
        <v>0</v>
      </c>
      <c r="D629" s="51">
        <v>45888</v>
      </c>
      <c r="E629" s="51">
        <v>45893</v>
      </c>
      <c r="F629" s="52">
        <v>45888.529246678198</v>
      </c>
      <c r="G629" s="3" t="s">
        <v>4397</v>
      </c>
      <c r="H629" s="51"/>
      <c r="I629" s="2" t="s">
        <v>2487</v>
      </c>
      <c r="J629" s="3" t="s">
        <v>2488</v>
      </c>
      <c r="K629" s="2" t="s">
        <v>2489</v>
      </c>
      <c r="L629" s="2" t="s">
        <v>2490</v>
      </c>
      <c r="M629" s="3" t="s">
        <v>4398</v>
      </c>
      <c r="N629" s="2" t="s">
        <v>4399</v>
      </c>
      <c r="O629" s="2" t="s">
        <v>4400</v>
      </c>
      <c r="P629" s="2">
        <v>20</v>
      </c>
      <c r="Q629" s="3" t="s">
        <v>2502</v>
      </c>
      <c r="R629" s="2" t="s">
        <v>981</v>
      </c>
      <c r="S629" s="3" t="s">
        <v>2503</v>
      </c>
      <c r="T629" s="3" t="s">
        <v>2496</v>
      </c>
      <c r="U629" s="2">
        <v>50182</v>
      </c>
      <c r="V629" s="2">
        <v>2</v>
      </c>
      <c r="W629" s="2">
        <v>0</v>
      </c>
      <c r="X629" s="2" t="s">
        <v>4399</v>
      </c>
      <c r="Y629" s="2" t="s">
        <v>4401</v>
      </c>
      <c r="Z629" s="51">
        <v>45888.5292463773</v>
      </c>
      <c r="AB629" s="2" t="s">
        <v>950</v>
      </c>
    </row>
    <row r="630" spans="1:28" ht="15.75" x14ac:dyDescent="0.25">
      <c r="A630" s="2">
        <v>629</v>
      </c>
      <c r="B630" s="50" t="s">
        <v>4396</v>
      </c>
      <c r="C630" s="47">
        <f ca="1">SUMIF([1]Data!$AC$2:$AC$173,C630,[1]Data!$AD$2:$AD$173)</f>
        <v>0</v>
      </c>
      <c r="D630" s="51">
        <v>45888</v>
      </c>
      <c r="E630" s="51">
        <v>45893</v>
      </c>
      <c r="F630" s="52">
        <v>45888.529246678198</v>
      </c>
      <c r="G630" s="3" t="s">
        <v>4397</v>
      </c>
      <c r="H630" s="51"/>
      <c r="I630" s="2" t="s">
        <v>2487</v>
      </c>
      <c r="J630" s="3" t="s">
        <v>2488</v>
      </c>
      <c r="K630" s="2" t="s">
        <v>2489</v>
      </c>
      <c r="L630" s="2" t="s">
        <v>2490</v>
      </c>
      <c r="M630" s="3" t="s">
        <v>4398</v>
      </c>
      <c r="N630" s="2" t="s">
        <v>4399</v>
      </c>
      <c r="O630" s="2" t="s">
        <v>4400</v>
      </c>
      <c r="P630" s="2">
        <v>30</v>
      </c>
      <c r="Q630" s="3" t="s">
        <v>2563</v>
      </c>
      <c r="R630" s="2" t="s">
        <v>961</v>
      </c>
      <c r="S630" s="3" t="s">
        <v>2564</v>
      </c>
      <c r="T630" s="3" t="s">
        <v>2496</v>
      </c>
      <c r="U630" s="2">
        <v>73431</v>
      </c>
      <c r="V630" s="2">
        <v>2</v>
      </c>
      <c r="W630" s="2">
        <v>0</v>
      </c>
      <c r="X630" s="2" t="s">
        <v>4399</v>
      </c>
      <c r="Y630" s="2" t="s">
        <v>4401</v>
      </c>
      <c r="Z630" s="51">
        <v>45888.5292463773</v>
      </c>
      <c r="AB630" s="2" t="s">
        <v>950</v>
      </c>
    </row>
    <row r="631" spans="1:28" ht="15.75" x14ac:dyDescent="0.25">
      <c r="A631" s="2">
        <v>630</v>
      </c>
      <c r="B631" s="50" t="s">
        <v>4396</v>
      </c>
      <c r="C631" s="47">
        <f ca="1">SUMIF([1]Data!$AC$2:$AC$173,C631,[1]Data!$AD$2:$AD$173)</f>
        <v>0</v>
      </c>
      <c r="D631" s="51">
        <v>45888</v>
      </c>
      <c r="E631" s="51">
        <v>45893</v>
      </c>
      <c r="F631" s="52">
        <v>45888.529246678198</v>
      </c>
      <c r="G631" s="3" t="s">
        <v>4397</v>
      </c>
      <c r="H631" s="51"/>
      <c r="I631" s="2" t="s">
        <v>2487</v>
      </c>
      <c r="J631" s="3" t="s">
        <v>2488</v>
      </c>
      <c r="K631" s="2" t="s">
        <v>2489</v>
      </c>
      <c r="L631" s="2" t="s">
        <v>2490</v>
      </c>
      <c r="M631" s="3" t="s">
        <v>4398</v>
      </c>
      <c r="N631" s="2" t="s">
        <v>4399</v>
      </c>
      <c r="O631" s="2" t="s">
        <v>4400</v>
      </c>
      <c r="P631" s="2">
        <v>40</v>
      </c>
      <c r="Q631" s="3" t="s">
        <v>2519</v>
      </c>
      <c r="R631" s="2" t="s">
        <v>951</v>
      </c>
      <c r="S631" s="3" t="s">
        <v>2520</v>
      </c>
      <c r="T631" s="3" t="s">
        <v>2496</v>
      </c>
      <c r="U631" s="2">
        <v>111058</v>
      </c>
      <c r="V631" s="2">
        <v>1</v>
      </c>
      <c r="W631" s="2">
        <v>0</v>
      </c>
      <c r="X631" s="2" t="s">
        <v>4399</v>
      </c>
      <c r="Y631" s="2" t="s">
        <v>4401</v>
      </c>
      <c r="Z631" s="51">
        <v>45888.5292463773</v>
      </c>
      <c r="AB631" s="2" t="s">
        <v>950</v>
      </c>
    </row>
    <row r="632" spans="1:28" ht="15.75" x14ac:dyDescent="0.25">
      <c r="A632" s="2">
        <v>631</v>
      </c>
      <c r="B632" s="50" t="s">
        <v>4396</v>
      </c>
      <c r="C632" s="47">
        <f ca="1">SUMIF([1]Data!$AC$2:$AC$173,C632,[1]Data!$AD$2:$AD$173)</f>
        <v>0</v>
      </c>
      <c r="D632" s="51">
        <v>45888</v>
      </c>
      <c r="E632" s="51">
        <v>45893</v>
      </c>
      <c r="F632" s="52">
        <v>45888.529246678198</v>
      </c>
      <c r="G632" s="3" t="s">
        <v>4397</v>
      </c>
      <c r="H632" s="51"/>
      <c r="I632" s="2" t="s">
        <v>2487</v>
      </c>
      <c r="J632" s="3" t="s">
        <v>2488</v>
      </c>
      <c r="K632" s="2" t="s">
        <v>2489</v>
      </c>
      <c r="L632" s="2" t="s">
        <v>2490</v>
      </c>
      <c r="M632" s="3" t="s">
        <v>4398</v>
      </c>
      <c r="N632" s="2" t="s">
        <v>4399</v>
      </c>
      <c r="O632" s="2" t="s">
        <v>4400</v>
      </c>
      <c r="P632" s="2">
        <v>50</v>
      </c>
      <c r="Q632" s="3" t="s">
        <v>2528</v>
      </c>
      <c r="R632" s="2" t="s">
        <v>965</v>
      </c>
      <c r="S632" s="3" t="s">
        <v>2529</v>
      </c>
      <c r="T632" s="3" t="s">
        <v>2496</v>
      </c>
      <c r="U632" s="2">
        <v>74250</v>
      </c>
      <c r="V632" s="2">
        <v>5</v>
      </c>
      <c r="W632" s="2">
        <v>0</v>
      </c>
      <c r="X632" s="2" t="s">
        <v>4399</v>
      </c>
      <c r="Y632" s="2" t="s">
        <v>4401</v>
      </c>
      <c r="Z632" s="51">
        <v>45888.5292463773</v>
      </c>
      <c r="AB632" s="2" t="s">
        <v>950</v>
      </c>
    </row>
    <row r="633" spans="1:28" ht="15.75" x14ac:dyDescent="0.25">
      <c r="A633" s="2">
        <v>632</v>
      </c>
      <c r="B633" s="50" t="s">
        <v>4402</v>
      </c>
      <c r="C633" s="47">
        <f ca="1">SUMIF([1]Data!$AC$2:$AC$173,C633,[1]Data!$AD$2:$AD$173)</f>
        <v>0</v>
      </c>
      <c r="D633" s="51">
        <v>45888</v>
      </c>
      <c r="E633" s="51">
        <v>45893</v>
      </c>
      <c r="F633" s="52">
        <v>45888.534504247698</v>
      </c>
      <c r="G633" s="3" t="s">
        <v>4403</v>
      </c>
      <c r="H633" s="51"/>
      <c r="I633" s="2" t="s">
        <v>2487</v>
      </c>
      <c r="J633" s="3" t="s">
        <v>2488</v>
      </c>
      <c r="K633" s="2" t="s">
        <v>2489</v>
      </c>
      <c r="L633" s="2" t="s">
        <v>2490</v>
      </c>
      <c r="M633" s="3" t="s">
        <v>4404</v>
      </c>
      <c r="N633" s="2" t="s">
        <v>4405</v>
      </c>
      <c r="O633" s="2" t="s">
        <v>4406</v>
      </c>
      <c r="P633" s="2">
        <v>10</v>
      </c>
      <c r="Q633" s="3" t="s">
        <v>2519</v>
      </c>
      <c r="R633" s="2" t="s">
        <v>951</v>
      </c>
      <c r="S633" s="3" t="s">
        <v>2520</v>
      </c>
      <c r="T633" s="3" t="s">
        <v>2496</v>
      </c>
      <c r="U633" s="2">
        <v>111058</v>
      </c>
      <c r="V633" s="2">
        <v>3</v>
      </c>
      <c r="W633" s="2">
        <v>0</v>
      </c>
      <c r="X633" s="2" t="s">
        <v>4405</v>
      </c>
      <c r="Z633" s="51">
        <v>45888.5345038542</v>
      </c>
      <c r="AB633" s="2" t="s">
        <v>950</v>
      </c>
    </row>
    <row r="634" spans="1:28" ht="15.75" x14ac:dyDescent="0.25">
      <c r="A634" s="2">
        <v>633</v>
      </c>
      <c r="B634" s="50" t="s">
        <v>4407</v>
      </c>
      <c r="C634" s="47">
        <f ca="1">SUMIF([1]Data!$AC$2:$AC$173,C634,[1]Data!$AD$2:$AD$173)</f>
        <v>0</v>
      </c>
      <c r="D634" s="51">
        <v>45888</v>
      </c>
      <c r="E634" s="51">
        <v>45893</v>
      </c>
      <c r="F634" s="52">
        <v>45888.536449918996</v>
      </c>
      <c r="G634" s="3" t="s">
        <v>4408</v>
      </c>
      <c r="H634" s="51"/>
      <c r="I634" s="2" t="s">
        <v>2487</v>
      </c>
      <c r="J634" s="3" t="s">
        <v>2488</v>
      </c>
      <c r="K634" s="2" t="s">
        <v>2489</v>
      </c>
      <c r="L634" s="2" t="s">
        <v>2490</v>
      </c>
      <c r="M634" s="3" t="s">
        <v>4404</v>
      </c>
      <c r="N634" s="2" t="s">
        <v>4405</v>
      </c>
      <c r="O634" s="2" t="s">
        <v>4406</v>
      </c>
      <c r="P634" s="2">
        <v>10</v>
      </c>
      <c r="Q634" s="3" t="s">
        <v>2519</v>
      </c>
      <c r="R634" s="2" t="s">
        <v>951</v>
      </c>
      <c r="S634" s="3" t="s">
        <v>2520</v>
      </c>
      <c r="T634" s="3" t="s">
        <v>2496</v>
      </c>
      <c r="U634" s="2">
        <v>111058</v>
      </c>
      <c r="V634" s="2">
        <v>3</v>
      </c>
      <c r="W634" s="2">
        <v>0</v>
      </c>
      <c r="X634" s="2" t="s">
        <v>4405</v>
      </c>
      <c r="Z634" s="51">
        <v>45888.536449618099</v>
      </c>
      <c r="AB634" s="2" t="s">
        <v>950</v>
      </c>
    </row>
    <row r="635" spans="1:28" ht="15.75" x14ac:dyDescent="0.25">
      <c r="A635" s="2">
        <v>634</v>
      </c>
      <c r="B635" s="50" t="s">
        <v>4407</v>
      </c>
      <c r="C635" s="47">
        <f ca="1">SUMIF([1]Data!$AC$2:$AC$173,C635,[1]Data!$AD$2:$AD$173)</f>
        <v>0</v>
      </c>
      <c r="D635" s="51">
        <v>45888</v>
      </c>
      <c r="E635" s="51">
        <v>45893</v>
      </c>
      <c r="F635" s="52">
        <v>45888.536449918996</v>
      </c>
      <c r="G635" s="3" t="s">
        <v>4408</v>
      </c>
      <c r="H635" s="51"/>
      <c r="I635" s="2" t="s">
        <v>2487</v>
      </c>
      <c r="J635" s="3" t="s">
        <v>2488</v>
      </c>
      <c r="K635" s="2" t="s">
        <v>2489</v>
      </c>
      <c r="L635" s="2" t="s">
        <v>2490</v>
      </c>
      <c r="M635" s="3" t="s">
        <v>4404</v>
      </c>
      <c r="N635" s="2" t="s">
        <v>4405</v>
      </c>
      <c r="O635" s="2" t="s">
        <v>4406</v>
      </c>
      <c r="P635" s="2">
        <v>20</v>
      </c>
      <c r="Q635" s="3" t="s">
        <v>2502</v>
      </c>
      <c r="R635" s="2" t="s">
        <v>981</v>
      </c>
      <c r="S635" s="3" t="s">
        <v>2503</v>
      </c>
      <c r="T635" s="3" t="s">
        <v>2496</v>
      </c>
      <c r="U635" s="2">
        <v>50182</v>
      </c>
      <c r="V635" s="2">
        <v>1</v>
      </c>
      <c r="W635" s="2">
        <v>0</v>
      </c>
      <c r="X635" s="2" t="s">
        <v>4405</v>
      </c>
      <c r="Z635" s="51">
        <v>45888.536449618099</v>
      </c>
      <c r="AB635" s="2" t="s">
        <v>950</v>
      </c>
    </row>
    <row r="636" spans="1:28" ht="15.75" x14ac:dyDescent="0.25">
      <c r="A636" s="2">
        <v>635</v>
      </c>
      <c r="B636" s="50" t="s">
        <v>4409</v>
      </c>
      <c r="C636" s="47">
        <f ca="1">SUMIF([1]Data!$AC$2:$AC$173,C636,[1]Data!$AD$2:$AD$173)</f>
        <v>0</v>
      </c>
      <c r="D636" s="51">
        <v>45888</v>
      </c>
      <c r="E636" s="51">
        <v>45888</v>
      </c>
      <c r="F636" s="52">
        <v>45888.537431284698</v>
      </c>
      <c r="G636" s="3" t="s">
        <v>4410</v>
      </c>
      <c r="H636" s="51"/>
      <c r="I636" s="2" t="s">
        <v>2487</v>
      </c>
      <c r="J636" s="3" t="s">
        <v>2488</v>
      </c>
      <c r="K636" s="2" t="s">
        <v>2489</v>
      </c>
      <c r="L636" s="2" t="s">
        <v>2490</v>
      </c>
      <c r="M636" s="3" t="s">
        <v>4375</v>
      </c>
      <c r="N636" s="2" t="s">
        <v>4376</v>
      </c>
      <c r="O636" s="2" t="s">
        <v>4377</v>
      </c>
      <c r="P636" s="2">
        <v>10</v>
      </c>
      <c r="Q636" s="3" t="s">
        <v>2502</v>
      </c>
      <c r="R636" s="2" t="s">
        <v>981</v>
      </c>
      <c r="S636" s="3" t="s">
        <v>2503</v>
      </c>
      <c r="T636" s="3" t="s">
        <v>2496</v>
      </c>
      <c r="U636" s="2">
        <v>50182</v>
      </c>
      <c r="V636" s="2">
        <v>4</v>
      </c>
      <c r="W636" s="2">
        <v>0</v>
      </c>
      <c r="X636" s="2" t="s">
        <v>4376</v>
      </c>
      <c r="Z636" s="51">
        <v>45888.537430787001</v>
      </c>
      <c r="AB636" s="2" t="s">
        <v>950</v>
      </c>
    </row>
    <row r="637" spans="1:28" ht="15.75" x14ac:dyDescent="0.25">
      <c r="A637" s="2">
        <v>636</v>
      </c>
      <c r="B637" s="50" t="s">
        <v>4411</v>
      </c>
      <c r="C637" s="47">
        <f ca="1">SUMIF([1]Data!$AC$2:$AC$173,C637,[1]Data!$AD$2:$AD$173)</f>
        <v>0</v>
      </c>
      <c r="D637" s="51">
        <v>45888</v>
      </c>
      <c r="E637" s="51">
        <v>45893</v>
      </c>
      <c r="F637" s="52">
        <v>45888.5382221412</v>
      </c>
      <c r="G637" s="3" t="s">
        <v>4412</v>
      </c>
      <c r="H637" s="51"/>
      <c r="I637" s="2" t="s">
        <v>2487</v>
      </c>
      <c r="J637" s="3" t="s">
        <v>2488</v>
      </c>
      <c r="K637" s="2" t="s">
        <v>2489</v>
      </c>
      <c r="L637" s="2" t="s">
        <v>2490</v>
      </c>
      <c r="M637" s="3" t="s">
        <v>4413</v>
      </c>
      <c r="N637" s="2" t="s">
        <v>4414</v>
      </c>
      <c r="O637" s="2" t="s">
        <v>4415</v>
      </c>
      <c r="P637" s="2">
        <v>10</v>
      </c>
      <c r="Q637" s="3" t="s">
        <v>2519</v>
      </c>
      <c r="R637" s="2" t="s">
        <v>951</v>
      </c>
      <c r="S637" s="3" t="s">
        <v>2520</v>
      </c>
      <c r="T637" s="3" t="s">
        <v>2496</v>
      </c>
      <c r="U637" s="2">
        <v>111058</v>
      </c>
      <c r="V637" s="2">
        <v>6</v>
      </c>
      <c r="W637" s="2">
        <v>0</v>
      </c>
      <c r="X637" s="2" t="s">
        <v>4414</v>
      </c>
      <c r="Y637" s="2" t="s">
        <v>4416</v>
      </c>
      <c r="Z637" s="51">
        <v>45888.538221990697</v>
      </c>
      <c r="AA637" s="2" t="s">
        <v>4417</v>
      </c>
      <c r="AB637" s="2" t="s">
        <v>950</v>
      </c>
    </row>
    <row r="638" spans="1:28" ht="15.75" x14ac:dyDescent="0.25">
      <c r="A638" s="2">
        <v>637</v>
      </c>
      <c r="B638" s="50" t="s">
        <v>4418</v>
      </c>
      <c r="C638" s="47">
        <f ca="1">SUMIF([1]Data!$AC$2:$AC$173,C638,[1]Data!$AD$2:$AD$173)</f>
        <v>0</v>
      </c>
      <c r="D638" s="51">
        <v>45888</v>
      </c>
      <c r="E638" s="51">
        <v>45893</v>
      </c>
      <c r="F638" s="52">
        <v>45888.539869444401</v>
      </c>
      <c r="G638" s="3" t="s">
        <v>4419</v>
      </c>
      <c r="H638" s="51"/>
      <c r="I638" s="2" t="s">
        <v>2487</v>
      </c>
      <c r="J638" s="3" t="s">
        <v>2488</v>
      </c>
      <c r="K638" s="2" t="s">
        <v>2489</v>
      </c>
      <c r="L638" s="2" t="s">
        <v>2490</v>
      </c>
      <c r="M638" s="3" t="s">
        <v>4413</v>
      </c>
      <c r="N638" s="2" t="s">
        <v>4414</v>
      </c>
      <c r="O638" s="2" t="s">
        <v>4415</v>
      </c>
      <c r="P638" s="2">
        <v>10</v>
      </c>
      <c r="Q638" s="3" t="s">
        <v>2519</v>
      </c>
      <c r="R638" s="2" t="s">
        <v>951</v>
      </c>
      <c r="S638" s="3" t="s">
        <v>2520</v>
      </c>
      <c r="T638" s="3" t="s">
        <v>2496</v>
      </c>
      <c r="U638" s="2">
        <v>111058</v>
      </c>
      <c r="V638" s="2">
        <v>3</v>
      </c>
      <c r="W638" s="2">
        <v>0</v>
      </c>
      <c r="X638" s="2" t="s">
        <v>4414</v>
      </c>
      <c r="Y638" s="2" t="s">
        <v>4416</v>
      </c>
      <c r="Z638" s="51">
        <v>45888.5398690972</v>
      </c>
      <c r="AA638" s="2" t="s">
        <v>4420</v>
      </c>
      <c r="AB638" s="2" t="s">
        <v>950</v>
      </c>
    </row>
    <row r="639" spans="1:28" ht="15.75" x14ac:dyDescent="0.25">
      <c r="A639" s="2">
        <v>638</v>
      </c>
      <c r="B639" s="50" t="s">
        <v>4421</v>
      </c>
      <c r="C639" s="47">
        <f ca="1">SUMIF([1]Data!$AC$2:$AC$173,C639,[1]Data!$AD$2:$AD$173)</f>
        <v>0</v>
      </c>
      <c r="D639" s="51">
        <v>45888</v>
      </c>
      <c r="E639" s="51">
        <v>45895</v>
      </c>
      <c r="F639" s="52">
        <v>45888.545710034698</v>
      </c>
      <c r="G639" s="3" t="s">
        <v>4422</v>
      </c>
      <c r="H639" s="51"/>
      <c r="I639" s="2" t="s">
        <v>2487</v>
      </c>
      <c r="J639" s="3" t="s">
        <v>2488</v>
      </c>
      <c r="K639" s="2" t="s">
        <v>2489</v>
      </c>
      <c r="L639" s="2" t="s">
        <v>2490</v>
      </c>
      <c r="M639" s="3" t="s">
        <v>4423</v>
      </c>
      <c r="N639" s="2" t="s">
        <v>4424</v>
      </c>
      <c r="O639" s="2" t="s">
        <v>4425</v>
      </c>
      <c r="P639" s="2">
        <v>10</v>
      </c>
      <c r="Q639" s="3" t="s">
        <v>2519</v>
      </c>
      <c r="R639" s="2" t="s">
        <v>951</v>
      </c>
      <c r="S639" s="3" t="s">
        <v>2520</v>
      </c>
      <c r="T639" s="3" t="s">
        <v>2496</v>
      </c>
      <c r="U639" s="2">
        <v>111058</v>
      </c>
      <c r="V639" s="2">
        <v>2</v>
      </c>
      <c r="W639" s="2">
        <v>0</v>
      </c>
      <c r="X639" s="2" t="s">
        <v>4424</v>
      </c>
      <c r="Y639" s="2" t="s">
        <v>2541</v>
      </c>
      <c r="Z639" s="51">
        <v>45888.545709293998</v>
      </c>
      <c r="AA639" s="2" t="s">
        <v>4426</v>
      </c>
      <c r="AB639" s="2" t="s">
        <v>950</v>
      </c>
    </row>
    <row r="640" spans="1:28" ht="15.75" x14ac:dyDescent="0.25">
      <c r="A640" s="2">
        <v>639</v>
      </c>
      <c r="B640" s="50" t="s">
        <v>4427</v>
      </c>
      <c r="C640" s="47">
        <f ca="1">SUMIF([1]Data!$AC$2:$AC$173,C640,[1]Data!$AD$2:$AD$173)</f>
        <v>0</v>
      </c>
      <c r="D640" s="51">
        <v>45888</v>
      </c>
      <c r="E640" s="51">
        <v>45895</v>
      </c>
      <c r="F640" s="52">
        <v>45888.545996643501</v>
      </c>
      <c r="G640" s="3" t="s">
        <v>4428</v>
      </c>
      <c r="H640" s="51"/>
      <c r="I640" s="2" t="s">
        <v>2487</v>
      </c>
      <c r="J640" s="3" t="s">
        <v>2488</v>
      </c>
      <c r="K640" s="2" t="s">
        <v>2489</v>
      </c>
      <c r="L640" s="2" t="s">
        <v>2490</v>
      </c>
      <c r="M640" s="3" t="s">
        <v>4429</v>
      </c>
      <c r="N640" s="2" t="s">
        <v>4430</v>
      </c>
      <c r="O640" s="2" t="s">
        <v>4431</v>
      </c>
      <c r="P640" s="2">
        <v>10</v>
      </c>
      <c r="Q640" s="3" t="s">
        <v>2556</v>
      </c>
      <c r="R640" s="2" t="s">
        <v>960</v>
      </c>
      <c r="S640" s="3" t="s">
        <v>2557</v>
      </c>
      <c r="T640" s="3" t="s">
        <v>2496</v>
      </c>
      <c r="U640" s="2">
        <v>55595</v>
      </c>
      <c r="V640" s="2">
        <v>2</v>
      </c>
      <c r="W640" s="2">
        <v>0</v>
      </c>
      <c r="X640" s="2" t="s">
        <v>4430</v>
      </c>
      <c r="Z640" s="51">
        <v>45888.545996099499</v>
      </c>
      <c r="AA640" s="2" t="s">
        <v>4432</v>
      </c>
      <c r="AB640" s="2" t="s">
        <v>950</v>
      </c>
    </row>
    <row r="641" spans="1:28" ht="15.75" x14ac:dyDescent="0.25">
      <c r="A641" s="2">
        <v>640</v>
      </c>
      <c r="B641" s="50" t="s">
        <v>4427</v>
      </c>
      <c r="C641" s="47">
        <f ca="1">SUMIF([1]Data!$AC$2:$AC$173,C641,[1]Data!$AD$2:$AD$173)</f>
        <v>0</v>
      </c>
      <c r="D641" s="51">
        <v>45888</v>
      </c>
      <c r="E641" s="51">
        <v>45895</v>
      </c>
      <c r="F641" s="52">
        <v>45888.545996643501</v>
      </c>
      <c r="G641" s="3" t="s">
        <v>4428</v>
      </c>
      <c r="H641" s="51"/>
      <c r="I641" s="2" t="s">
        <v>2487</v>
      </c>
      <c r="J641" s="3" t="s">
        <v>2488</v>
      </c>
      <c r="K641" s="2" t="s">
        <v>2489</v>
      </c>
      <c r="L641" s="2" t="s">
        <v>2490</v>
      </c>
      <c r="M641" s="3" t="s">
        <v>4429</v>
      </c>
      <c r="N641" s="2" t="s">
        <v>4430</v>
      </c>
      <c r="O641" s="2" t="s">
        <v>4431</v>
      </c>
      <c r="P641" s="2">
        <v>20</v>
      </c>
      <c r="Q641" s="3" t="s">
        <v>2502</v>
      </c>
      <c r="R641" s="2" t="s">
        <v>981</v>
      </c>
      <c r="S641" s="3" t="s">
        <v>2503</v>
      </c>
      <c r="T641" s="3" t="s">
        <v>2496</v>
      </c>
      <c r="U641" s="2">
        <v>50182</v>
      </c>
      <c r="V641" s="2">
        <v>1</v>
      </c>
      <c r="W641" s="2">
        <v>0</v>
      </c>
      <c r="X641" s="2" t="s">
        <v>4430</v>
      </c>
      <c r="Z641" s="51">
        <v>45888.545996099499</v>
      </c>
      <c r="AA641" s="2" t="s">
        <v>4432</v>
      </c>
      <c r="AB641" s="2" t="s">
        <v>950</v>
      </c>
    </row>
    <row r="642" spans="1:28" ht="15.75" x14ac:dyDescent="0.25">
      <c r="A642" s="2">
        <v>641</v>
      </c>
      <c r="B642" s="50" t="s">
        <v>4433</v>
      </c>
      <c r="C642" s="47">
        <f ca="1">SUMIF([1]Data!$AC$2:$AC$173,C642,[1]Data!$AD$2:$AD$173)</f>
        <v>0</v>
      </c>
      <c r="D642" s="51">
        <v>45888</v>
      </c>
      <c r="E642" s="51">
        <v>45888</v>
      </c>
      <c r="F642" s="52">
        <v>45888.549147418998</v>
      </c>
      <c r="G642" s="3" t="s">
        <v>4434</v>
      </c>
      <c r="H642" s="51"/>
      <c r="I642" s="2" t="s">
        <v>2487</v>
      </c>
      <c r="J642" s="3" t="s">
        <v>2488</v>
      </c>
      <c r="K642" s="2" t="s">
        <v>2489</v>
      </c>
      <c r="L642" s="2" t="s">
        <v>2490</v>
      </c>
      <c r="M642" s="3" t="s">
        <v>4435</v>
      </c>
      <c r="N642" s="2" t="s">
        <v>4436</v>
      </c>
      <c r="O642" s="2" t="s">
        <v>4437</v>
      </c>
      <c r="P642" s="2">
        <v>10</v>
      </c>
      <c r="Q642" s="3" t="s">
        <v>2494</v>
      </c>
      <c r="R642" s="2" t="s">
        <v>1079</v>
      </c>
      <c r="S642" s="3" t="s">
        <v>2495</v>
      </c>
      <c r="T642" s="3" t="s">
        <v>2496</v>
      </c>
      <c r="U642" s="2">
        <v>49500</v>
      </c>
      <c r="V642" s="2">
        <v>1</v>
      </c>
      <c r="W642" s="2">
        <v>0</v>
      </c>
      <c r="X642" s="2" t="s">
        <v>4436</v>
      </c>
      <c r="Z642" s="51">
        <v>45888.549148263897</v>
      </c>
      <c r="AB642" s="2" t="s">
        <v>950</v>
      </c>
    </row>
    <row r="643" spans="1:28" ht="15.75" x14ac:dyDescent="0.25">
      <c r="A643" s="2">
        <v>642</v>
      </c>
      <c r="B643" s="50" t="s">
        <v>4433</v>
      </c>
      <c r="C643" s="47">
        <f ca="1">SUMIF([1]Data!$AC$2:$AC$173,C643,[1]Data!$AD$2:$AD$173)</f>
        <v>0</v>
      </c>
      <c r="D643" s="51">
        <v>45888</v>
      </c>
      <c r="E643" s="51">
        <v>45888</v>
      </c>
      <c r="F643" s="52">
        <v>45888.549147418998</v>
      </c>
      <c r="G643" s="3" t="s">
        <v>4434</v>
      </c>
      <c r="H643" s="51"/>
      <c r="I643" s="2" t="s">
        <v>2487</v>
      </c>
      <c r="J643" s="3" t="s">
        <v>2488</v>
      </c>
      <c r="K643" s="2" t="s">
        <v>2489</v>
      </c>
      <c r="L643" s="2" t="s">
        <v>2490</v>
      </c>
      <c r="M643" s="3" t="s">
        <v>4435</v>
      </c>
      <c r="N643" s="2" t="s">
        <v>4436</v>
      </c>
      <c r="O643" s="2" t="s">
        <v>4437</v>
      </c>
      <c r="P643" s="2">
        <v>20</v>
      </c>
      <c r="Q643" s="3" t="s">
        <v>2556</v>
      </c>
      <c r="R643" s="2" t="s">
        <v>960</v>
      </c>
      <c r="S643" s="3" t="s">
        <v>2557</v>
      </c>
      <c r="T643" s="3" t="s">
        <v>2496</v>
      </c>
      <c r="U643" s="2">
        <v>55595</v>
      </c>
      <c r="V643" s="2">
        <v>1</v>
      </c>
      <c r="W643" s="2">
        <v>0</v>
      </c>
      <c r="X643" s="2" t="s">
        <v>4436</v>
      </c>
      <c r="Z643" s="51">
        <v>45888.549148263897</v>
      </c>
      <c r="AB643" s="2" t="s">
        <v>950</v>
      </c>
    </row>
    <row r="644" spans="1:28" ht="15.75" x14ac:dyDescent="0.25">
      <c r="A644" s="2">
        <v>643</v>
      </c>
      <c r="B644" s="50" t="s">
        <v>4433</v>
      </c>
      <c r="C644" s="47">
        <f ca="1">SUMIF([1]Data!$AC$2:$AC$173,C644,[1]Data!$AD$2:$AD$173)</f>
        <v>0</v>
      </c>
      <c r="D644" s="51">
        <v>45888</v>
      </c>
      <c r="E644" s="51">
        <v>45888</v>
      </c>
      <c r="F644" s="52">
        <v>45888.549147418998</v>
      </c>
      <c r="G644" s="3" t="s">
        <v>4434</v>
      </c>
      <c r="H644" s="51"/>
      <c r="I644" s="2" t="s">
        <v>2487</v>
      </c>
      <c r="J644" s="3" t="s">
        <v>2488</v>
      </c>
      <c r="K644" s="2" t="s">
        <v>2489</v>
      </c>
      <c r="L644" s="2" t="s">
        <v>2490</v>
      </c>
      <c r="M644" s="3" t="s">
        <v>4435</v>
      </c>
      <c r="N644" s="2" t="s">
        <v>4436</v>
      </c>
      <c r="O644" s="2" t="s">
        <v>4437</v>
      </c>
      <c r="P644" s="2">
        <v>30</v>
      </c>
      <c r="Q644" s="3" t="s">
        <v>2498</v>
      </c>
      <c r="R644" s="2" t="s">
        <v>977</v>
      </c>
      <c r="S644" s="3" t="s">
        <v>2499</v>
      </c>
      <c r="T644" s="3" t="s">
        <v>2496</v>
      </c>
      <c r="U644" s="2">
        <v>50400</v>
      </c>
      <c r="V644" s="2">
        <v>1</v>
      </c>
      <c r="W644" s="2">
        <v>0</v>
      </c>
      <c r="X644" s="2" t="s">
        <v>4436</v>
      </c>
      <c r="Z644" s="51">
        <v>45888.549148263897</v>
      </c>
      <c r="AB644" s="2" t="s">
        <v>950</v>
      </c>
    </row>
    <row r="645" spans="1:28" ht="15.75" x14ac:dyDescent="0.25">
      <c r="A645" s="2">
        <v>644</v>
      </c>
      <c r="B645" s="50" t="s">
        <v>4433</v>
      </c>
      <c r="C645" s="47">
        <f ca="1">SUMIF([1]Data!$AC$2:$AC$173,C645,[1]Data!$AD$2:$AD$173)</f>
        <v>0</v>
      </c>
      <c r="D645" s="51">
        <v>45888</v>
      </c>
      <c r="E645" s="51">
        <v>45888</v>
      </c>
      <c r="F645" s="52">
        <v>45888.549147418998</v>
      </c>
      <c r="G645" s="3" t="s">
        <v>4434</v>
      </c>
      <c r="H645" s="51"/>
      <c r="I645" s="2" t="s">
        <v>2487</v>
      </c>
      <c r="J645" s="3" t="s">
        <v>2488</v>
      </c>
      <c r="K645" s="2" t="s">
        <v>2489</v>
      </c>
      <c r="L645" s="2" t="s">
        <v>2490</v>
      </c>
      <c r="M645" s="3" t="s">
        <v>4435</v>
      </c>
      <c r="N645" s="2" t="s">
        <v>4436</v>
      </c>
      <c r="O645" s="2" t="s">
        <v>4437</v>
      </c>
      <c r="P645" s="2">
        <v>40</v>
      </c>
      <c r="Q645" s="3" t="s">
        <v>2502</v>
      </c>
      <c r="R645" s="2" t="s">
        <v>981</v>
      </c>
      <c r="S645" s="3" t="s">
        <v>2503</v>
      </c>
      <c r="T645" s="3" t="s">
        <v>2496</v>
      </c>
      <c r="U645" s="2">
        <v>50182</v>
      </c>
      <c r="V645" s="2">
        <v>1</v>
      </c>
      <c r="W645" s="2">
        <v>0</v>
      </c>
      <c r="X645" s="2" t="s">
        <v>4436</v>
      </c>
      <c r="Z645" s="51">
        <v>45888.549148263897</v>
      </c>
      <c r="AB645" s="2" t="s">
        <v>950</v>
      </c>
    </row>
    <row r="646" spans="1:28" ht="15.75" x14ac:dyDescent="0.25">
      <c r="A646" s="2">
        <v>645</v>
      </c>
      <c r="B646" s="50" t="s">
        <v>4438</v>
      </c>
      <c r="C646" s="47">
        <f ca="1">SUMIF([1]Data!$AC$2:$AC$173,C646,[1]Data!$AD$2:$AD$173)</f>
        <v>0</v>
      </c>
      <c r="D646" s="51">
        <v>45888</v>
      </c>
      <c r="E646" s="51">
        <v>45888</v>
      </c>
      <c r="F646" s="52">
        <v>45888.550141666703</v>
      </c>
      <c r="G646" s="3" t="s">
        <v>4439</v>
      </c>
      <c r="H646" s="51"/>
      <c r="I646" s="2" t="s">
        <v>2487</v>
      </c>
      <c r="J646" s="3" t="s">
        <v>2488</v>
      </c>
      <c r="K646" s="2" t="s">
        <v>2489</v>
      </c>
      <c r="L646" s="2" t="s">
        <v>2490</v>
      </c>
      <c r="M646" s="3" t="s">
        <v>4440</v>
      </c>
      <c r="N646" s="2" t="s">
        <v>4441</v>
      </c>
      <c r="O646" s="2" t="s">
        <v>4442</v>
      </c>
      <c r="P646" s="2">
        <v>10</v>
      </c>
      <c r="Q646" s="3" t="s">
        <v>2528</v>
      </c>
      <c r="R646" s="2" t="s">
        <v>965</v>
      </c>
      <c r="S646" s="3" t="s">
        <v>2529</v>
      </c>
      <c r="T646" s="3" t="s">
        <v>2496</v>
      </c>
      <c r="U646" s="2">
        <v>74250</v>
      </c>
      <c r="V646" s="2">
        <v>3</v>
      </c>
      <c r="W646" s="2">
        <v>0</v>
      </c>
      <c r="X646" s="2" t="s">
        <v>4441</v>
      </c>
      <c r="Z646" s="51">
        <v>45888.550141238396</v>
      </c>
      <c r="AB646" s="2" t="s">
        <v>950</v>
      </c>
    </row>
    <row r="647" spans="1:28" ht="15.75" x14ac:dyDescent="0.25">
      <c r="A647" s="2">
        <v>646</v>
      </c>
      <c r="B647" s="50" t="s">
        <v>4438</v>
      </c>
      <c r="C647" s="47">
        <f ca="1">SUMIF([1]Data!$AC$2:$AC$173,C647,[1]Data!$AD$2:$AD$173)</f>
        <v>0</v>
      </c>
      <c r="D647" s="51">
        <v>45888</v>
      </c>
      <c r="E647" s="51">
        <v>45888</v>
      </c>
      <c r="F647" s="52">
        <v>45888.550141666703</v>
      </c>
      <c r="G647" s="3" t="s">
        <v>4439</v>
      </c>
      <c r="H647" s="51"/>
      <c r="I647" s="2" t="s">
        <v>2487</v>
      </c>
      <c r="J647" s="3" t="s">
        <v>2488</v>
      </c>
      <c r="K647" s="2" t="s">
        <v>2489</v>
      </c>
      <c r="L647" s="2" t="s">
        <v>2490</v>
      </c>
      <c r="M647" s="3" t="s">
        <v>4440</v>
      </c>
      <c r="N647" s="2" t="s">
        <v>4441</v>
      </c>
      <c r="O647" s="2" t="s">
        <v>4442</v>
      </c>
      <c r="P647" s="2">
        <v>20</v>
      </c>
      <c r="Q647" s="3" t="s">
        <v>2510</v>
      </c>
      <c r="R647" s="2" t="s">
        <v>955</v>
      </c>
      <c r="S647" s="3" t="s">
        <v>2511</v>
      </c>
      <c r="T647" s="3" t="s">
        <v>2496</v>
      </c>
      <c r="U647" s="2">
        <v>46000</v>
      </c>
      <c r="V647" s="2">
        <v>4</v>
      </c>
      <c r="W647" s="2">
        <v>0</v>
      </c>
      <c r="X647" s="2" t="s">
        <v>4441</v>
      </c>
      <c r="Z647" s="51">
        <v>45888.550141238396</v>
      </c>
      <c r="AB647" s="2" t="s">
        <v>950</v>
      </c>
    </row>
    <row r="648" spans="1:28" ht="15.75" x14ac:dyDescent="0.25">
      <c r="A648" s="2">
        <v>647</v>
      </c>
      <c r="B648" s="50" t="s">
        <v>4443</v>
      </c>
      <c r="C648" s="47">
        <f ca="1">SUMIF([1]Data!$AC$2:$AC$173,C648,[1]Data!$AD$2:$AD$173)</f>
        <v>0</v>
      </c>
      <c r="D648" s="51">
        <v>45888</v>
      </c>
      <c r="E648" s="51">
        <v>45888</v>
      </c>
      <c r="F648" s="52">
        <v>45888.550423993103</v>
      </c>
      <c r="G648" s="3" t="s">
        <v>4444</v>
      </c>
      <c r="H648" s="51"/>
      <c r="I648" s="2" t="s">
        <v>2487</v>
      </c>
      <c r="J648" s="3" t="s">
        <v>2488</v>
      </c>
      <c r="K648" s="2" t="s">
        <v>2489</v>
      </c>
      <c r="L648" s="2" t="s">
        <v>2490</v>
      </c>
      <c r="M648" s="3" t="s">
        <v>4445</v>
      </c>
      <c r="N648" s="2" t="s">
        <v>4446</v>
      </c>
      <c r="O648" s="2" t="s">
        <v>4447</v>
      </c>
      <c r="P648" s="2">
        <v>10</v>
      </c>
      <c r="Q648" s="3" t="s">
        <v>2547</v>
      </c>
      <c r="R648" s="2" t="s">
        <v>994</v>
      </c>
      <c r="S648" s="3" t="s">
        <v>2548</v>
      </c>
      <c r="T648" s="3" t="s">
        <v>2496</v>
      </c>
      <c r="U648" s="2">
        <v>111606</v>
      </c>
      <c r="V648" s="2">
        <v>4</v>
      </c>
      <c r="W648" s="2">
        <v>0</v>
      </c>
      <c r="X648" s="2" t="s">
        <v>4448</v>
      </c>
      <c r="Y648" s="2" t="s">
        <v>4449</v>
      </c>
      <c r="Z648" s="51">
        <v>45888.550423726898</v>
      </c>
      <c r="AB648" s="2" t="s">
        <v>950</v>
      </c>
    </row>
    <row r="649" spans="1:28" ht="15.75" x14ac:dyDescent="0.25">
      <c r="A649" s="2">
        <v>648</v>
      </c>
      <c r="B649" s="50" t="s">
        <v>4450</v>
      </c>
      <c r="C649" s="47">
        <f ca="1">SUMIF([1]Data!$AC$2:$AC$173,C649,[1]Data!$AD$2:$AD$173)</f>
        <v>0</v>
      </c>
      <c r="D649" s="51">
        <v>45888</v>
      </c>
      <c r="E649" s="51">
        <v>45888</v>
      </c>
      <c r="F649" s="52">
        <v>45888.5551458681</v>
      </c>
      <c r="G649" s="3" t="s">
        <v>4451</v>
      </c>
      <c r="H649" s="51"/>
      <c r="I649" s="2" t="s">
        <v>2487</v>
      </c>
      <c r="J649" s="3" t="s">
        <v>2488</v>
      </c>
      <c r="K649" s="2" t="s">
        <v>2489</v>
      </c>
      <c r="L649" s="2" t="s">
        <v>2490</v>
      </c>
      <c r="M649" s="3" t="s">
        <v>4452</v>
      </c>
      <c r="N649" s="2" t="s">
        <v>4453</v>
      </c>
      <c r="O649" s="2" t="s">
        <v>4454</v>
      </c>
      <c r="P649" s="2">
        <v>10</v>
      </c>
      <c r="Q649" s="3" t="s">
        <v>2510</v>
      </c>
      <c r="R649" s="2" t="s">
        <v>955</v>
      </c>
      <c r="S649" s="3" t="s">
        <v>2511</v>
      </c>
      <c r="T649" s="3" t="s">
        <v>2496</v>
      </c>
      <c r="U649" s="2">
        <v>46000</v>
      </c>
      <c r="V649" s="2">
        <v>1</v>
      </c>
      <c r="W649" s="2">
        <v>0</v>
      </c>
      <c r="X649" s="2" t="s">
        <v>4453</v>
      </c>
      <c r="Z649" s="51">
        <v>45888.555145486098</v>
      </c>
      <c r="AB649" s="2" t="s">
        <v>950</v>
      </c>
    </row>
    <row r="650" spans="1:28" ht="15.75" x14ac:dyDescent="0.25">
      <c r="A650" s="2">
        <v>649</v>
      </c>
      <c r="B650" s="50" t="s">
        <v>4455</v>
      </c>
      <c r="C650" s="47">
        <f ca="1">SUMIF([1]Data!$AC$2:$AC$173,C650,[1]Data!$AD$2:$AD$173)</f>
        <v>0</v>
      </c>
      <c r="D650" s="51">
        <v>45888</v>
      </c>
      <c r="E650" s="51">
        <v>45888</v>
      </c>
      <c r="F650" s="52">
        <v>45888.556534259304</v>
      </c>
      <c r="G650" s="3" t="s">
        <v>4456</v>
      </c>
      <c r="H650" s="51"/>
      <c r="I650" s="2" t="s">
        <v>2487</v>
      </c>
      <c r="J650" s="3" t="s">
        <v>2488</v>
      </c>
      <c r="K650" s="2" t="s">
        <v>2489</v>
      </c>
      <c r="L650" s="2" t="s">
        <v>2490</v>
      </c>
      <c r="M650" s="3" t="s">
        <v>4457</v>
      </c>
      <c r="N650" s="2" t="s">
        <v>4458</v>
      </c>
      <c r="O650" s="2" t="s">
        <v>4459</v>
      </c>
      <c r="P650" s="2">
        <v>10</v>
      </c>
      <c r="Q650" s="3" t="s">
        <v>2547</v>
      </c>
      <c r="R650" s="2" t="s">
        <v>994</v>
      </c>
      <c r="S650" s="3" t="s">
        <v>2548</v>
      </c>
      <c r="T650" s="3" t="s">
        <v>2496</v>
      </c>
      <c r="U650" s="2">
        <v>111606</v>
      </c>
      <c r="V650" s="2">
        <v>2</v>
      </c>
      <c r="W650" s="2">
        <v>0</v>
      </c>
      <c r="X650" s="2" t="s">
        <v>4460</v>
      </c>
      <c r="Z650" s="51">
        <v>45888.556533912</v>
      </c>
      <c r="AB650" s="2" t="s">
        <v>950</v>
      </c>
    </row>
    <row r="651" spans="1:28" ht="15.75" x14ac:dyDescent="0.25">
      <c r="A651" s="2">
        <v>650</v>
      </c>
      <c r="B651" s="50" t="s">
        <v>4455</v>
      </c>
      <c r="C651" s="47">
        <f ca="1">SUMIF([1]Data!$AC$2:$AC$173,C651,[1]Data!$AD$2:$AD$173)</f>
        <v>0</v>
      </c>
      <c r="D651" s="51">
        <v>45888</v>
      </c>
      <c r="E651" s="51">
        <v>45888</v>
      </c>
      <c r="F651" s="52">
        <v>45888.556534259304</v>
      </c>
      <c r="G651" s="3" t="s">
        <v>4456</v>
      </c>
      <c r="H651" s="51"/>
      <c r="I651" s="2" t="s">
        <v>2487</v>
      </c>
      <c r="J651" s="3" t="s">
        <v>2488</v>
      </c>
      <c r="K651" s="2" t="s">
        <v>2489</v>
      </c>
      <c r="L651" s="2" t="s">
        <v>2490</v>
      </c>
      <c r="M651" s="3" t="s">
        <v>4457</v>
      </c>
      <c r="N651" s="2" t="s">
        <v>4458</v>
      </c>
      <c r="O651" s="2" t="s">
        <v>4459</v>
      </c>
      <c r="P651" s="2">
        <v>20</v>
      </c>
      <c r="Q651" s="3" t="s">
        <v>2528</v>
      </c>
      <c r="R651" s="2" t="s">
        <v>965</v>
      </c>
      <c r="S651" s="3" t="s">
        <v>2529</v>
      </c>
      <c r="T651" s="3" t="s">
        <v>2496</v>
      </c>
      <c r="U651" s="2">
        <v>74250</v>
      </c>
      <c r="V651" s="2">
        <v>2</v>
      </c>
      <c r="W651" s="2">
        <v>0</v>
      </c>
      <c r="X651" s="2" t="s">
        <v>4460</v>
      </c>
      <c r="Z651" s="51">
        <v>45888.556533912</v>
      </c>
      <c r="AB651" s="2" t="s">
        <v>950</v>
      </c>
    </row>
    <row r="652" spans="1:28" ht="15.75" x14ac:dyDescent="0.25">
      <c r="A652" s="2">
        <v>651</v>
      </c>
      <c r="B652" s="50" t="s">
        <v>4455</v>
      </c>
      <c r="C652" s="47">
        <f ca="1">SUMIF([1]Data!$AC$2:$AC$173,C652,[1]Data!$AD$2:$AD$173)</f>
        <v>0</v>
      </c>
      <c r="D652" s="51">
        <v>45888</v>
      </c>
      <c r="E652" s="51">
        <v>45888</v>
      </c>
      <c r="F652" s="52">
        <v>45888.556534259304</v>
      </c>
      <c r="G652" s="3" t="s">
        <v>4456</v>
      </c>
      <c r="H652" s="51"/>
      <c r="I652" s="2" t="s">
        <v>2487</v>
      </c>
      <c r="J652" s="3" t="s">
        <v>2488</v>
      </c>
      <c r="K652" s="2" t="s">
        <v>2489</v>
      </c>
      <c r="L652" s="2" t="s">
        <v>2490</v>
      </c>
      <c r="M652" s="3" t="s">
        <v>4457</v>
      </c>
      <c r="N652" s="2" t="s">
        <v>4458</v>
      </c>
      <c r="O652" s="2" t="s">
        <v>4459</v>
      </c>
      <c r="P652" s="2">
        <v>30</v>
      </c>
      <c r="Q652" s="3" t="s">
        <v>2556</v>
      </c>
      <c r="R652" s="2" t="s">
        <v>960</v>
      </c>
      <c r="S652" s="3" t="s">
        <v>2557</v>
      </c>
      <c r="T652" s="3" t="s">
        <v>2496</v>
      </c>
      <c r="U652" s="2">
        <v>55595</v>
      </c>
      <c r="V652" s="2">
        <v>1</v>
      </c>
      <c r="W652" s="2">
        <v>0</v>
      </c>
      <c r="X652" s="2" t="s">
        <v>4460</v>
      </c>
      <c r="Z652" s="51">
        <v>45888.556533912</v>
      </c>
      <c r="AB652" s="2" t="s">
        <v>950</v>
      </c>
    </row>
    <row r="653" spans="1:28" ht="15.75" x14ac:dyDescent="0.25">
      <c r="A653" s="2">
        <v>652</v>
      </c>
      <c r="B653" s="50" t="s">
        <v>4455</v>
      </c>
      <c r="C653" s="47">
        <f ca="1">SUMIF([1]Data!$AC$2:$AC$173,C653,[1]Data!$AD$2:$AD$173)</f>
        <v>0</v>
      </c>
      <c r="D653" s="51">
        <v>45888</v>
      </c>
      <c r="E653" s="51">
        <v>45888</v>
      </c>
      <c r="F653" s="52">
        <v>45888.556534259304</v>
      </c>
      <c r="G653" s="3" t="s">
        <v>4456</v>
      </c>
      <c r="H653" s="51"/>
      <c r="I653" s="2" t="s">
        <v>2487</v>
      </c>
      <c r="J653" s="3" t="s">
        <v>2488</v>
      </c>
      <c r="K653" s="2" t="s">
        <v>2489</v>
      </c>
      <c r="L653" s="2" t="s">
        <v>2490</v>
      </c>
      <c r="M653" s="3" t="s">
        <v>4457</v>
      </c>
      <c r="N653" s="2" t="s">
        <v>4458</v>
      </c>
      <c r="O653" s="2" t="s">
        <v>4459</v>
      </c>
      <c r="P653" s="2">
        <v>40</v>
      </c>
      <c r="Q653" s="3" t="s">
        <v>2502</v>
      </c>
      <c r="R653" s="2" t="s">
        <v>981</v>
      </c>
      <c r="S653" s="3" t="s">
        <v>2503</v>
      </c>
      <c r="T653" s="3" t="s">
        <v>2496</v>
      </c>
      <c r="U653" s="2">
        <v>50182</v>
      </c>
      <c r="V653" s="2">
        <v>1</v>
      </c>
      <c r="W653" s="2">
        <v>0</v>
      </c>
      <c r="X653" s="2" t="s">
        <v>4460</v>
      </c>
      <c r="Z653" s="51">
        <v>45888.556533912</v>
      </c>
      <c r="AB653" s="2" t="s">
        <v>950</v>
      </c>
    </row>
    <row r="654" spans="1:28" ht="15.75" x14ac:dyDescent="0.25">
      <c r="A654" s="2">
        <v>653</v>
      </c>
      <c r="B654" s="50" t="s">
        <v>4455</v>
      </c>
      <c r="C654" s="47">
        <f ca="1">SUMIF([1]Data!$AC$2:$AC$173,C654,[1]Data!$AD$2:$AD$173)</f>
        <v>0</v>
      </c>
      <c r="D654" s="51">
        <v>45888</v>
      </c>
      <c r="E654" s="51">
        <v>45888</v>
      </c>
      <c r="F654" s="52">
        <v>45888.556534259304</v>
      </c>
      <c r="G654" s="3" t="s">
        <v>4456</v>
      </c>
      <c r="H654" s="51"/>
      <c r="I654" s="2" t="s">
        <v>2487</v>
      </c>
      <c r="J654" s="3" t="s">
        <v>2488</v>
      </c>
      <c r="K654" s="2" t="s">
        <v>2489</v>
      </c>
      <c r="L654" s="2" t="s">
        <v>2490</v>
      </c>
      <c r="M654" s="3" t="s">
        <v>4457</v>
      </c>
      <c r="N654" s="2" t="s">
        <v>4458</v>
      </c>
      <c r="O654" s="2" t="s">
        <v>4459</v>
      </c>
      <c r="P654" s="2">
        <v>50</v>
      </c>
      <c r="Q654" s="3" t="s">
        <v>2510</v>
      </c>
      <c r="R654" s="2" t="s">
        <v>955</v>
      </c>
      <c r="S654" s="3" t="s">
        <v>2511</v>
      </c>
      <c r="T654" s="3" t="s">
        <v>2496</v>
      </c>
      <c r="U654" s="2">
        <v>46000</v>
      </c>
      <c r="V654" s="2">
        <v>2</v>
      </c>
      <c r="W654" s="2">
        <v>0</v>
      </c>
      <c r="X654" s="2" t="s">
        <v>4460</v>
      </c>
      <c r="Z654" s="51">
        <v>45888.556533912</v>
      </c>
      <c r="AB654" s="2" t="s">
        <v>950</v>
      </c>
    </row>
    <row r="655" spans="1:28" ht="15.75" x14ac:dyDescent="0.25">
      <c r="A655" s="2">
        <v>654</v>
      </c>
      <c r="B655" s="50" t="s">
        <v>4461</v>
      </c>
      <c r="C655" s="47">
        <f ca="1">SUMIF([1]Data!$AC$2:$AC$173,C655,[1]Data!$AD$2:$AD$173)</f>
        <v>0</v>
      </c>
      <c r="D655" s="51">
        <v>45888</v>
      </c>
      <c r="E655" s="51">
        <v>45893</v>
      </c>
      <c r="F655" s="52">
        <v>45888.565781134297</v>
      </c>
      <c r="G655" s="3" t="s">
        <v>4462</v>
      </c>
      <c r="H655" s="51"/>
      <c r="I655" s="2" t="s">
        <v>2487</v>
      </c>
      <c r="J655" s="3" t="s">
        <v>2488</v>
      </c>
      <c r="K655" s="2" t="s">
        <v>2489</v>
      </c>
      <c r="L655" s="2" t="s">
        <v>2490</v>
      </c>
      <c r="M655" s="3" t="s">
        <v>2875</v>
      </c>
      <c r="N655" s="2" t="s">
        <v>2876</v>
      </c>
      <c r="O655" s="2" t="s">
        <v>2877</v>
      </c>
      <c r="P655" s="2">
        <v>10</v>
      </c>
      <c r="Q655" s="3" t="s">
        <v>2563</v>
      </c>
      <c r="R655" s="2" t="s">
        <v>961</v>
      </c>
      <c r="S655" s="3" t="s">
        <v>2564</v>
      </c>
      <c r="T655" s="3" t="s">
        <v>2496</v>
      </c>
      <c r="U655" s="2">
        <v>73431</v>
      </c>
      <c r="V655" s="2">
        <v>1</v>
      </c>
      <c r="W655" s="2">
        <v>0</v>
      </c>
      <c r="X655" s="2" t="s">
        <v>2876</v>
      </c>
      <c r="Y655" s="2" t="s">
        <v>2878</v>
      </c>
      <c r="Z655" s="51">
        <v>45888.565780208301</v>
      </c>
      <c r="AB655" s="2" t="s">
        <v>950</v>
      </c>
    </row>
    <row r="656" spans="1:28" ht="15.75" x14ac:dyDescent="0.25">
      <c r="A656" s="2">
        <v>655</v>
      </c>
      <c r="B656" s="50" t="s">
        <v>4463</v>
      </c>
      <c r="C656" s="47">
        <f ca="1">SUMIF([1]Data!$AC$2:$AC$173,C656,[1]Data!$AD$2:$AD$173)</f>
        <v>0</v>
      </c>
      <c r="D656" s="51">
        <v>45888</v>
      </c>
      <c r="E656" s="51">
        <v>45893</v>
      </c>
      <c r="F656" s="52">
        <v>45889.970817627298</v>
      </c>
      <c r="G656" s="3" t="s">
        <v>4464</v>
      </c>
      <c r="H656" s="51"/>
      <c r="I656" s="2" t="s">
        <v>2487</v>
      </c>
      <c r="J656" s="3" t="s">
        <v>2488</v>
      </c>
      <c r="K656" s="2" t="s">
        <v>2489</v>
      </c>
      <c r="L656" s="2" t="s">
        <v>2490</v>
      </c>
      <c r="M656" s="3" t="s">
        <v>4465</v>
      </c>
      <c r="N656" s="2" t="s">
        <v>4466</v>
      </c>
      <c r="O656" s="2" t="s">
        <v>4467</v>
      </c>
      <c r="P656" s="2">
        <v>10</v>
      </c>
      <c r="Q656" s="3" t="s">
        <v>2519</v>
      </c>
      <c r="R656" s="2" t="s">
        <v>951</v>
      </c>
      <c r="S656" s="3" t="s">
        <v>2520</v>
      </c>
      <c r="T656" s="3" t="s">
        <v>2496</v>
      </c>
      <c r="U656" s="2">
        <v>111058</v>
      </c>
      <c r="V656" s="2">
        <v>1</v>
      </c>
      <c r="W656" s="2">
        <v>0</v>
      </c>
      <c r="X656" s="2" t="s">
        <v>4468</v>
      </c>
      <c r="Y656" s="2" t="s">
        <v>4469</v>
      </c>
      <c r="Z656" s="51">
        <v>45889.970818518501</v>
      </c>
      <c r="AB656" s="2" t="s">
        <v>950</v>
      </c>
    </row>
    <row r="657" spans="1:28" ht="15.75" x14ac:dyDescent="0.25">
      <c r="A657" s="2">
        <v>656</v>
      </c>
      <c r="B657" s="50" t="s">
        <v>4463</v>
      </c>
      <c r="C657" s="47">
        <f ca="1">SUMIF([1]Data!$AC$2:$AC$173,C657,[1]Data!$AD$2:$AD$173)</f>
        <v>0</v>
      </c>
      <c r="D657" s="51">
        <v>45888</v>
      </c>
      <c r="E657" s="51">
        <v>45893</v>
      </c>
      <c r="F657" s="52">
        <v>45889.970817627298</v>
      </c>
      <c r="G657" s="3" t="s">
        <v>4464</v>
      </c>
      <c r="H657" s="51"/>
      <c r="I657" s="2" t="s">
        <v>2487</v>
      </c>
      <c r="J657" s="3" t="s">
        <v>2488</v>
      </c>
      <c r="K657" s="2" t="s">
        <v>2489</v>
      </c>
      <c r="L657" s="2" t="s">
        <v>2490</v>
      </c>
      <c r="M657" s="3" t="s">
        <v>4465</v>
      </c>
      <c r="N657" s="2" t="s">
        <v>4466</v>
      </c>
      <c r="O657" s="2" t="s">
        <v>4467</v>
      </c>
      <c r="P657" s="2">
        <v>20</v>
      </c>
      <c r="Q657" s="3" t="s">
        <v>2519</v>
      </c>
      <c r="R657" s="2" t="s">
        <v>951</v>
      </c>
      <c r="S657" s="3" t="s">
        <v>2520</v>
      </c>
      <c r="T657" s="3" t="s">
        <v>2496</v>
      </c>
      <c r="U657" s="2">
        <v>111058</v>
      </c>
      <c r="V657" s="2">
        <v>2</v>
      </c>
      <c r="W657" s="2">
        <v>0</v>
      </c>
      <c r="X657" s="2" t="s">
        <v>4468</v>
      </c>
      <c r="Y657" s="2" t="s">
        <v>4469</v>
      </c>
      <c r="Z657" s="51">
        <v>45889.970818518501</v>
      </c>
      <c r="AB657" s="2" t="s">
        <v>950</v>
      </c>
    </row>
    <row r="658" spans="1:28" ht="15.75" x14ac:dyDescent="0.25">
      <c r="A658" s="2">
        <v>657</v>
      </c>
      <c r="B658" s="50" t="s">
        <v>4463</v>
      </c>
      <c r="C658" s="47">
        <f ca="1">SUMIF([1]Data!$AC$2:$AC$173,C658,[1]Data!$AD$2:$AD$173)</f>
        <v>0</v>
      </c>
      <c r="D658" s="51">
        <v>45888</v>
      </c>
      <c r="E658" s="51">
        <v>45893</v>
      </c>
      <c r="F658" s="52">
        <v>45889.970817627298</v>
      </c>
      <c r="G658" s="3" t="s">
        <v>4464</v>
      </c>
      <c r="H658" s="51"/>
      <c r="I658" s="2" t="s">
        <v>2487</v>
      </c>
      <c r="J658" s="3" t="s">
        <v>2488</v>
      </c>
      <c r="K658" s="2" t="s">
        <v>2489</v>
      </c>
      <c r="L658" s="2" t="s">
        <v>2490</v>
      </c>
      <c r="M658" s="3" t="s">
        <v>4465</v>
      </c>
      <c r="N658" s="2" t="s">
        <v>4466</v>
      </c>
      <c r="O658" s="2" t="s">
        <v>4467</v>
      </c>
      <c r="P658" s="2">
        <v>30</v>
      </c>
      <c r="Q658" s="3" t="s">
        <v>2556</v>
      </c>
      <c r="R658" s="2" t="s">
        <v>960</v>
      </c>
      <c r="S658" s="3" t="s">
        <v>2557</v>
      </c>
      <c r="T658" s="3" t="s">
        <v>2496</v>
      </c>
      <c r="U658" s="2">
        <v>55595</v>
      </c>
      <c r="V658" s="2">
        <v>3</v>
      </c>
      <c r="W658" s="2">
        <v>0</v>
      </c>
      <c r="X658" s="2" t="s">
        <v>4468</v>
      </c>
      <c r="Y658" s="2" t="s">
        <v>4469</v>
      </c>
      <c r="Z658" s="51">
        <v>45889.970818518501</v>
      </c>
      <c r="AB658" s="2" t="s">
        <v>950</v>
      </c>
    </row>
    <row r="659" spans="1:28" ht="15.75" x14ac:dyDescent="0.25">
      <c r="A659" s="2">
        <v>658</v>
      </c>
      <c r="B659" s="50" t="s">
        <v>4470</v>
      </c>
      <c r="C659" s="47">
        <f ca="1">SUMIF([1]Data!$AC$2:$AC$173,C659,[1]Data!$AD$2:$AD$173)</f>
        <v>0</v>
      </c>
      <c r="D659" s="51">
        <v>45888</v>
      </c>
      <c r="E659" s="51">
        <v>45893</v>
      </c>
      <c r="F659" s="52">
        <v>45888.5665940162</v>
      </c>
      <c r="G659" s="3" t="s">
        <v>4471</v>
      </c>
      <c r="H659" s="51"/>
      <c r="I659" s="2" t="s">
        <v>2487</v>
      </c>
      <c r="J659" s="3" t="s">
        <v>2488</v>
      </c>
      <c r="K659" s="2" t="s">
        <v>2489</v>
      </c>
      <c r="L659" s="2" t="s">
        <v>2490</v>
      </c>
      <c r="M659" s="3" t="s">
        <v>4472</v>
      </c>
      <c r="N659" s="2" t="s">
        <v>4473</v>
      </c>
      <c r="O659" s="2" t="s">
        <v>4474</v>
      </c>
      <c r="P659" s="2">
        <v>10</v>
      </c>
      <c r="Q659" s="3" t="s">
        <v>2519</v>
      </c>
      <c r="R659" s="2" t="s">
        <v>951</v>
      </c>
      <c r="S659" s="3" t="s">
        <v>2520</v>
      </c>
      <c r="T659" s="3" t="s">
        <v>2496</v>
      </c>
      <c r="U659" s="2">
        <v>111058</v>
      </c>
      <c r="V659" s="2">
        <v>4</v>
      </c>
      <c r="W659" s="2">
        <v>0</v>
      </c>
      <c r="X659" s="2" t="s">
        <v>4473</v>
      </c>
      <c r="Z659" s="51">
        <v>45888.566593252297</v>
      </c>
      <c r="AB659" s="2" t="s">
        <v>950</v>
      </c>
    </row>
    <row r="660" spans="1:28" ht="15.75" x14ac:dyDescent="0.25">
      <c r="A660" s="2">
        <v>659</v>
      </c>
      <c r="B660" s="50" t="s">
        <v>4470</v>
      </c>
      <c r="C660" s="47">
        <f ca="1">SUMIF([1]Data!$AC$2:$AC$173,C660,[1]Data!$AD$2:$AD$173)</f>
        <v>0</v>
      </c>
      <c r="D660" s="51">
        <v>45888</v>
      </c>
      <c r="E660" s="51">
        <v>45893</v>
      </c>
      <c r="F660" s="52">
        <v>45888.5665940162</v>
      </c>
      <c r="G660" s="3" t="s">
        <v>4471</v>
      </c>
      <c r="H660" s="51"/>
      <c r="I660" s="2" t="s">
        <v>2487</v>
      </c>
      <c r="J660" s="3" t="s">
        <v>2488</v>
      </c>
      <c r="K660" s="2" t="s">
        <v>2489</v>
      </c>
      <c r="L660" s="2" t="s">
        <v>2490</v>
      </c>
      <c r="M660" s="3" t="s">
        <v>4472</v>
      </c>
      <c r="N660" s="2" t="s">
        <v>4473</v>
      </c>
      <c r="O660" s="2" t="s">
        <v>4474</v>
      </c>
      <c r="P660" s="2">
        <v>20</v>
      </c>
      <c r="Q660" s="3" t="s">
        <v>2528</v>
      </c>
      <c r="R660" s="2" t="s">
        <v>965</v>
      </c>
      <c r="S660" s="3" t="s">
        <v>2529</v>
      </c>
      <c r="T660" s="3" t="s">
        <v>2496</v>
      </c>
      <c r="U660" s="2">
        <v>74250</v>
      </c>
      <c r="V660" s="2">
        <v>2</v>
      </c>
      <c r="W660" s="2">
        <v>0</v>
      </c>
      <c r="X660" s="2" t="s">
        <v>4473</v>
      </c>
      <c r="Z660" s="51">
        <v>45888.566593252297</v>
      </c>
      <c r="AB660" s="2" t="s">
        <v>950</v>
      </c>
    </row>
    <row r="661" spans="1:28" ht="15.75" x14ac:dyDescent="0.25">
      <c r="A661" s="2">
        <v>660</v>
      </c>
      <c r="B661" s="50" t="s">
        <v>4475</v>
      </c>
      <c r="C661" s="47">
        <f ca="1">SUMIF([1]Data!$AC$2:$AC$173,C661,[1]Data!$AD$2:$AD$173)</f>
        <v>0</v>
      </c>
      <c r="D661" s="51">
        <v>45888</v>
      </c>
      <c r="E661" s="51">
        <v>45893</v>
      </c>
      <c r="F661" s="52">
        <v>45888.5673608449</v>
      </c>
      <c r="G661" s="3" t="s">
        <v>4476</v>
      </c>
      <c r="H661" s="51"/>
      <c r="I661" s="2" t="s">
        <v>2487</v>
      </c>
      <c r="J661" s="3" t="s">
        <v>2488</v>
      </c>
      <c r="K661" s="2" t="s">
        <v>2489</v>
      </c>
      <c r="L661" s="2" t="s">
        <v>2490</v>
      </c>
      <c r="M661" s="3" t="s">
        <v>2875</v>
      </c>
      <c r="N661" s="2" t="s">
        <v>2876</v>
      </c>
      <c r="O661" s="2" t="s">
        <v>2877</v>
      </c>
      <c r="P661" s="2">
        <v>10</v>
      </c>
      <c r="Q661" s="3" t="s">
        <v>2519</v>
      </c>
      <c r="R661" s="2" t="s">
        <v>951</v>
      </c>
      <c r="S661" s="3" t="s">
        <v>2520</v>
      </c>
      <c r="T661" s="3" t="s">
        <v>2496</v>
      </c>
      <c r="U661" s="2">
        <v>111058</v>
      </c>
      <c r="V661" s="2">
        <v>2</v>
      </c>
      <c r="W661" s="2">
        <v>0</v>
      </c>
      <c r="X661" s="2" t="s">
        <v>2876</v>
      </c>
      <c r="Y661" s="2" t="s">
        <v>2878</v>
      </c>
      <c r="Z661" s="51">
        <v>45888.567359918998</v>
      </c>
      <c r="AB661" s="2" t="s">
        <v>950</v>
      </c>
    </row>
    <row r="662" spans="1:28" ht="15.75" x14ac:dyDescent="0.25">
      <c r="A662" s="2">
        <v>661</v>
      </c>
      <c r="B662" s="50" t="s">
        <v>4477</v>
      </c>
      <c r="C662" s="47">
        <f ca="1">SUMIF([1]Data!$AC$2:$AC$173,C662,[1]Data!$AD$2:$AD$173)</f>
        <v>0</v>
      </c>
      <c r="D662" s="51">
        <v>45888</v>
      </c>
      <c r="E662" s="51">
        <v>45893</v>
      </c>
      <c r="F662" s="52">
        <v>45888.5682344097</v>
      </c>
      <c r="G662" s="3" t="s">
        <v>4478</v>
      </c>
      <c r="H662" s="51"/>
      <c r="I662" s="2" t="s">
        <v>2487</v>
      </c>
      <c r="J662" s="3" t="s">
        <v>2488</v>
      </c>
      <c r="K662" s="2" t="s">
        <v>2489</v>
      </c>
      <c r="L662" s="2" t="s">
        <v>2490</v>
      </c>
      <c r="M662" s="3" t="s">
        <v>4445</v>
      </c>
      <c r="N662" s="2" t="s">
        <v>4446</v>
      </c>
      <c r="O662" s="2" t="s">
        <v>4447</v>
      </c>
      <c r="P662" s="2">
        <v>10</v>
      </c>
      <c r="Q662" s="3" t="s">
        <v>2519</v>
      </c>
      <c r="R662" s="2" t="s">
        <v>951</v>
      </c>
      <c r="S662" s="3" t="s">
        <v>2520</v>
      </c>
      <c r="T662" s="3" t="s">
        <v>2496</v>
      </c>
      <c r="U662" s="2">
        <v>111058</v>
      </c>
      <c r="V662" s="2">
        <v>1</v>
      </c>
      <c r="W662" s="2">
        <v>0</v>
      </c>
      <c r="X662" s="2" t="s">
        <v>4448</v>
      </c>
      <c r="Y662" s="2" t="s">
        <v>4449</v>
      </c>
      <c r="Z662" s="51">
        <v>45888.568233564802</v>
      </c>
      <c r="AB662" s="2" t="s">
        <v>950</v>
      </c>
    </row>
    <row r="663" spans="1:28" ht="15.75" x14ac:dyDescent="0.25">
      <c r="A663" s="2">
        <v>662</v>
      </c>
      <c r="B663" s="50" t="s">
        <v>4479</v>
      </c>
      <c r="C663" s="47">
        <f ca="1">SUMIF([1]Data!$AC$2:$AC$173,C663,[1]Data!$AD$2:$AD$173)</f>
        <v>0</v>
      </c>
      <c r="D663" s="51">
        <v>45888</v>
      </c>
      <c r="E663" s="51">
        <v>45888</v>
      </c>
      <c r="F663" s="52">
        <v>45888.568252465302</v>
      </c>
      <c r="G663" s="3" t="s">
        <v>4480</v>
      </c>
      <c r="H663" s="51"/>
      <c r="I663" s="2" t="s">
        <v>2487</v>
      </c>
      <c r="J663" s="3" t="s">
        <v>2488</v>
      </c>
      <c r="K663" s="2" t="s">
        <v>2489</v>
      </c>
      <c r="L663" s="2" t="s">
        <v>2490</v>
      </c>
      <c r="M663" s="3" t="s">
        <v>4481</v>
      </c>
      <c r="N663" s="2" t="s">
        <v>4482</v>
      </c>
      <c r="O663" s="2" t="s">
        <v>4483</v>
      </c>
      <c r="P663" s="2">
        <v>10</v>
      </c>
      <c r="Q663" s="3" t="s">
        <v>2547</v>
      </c>
      <c r="R663" s="2" t="s">
        <v>994</v>
      </c>
      <c r="S663" s="3" t="s">
        <v>2548</v>
      </c>
      <c r="T663" s="3" t="s">
        <v>2496</v>
      </c>
      <c r="U663" s="2">
        <v>111606</v>
      </c>
      <c r="V663" s="2">
        <v>1</v>
      </c>
      <c r="W663" s="2">
        <v>0</v>
      </c>
      <c r="X663" s="2" t="s">
        <v>4482</v>
      </c>
      <c r="Y663" s="2" t="s">
        <v>4484</v>
      </c>
      <c r="Z663" s="51">
        <v>45888.568251423603</v>
      </c>
      <c r="AB663" s="2" t="s">
        <v>950</v>
      </c>
    </row>
    <row r="664" spans="1:28" ht="15.75" x14ac:dyDescent="0.25">
      <c r="A664" s="2">
        <v>663</v>
      </c>
      <c r="B664" s="50" t="s">
        <v>4479</v>
      </c>
      <c r="C664" s="47">
        <f ca="1">SUMIF([1]Data!$AC$2:$AC$173,C664,[1]Data!$AD$2:$AD$173)</f>
        <v>0</v>
      </c>
      <c r="D664" s="51">
        <v>45888</v>
      </c>
      <c r="E664" s="51">
        <v>45888</v>
      </c>
      <c r="F664" s="52">
        <v>45888.568252465302</v>
      </c>
      <c r="G664" s="3" t="s">
        <v>4480</v>
      </c>
      <c r="H664" s="51"/>
      <c r="I664" s="2" t="s">
        <v>2487</v>
      </c>
      <c r="J664" s="3" t="s">
        <v>2488</v>
      </c>
      <c r="K664" s="2" t="s">
        <v>2489</v>
      </c>
      <c r="L664" s="2" t="s">
        <v>2490</v>
      </c>
      <c r="M664" s="3" t="s">
        <v>4481</v>
      </c>
      <c r="N664" s="2" t="s">
        <v>4482</v>
      </c>
      <c r="O664" s="2" t="s">
        <v>4483</v>
      </c>
      <c r="P664" s="2">
        <v>20</v>
      </c>
      <c r="Q664" s="3" t="s">
        <v>2592</v>
      </c>
      <c r="R664" s="2" t="s">
        <v>959</v>
      </c>
      <c r="S664" s="3" t="s">
        <v>2593</v>
      </c>
      <c r="T664" s="3" t="s">
        <v>2496</v>
      </c>
      <c r="U664" s="2">
        <v>70950</v>
      </c>
      <c r="V664" s="2">
        <v>1</v>
      </c>
      <c r="W664" s="2">
        <v>0</v>
      </c>
      <c r="X664" s="2" t="s">
        <v>4482</v>
      </c>
      <c r="Y664" s="2" t="s">
        <v>4484</v>
      </c>
      <c r="Z664" s="51">
        <v>45888.568251423603</v>
      </c>
      <c r="AB664" s="2" t="s">
        <v>950</v>
      </c>
    </row>
    <row r="665" spans="1:28" ht="15.75" x14ac:dyDescent="0.25">
      <c r="A665" s="2">
        <v>664</v>
      </c>
      <c r="B665" s="50" t="s">
        <v>4485</v>
      </c>
      <c r="C665" s="47">
        <f ca="1">SUMIF([1]Data!$AC$2:$AC$173,C665,[1]Data!$AD$2:$AD$173)</f>
        <v>0</v>
      </c>
      <c r="D665" s="51">
        <v>45888</v>
      </c>
      <c r="E665" s="51">
        <v>45895</v>
      </c>
      <c r="F665" s="52">
        <v>45888.572372766197</v>
      </c>
      <c r="G665" s="3" t="s">
        <v>4486</v>
      </c>
      <c r="H665" s="51"/>
      <c r="I665" s="2" t="s">
        <v>2487</v>
      </c>
      <c r="J665" s="3" t="s">
        <v>2488</v>
      </c>
      <c r="K665" s="2" t="s">
        <v>2489</v>
      </c>
      <c r="L665" s="2" t="s">
        <v>2490</v>
      </c>
      <c r="M665" s="3" t="s">
        <v>4487</v>
      </c>
      <c r="N665" s="2" t="s">
        <v>4488</v>
      </c>
      <c r="O665" s="2" t="s">
        <v>4489</v>
      </c>
      <c r="P665" s="2">
        <v>10</v>
      </c>
      <c r="Q665" s="3" t="s">
        <v>2494</v>
      </c>
      <c r="R665" s="2" t="s">
        <v>1079</v>
      </c>
      <c r="S665" s="3" t="s">
        <v>2495</v>
      </c>
      <c r="T665" s="3" t="s">
        <v>2496</v>
      </c>
      <c r="U665" s="2">
        <v>49500</v>
      </c>
      <c r="V665" s="2">
        <v>2</v>
      </c>
      <c r="W665" s="2">
        <v>0</v>
      </c>
      <c r="X665" s="2" t="s">
        <v>4490</v>
      </c>
      <c r="Y665" s="2" t="s">
        <v>4491</v>
      </c>
      <c r="Z665" s="51">
        <v>45888.572371990696</v>
      </c>
      <c r="AB665" s="2" t="s">
        <v>950</v>
      </c>
    </row>
    <row r="666" spans="1:28" ht="15.75" x14ac:dyDescent="0.25">
      <c r="A666" s="2">
        <v>665</v>
      </c>
      <c r="B666" s="50" t="s">
        <v>4485</v>
      </c>
      <c r="C666" s="47">
        <f ca="1">SUMIF([1]Data!$AC$2:$AC$173,C666,[1]Data!$AD$2:$AD$173)</f>
        <v>0</v>
      </c>
      <c r="D666" s="51">
        <v>45888</v>
      </c>
      <c r="E666" s="51">
        <v>45895</v>
      </c>
      <c r="F666" s="52">
        <v>45888.572372766197</v>
      </c>
      <c r="G666" s="3" t="s">
        <v>4486</v>
      </c>
      <c r="H666" s="51"/>
      <c r="I666" s="2" t="s">
        <v>2487</v>
      </c>
      <c r="J666" s="3" t="s">
        <v>2488</v>
      </c>
      <c r="K666" s="2" t="s">
        <v>2489</v>
      </c>
      <c r="L666" s="2" t="s">
        <v>2490</v>
      </c>
      <c r="M666" s="3" t="s">
        <v>4487</v>
      </c>
      <c r="N666" s="2" t="s">
        <v>4488</v>
      </c>
      <c r="O666" s="2" t="s">
        <v>4489</v>
      </c>
      <c r="P666" s="2">
        <v>20</v>
      </c>
      <c r="Q666" s="3" t="s">
        <v>2498</v>
      </c>
      <c r="R666" s="2" t="s">
        <v>977</v>
      </c>
      <c r="S666" s="3" t="s">
        <v>2499</v>
      </c>
      <c r="T666" s="3" t="s">
        <v>2496</v>
      </c>
      <c r="U666" s="2">
        <v>50400</v>
      </c>
      <c r="V666" s="2">
        <v>1</v>
      </c>
      <c r="W666" s="2">
        <v>0</v>
      </c>
      <c r="X666" s="2" t="s">
        <v>4490</v>
      </c>
      <c r="Y666" s="2" t="s">
        <v>4491</v>
      </c>
      <c r="Z666" s="51">
        <v>45888.572371990696</v>
      </c>
      <c r="AB666" s="2" t="s">
        <v>950</v>
      </c>
    </row>
    <row r="667" spans="1:28" ht="15.75" x14ac:dyDescent="0.25">
      <c r="A667" s="2">
        <v>666</v>
      </c>
      <c r="B667" s="50" t="s">
        <v>4492</v>
      </c>
      <c r="C667" s="47">
        <f ca="1">SUMIF([1]Data!$AC$2:$AC$173,C667,[1]Data!$AD$2:$AD$173)</f>
        <v>0</v>
      </c>
      <c r="D667" s="51">
        <v>45888</v>
      </c>
      <c r="E667" s="51">
        <v>45888</v>
      </c>
      <c r="F667" s="52">
        <v>45888.572626157402</v>
      </c>
      <c r="G667" s="3" t="s">
        <v>4493</v>
      </c>
      <c r="H667" s="51"/>
      <c r="I667" s="2" t="s">
        <v>2487</v>
      </c>
      <c r="J667" s="3" t="s">
        <v>2488</v>
      </c>
      <c r="K667" s="2" t="s">
        <v>2489</v>
      </c>
      <c r="L667" s="2" t="s">
        <v>2490</v>
      </c>
      <c r="M667" s="3" t="s">
        <v>2537</v>
      </c>
      <c r="N667" s="2" t="s">
        <v>2538</v>
      </c>
      <c r="O667" s="2" t="s">
        <v>2539</v>
      </c>
      <c r="P667" s="2">
        <v>10</v>
      </c>
      <c r="Q667" s="3" t="s">
        <v>2502</v>
      </c>
      <c r="R667" s="2" t="s">
        <v>981</v>
      </c>
      <c r="S667" s="3" t="s">
        <v>2503</v>
      </c>
      <c r="T667" s="3" t="s">
        <v>2496</v>
      </c>
      <c r="U667" s="2">
        <v>50182</v>
      </c>
      <c r="V667" s="2">
        <v>1</v>
      </c>
      <c r="W667" s="2">
        <v>0</v>
      </c>
      <c r="X667" s="2" t="s">
        <v>2540</v>
      </c>
      <c r="Y667" s="2" t="s">
        <v>2541</v>
      </c>
      <c r="Z667" s="51">
        <v>45888.5726252315</v>
      </c>
      <c r="AB667" s="2" t="s">
        <v>950</v>
      </c>
    </row>
    <row r="668" spans="1:28" ht="15.75" x14ac:dyDescent="0.25">
      <c r="A668" s="2">
        <v>667</v>
      </c>
      <c r="B668" s="50" t="s">
        <v>4494</v>
      </c>
      <c r="C668" s="47">
        <f ca="1">SUMIF([1]Data!$AC$2:$AC$173,C668,[1]Data!$AD$2:$AD$173)</f>
        <v>0</v>
      </c>
      <c r="D668" s="51">
        <v>45888</v>
      </c>
      <c r="E668" s="51">
        <v>45893</v>
      </c>
      <c r="F668" s="52">
        <v>45888.5734683681</v>
      </c>
      <c r="G668" s="3" t="s">
        <v>4495</v>
      </c>
      <c r="H668" s="51"/>
      <c r="I668" s="2" t="s">
        <v>2487</v>
      </c>
      <c r="J668" s="3" t="s">
        <v>2488</v>
      </c>
      <c r="K668" s="2" t="s">
        <v>2489</v>
      </c>
      <c r="L668" s="2" t="s">
        <v>2490</v>
      </c>
      <c r="M668" s="3" t="s">
        <v>4496</v>
      </c>
      <c r="N668" s="2" t="s">
        <v>4497</v>
      </c>
      <c r="O668" s="2" t="s">
        <v>4498</v>
      </c>
      <c r="P668" s="2">
        <v>10</v>
      </c>
      <c r="Q668" s="3" t="s">
        <v>2556</v>
      </c>
      <c r="R668" s="2" t="s">
        <v>960</v>
      </c>
      <c r="S668" s="3" t="s">
        <v>2557</v>
      </c>
      <c r="T668" s="3" t="s">
        <v>2496</v>
      </c>
      <c r="U668" s="2">
        <v>55595</v>
      </c>
      <c r="V668" s="2">
        <v>2</v>
      </c>
      <c r="W668" s="2">
        <v>0</v>
      </c>
      <c r="X668" s="2" t="s">
        <v>4497</v>
      </c>
      <c r="Z668" s="51">
        <v>45888.573467326401</v>
      </c>
      <c r="AA668" s="2" t="s">
        <v>4499</v>
      </c>
      <c r="AB668" s="2" t="s">
        <v>950</v>
      </c>
    </row>
    <row r="669" spans="1:28" ht="15.75" x14ac:dyDescent="0.25">
      <c r="A669" s="2">
        <v>668</v>
      </c>
      <c r="B669" s="50" t="s">
        <v>4500</v>
      </c>
      <c r="C669" s="47">
        <f ca="1">SUMIF([1]Data!$AC$2:$AC$173,C669,[1]Data!$AD$2:$AD$173)</f>
        <v>0</v>
      </c>
      <c r="D669" s="51">
        <v>45888</v>
      </c>
      <c r="E669" s="51">
        <v>45893</v>
      </c>
      <c r="F669" s="52">
        <v>45888.574665590299</v>
      </c>
      <c r="G669" s="3" t="s">
        <v>4501</v>
      </c>
      <c r="H669" s="51"/>
      <c r="I669" s="2" t="s">
        <v>2487</v>
      </c>
      <c r="J669" s="3" t="s">
        <v>2488</v>
      </c>
      <c r="K669" s="2" t="s">
        <v>2489</v>
      </c>
      <c r="L669" s="2" t="s">
        <v>2490</v>
      </c>
      <c r="M669" s="3" t="s">
        <v>4502</v>
      </c>
      <c r="N669" s="2" t="s">
        <v>4503</v>
      </c>
      <c r="O669" s="2" t="s">
        <v>4504</v>
      </c>
      <c r="P669" s="2">
        <v>10</v>
      </c>
      <c r="Q669" s="3" t="s">
        <v>2556</v>
      </c>
      <c r="R669" s="2" t="s">
        <v>960</v>
      </c>
      <c r="S669" s="3" t="s">
        <v>2557</v>
      </c>
      <c r="T669" s="3" t="s">
        <v>2496</v>
      </c>
      <c r="U669" s="2">
        <v>55595</v>
      </c>
      <c r="V669" s="2">
        <v>2</v>
      </c>
      <c r="W669" s="2">
        <v>0</v>
      </c>
      <c r="X669" s="2" t="s">
        <v>4505</v>
      </c>
      <c r="Y669" s="2" t="s">
        <v>4506</v>
      </c>
      <c r="Z669" s="51">
        <v>45888.5746645486</v>
      </c>
      <c r="AA669" s="2" t="s">
        <v>4507</v>
      </c>
      <c r="AB669" s="2" t="s">
        <v>950</v>
      </c>
    </row>
    <row r="670" spans="1:28" ht="15.75" x14ac:dyDescent="0.25">
      <c r="A670" s="2">
        <v>669</v>
      </c>
      <c r="B670" s="50" t="s">
        <v>4500</v>
      </c>
      <c r="C670" s="47">
        <f ca="1">SUMIF([1]Data!$AC$2:$AC$173,C670,[1]Data!$AD$2:$AD$173)</f>
        <v>0</v>
      </c>
      <c r="D670" s="51">
        <v>45888</v>
      </c>
      <c r="E670" s="51">
        <v>45893</v>
      </c>
      <c r="F670" s="52">
        <v>45888.574665590299</v>
      </c>
      <c r="G670" s="3" t="s">
        <v>4501</v>
      </c>
      <c r="H670" s="51"/>
      <c r="I670" s="2" t="s">
        <v>2487</v>
      </c>
      <c r="J670" s="3" t="s">
        <v>2488</v>
      </c>
      <c r="K670" s="2" t="s">
        <v>2489</v>
      </c>
      <c r="L670" s="2" t="s">
        <v>2490</v>
      </c>
      <c r="M670" s="3" t="s">
        <v>4502</v>
      </c>
      <c r="N670" s="2" t="s">
        <v>4503</v>
      </c>
      <c r="O670" s="2" t="s">
        <v>4504</v>
      </c>
      <c r="P670" s="2">
        <v>20</v>
      </c>
      <c r="Q670" s="3" t="s">
        <v>2519</v>
      </c>
      <c r="R670" s="2" t="s">
        <v>951</v>
      </c>
      <c r="S670" s="3" t="s">
        <v>2520</v>
      </c>
      <c r="T670" s="3" t="s">
        <v>2496</v>
      </c>
      <c r="U670" s="2">
        <v>111058</v>
      </c>
      <c r="V670" s="2">
        <v>1</v>
      </c>
      <c r="W670" s="2">
        <v>0</v>
      </c>
      <c r="X670" s="2" t="s">
        <v>4505</v>
      </c>
      <c r="Y670" s="2" t="s">
        <v>4506</v>
      </c>
      <c r="Z670" s="51">
        <v>45888.5746645486</v>
      </c>
      <c r="AA670" s="2" t="s">
        <v>4507</v>
      </c>
      <c r="AB670" s="2" t="s">
        <v>950</v>
      </c>
    </row>
    <row r="671" spans="1:28" ht="15.75" x14ac:dyDescent="0.25">
      <c r="A671" s="2">
        <v>670</v>
      </c>
      <c r="B671" s="50" t="s">
        <v>4508</v>
      </c>
      <c r="C671" s="47">
        <f ca="1">SUMIF([1]Data!$AC$2:$AC$173,C671,[1]Data!$AD$2:$AD$173)</f>
        <v>0</v>
      </c>
      <c r="D671" s="51">
        <v>45888</v>
      </c>
      <c r="E671" s="51">
        <v>45893</v>
      </c>
      <c r="F671" s="52">
        <v>45888.576177048599</v>
      </c>
      <c r="G671" s="3" t="s">
        <v>4509</v>
      </c>
      <c r="H671" s="51"/>
      <c r="I671" s="2" t="s">
        <v>2487</v>
      </c>
      <c r="J671" s="3" t="s">
        <v>2488</v>
      </c>
      <c r="K671" s="2" t="s">
        <v>2489</v>
      </c>
      <c r="L671" s="2" t="s">
        <v>2490</v>
      </c>
      <c r="M671" s="3" t="s">
        <v>4510</v>
      </c>
      <c r="N671" s="2" t="s">
        <v>4511</v>
      </c>
      <c r="O671" s="2" t="s">
        <v>4512</v>
      </c>
      <c r="P671" s="2">
        <v>10</v>
      </c>
      <c r="Q671" s="3" t="s">
        <v>2519</v>
      </c>
      <c r="R671" s="2" t="s">
        <v>951</v>
      </c>
      <c r="S671" s="3" t="s">
        <v>2520</v>
      </c>
      <c r="T671" s="3" t="s">
        <v>2496</v>
      </c>
      <c r="U671" s="2">
        <v>111058</v>
      </c>
      <c r="V671" s="2">
        <v>5</v>
      </c>
      <c r="W671" s="2">
        <v>0</v>
      </c>
      <c r="X671" s="2" t="s">
        <v>4513</v>
      </c>
      <c r="Z671" s="51">
        <v>45888.576175810202</v>
      </c>
      <c r="AB671" s="2" t="s">
        <v>950</v>
      </c>
    </row>
    <row r="672" spans="1:28" ht="15.75" x14ac:dyDescent="0.25">
      <c r="A672" s="2">
        <v>671</v>
      </c>
      <c r="B672" s="50" t="s">
        <v>4514</v>
      </c>
      <c r="C672" s="47">
        <f ca="1">SUMIF([1]Data!$AC$2:$AC$173,C672,[1]Data!$AD$2:$AD$173)</f>
        <v>0</v>
      </c>
      <c r="D672" s="51">
        <v>45888</v>
      </c>
      <c r="E672" s="51">
        <v>45893</v>
      </c>
      <c r="F672" s="52">
        <v>45888.5766069444</v>
      </c>
      <c r="G672" s="3" t="s">
        <v>4515</v>
      </c>
      <c r="H672" s="51"/>
      <c r="I672" s="2" t="s">
        <v>2487</v>
      </c>
      <c r="J672" s="3" t="s">
        <v>2488</v>
      </c>
      <c r="K672" s="2" t="s">
        <v>2489</v>
      </c>
      <c r="L672" s="2" t="s">
        <v>2490</v>
      </c>
      <c r="M672" s="3" t="s">
        <v>4516</v>
      </c>
      <c r="N672" s="2" t="s">
        <v>4517</v>
      </c>
      <c r="O672" s="2" t="s">
        <v>4518</v>
      </c>
      <c r="P672" s="2">
        <v>10</v>
      </c>
      <c r="Q672" s="3" t="s">
        <v>2519</v>
      </c>
      <c r="R672" s="2" t="s">
        <v>951</v>
      </c>
      <c r="S672" s="3" t="s">
        <v>2520</v>
      </c>
      <c r="T672" s="3" t="s">
        <v>2496</v>
      </c>
      <c r="U672" s="2">
        <v>111058</v>
      </c>
      <c r="V672" s="2">
        <v>2</v>
      </c>
      <c r="W672" s="2">
        <v>0</v>
      </c>
      <c r="X672" s="2" t="s">
        <v>4517</v>
      </c>
      <c r="Z672" s="51">
        <v>45888.576606134302</v>
      </c>
      <c r="AA672" s="2" t="s">
        <v>4519</v>
      </c>
      <c r="AB672" s="2" t="s">
        <v>950</v>
      </c>
    </row>
    <row r="673" spans="1:28" ht="15.75" x14ac:dyDescent="0.25">
      <c r="A673" s="2">
        <v>672</v>
      </c>
      <c r="B673" s="50" t="s">
        <v>4520</v>
      </c>
      <c r="C673" s="47">
        <f ca="1">SUMIF([1]Data!$AC$2:$AC$173,C673,[1]Data!$AD$2:$AD$173)</f>
        <v>0</v>
      </c>
      <c r="D673" s="51">
        <v>45888</v>
      </c>
      <c r="E673" s="51">
        <v>45888</v>
      </c>
      <c r="F673" s="52">
        <v>45888.576613044002</v>
      </c>
      <c r="G673" s="3" t="s">
        <v>4521</v>
      </c>
      <c r="H673" s="51"/>
      <c r="I673" s="2" t="s">
        <v>2487</v>
      </c>
      <c r="J673" s="3" t="s">
        <v>2488</v>
      </c>
      <c r="K673" s="2" t="s">
        <v>2489</v>
      </c>
      <c r="L673" s="2" t="s">
        <v>2490</v>
      </c>
      <c r="M673" s="3" t="s">
        <v>4522</v>
      </c>
      <c r="N673" s="2" t="s">
        <v>4523</v>
      </c>
      <c r="O673" s="2" t="s">
        <v>4524</v>
      </c>
      <c r="P673" s="2">
        <v>10</v>
      </c>
      <c r="Q673" s="3" t="s">
        <v>2547</v>
      </c>
      <c r="R673" s="2" t="s">
        <v>994</v>
      </c>
      <c r="S673" s="3" t="s">
        <v>2548</v>
      </c>
      <c r="T673" s="3" t="s">
        <v>2496</v>
      </c>
      <c r="U673" s="2">
        <v>111606</v>
      </c>
      <c r="V673" s="2">
        <v>1</v>
      </c>
      <c r="W673" s="2">
        <v>0</v>
      </c>
      <c r="X673" s="2" t="s">
        <v>4523</v>
      </c>
      <c r="Y673" s="2" t="s">
        <v>4525</v>
      </c>
      <c r="Z673" s="51">
        <v>45888.5766119213</v>
      </c>
      <c r="AB673" s="2" t="s">
        <v>950</v>
      </c>
    </row>
    <row r="674" spans="1:28" ht="15.75" x14ac:dyDescent="0.25">
      <c r="A674" s="2">
        <v>673</v>
      </c>
      <c r="B674" s="50" t="s">
        <v>4526</v>
      </c>
      <c r="C674" s="47">
        <f ca="1">SUMIF([1]Data!$AC$2:$AC$173,C674,[1]Data!$AD$2:$AD$173)</f>
        <v>0</v>
      </c>
      <c r="D674" s="51">
        <v>45888</v>
      </c>
      <c r="E674" s="51">
        <v>45888</v>
      </c>
      <c r="F674" s="52">
        <v>45888.577560219899</v>
      </c>
      <c r="G674" s="3" t="s">
        <v>4527</v>
      </c>
      <c r="H674" s="51"/>
      <c r="I674" s="2" t="s">
        <v>2487</v>
      </c>
      <c r="J674" s="3" t="s">
        <v>2488</v>
      </c>
      <c r="K674" s="2" t="s">
        <v>2489</v>
      </c>
      <c r="L674" s="2" t="s">
        <v>2490</v>
      </c>
      <c r="M674" s="3" t="s">
        <v>4528</v>
      </c>
      <c r="N674" s="2" t="s">
        <v>4529</v>
      </c>
      <c r="O674" s="2" t="s">
        <v>4530</v>
      </c>
      <c r="P674" s="2">
        <v>10</v>
      </c>
      <c r="Q674" s="3" t="s">
        <v>2510</v>
      </c>
      <c r="R674" s="2" t="s">
        <v>955</v>
      </c>
      <c r="S674" s="3" t="s">
        <v>2511</v>
      </c>
      <c r="T674" s="3" t="s">
        <v>2496</v>
      </c>
      <c r="U674" s="2">
        <v>46000</v>
      </c>
      <c r="V674" s="2">
        <v>2</v>
      </c>
      <c r="W674" s="2">
        <v>0</v>
      </c>
      <c r="X674" s="2" t="s">
        <v>4531</v>
      </c>
      <c r="Z674" s="51">
        <v>45888.577560381898</v>
      </c>
      <c r="AB674" s="2" t="s">
        <v>950</v>
      </c>
    </row>
    <row r="675" spans="1:28" ht="15.75" x14ac:dyDescent="0.25">
      <c r="A675" s="2">
        <v>674</v>
      </c>
      <c r="B675" s="50" t="s">
        <v>4532</v>
      </c>
      <c r="C675" s="47">
        <f ca="1">SUMIF([1]Data!$AC$2:$AC$173,C675,[1]Data!$AD$2:$AD$173)</f>
        <v>0</v>
      </c>
      <c r="D675" s="51">
        <v>45888</v>
      </c>
      <c r="E675" s="51">
        <v>45888</v>
      </c>
      <c r="F675" s="52">
        <v>45888.577564733801</v>
      </c>
      <c r="G675" s="3" t="s">
        <v>4527</v>
      </c>
      <c r="H675" s="51"/>
      <c r="I675" s="2" t="s">
        <v>2487</v>
      </c>
      <c r="J675" s="3" t="s">
        <v>2488</v>
      </c>
      <c r="K675" s="2" t="s">
        <v>2489</v>
      </c>
      <c r="L675" s="2" t="s">
        <v>2490</v>
      </c>
      <c r="M675" s="3" t="s">
        <v>4522</v>
      </c>
      <c r="N675" s="2" t="s">
        <v>4523</v>
      </c>
      <c r="O675" s="2" t="s">
        <v>4524</v>
      </c>
      <c r="P675" s="2">
        <v>10</v>
      </c>
      <c r="Q675" s="3" t="s">
        <v>2510</v>
      </c>
      <c r="R675" s="2" t="s">
        <v>955</v>
      </c>
      <c r="S675" s="3" t="s">
        <v>2511</v>
      </c>
      <c r="T675" s="3" t="s">
        <v>2496</v>
      </c>
      <c r="U675" s="2">
        <v>46000</v>
      </c>
      <c r="V675" s="2">
        <v>2</v>
      </c>
      <c r="W675" s="2">
        <v>0</v>
      </c>
      <c r="X675" s="2" t="s">
        <v>4523</v>
      </c>
      <c r="Y675" s="2" t="s">
        <v>4525</v>
      </c>
      <c r="Z675" s="51">
        <v>45888.577564039399</v>
      </c>
      <c r="AB675" s="2" t="s">
        <v>950</v>
      </c>
    </row>
    <row r="676" spans="1:28" ht="15.75" x14ac:dyDescent="0.25">
      <c r="A676" s="2">
        <v>675</v>
      </c>
      <c r="B676" s="50" t="s">
        <v>4533</v>
      </c>
      <c r="C676" s="47">
        <f ca="1">SUMIF([1]Data!$AC$2:$AC$173,C676,[1]Data!$AD$2:$AD$173)</f>
        <v>0</v>
      </c>
      <c r="D676" s="51">
        <v>45888</v>
      </c>
      <c r="E676" s="51">
        <v>45888</v>
      </c>
      <c r="F676" s="52">
        <v>45888.582949618103</v>
      </c>
      <c r="G676" s="3" t="s">
        <v>4534</v>
      </c>
      <c r="H676" s="51"/>
      <c r="I676" s="2" t="s">
        <v>2487</v>
      </c>
      <c r="J676" s="3" t="s">
        <v>2488</v>
      </c>
      <c r="K676" s="2" t="s">
        <v>2489</v>
      </c>
      <c r="L676" s="2" t="s">
        <v>2490</v>
      </c>
      <c r="M676" s="3" t="s">
        <v>4535</v>
      </c>
      <c r="N676" s="2" t="s">
        <v>4536</v>
      </c>
      <c r="O676" s="2" t="s">
        <v>4537</v>
      </c>
      <c r="P676" s="2">
        <v>10</v>
      </c>
      <c r="Q676" s="3" t="s">
        <v>2494</v>
      </c>
      <c r="R676" s="2" t="s">
        <v>1079</v>
      </c>
      <c r="S676" s="3" t="s">
        <v>2495</v>
      </c>
      <c r="T676" s="3" t="s">
        <v>2496</v>
      </c>
      <c r="U676" s="2">
        <v>49500</v>
      </c>
      <c r="V676" s="2">
        <v>3</v>
      </c>
      <c r="W676" s="2">
        <v>0</v>
      </c>
      <c r="X676" s="2" t="s">
        <v>4536</v>
      </c>
      <c r="Z676" s="51">
        <v>45888.582948645802</v>
      </c>
      <c r="AB676" s="2" t="s">
        <v>950</v>
      </c>
    </row>
    <row r="677" spans="1:28" ht="15.75" x14ac:dyDescent="0.25">
      <c r="A677" s="2">
        <v>676</v>
      </c>
      <c r="B677" s="50" t="s">
        <v>4533</v>
      </c>
      <c r="C677" s="47">
        <f ca="1">SUMIF([1]Data!$AC$2:$AC$173,C677,[1]Data!$AD$2:$AD$173)</f>
        <v>0</v>
      </c>
      <c r="D677" s="51">
        <v>45888</v>
      </c>
      <c r="E677" s="51">
        <v>45888</v>
      </c>
      <c r="F677" s="52">
        <v>45888.582949618103</v>
      </c>
      <c r="G677" s="3" t="s">
        <v>4534</v>
      </c>
      <c r="H677" s="51"/>
      <c r="I677" s="2" t="s">
        <v>2487</v>
      </c>
      <c r="J677" s="3" t="s">
        <v>2488</v>
      </c>
      <c r="K677" s="2" t="s">
        <v>2489</v>
      </c>
      <c r="L677" s="2" t="s">
        <v>2490</v>
      </c>
      <c r="M677" s="3" t="s">
        <v>4535</v>
      </c>
      <c r="N677" s="2" t="s">
        <v>4536</v>
      </c>
      <c r="O677" s="2" t="s">
        <v>4537</v>
      </c>
      <c r="P677" s="2">
        <v>20</v>
      </c>
      <c r="Q677" s="3" t="s">
        <v>2592</v>
      </c>
      <c r="R677" s="2" t="s">
        <v>959</v>
      </c>
      <c r="S677" s="3" t="s">
        <v>2593</v>
      </c>
      <c r="T677" s="3" t="s">
        <v>2496</v>
      </c>
      <c r="U677" s="2">
        <v>70950</v>
      </c>
      <c r="V677" s="2">
        <v>2</v>
      </c>
      <c r="W677" s="2">
        <v>0</v>
      </c>
      <c r="X677" s="2" t="s">
        <v>4536</v>
      </c>
      <c r="Z677" s="51">
        <v>45888.582948645802</v>
      </c>
      <c r="AB677" s="2" t="s">
        <v>950</v>
      </c>
    </row>
    <row r="678" spans="1:28" ht="15.75" x14ac:dyDescent="0.25">
      <c r="A678" s="2">
        <v>677</v>
      </c>
      <c r="B678" s="50" t="s">
        <v>4533</v>
      </c>
      <c r="C678" s="47">
        <f ca="1">SUMIF([1]Data!$AC$2:$AC$173,C678,[1]Data!$AD$2:$AD$173)</f>
        <v>0</v>
      </c>
      <c r="D678" s="51">
        <v>45888</v>
      </c>
      <c r="E678" s="51">
        <v>45888</v>
      </c>
      <c r="F678" s="52">
        <v>45888.582949618103</v>
      </c>
      <c r="G678" s="3" t="s">
        <v>4534</v>
      </c>
      <c r="H678" s="51"/>
      <c r="I678" s="2" t="s">
        <v>2487</v>
      </c>
      <c r="J678" s="3" t="s">
        <v>2488</v>
      </c>
      <c r="K678" s="2" t="s">
        <v>2489</v>
      </c>
      <c r="L678" s="2" t="s">
        <v>2490</v>
      </c>
      <c r="M678" s="3" t="s">
        <v>4535</v>
      </c>
      <c r="N678" s="2" t="s">
        <v>4536</v>
      </c>
      <c r="O678" s="2" t="s">
        <v>4537</v>
      </c>
      <c r="P678" s="2">
        <v>30</v>
      </c>
      <c r="Q678" s="3" t="s">
        <v>2502</v>
      </c>
      <c r="R678" s="2" t="s">
        <v>981</v>
      </c>
      <c r="S678" s="3" t="s">
        <v>2503</v>
      </c>
      <c r="T678" s="3" t="s">
        <v>2496</v>
      </c>
      <c r="U678" s="2">
        <v>50182</v>
      </c>
      <c r="V678" s="2">
        <v>2</v>
      </c>
      <c r="W678" s="2">
        <v>0</v>
      </c>
      <c r="X678" s="2" t="s">
        <v>4536</v>
      </c>
      <c r="Z678" s="51">
        <v>45888.582948645802</v>
      </c>
      <c r="AB678" s="2" t="s">
        <v>950</v>
      </c>
    </row>
    <row r="679" spans="1:28" ht="15.75" x14ac:dyDescent="0.25">
      <c r="A679" s="2">
        <v>678</v>
      </c>
      <c r="B679" s="50" t="s">
        <v>4533</v>
      </c>
      <c r="C679" s="47">
        <f ca="1">SUMIF([1]Data!$AC$2:$AC$173,C679,[1]Data!$AD$2:$AD$173)</f>
        <v>0</v>
      </c>
      <c r="D679" s="51">
        <v>45888</v>
      </c>
      <c r="E679" s="51">
        <v>45888</v>
      </c>
      <c r="F679" s="52">
        <v>45888.582949618103</v>
      </c>
      <c r="G679" s="3" t="s">
        <v>4534</v>
      </c>
      <c r="H679" s="51"/>
      <c r="I679" s="2" t="s">
        <v>2487</v>
      </c>
      <c r="J679" s="3" t="s">
        <v>2488</v>
      </c>
      <c r="K679" s="2" t="s">
        <v>2489</v>
      </c>
      <c r="L679" s="2" t="s">
        <v>2490</v>
      </c>
      <c r="M679" s="3" t="s">
        <v>4535</v>
      </c>
      <c r="N679" s="2" t="s">
        <v>4536</v>
      </c>
      <c r="O679" s="2" t="s">
        <v>4537</v>
      </c>
      <c r="P679" s="2">
        <v>40</v>
      </c>
      <c r="Q679" s="3" t="s">
        <v>2556</v>
      </c>
      <c r="R679" s="2" t="s">
        <v>960</v>
      </c>
      <c r="S679" s="3" t="s">
        <v>2557</v>
      </c>
      <c r="T679" s="3" t="s">
        <v>2496</v>
      </c>
      <c r="U679" s="2">
        <v>55595</v>
      </c>
      <c r="V679" s="2">
        <v>2</v>
      </c>
      <c r="W679" s="2">
        <v>0</v>
      </c>
      <c r="X679" s="2" t="s">
        <v>4536</v>
      </c>
      <c r="Z679" s="51">
        <v>45888.582948645802</v>
      </c>
      <c r="AB679" s="2" t="s">
        <v>950</v>
      </c>
    </row>
    <row r="680" spans="1:28" ht="15.75" x14ac:dyDescent="0.25">
      <c r="A680" s="2">
        <v>679</v>
      </c>
      <c r="B680" s="50" t="s">
        <v>4533</v>
      </c>
      <c r="C680" s="47">
        <f ca="1">SUMIF([1]Data!$AC$2:$AC$173,C680,[1]Data!$AD$2:$AD$173)</f>
        <v>0</v>
      </c>
      <c r="D680" s="51">
        <v>45888</v>
      </c>
      <c r="E680" s="51">
        <v>45888</v>
      </c>
      <c r="F680" s="52">
        <v>45888.582949618103</v>
      </c>
      <c r="G680" s="3" t="s">
        <v>4534</v>
      </c>
      <c r="H680" s="51"/>
      <c r="I680" s="2" t="s">
        <v>2487</v>
      </c>
      <c r="J680" s="3" t="s">
        <v>2488</v>
      </c>
      <c r="K680" s="2" t="s">
        <v>2489</v>
      </c>
      <c r="L680" s="2" t="s">
        <v>2490</v>
      </c>
      <c r="M680" s="3" t="s">
        <v>4535</v>
      </c>
      <c r="N680" s="2" t="s">
        <v>4536</v>
      </c>
      <c r="O680" s="2" t="s">
        <v>4537</v>
      </c>
      <c r="P680" s="2">
        <v>50</v>
      </c>
      <c r="Q680" s="3" t="s">
        <v>2528</v>
      </c>
      <c r="R680" s="2" t="s">
        <v>965</v>
      </c>
      <c r="S680" s="3" t="s">
        <v>2529</v>
      </c>
      <c r="T680" s="3" t="s">
        <v>2496</v>
      </c>
      <c r="U680" s="2">
        <v>74250</v>
      </c>
      <c r="V680" s="2">
        <v>3</v>
      </c>
      <c r="W680" s="2">
        <v>0</v>
      </c>
      <c r="X680" s="2" t="s">
        <v>4536</v>
      </c>
      <c r="Z680" s="51">
        <v>45888.582948645802</v>
      </c>
      <c r="AB680" s="2" t="s">
        <v>950</v>
      </c>
    </row>
    <row r="681" spans="1:28" ht="15.75" x14ac:dyDescent="0.25">
      <c r="A681" s="2">
        <v>680</v>
      </c>
      <c r="B681" s="50" t="s">
        <v>4533</v>
      </c>
      <c r="C681" s="47">
        <f ca="1">SUMIF([1]Data!$AC$2:$AC$173,C681,[1]Data!$AD$2:$AD$173)</f>
        <v>0</v>
      </c>
      <c r="D681" s="51">
        <v>45888</v>
      </c>
      <c r="E681" s="51">
        <v>45888</v>
      </c>
      <c r="F681" s="52">
        <v>45888.582949618103</v>
      </c>
      <c r="G681" s="3" t="s">
        <v>4534</v>
      </c>
      <c r="H681" s="51"/>
      <c r="I681" s="2" t="s">
        <v>2487</v>
      </c>
      <c r="J681" s="3" t="s">
        <v>2488</v>
      </c>
      <c r="K681" s="2" t="s">
        <v>2489</v>
      </c>
      <c r="L681" s="2" t="s">
        <v>2490</v>
      </c>
      <c r="M681" s="3" t="s">
        <v>4535</v>
      </c>
      <c r="N681" s="2" t="s">
        <v>4536</v>
      </c>
      <c r="O681" s="2" t="s">
        <v>4537</v>
      </c>
      <c r="P681" s="2">
        <v>60</v>
      </c>
      <c r="Q681" s="3" t="s">
        <v>2519</v>
      </c>
      <c r="R681" s="2" t="s">
        <v>951</v>
      </c>
      <c r="S681" s="3" t="s">
        <v>2520</v>
      </c>
      <c r="T681" s="3" t="s">
        <v>2496</v>
      </c>
      <c r="U681" s="2">
        <v>111058</v>
      </c>
      <c r="V681" s="2">
        <v>2</v>
      </c>
      <c r="W681" s="2">
        <v>0</v>
      </c>
      <c r="X681" s="2" t="s">
        <v>4536</v>
      </c>
      <c r="Z681" s="51">
        <v>45888.582948645802</v>
      </c>
      <c r="AB681" s="2" t="s">
        <v>950</v>
      </c>
    </row>
    <row r="682" spans="1:28" ht="15.75" x14ac:dyDescent="0.25">
      <c r="A682" s="2">
        <v>681</v>
      </c>
      <c r="B682" s="50" t="s">
        <v>4538</v>
      </c>
      <c r="C682" s="47">
        <f ca="1">SUMIF([1]Data!$AC$2:$AC$173,C682,[1]Data!$AD$2:$AD$173)</f>
        <v>0</v>
      </c>
      <c r="D682" s="51">
        <v>45888</v>
      </c>
      <c r="E682" s="51">
        <v>45888</v>
      </c>
      <c r="F682" s="52">
        <v>45888.583174884297</v>
      </c>
      <c r="G682" s="3" t="s">
        <v>4539</v>
      </c>
      <c r="H682" s="51"/>
      <c r="I682" s="2" t="s">
        <v>2487</v>
      </c>
      <c r="J682" s="3" t="s">
        <v>2488</v>
      </c>
      <c r="K682" s="2" t="s">
        <v>2489</v>
      </c>
      <c r="L682" s="2" t="s">
        <v>2490</v>
      </c>
      <c r="M682" s="3" t="s">
        <v>4540</v>
      </c>
      <c r="N682" s="2" t="s">
        <v>4541</v>
      </c>
      <c r="O682" s="2" t="s">
        <v>4542</v>
      </c>
      <c r="P682" s="2">
        <v>10</v>
      </c>
      <c r="Q682" s="3" t="s">
        <v>2502</v>
      </c>
      <c r="R682" s="2" t="s">
        <v>981</v>
      </c>
      <c r="S682" s="3" t="s">
        <v>2503</v>
      </c>
      <c r="T682" s="3" t="s">
        <v>2496</v>
      </c>
      <c r="U682" s="2">
        <v>50182</v>
      </c>
      <c r="V682" s="2">
        <v>1</v>
      </c>
      <c r="W682" s="2">
        <v>0</v>
      </c>
      <c r="X682" s="2" t="s">
        <v>4541</v>
      </c>
      <c r="Y682" s="2" t="s">
        <v>4543</v>
      </c>
      <c r="Z682" s="51">
        <v>45888.583175462998</v>
      </c>
      <c r="AA682" s="2" t="s">
        <v>4544</v>
      </c>
      <c r="AB682" s="2" t="s">
        <v>950</v>
      </c>
    </row>
    <row r="683" spans="1:28" ht="15.75" x14ac:dyDescent="0.25">
      <c r="A683" s="2">
        <v>682</v>
      </c>
      <c r="B683" s="50" t="s">
        <v>4545</v>
      </c>
      <c r="C683" s="47">
        <f ca="1">SUMIF([1]Data!$AC$2:$AC$173,C683,[1]Data!$AD$2:$AD$173)</f>
        <v>0</v>
      </c>
      <c r="D683" s="51">
        <v>45888</v>
      </c>
      <c r="E683" s="51">
        <v>45890</v>
      </c>
      <c r="F683" s="52">
        <v>45888.585272418997</v>
      </c>
      <c r="G683" s="3" t="s">
        <v>4546</v>
      </c>
      <c r="H683" s="51"/>
      <c r="I683" s="2" t="s">
        <v>2487</v>
      </c>
      <c r="J683" s="3" t="s">
        <v>2488</v>
      </c>
      <c r="K683" s="2" t="s">
        <v>2489</v>
      </c>
      <c r="L683" s="2" t="s">
        <v>2490</v>
      </c>
      <c r="M683" s="3" t="s">
        <v>2868</v>
      </c>
      <c r="N683" s="2" t="s">
        <v>2869</v>
      </c>
      <c r="O683" s="2" t="s">
        <v>2870</v>
      </c>
      <c r="P683" s="2">
        <v>10</v>
      </c>
      <c r="Q683" s="3" t="s">
        <v>2510</v>
      </c>
      <c r="R683" s="2" t="s">
        <v>955</v>
      </c>
      <c r="S683" s="3" t="s">
        <v>2511</v>
      </c>
      <c r="T683" s="3" t="s">
        <v>2496</v>
      </c>
      <c r="U683" s="2">
        <v>46000</v>
      </c>
      <c r="V683" s="2">
        <v>2</v>
      </c>
      <c r="W683" s="2">
        <v>0</v>
      </c>
      <c r="X683" s="2" t="s">
        <v>2869</v>
      </c>
      <c r="Z683" s="51">
        <v>45888.5852711806</v>
      </c>
      <c r="AB683" s="2" t="s">
        <v>950</v>
      </c>
    </row>
    <row r="684" spans="1:28" ht="15.75" x14ac:dyDescent="0.25">
      <c r="A684" s="2">
        <v>683</v>
      </c>
      <c r="B684" s="50" t="s">
        <v>4545</v>
      </c>
      <c r="C684" s="47">
        <f ca="1">SUMIF([1]Data!$AC$2:$AC$173,C684,[1]Data!$AD$2:$AD$173)</f>
        <v>0</v>
      </c>
      <c r="D684" s="51">
        <v>45888</v>
      </c>
      <c r="E684" s="51">
        <v>45890</v>
      </c>
      <c r="F684" s="52">
        <v>45888.585272418997</v>
      </c>
      <c r="G684" s="3" t="s">
        <v>4546</v>
      </c>
      <c r="H684" s="51"/>
      <c r="I684" s="2" t="s">
        <v>2487</v>
      </c>
      <c r="J684" s="3" t="s">
        <v>2488</v>
      </c>
      <c r="K684" s="2" t="s">
        <v>2489</v>
      </c>
      <c r="L684" s="2" t="s">
        <v>2490</v>
      </c>
      <c r="M684" s="3" t="s">
        <v>2868</v>
      </c>
      <c r="N684" s="2" t="s">
        <v>2869</v>
      </c>
      <c r="O684" s="2" t="s">
        <v>2870</v>
      </c>
      <c r="P684" s="2">
        <v>20</v>
      </c>
      <c r="Q684" s="3" t="s">
        <v>2528</v>
      </c>
      <c r="R684" s="2" t="s">
        <v>965</v>
      </c>
      <c r="S684" s="3" t="s">
        <v>2529</v>
      </c>
      <c r="T684" s="3" t="s">
        <v>2496</v>
      </c>
      <c r="U684" s="2">
        <v>74250</v>
      </c>
      <c r="V684" s="2">
        <v>3</v>
      </c>
      <c r="W684" s="2">
        <v>0</v>
      </c>
      <c r="X684" s="2" t="s">
        <v>2869</v>
      </c>
      <c r="Z684" s="51">
        <v>45888.5852711806</v>
      </c>
      <c r="AB684" s="2" t="s">
        <v>950</v>
      </c>
    </row>
    <row r="685" spans="1:28" ht="15.75" x14ac:dyDescent="0.25">
      <c r="A685" s="2">
        <v>684</v>
      </c>
      <c r="B685" s="50" t="s">
        <v>4545</v>
      </c>
      <c r="C685" s="47">
        <f ca="1">SUMIF([1]Data!$AC$2:$AC$173,C685,[1]Data!$AD$2:$AD$173)</f>
        <v>0</v>
      </c>
      <c r="D685" s="51">
        <v>45888</v>
      </c>
      <c r="E685" s="51">
        <v>45890</v>
      </c>
      <c r="F685" s="52">
        <v>45888.585272418997</v>
      </c>
      <c r="G685" s="3" t="s">
        <v>4546</v>
      </c>
      <c r="H685" s="51"/>
      <c r="I685" s="2" t="s">
        <v>2487</v>
      </c>
      <c r="J685" s="3" t="s">
        <v>2488</v>
      </c>
      <c r="K685" s="2" t="s">
        <v>2489</v>
      </c>
      <c r="L685" s="2" t="s">
        <v>2490</v>
      </c>
      <c r="M685" s="3" t="s">
        <v>2868</v>
      </c>
      <c r="N685" s="2" t="s">
        <v>2869</v>
      </c>
      <c r="O685" s="2" t="s">
        <v>2870</v>
      </c>
      <c r="P685" s="2">
        <v>30</v>
      </c>
      <c r="Q685" s="3" t="s">
        <v>2556</v>
      </c>
      <c r="R685" s="2" t="s">
        <v>960</v>
      </c>
      <c r="S685" s="3" t="s">
        <v>2557</v>
      </c>
      <c r="T685" s="3" t="s">
        <v>2496</v>
      </c>
      <c r="U685" s="2">
        <v>55595</v>
      </c>
      <c r="V685" s="2">
        <v>6</v>
      </c>
      <c r="W685" s="2">
        <v>0</v>
      </c>
      <c r="X685" s="2" t="s">
        <v>2869</v>
      </c>
      <c r="Z685" s="51">
        <v>45888.5852711806</v>
      </c>
      <c r="AB685" s="2" t="s">
        <v>950</v>
      </c>
    </row>
    <row r="686" spans="1:28" ht="15.75" x14ac:dyDescent="0.25">
      <c r="A686" s="2">
        <v>685</v>
      </c>
      <c r="B686" s="50" t="s">
        <v>4547</v>
      </c>
      <c r="C686" s="47">
        <f ca="1">SUMIF([1]Data!$AC$2:$AC$173,C686,[1]Data!$AD$2:$AD$173)</f>
        <v>0</v>
      </c>
      <c r="D686" s="51">
        <v>45888</v>
      </c>
      <c r="E686" s="51">
        <v>45893</v>
      </c>
      <c r="F686" s="52">
        <v>45888.585994409703</v>
      </c>
      <c r="G686" s="3" t="s">
        <v>4548</v>
      </c>
      <c r="H686" s="51"/>
      <c r="I686" s="2" t="s">
        <v>2487</v>
      </c>
      <c r="J686" s="3" t="s">
        <v>2488</v>
      </c>
      <c r="K686" s="2" t="s">
        <v>2489</v>
      </c>
      <c r="L686" s="2" t="s">
        <v>2490</v>
      </c>
      <c r="M686" s="3" t="s">
        <v>4549</v>
      </c>
      <c r="N686" s="2" t="s">
        <v>4550</v>
      </c>
      <c r="O686" s="2" t="s">
        <v>4551</v>
      </c>
      <c r="P686" s="2">
        <v>10</v>
      </c>
      <c r="Q686" s="3" t="s">
        <v>2519</v>
      </c>
      <c r="R686" s="2" t="s">
        <v>951</v>
      </c>
      <c r="S686" s="3" t="s">
        <v>2520</v>
      </c>
      <c r="T686" s="3" t="s">
        <v>2496</v>
      </c>
      <c r="U686" s="2">
        <v>111058</v>
      </c>
      <c r="V686" s="2">
        <v>1</v>
      </c>
      <c r="W686" s="2">
        <v>0</v>
      </c>
      <c r="X686" s="2" t="s">
        <v>4550</v>
      </c>
      <c r="Y686" s="2" t="s">
        <v>4552</v>
      </c>
      <c r="Z686" s="51">
        <v>45888.585993055603</v>
      </c>
      <c r="AB686" s="2" t="s">
        <v>950</v>
      </c>
    </row>
    <row r="687" spans="1:28" ht="15.75" x14ac:dyDescent="0.25">
      <c r="A687" s="2">
        <v>686</v>
      </c>
      <c r="B687" s="50" t="s">
        <v>4547</v>
      </c>
      <c r="C687" s="47">
        <f ca="1">SUMIF([1]Data!$AC$2:$AC$173,C687,[1]Data!$AD$2:$AD$173)</f>
        <v>0</v>
      </c>
      <c r="D687" s="51">
        <v>45888</v>
      </c>
      <c r="E687" s="51">
        <v>45893</v>
      </c>
      <c r="F687" s="52">
        <v>45888.585994409703</v>
      </c>
      <c r="G687" s="3" t="s">
        <v>4548</v>
      </c>
      <c r="H687" s="51"/>
      <c r="I687" s="2" t="s">
        <v>2487</v>
      </c>
      <c r="J687" s="3" t="s">
        <v>2488</v>
      </c>
      <c r="K687" s="2" t="s">
        <v>2489</v>
      </c>
      <c r="L687" s="2" t="s">
        <v>2490</v>
      </c>
      <c r="M687" s="3" t="s">
        <v>4549</v>
      </c>
      <c r="N687" s="2" t="s">
        <v>4550</v>
      </c>
      <c r="O687" s="2" t="s">
        <v>4551</v>
      </c>
      <c r="P687" s="2">
        <v>20</v>
      </c>
      <c r="Q687" s="3" t="s">
        <v>2556</v>
      </c>
      <c r="R687" s="2" t="s">
        <v>960</v>
      </c>
      <c r="S687" s="3" t="s">
        <v>2557</v>
      </c>
      <c r="T687" s="3" t="s">
        <v>2496</v>
      </c>
      <c r="U687" s="2">
        <v>55595</v>
      </c>
      <c r="V687" s="2">
        <v>1</v>
      </c>
      <c r="W687" s="2">
        <v>0</v>
      </c>
      <c r="X687" s="2" t="s">
        <v>4550</v>
      </c>
      <c r="Y687" s="2" t="s">
        <v>4552</v>
      </c>
      <c r="Z687" s="51">
        <v>45888.585993055603</v>
      </c>
      <c r="AB687" s="2" t="s">
        <v>950</v>
      </c>
    </row>
    <row r="688" spans="1:28" ht="15.75" x14ac:dyDescent="0.25">
      <c r="A688" s="2">
        <v>687</v>
      </c>
      <c r="B688" s="50" t="s">
        <v>4547</v>
      </c>
      <c r="C688" s="47">
        <f ca="1">SUMIF([1]Data!$AC$2:$AC$173,C688,[1]Data!$AD$2:$AD$173)</f>
        <v>0</v>
      </c>
      <c r="D688" s="51">
        <v>45888</v>
      </c>
      <c r="E688" s="51">
        <v>45893</v>
      </c>
      <c r="F688" s="52">
        <v>45888.585994409703</v>
      </c>
      <c r="G688" s="3" t="s">
        <v>4548</v>
      </c>
      <c r="H688" s="51"/>
      <c r="I688" s="2" t="s">
        <v>2487</v>
      </c>
      <c r="J688" s="3" t="s">
        <v>2488</v>
      </c>
      <c r="K688" s="2" t="s">
        <v>2489</v>
      </c>
      <c r="L688" s="2" t="s">
        <v>2490</v>
      </c>
      <c r="M688" s="3" t="s">
        <v>4549</v>
      </c>
      <c r="N688" s="2" t="s">
        <v>4550</v>
      </c>
      <c r="O688" s="2" t="s">
        <v>4551</v>
      </c>
      <c r="P688" s="2">
        <v>30</v>
      </c>
      <c r="Q688" s="3" t="s">
        <v>2510</v>
      </c>
      <c r="R688" s="2" t="s">
        <v>955</v>
      </c>
      <c r="S688" s="3" t="s">
        <v>2511</v>
      </c>
      <c r="T688" s="3" t="s">
        <v>2496</v>
      </c>
      <c r="U688" s="2">
        <v>46000</v>
      </c>
      <c r="V688" s="2">
        <v>1</v>
      </c>
      <c r="W688" s="2">
        <v>0</v>
      </c>
      <c r="X688" s="2" t="s">
        <v>4550</v>
      </c>
      <c r="Y688" s="2" t="s">
        <v>4552</v>
      </c>
      <c r="Z688" s="51">
        <v>45888.585993055603</v>
      </c>
      <c r="AB688" s="2" t="s">
        <v>950</v>
      </c>
    </row>
    <row r="689" spans="1:28" ht="15.75" x14ac:dyDescent="0.25">
      <c r="A689" s="2">
        <v>688</v>
      </c>
      <c r="B689" s="50" t="s">
        <v>4547</v>
      </c>
      <c r="C689" s="47">
        <f ca="1">SUMIF([1]Data!$AC$2:$AC$173,C689,[1]Data!$AD$2:$AD$173)</f>
        <v>0</v>
      </c>
      <c r="D689" s="51">
        <v>45888</v>
      </c>
      <c r="E689" s="51">
        <v>45893</v>
      </c>
      <c r="F689" s="52">
        <v>45888.585994409703</v>
      </c>
      <c r="G689" s="3" t="s">
        <v>4548</v>
      </c>
      <c r="H689" s="51"/>
      <c r="I689" s="2" t="s">
        <v>2487</v>
      </c>
      <c r="J689" s="3" t="s">
        <v>2488</v>
      </c>
      <c r="K689" s="2" t="s">
        <v>2489</v>
      </c>
      <c r="L689" s="2" t="s">
        <v>2490</v>
      </c>
      <c r="M689" s="3" t="s">
        <v>4549</v>
      </c>
      <c r="N689" s="2" t="s">
        <v>4550</v>
      </c>
      <c r="O689" s="2" t="s">
        <v>4551</v>
      </c>
      <c r="P689" s="2">
        <v>40</v>
      </c>
      <c r="Q689" s="3" t="s">
        <v>2592</v>
      </c>
      <c r="R689" s="2" t="s">
        <v>959</v>
      </c>
      <c r="S689" s="3" t="s">
        <v>2593</v>
      </c>
      <c r="T689" s="3" t="s">
        <v>2496</v>
      </c>
      <c r="U689" s="2">
        <v>70950</v>
      </c>
      <c r="V689" s="2">
        <v>1</v>
      </c>
      <c r="W689" s="2">
        <v>0</v>
      </c>
      <c r="X689" s="2" t="s">
        <v>4550</v>
      </c>
      <c r="Y689" s="2" t="s">
        <v>4552</v>
      </c>
      <c r="Z689" s="51">
        <v>45888.585993055603</v>
      </c>
      <c r="AB689" s="2" t="s">
        <v>950</v>
      </c>
    </row>
    <row r="690" spans="1:28" ht="15.75" x14ac:dyDescent="0.25">
      <c r="A690" s="2">
        <v>689</v>
      </c>
      <c r="B690" s="50" t="s">
        <v>4547</v>
      </c>
      <c r="C690" s="47">
        <f ca="1">SUMIF([1]Data!$AC$2:$AC$173,C690,[1]Data!$AD$2:$AD$173)</f>
        <v>0</v>
      </c>
      <c r="D690" s="51">
        <v>45888</v>
      </c>
      <c r="E690" s="51">
        <v>45893</v>
      </c>
      <c r="F690" s="52">
        <v>45888.585994409703</v>
      </c>
      <c r="G690" s="3" t="s">
        <v>4548</v>
      </c>
      <c r="H690" s="51"/>
      <c r="I690" s="2" t="s">
        <v>2487</v>
      </c>
      <c r="J690" s="3" t="s">
        <v>2488</v>
      </c>
      <c r="K690" s="2" t="s">
        <v>2489</v>
      </c>
      <c r="L690" s="2" t="s">
        <v>2490</v>
      </c>
      <c r="M690" s="3" t="s">
        <v>4549</v>
      </c>
      <c r="N690" s="2" t="s">
        <v>4550</v>
      </c>
      <c r="O690" s="2" t="s">
        <v>4551</v>
      </c>
      <c r="P690" s="2">
        <v>50</v>
      </c>
      <c r="Q690" s="3" t="s">
        <v>2494</v>
      </c>
      <c r="R690" s="2" t="s">
        <v>1079</v>
      </c>
      <c r="S690" s="3" t="s">
        <v>2495</v>
      </c>
      <c r="T690" s="3" t="s">
        <v>2496</v>
      </c>
      <c r="U690" s="2">
        <v>49500</v>
      </c>
      <c r="V690" s="2">
        <v>1</v>
      </c>
      <c r="W690" s="2">
        <v>0</v>
      </c>
      <c r="X690" s="2" t="s">
        <v>4550</v>
      </c>
      <c r="Y690" s="2" t="s">
        <v>4552</v>
      </c>
      <c r="Z690" s="51">
        <v>45888.585993055603</v>
      </c>
      <c r="AB690" s="2" t="s">
        <v>950</v>
      </c>
    </row>
    <row r="691" spans="1:28" ht="15.75" x14ac:dyDescent="0.25">
      <c r="A691" s="2">
        <v>690</v>
      </c>
      <c r="B691" s="50" t="s">
        <v>4553</v>
      </c>
      <c r="C691" s="47">
        <f ca="1">SUMIF([1]Data!$AC$2:$AC$173,C691,[1]Data!$AD$2:$AD$173)</f>
        <v>0</v>
      </c>
      <c r="D691" s="51">
        <v>45888</v>
      </c>
      <c r="E691" s="51">
        <v>45888</v>
      </c>
      <c r="F691" s="52">
        <v>45888.587212812497</v>
      </c>
      <c r="G691" s="3" t="s">
        <v>4554</v>
      </c>
      <c r="H691" s="51"/>
      <c r="I691" s="2" t="s">
        <v>2487</v>
      </c>
      <c r="J691" s="3" t="s">
        <v>2488</v>
      </c>
      <c r="K691" s="2" t="s">
        <v>2489</v>
      </c>
      <c r="L691" s="2" t="s">
        <v>2490</v>
      </c>
      <c r="M691" s="3" t="s">
        <v>4555</v>
      </c>
      <c r="N691" s="2" t="s">
        <v>4556</v>
      </c>
      <c r="O691" s="2" t="s">
        <v>4557</v>
      </c>
      <c r="P691" s="2">
        <v>10</v>
      </c>
      <c r="Q691" s="3" t="s">
        <v>2528</v>
      </c>
      <c r="R691" s="2" t="s">
        <v>965</v>
      </c>
      <c r="S691" s="3" t="s">
        <v>2529</v>
      </c>
      <c r="T691" s="3" t="s">
        <v>2496</v>
      </c>
      <c r="U691" s="2">
        <v>74250</v>
      </c>
      <c r="V691" s="2">
        <v>2</v>
      </c>
      <c r="W691" s="2">
        <v>0</v>
      </c>
      <c r="X691" s="2" t="s">
        <v>4558</v>
      </c>
      <c r="Z691" s="51">
        <v>45888.587211423597</v>
      </c>
      <c r="AA691" s="2" t="s">
        <v>4559</v>
      </c>
      <c r="AB691" s="2" t="s">
        <v>950</v>
      </c>
    </row>
    <row r="692" spans="1:28" ht="15.75" x14ac:dyDescent="0.25">
      <c r="A692" s="2">
        <v>691</v>
      </c>
      <c r="B692" s="50" t="s">
        <v>4560</v>
      </c>
      <c r="C692" s="47">
        <f ca="1">SUMIF([1]Data!$AC$2:$AC$173,C692,[1]Data!$AD$2:$AD$173)</f>
        <v>0</v>
      </c>
      <c r="D692" s="51">
        <v>45888</v>
      </c>
      <c r="E692" s="51">
        <v>45888</v>
      </c>
      <c r="F692" s="52">
        <v>45888.589258715299</v>
      </c>
      <c r="G692" s="3" t="s">
        <v>4561</v>
      </c>
      <c r="H692" s="51"/>
      <c r="I692" s="2" t="s">
        <v>2487</v>
      </c>
      <c r="J692" s="3" t="s">
        <v>2488</v>
      </c>
      <c r="K692" s="2" t="s">
        <v>2489</v>
      </c>
      <c r="L692" s="2" t="s">
        <v>2490</v>
      </c>
      <c r="M692" s="3" t="s">
        <v>4562</v>
      </c>
      <c r="N692" s="2" t="s">
        <v>4563</v>
      </c>
      <c r="O692" s="2" t="s">
        <v>4564</v>
      </c>
      <c r="P692" s="2">
        <v>10</v>
      </c>
      <c r="Q692" s="3" t="s">
        <v>2519</v>
      </c>
      <c r="R692" s="2" t="s">
        <v>951</v>
      </c>
      <c r="S692" s="3" t="s">
        <v>2520</v>
      </c>
      <c r="T692" s="3" t="s">
        <v>2496</v>
      </c>
      <c r="U692" s="2">
        <v>111058</v>
      </c>
      <c r="V692" s="2">
        <v>1</v>
      </c>
      <c r="W692" s="2">
        <v>0</v>
      </c>
      <c r="X692" s="2" t="s">
        <v>4565</v>
      </c>
      <c r="Z692" s="51">
        <v>45888.589257326399</v>
      </c>
      <c r="AB692" s="2" t="s">
        <v>950</v>
      </c>
    </row>
    <row r="693" spans="1:28" ht="15.75" x14ac:dyDescent="0.25">
      <c r="A693" s="2">
        <v>692</v>
      </c>
      <c r="B693" s="50" t="s">
        <v>4560</v>
      </c>
      <c r="C693" s="47">
        <f ca="1">SUMIF([1]Data!$AC$2:$AC$173,C693,[1]Data!$AD$2:$AD$173)</f>
        <v>0</v>
      </c>
      <c r="D693" s="51">
        <v>45888</v>
      </c>
      <c r="E693" s="51">
        <v>45888</v>
      </c>
      <c r="F693" s="52">
        <v>45888.589258715299</v>
      </c>
      <c r="G693" s="3" t="s">
        <v>4561</v>
      </c>
      <c r="H693" s="51"/>
      <c r="I693" s="2" t="s">
        <v>2487</v>
      </c>
      <c r="J693" s="3" t="s">
        <v>2488</v>
      </c>
      <c r="K693" s="2" t="s">
        <v>2489</v>
      </c>
      <c r="L693" s="2" t="s">
        <v>2490</v>
      </c>
      <c r="M693" s="3" t="s">
        <v>4562</v>
      </c>
      <c r="N693" s="2" t="s">
        <v>4563</v>
      </c>
      <c r="O693" s="2" t="s">
        <v>4564</v>
      </c>
      <c r="P693" s="2">
        <v>20</v>
      </c>
      <c r="Q693" s="3" t="s">
        <v>2494</v>
      </c>
      <c r="R693" s="2" t="s">
        <v>1079</v>
      </c>
      <c r="S693" s="3" t="s">
        <v>2495</v>
      </c>
      <c r="T693" s="3" t="s">
        <v>2496</v>
      </c>
      <c r="U693" s="2">
        <v>49500</v>
      </c>
      <c r="V693" s="2">
        <v>1</v>
      </c>
      <c r="W693" s="2">
        <v>0</v>
      </c>
      <c r="X693" s="2" t="s">
        <v>4565</v>
      </c>
      <c r="Z693" s="51">
        <v>45888.589257326399</v>
      </c>
      <c r="AB693" s="2" t="s">
        <v>950</v>
      </c>
    </row>
    <row r="694" spans="1:28" ht="15.75" x14ac:dyDescent="0.25">
      <c r="A694" s="2">
        <v>693</v>
      </c>
      <c r="B694" s="50" t="s">
        <v>4566</v>
      </c>
      <c r="C694" s="47">
        <f ca="1">SUMIF([1]Data!$AC$2:$AC$173,C694,[1]Data!$AD$2:$AD$173)</f>
        <v>0</v>
      </c>
      <c r="D694" s="51">
        <v>45888</v>
      </c>
      <c r="E694" s="51">
        <v>45888</v>
      </c>
      <c r="F694" s="52">
        <v>45888.602414548601</v>
      </c>
      <c r="G694" s="3" t="s">
        <v>4567</v>
      </c>
      <c r="H694" s="51"/>
      <c r="I694" s="2" t="s">
        <v>2487</v>
      </c>
      <c r="J694" s="3" t="s">
        <v>2488</v>
      </c>
      <c r="K694" s="2" t="s">
        <v>2489</v>
      </c>
      <c r="L694" s="2" t="s">
        <v>2490</v>
      </c>
      <c r="M694" s="3" t="s">
        <v>3911</v>
      </c>
      <c r="N694" s="2" t="s">
        <v>3912</v>
      </c>
      <c r="O694" s="2" t="s">
        <v>3913</v>
      </c>
      <c r="P694" s="2">
        <v>10</v>
      </c>
      <c r="Q694" s="3" t="s">
        <v>2528</v>
      </c>
      <c r="R694" s="2" t="s">
        <v>965</v>
      </c>
      <c r="S694" s="3" t="s">
        <v>2529</v>
      </c>
      <c r="T694" s="3" t="s">
        <v>2496</v>
      </c>
      <c r="U694" s="2">
        <v>74250</v>
      </c>
      <c r="V694" s="2">
        <v>1</v>
      </c>
      <c r="W694" s="2">
        <v>0</v>
      </c>
      <c r="X694" s="2" t="s">
        <v>3912</v>
      </c>
      <c r="Y694" s="2" t="s">
        <v>2541</v>
      </c>
      <c r="Z694" s="51">
        <v>45888.602412881897</v>
      </c>
      <c r="AB694" s="2" t="s">
        <v>950</v>
      </c>
    </row>
    <row r="695" spans="1:28" ht="15.75" x14ac:dyDescent="0.25">
      <c r="A695" s="2">
        <v>694</v>
      </c>
      <c r="B695" s="50" t="s">
        <v>4568</v>
      </c>
      <c r="C695" s="47">
        <f ca="1">SUMIF([1]Data!$AC$2:$AC$173,C695,[1]Data!$AD$2:$AD$173)</f>
        <v>0</v>
      </c>
      <c r="D695" s="51">
        <v>45888</v>
      </c>
      <c r="E695" s="51">
        <v>45899</v>
      </c>
      <c r="F695" s="52">
        <v>45888.602443518503</v>
      </c>
      <c r="G695" s="3" t="s">
        <v>4569</v>
      </c>
      <c r="H695" s="51"/>
      <c r="I695" s="2" t="s">
        <v>2487</v>
      </c>
      <c r="J695" s="3" t="s">
        <v>2488</v>
      </c>
      <c r="K695" s="2" t="s">
        <v>2489</v>
      </c>
      <c r="L695" s="2" t="s">
        <v>2490</v>
      </c>
      <c r="M695" s="3" t="s">
        <v>4570</v>
      </c>
      <c r="N695" s="2" t="s">
        <v>4571</v>
      </c>
      <c r="O695" s="2" t="s">
        <v>4572</v>
      </c>
      <c r="P695" s="2">
        <v>10</v>
      </c>
      <c r="Q695" s="3" t="s">
        <v>2556</v>
      </c>
      <c r="R695" s="2" t="s">
        <v>960</v>
      </c>
      <c r="S695" s="3" t="s">
        <v>2557</v>
      </c>
      <c r="T695" s="3" t="s">
        <v>2496</v>
      </c>
      <c r="U695" s="2">
        <v>55595</v>
      </c>
      <c r="V695" s="2">
        <v>2</v>
      </c>
      <c r="W695" s="2">
        <v>0</v>
      </c>
      <c r="X695" s="2" t="s">
        <v>4573</v>
      </c>
      <c r="Y695" s="2" t="s">
        <v>4574</v>
      </c>
      <c r="Z695" s="51">
        <v>45888.602442210598</v>
      </c>
      <c r="AB695" s="2" t="s">
        <v>950</v>
      </c>
    </row>
    <row r="696" spans="1:28" ht="15.75" x14ac:dyDescent="0.25">
      <c r="A696" s="2">
        <v>695</v>
      </c>
      <c r="B696" s="50" t="s">
        <v>4568</v>
      </c>
      <c r="C696" s="47">
        <f ca="1">SUMIF([1]Data!$AC$2:$AC$173,C696,[1]Data!$AD$2:$AD$173)</f>
        <v>0</v>
      </c>
      <c r="D696" s="51">
        <v>45888</v>
      </c>
      <c r="E696" s="51">
        <v>45899</v>
      </c>
      <c r="F696" s="52">
        <v>45888.602443518503</v>
      </c>
      <c r="G696" s="3" t="s">
        <v>4569</v>
      </c>
      <c r="H696" s="51"/>
      <c r="I696" s="2" t="s">
        <v>2487</v>
      </c>
      <c r="J696" s="3" t="s">
        <v>2488</v>
      </c>
      <c r="K696" s="2" t="s">
        <v>2489</v>
      </c>
      <c r="L696" s="2" t="s">
        <v>2490</v>
      </c>
      <c r="M696" s="3" t="s">
        <v>4570</v>
      </c>
      <c r="N696" s="2" t="s">
        <v>4571</v>
      </c>
      <c r="O696" s="2" t="s">
        <v>4572</v>
      </c>
      <c r="P696" s="2">
        <v>20</v>
      </c>
      <c r="Q696" s="3" t="s">
        <v>2519</v>
      </c>
      <c r="R696" s="2" t="s">
        <v>951</v>
      </c>
      <c r="S696" s="3" t="s">
        <v>2520</v>
      </c>
      <c r="T696" s="3" t="s">
        <v>2496</v>
      </c>
      <c r="U696" s="2">
        <v>111058</v>
      </c>
      <c r="V696" s="2">
        <v>1</v>
      </c>
      <c r="W696" s="2">
        <v>0</v>
      </c>
      <c r="X696" s="2" t="s">
        <v>4573</v>
      </c>
      <c r="Y696" s="2" t="s">
        <v>4574</v>
      </c>
      <c r="Z696" s="51">
        <v>45888.602442210598</v>
      </c>
      <c r="AB696" s="2" t="s">
        <v>950</v>
      </c>
    </row>
    <row r="697" spans="1:28" ht="15.75" x14ac:dyDescent="0.25">
      <c r="A697" s="2">
        <v>696</v>
      </c>
      <c r="B697" s="50" t="s">
        <v>4568</v>
      </c>
      <c r="C697" s="47">
        <f ca="1">SUMIF([1]Data!$AC$2:$AC$173,C697,[1]Data!$AD$2:$AD$173)</f>
        <v>0</v>
      </c>
      <c r="D697" s="51">
        <v>45888</v>
      </c>
      <c r="E697" s="51">
        <v>45899</v>
      </c>
      <c r="F697" s="52">
        <v>45888.602443518503</v>
      </c>
      <c r="G697" s="3" t="s">
        <v>4569</v>
      </c>
      <c r="H697" s="51"/>
      <c r="I697" s="2" t="s">
        <v>2487</v>
      </c>
      <c r="J697" s="3" t="s">
        <v>2488</v>
      </c>
      <c r="K697" s="2" t="s">
        <v>2489</v>
      </c>
      <c r="L697" s="2" t="s">
        <v>2490</v>
      </c>
      <c r="M697" s="3" t="s">
        <v>4570</v>
      </c>
      <c r="N697" s="2" t="s">
        <v>4571</v>
      </c>
      <c r="O697" s="2" t="s">
        <v>4572</v>
      </c>
      <c r="P697" s="2">
        <v>30</v>
      </c>
      <c r="Q697" s="3" t="s">
        <v>2498</v>
      </c>
      <c r="R697" s="2" t="s">
        <v>977</v>
      </c>
      <c r="S697" s="3" t="s">
        <v>2499</v>
      </c>
      <c r="T697" s="3" t="s">
        <v>2496</v>
      </c>
      <c r="U697" s="2">
        <v>50400</v>
      </c>
      <c r="V697" s="2">
        <v>3</v>
      </c>
      <c r="W697" s="2">
        <v>0</v>
      </c>
      <c r="X697" s="2" t="s">
        <v>4573</v>
      </c>
      <c r="Y697" s="2" t="s">
        <v>4574</v>
      </c>
      <c r="Z697" s="51">
        <v>45888.602442210598</v>
      </c>
      <c r="AB697" s="2" t="s">
        <v>950</v>
      </c>
    </row>
    <row r="698" spans="1:28" ht="15.75" x14ac:dyDescent="0.25">
      <c r="A698" s="2">
        <v>697</v>
      </c>
      <c r="B698" s="50" t="s">
        <v>4575</v>
      </c>
      <c r="C698" s="47">
        <f ca="1">SUMIF([1]Data!$AC$2:$AC$173,C698,[1]Data!$AD$2:$AD$173)</f>
        <v>0</v>
      </c>
      <c r="D698" s="51">
        <v>45888</v>
      </c>
      <c r="E698" s="51">
        <v>45893</v>
      </c>
      <c r="F698" s="52">
        <v>45888.603293553198</v>
      </c>
      <c r="G698" s="3" t="s">
        <v>4576</v>
      </c>
      <c r="H698" s="51"/>
      <c r="I698" s="2" t="s">
        <v>2487</v>
      </c>
      <c r="J698" s="3" t="s">
        <v>2488</v>
      </c>
      <c r="K698" s="2" t="s">
        <v>2489</v>
      </c>
      <c r="L698" s="2" t="s">
        <v>2490</v>
      </c>
      <c r="M698" s="3" t="s">
        <v>4496</v>
      </c>
      <c r="N698" s="2" t="s">
        <v>4497</v>
      </c>
      <c r="O698" s="2" t="s">
        <v>4498</v>
      </c>
      <c r="P698" s="2">
        <v>10</v>
      </c>
      <c r="Q698" s="3" t="s">
        <v>2519</v>
      </c>
      <c r="R698" s="2" t="s">
        <v>951</v>
      </c>
      <c r="S698" s="3" t="s">
        <v>2520</v>
      </c>
      <c r="T698" s="3" t="s">
        <v>2496</v>
      </c>
      <c r="U698" s="2">
        <v>111058</v>
      </c>
      <c r="V698" s="2">
        <v>1</v>
      </c>
      <c r="W698" s="2">
        <v>0</v>
      </c>
      <c r="X698" s="2" t="s">
        <v>4497</v>
      </c>
      <c r="Z698" s="51">
        <v>45888.603293020802</v>
      </c>
      <c r="AA698" s="2" t="s">
        <v>4577</v>
      </c>
      <c r="AB698" s="2" t="s">
        <v>950</v>
      </c>
    </row>
    <row r="699" spans="1:28" ht="15.75" x14ac:dyDescent="0.25">
      <c r="A699" s="2">
        <v>698</v>
      </c>
      <c r="B699" s="50" t="s">
        <v>4578</v>
      </c>
      <c r="C699" s="47">
        <f ca="1">SUMIF([1]Data!$AC$2:$AC$173,C699,[1]Data!$AD$2:$AD$173)</f>
        <v>0</v>
      </c>
      <c r="D699" s="51">
        <v>45888</v>
      </c>
      <c r="E699" s="51">
        <v>45893</v>
      </c>
      <c r="F699" s="52">
        <v>45888.605298460701</v>
      </c>
      <c r="G699" s="3" t="s">
        <v>4579</v>
      </c>
      <c r="H699" s="51"/>
      <c r="I699" s="2" t="s">
        <v>2487</v>
      </c>
      <c r="J699" s="3" t="s">
        <v>2488</v>
      </c>
      <c r="K699" s="2" t="s">
        <v>2489</v>
      </c>
      <c r="L699" s="2" t="s">
        <v>2490</v>
      </c>
      <c r="M699" s="3" t="s">
        <v>4580</v>
      </c>
      <c r="N699" s="2" t="s">
        <v>4581</v>
      </c>
      <c r="O699" s="2" t="s">
        <v>4582</v>
      </c>
      <c r="P699" s="2">
        <v>10</v>
      </c>
      <c r="Q699" s="3" t="s">
        <v>2556</v>
      </c>
      <c r="R699" s="2" t="s">
        <v>960</v>
      </c>
      <c r="S699" s="3" t="s">
        <v>2557</v>
      </c>
      <c r="T699" s="3" t="s">
        <v>2496</v>
      </c>
      <c r="U699" s="2">
        <v>55595</v>
      </c>
      <c r="V699" s="2">
        <v>1</v>
      </c>
      <c r="W699" s="2">
        <v>0</v>
      </c>
      <c r="X699" s="2" t="s">
        <v>4583</v>
      </c>
      <c r="Y699" s="2" t="s">
        <v>4584</v>
      </c>
      <c r="Z699" s="51">
        <v>45888.605298414397</v>
      </c>
      <c r="AB699" s="2" t="s">
        <v>950</v>
      </c>
    </row>
    <row r="700" spans="1:28" ht="15.75" x14ac:dyDescent="0.25">
      <c r="A700" s="2">
        <v>699</v>
      </c>
      <c r="B700" s="50" t="s">
        <v>4578</v>
      </c>
      <c r="C700" s="47">
        <f ca="1">SUMIF([1]Data!$AC$2:$AC$173,C700,[1]Data!$AD$2:$AD$173)</f>
        <v>0</v>
      </c>
      <c r="D700" s="51">
        <v>45888</v>
      </c>
      <c r="E700" s="51">
        <v>45893</v>
      </c>
      <c r="F700" s="52">
        <v>45888.605298460701</v>
      </c>
      <c r="G700" s="3" t="s">
        <v>4579</v>
      </c>
      <c r="H700" s="51"/>
      <c r="I700" s="2" t="s">
        <v>2487</v>
      </c>
      <c r="J700" s="3" t="s">
        <v>2488</v>
      </c>
      <c r="K700" s="2" t="s">
        <v>2489</v>
      </c>
      <c r="L700" s="2" t="s">
        <v>2490</v>
      </c>
      <c r="M700" s="3" t="s">
        <v>4580</v>
      </c>
      <c r="N700" s="2" t="s">
        <v>4581</v>
      </c>
      <c r="O700" s="2" t="s">
        <v>4582</v>
      </c>
      <c r="P700" s="2">
        <v>20</v>
      </c>
      <c r="Q700" s="3" t="s">
        <v>2592</v>
      </c>
      <c r="R700" s="2" t="s">
        <v>959</v>
      </c>
      <c r="S700" s="3" t="s">
        <v>2593</v>
      </c>
      <c r="T700" s="3" t="s">
        <v>2496</v>
      </c>
      <c r="U700" s="2">
        <v>70950</v>
      </c>
      <c r="V700" s="2">
        <v>2</v>
      </c>
      <c r="W700" s="2">
        <v>0</v>
      </c>
      <c r="X700" s="2" t="s">
        <v>4583</v>
      </c>
      <c r="Y700" s="2" t="s">
        <v>4584</v>
      </c>
      <c r="Z700" s="51">
        <v>45888.605298414397</v>
      </c>
      <c r="AB700" s="2" t="s">
        <v>950</v>
      </c>
    </row>
    <row r="701" spans="1:28" ht="15.75" x14ac:dyDescent="0.25">
      <c r="A701" s="2">
        <v>700</v>
      </c>
      <c r="B701" s="50" t="s">
        <v>4578</v>
      </c>
      <c r="C701" s="47">
        <f ca="1">SUMIF([1]Data!$AC$2:$AC$173,C701,[1]Data!$AD$2:$AD$173)</f>
        <v>0</v>
      </c>
      <c r="D701" s="51">
        <v>45888</v>
      </c>
      <c r="E701" s="51">
        <v>45893</v>
      </c>
      <c r="F701" s="52">
        <v>45888.605298460701</v>
      </c>
      <c r="G701" s="3" t="s">
        <v>4579</v>
      </c>
      <c r="H701" s="51"/>
      <c r="I701" s="2" t="s">
        <v>2487</v>
      </c>
      <c r="J701" s="3" t="s">
        <v>2488</v>
      </c>
      <c r="K701" s="2" t="s">
        <v>2489</v>
      </c>
      <c r="L701" s="2" t="s">
        <v>2490</v>
      </c>
      <c r="M701" s="3" t="s">
        <v>4580</v>
      </c>
      <c r="N701" s="2" t="s">
        <v>4581</v>
      </c>
      <c r="O701" s="2" t="s">
        <v>4582</v>
      </c>
      <c r="P701" s="2">
        <v>30</v>
      </c>
      <c r="Q701" s="3" t="s">
        <v>2547</v>
      </c>
      <c r="R701" s="2" t="s">
        <v>994</v>
      </c>
      <c r="S701" s="3" t="s">
        <v>2548</v>
      </c>
      <c r="T701" s="3" t="s">
        <v>2496</v>
      </c>
      <c r="U701" s="2">
        <v>111606</v>
      </c>
      <c r="V701" s="2">
        <v>3</v>
      </c>
      <c r="W701" s="2">
        <v>0</v>
      </c>
      <c r="X701" s="2" t="s">
        <v>4583</v>
      </c>
      <c r="Y701" s="2" t="s">
        <v>4584</v>
      </c>
      <c r="Z701" s="51">
        <v>45888.605298414397</v>
      </c>
      <c r="AB701" s="2" t="s">
        <v>950</v>
      </c>
    </row>
    <row r="702" spans="1:28" ht="15.75" x14ac:dyDescent="0.25">
      <c r="A702" s="2">
        <v>701</v>
      </c>
      <c r="B702" s="50" t="s">
        <v>4585</v>
      </c>
      <c r="C702" s="47">
        <f ca="1">SUMIF([1]Data!$AC$2:$AC$173,C702,[1]Data!$AD$2:$AD$173)</f>
        <v>0</v>
      </c>
      <c r="D702" s="51">
        <v>45888</v>
      </c>
      <c r="E702" s="51">
        <v>45888</v>
      </c>
      <c r="F702" s="52">
        <v>45888.605725196801</v>
      </c>
      <c r="G702" s="3" t="s">
        <v>4586</v>
      </c>
      <c r="H702" s="51"/>
      <c r="I702" s="2" t="s">
        <v>2487</v>
      </c>
      <c r="J702" s="3" t="s">
        <v>2488</v>
      </c>
      <c r="K702" s="2" t="s">
        <v>2489</v>
      </c>
      <c r="L702" s="2" t="s">
        <v>2490</v>
      </c>
      <c r="M702" s="3" t="s">
        <v>4587</v>
      </c>
      <c r="N702" s="2" t="s">
        <v>4588</v>
      </c>
      <c r="O702" s="2" t="s">
        <v>4589</v>
      </c>
      <c r="P702" s="2">
        <v>10</v>
      </c>
      <c r="Q702" s="3" t="s">
        <v>2510</v>
      </c>
      <c r="R702" s="2" t="s">
        <v>955</v>
      </c>
      <c r="S702" s="3" t="s">
        <v>2511</v>
      </c>
      <c r="T702" s="3" t="s">
        <v>2496</v>
      </c>
      <c r="U702" s="2">
        <v>46000</v>
      </c>
      <c r="V702" s="2">
        <v>2</v>
      </c>
      <c r="W702" s="2">
        <v>0</v>
      </c>
      <c r="X702" s="2" t="s">
        <v>4588</v>
      </c>
      <c r="Z702" s="51">
        <v>45888.605724421301</v>
      </c>
      <c r="AB702" s="2" t="s">
        <v>950</v>
      </c>
    </row>
    <row r="703" spans="1:28" ht="15.75" x14ac:dyDescent="0.25">
      <c r="A703" s="2">
        <v>702</v>
      </c>
      <c r="B703" s="50" t="s">
        <v>4590</v>
      </c>
      <c r="C703" s="47">
        <f ca="1">SUMIF([1]Data!$AC$2:$AC$173,C703,[1]Data!$AD$2:$AD$173)</f>
        <v>0</v>
      </c>
      <c r="D703" s="51">
        <v>45888</v>
      </c>
      <c r="E703" s="51">
        <v>45895</v>
      </c>
      <c r="F703" s="52">
        <v>45888.608927974499</v>
      </c>
      <c r="G703" s="3" t="s">
        <v>4591</v>
      </c>
      <c r="H703" s="51"/>
      <c r="I703" s="2" t="s">
        <v>2487</v>
      </c>
      <c r="J703" s="3" t="s">
        <v>2488</v>
      </c>
      <c r="K703" s="2" t="s">
        <v>2489</v>
      </c>
      <c r="L703" s="2" t="s">
        <v>2490</v>
      </c>
      <c r="M703" s="3" t="s">
        <v>4592</v>
      </c>
      <c r="N703" s="2" t="s">
        <v>4593</v>
      </c>
      <c r="O703" s="2" t="s">
        <v>4594</v>
      </c>
      <c r="P703" s="2">
        <v>10</v>
      </c>
      <c r="Q703" s="3" t="s">
        <v>2519</v>
      </c>
      <c r="R703" s="2" t="s">
        <v>951</v>
      </c>
      <c r="S703" s="3" t="s">
        <v>2520</v>
      </c>
      <c r="T703" s="3" t="s">
        <v>2496</v>
      </c>
      <c r="U703" s="2">
        <v>111058</v>
      </c>
      <c r="V703" s="2">
        <v>1</v>
      </c>
      <c r="W703" s="2">
        <v>0</v>
      </c>
      <c r="X703" s="2" t="s">
        <v>4593</v>
      </c>
      <c r="Y703" s="2" t="s">
        <v>4595</v>
      </c>
      <c r="Z703" s="51">
        <v>45888.6089264236</v>
      </c>
      <c r="AB703" s="2" t="s">
        <v>950</v>
      </c>
    </row>
    <row r="704" spans="1:28" ht="15.75" x14ac:dyDescent="0.25">
      <c r="A704" s="2">
        <v>703</v>
      </c>
      <c r="B704" s="50" t="s">
        <v>4590</v>
      </c>
      <c r="C704" s="47">
        <f ca="1">SUMIF([1]Data!$AC$2:$AC$173,C704,[1]Data!$AD$2:$AD$173)</f>
        <v>0</v>
      </c>
      <c r="D704" s="51">
        <v>45888</v>
      </c>
      <c r="E704" s="51">
        <v>45895</v>
      </c>
      <c r="F704" s="52">
        <v>45888.608927974499</v>
      </c>
      <c r="G704" s="3" t="s">
        <v>4591</v>
      </c>
      <c r="H704" s="51"/>
      <c r="I704" s="2" t="s">
        <v>2487</v>
      </c>
      <c r="J704" s="3" t="s">
        <v>2488</v>
      </c>
      <c r="K704" s="2" t="s">
        <v>2489</v>
      </c>
      <c r="L704" s="2" t="s">
        <v>2490</v>
      </c>
      <c r="M704" s="3" t="s">
        <v>4592</v>
      </c>
      <c r="N704" s="2" t="s">
        <v>4593</v>
      </c>
      <c r="O704" s="2" t="s">
        <v>4594</v>
      </c>
      <c r="P704" s="2">
        <v>20</v>
      </c>
      <c r="Q704" s="3" t="s">
        <v>2556</v>
      </c>
      <c r="R704" s="2" t="s">
        <v>960</v>
      </c>
      <c r="S704" s="3" t="s">
        <v>2557</v>
      </c>
      <c r="T704" s="3" t="s">
        <v>2496</v>
      </c>
      <c r="U704" s="2">
        <v>55595</v>
      </c>
      <c r="V704" s="2">
        <v>3</v>
      </c>
      <c r="W704" s="2">
        <v>0</v>
      </c>
      <c r="X704" s="2" t="s">
        <v>4593</v>
      </c>
      <c r="Y704" s="2" t="s">
        <v>4595</v>
      </c>
      <c r="Z704" s="51">
        <v>45888.6089264236</v>
      </c>
      <c r="AB704" s="2" t="s">
        <v>950</v>
      </c>
    </row>
    <row r="705" spans="1:28" ht="15.75" x14ac:dyDescent="0.25">
      <c r="A705" s="2">
        <v>704</v>
      </c>
      <c r="B705" s="50" t="s">
        <v>4590</v>
      </c>
      <c r="C705" s="47">
        <f ca="1">SUMIF([1]Data!$AC$2:$AC$173,C705,[1]Data!$AD$2:$AD$173)</f>
        <v>0</v>
      </c>
      <c r="D705" s="51">
        <v>45888</v>
      </c>
      <c r="E705" s="51">
        <v>45895</v>
      </c>
      <c r="F705" s="52">
        <v>45888.608927974499</v>
      </c>
      <c r="G705" s="3" t="s">
        <v>4591</v>
      </c>
      <c r="H705" s="51"/>
      <c r="I705" s="2" t="s">
        <v>2487</v>
      </c>
      <c r="J705" s="3" t="s">
        <v>2488</v>
      </c>
      <c r="K705" s="2" t="s">
        <v>2489</v>
      </c>
      <c r="L705" s="2" t="s">
        <v>2490</v>
      </c>
      <c r="M705" s="3" t="s">
        <v>4592</v>
      </c>
      <c r="N705" s="2" t="s">
        <v>4593</v>
      </c>
      <c r="O705" s="2" t="s">
        <v>4594</v>
      </c>
      <c r="P705" s="2">
        <v>30</v>
      </c>
      <c r="Q705" s="3" t="s">
        <v>2494</v>
      </c>
      <c r="R705" s="2" t="s">
        <v>1079</v>
      </c>
      <c r="S705" s="3" t="s">
        <v>2495</v>
      </c>
      <c r="T705" s="3" t="s">
        <v>2496</v>
      </c>
      <c r="U705" s="2">
        <v>49500</v>
      </c>
      <c r="V705" s="2">
        <v>1</v>
      </c>
      <c r="W705" s="2">
        <v>0</v>
      </c>
      <c r="X705" s="2" t="s">
        <v>4593</v>
      </c>
      <c r="Y705" s="2" t="s">
        <v>4595</v>
      </c>
      <c r="Z705" s="51">
        <v>45888.6089264236</v>
      </c>
      <c r="AB705" s="2" t="s">
        <v>950</v>
      </c>
    </row>
    <row r="706" spans="1:28" ht="15.75" x14ac:dyDescent="0.25">
      <c r="A706" s="2">
        <v>705</v>
      </c>
      <c r="B706" s="50" t="s">
        <v>4596</v>
      </c>
      <c r="C706" s="47">
        <f ca="1">SUMIF([1]Data!$AC$2:$AC$173,C706,[1]Data!$AD$2:$AD$173)</f>
        <v>0</v>
      </c>
      <c r="D706" s="51">
        <v>45888</v>
      </c>
      <c r="E706" s="51">
        <v>45893</v>
      </c>
      <c r="F706" s="52">
        <v>45888.611352465297</v>
      </c>
      <c r="G706" s="3" t="s">
        <v>4597</v>
      </c>
      <c r="H706" s="51"/>
      <c r="I706" s="2" t="s">
        <v>2487</v>
      </c>
      <c r="J706" s="3" t="s">
        <v>2488</v>
      </c>
      <c r="K706" s="2" t="s">
        <v>2489</v>
      </c>
      <c r="L706" s="2" t="s">
        <v>2490</v>
      </c>
      <c r="M706" s="3" t="s">
        <v>4598</v>
      </c>
      <c r="N706" s="2" t="s">
        <v>4599</v>
      </c>
      <c r="O706" s="2" t="s">
        <v>4600</v>
      </c>
      <c r="P706" s="2">
        <v>10</v>
      </c>
      <c r="Q706" s="3" t="s">
        <v>2519</v>
      </c>
      <c r="R706" s="2" t="s">
        <v>951</v>
      </c>
      <c r="S706" s="3" t="s">
        <v>2520</v>
      </c>
      <c r="T706" s="3" t="s">
        <v>2496</v>
      </c>
      <c r="U706" s="2">
        <v>111058</v>
      </c>
      <c r="V706" s="2">
        <v>1</v>
      </c>
      <c r="W706" s="2">
        <v>0</v>
      </c>
      <c r="X706" s="2" t="s">
        <v>4599</v>
      </c>
      <c r="Y706" s="2" t="s">
        <v>4601</v>
      </c>
      <c r="Z706" s="51">
        <v>45888.6113507755</v>
      </c>
      <c r="AA706" s="2" t="s">
        <v>4602</v>
      </c>
      <c r="AB706" s="2" t="s">
        <v>950</v>
      </c>
    </row>
    <row r="707" spans="1:28" ht="15.75" x14ac:dyDescent="0.25">
      <c r="A707" s="2">
        <v>706</v>
      </c>
      <c r="B707" s="50" t="s">
        <v>4603</v>
      </c>
      <c r="C707" s="47">
        <f ca="1">SUMIF([1]Data!$AC$2:$AC$173,C707,[1]Data!$AD$2:$AD$173)</f>
        <v>0</v>
      </c>
      <c r="D707" s="51">
        <v>45888</v>
      </c>
      <c r="E707" s="51">
        <v>45893</v>
      </c>
      <c r="F707" s="52">
        <v>45888.612365740701</v>
      </c>
      <c r="G707" s="3" t="s">
        <v>4604</v>
      </c>
      <c r="H707" s="51"/>
      <c r="I707" s="2" t="s">
        <v>2487</v>
      </c>
      <c r="J707" s="3" t="s">
        <v>2488</v>
      </c>
      <c r="K707" s="2" t="s">
        <v>2489</v>
      </c>
      <c r="L707" s="2" t="s">
        <v>2490</v>
      </c>
      <c r="M707" s="3" t="s">
        <v>4605</v>
      </c>
      <c r="N707" s="2" t="s">
        <v>4606</v>
      </c>
      <c r="O707" s="2" t="s">
        <v>4607</v>
      </c>
      <c r="P707" s="2">
        <v>10</v>
      </c>
      <c r="Q707" s="3" t="s">
        <v>2519</v>
      </c>
      <c r="R707" s="2" t="s">
        <v>951</v>
      </c>
      <c r="S707" s="3" t="s">
        <v>2520</v>
      </c>
      <c r="T707" s="3" t="s">
        <v>2496</v>
      </c>
      <c r="U707" s="2">
        <v>111058</v>
      </c>
      <c r="V707" s="2">
        <v>1</v>
      </c>
      <c r="W707" s="2">
        <v>0</v>
      </c>
      <c r="X707" s="2" t="s">
        <v>4606</v>
      </c>
      <c r="Z707" s="51">
        <v>45888.612364664397</v>
      </c>
      <c r="AB707" s="2" t="s">
        <v>950</v>
      </c>
    </row>
    <row r="708" spans="1:28" ht="15.75" x14ac:dyDescent="0.25">
      <c r="A708" s="2">
        <v>707</v>
      </c>
      <c r="B708" s="50" t="s">
        <v>4608</v>
      </c>
      <c r="C708" s="47">
        <f ca="1">SUMIF([1]Data!$AC$2:$AC$173,C708,[1]Data!$AD$2:$AD$173)</f>
        <v>0</v>
      </c>
      <c r="D708" s="51">
        <v>45888</v>
      </c>
      <c r="E708" s="51">
        <v>45895</v>
      </c>
      <c r="F708" s="52">
        <v>45888.613254398202</v>
      </c>
      <c r="G708" s="3" t="s">
        <v>4609</v>
      </c>
      <c r="H708" s="51"/>
      <c r="I708" s="2" t="s">
        <v>2487</v>
      </c>
      <c r="J708" s="3" t="s">
        <v>2488</v>
      </c>
      <c r="K708" s="2" t="s">
        <v>2489</v>
      </c>
      <c r="L708" s="2" t="s">
        <v>2490</v>
      </c>
      <c r="M708" s="3" t="s">
        <v>4610</v>
      </c>
      <c r="N708" s="2" t="s">
        <v>4611</v>
      </c>
      <c r="O708" s="2" t="s">
        <v>4612</v>
      </c>
      <c r="P708" s="2">
        <v>10</v>
      </c>
      <c r="Q708" s="3" t="s">
        <v>2563</v>
      </c>
      <c r="R708" s="2" t="s">
        <v>961</v>
      </c>
      <c r="S708" s="3" t="s">
        <v>2564</v>
      </c>
      <c r="T708" s="3" t="s">
        <v>2496</v>
      </c>
      <c r="U708" s="2">
        <v>73431</v>
      </c>
      <c r="V708" s="2">
        <v>2</v>
      </c>
      <c r="W708" s="2">
        <v>0</v>
      </c>
      <c r="X708" s="2" t="s">
        <v>4611</v>
      </c>
      <c r="Y708" s="2" t="s">
        <v>4613</v>
      </c>
      <c r="Z708" s="51">
        <v>45888.613252546304</v>
      </c>
      <c r="AB708" s="2" t="s">
        <v>950</v>
      </c>
    </row>
    <row r="709" spans="1:28" ht="15.75" x14ac:dyDescent="0.25">
      <c r="A709" s="2">
        <v>708</v>
      </c>
      <c r="B709" s="50" t="s">
        <v>4608</v>
      </c>
      <c r="C709" s="47">
        <f ca="1">SUMIF([1]Data!$AC$2:$AC$173,C709,[1]Data!$AD$2:$AD$173)</f>
        <v>0</v>
      </c>
      <c r="D709" s="51">
        <v>45888</v>
      </c>
      <c r="E709" s="51">
        <v>45895</v>
      </c>
      <c r="F709" s="52">
        <v>45888.613254398202</v>
      </c>
      <c r="G709" s="3" t="s">
        <v>4609</v>
      </c>
      <c r="H709" s="51"/>
      <c r="I709" s="2" t="s">
        <v>2487</v>
      </c>
      <c r="J709" s="3" t="s">
        <v>2488</v>
      </c>
      <c r="K709" s="2" t="s">
        <v>2489</v>
      </c>
      <c r="L709" s="2" t="s">
        <v>2490</v>
      </c>
      <c r="M709" s="3" t="s">
        <v>4610</v>
      </c>
      <c r="N709" s="2" t="s">
        <v>4611</v>
      </c>
      <c r="O709" s="2" t="s">
        <v>4612</v>
      </c>
      <c r="P709" s="2">
        <v>20</v>
      </c>
      <c r="Q709" s="3" t="s">
        <v>2494</v>
      </c>
      <c r="R709" s="2" t="s">
        <v>1079</v>
      </c>
      <c r="S709" s="3" t="s">
        <v>2495</v>
      </c>
      <c r="T709" s="3" t="s">
        <v>2496</v>
      </c>
      <c r="U709" s="2">
        <v>49500</v>
      </c>
      <c r="V709" s="2">
        <v>5</v>
      </c>
      <c r="W709" s="2">
        <v>0</v>
      </c>
      <c r="X709" s="2" t="s">
        <v>4611</v>
      </c>
      <c r="Y709" s="2" t="s">
        <v>4613</v>
      </c>
      <c r="Z709" s="51">
        <v>45888.613252546304</v>
      </c>
      <c r="AB709" s="2" t="s">
        <v>950</v>
      </c>
    </row>
    <row r="710" spans="1:28" ht="15.75" x14ac:dyDescent="0.25">
      <c r="A710" s="2">
        <v>709</v>
      </c>
      <c r="B710" s="50" t="s">
        <v>4608</v>
      </c>
      <c r="C710" s="47">
        <f ca="1">SUMIF([1]Data!$AC$2:$AC$173,C710,[1]Data!$AD$2:$AD$173)</f>
        <v>0</v>
      </c>
      <c r="D710" s="51">
        <v>45888</v>
      </c>
      <c r="E710" s="51">
        <v>45895</v>
      </c>
      <c r="F710" s="52">
        <v>45888.613254398202</v>
      </c>
      <c r="G710" s="3" t="s">
        <v>4609</v>
      </c>
      <c r="H710" s="51"/>
      <c r="I710" s="2" t="s">
        <v>2487</v>
      </c>
      <c r="J710" s="3" t="s">
        <v>2488</v>
      </c>
      <c r="K710" s="2" t="s">
        <v>2489</v>
      </c>
      <c r="L710" s="2" t="s">
        <v>2490</v>
      </c>
      <c r="M710" s="3" t="s">
        <v>4610</v>
      </c>
      <c r="N710" s="2" t="s">
        <v>4611</v>
      </c>
      <c r="O710" s="2" t="s">
        <v>4612</v>
      </c>
      <c r="P710" s="2">
        <v>30</v>
      </c>
      <c r="Q710" s="3" t="s">
        <v>2519</v>
      </c>
      <c r="R710" s="2" t="s">
        <v>951</v>
      </c>
      <c r="S710" s="3" t="s">
        <v>2520</v>
      </c>
      <c r="T710" s="3" t="s">
        <v>2496</v>
      </c>
      <c r="U710" s="2">
        <v>111058</v>
      </c>
      <c r="V710" s="2">
        <v>7</v>
      </c>
      <c r="W710" s="2">
        <v>0</v>
      </c>
      <c r="X710" s="2" t="s">
        <v>4611</v>
      </c>
      <c r="Y710" s="2" t="s">
        <v>4613</v>
      </c>
      <c r="Z710" s="51">
        <v>45888.613252546304</v>
      </c>
      <c r="AB710" s="2" t="s">
        <v>950</v>
      </c>
    </row>
    <row r="711" spans="1:28" ht="15.75" x14ac:dyDescent="0.25">
      <c r="A711" s="2">
        <v>710</v>
      </c>
      <c r="B711" s="50" t="s">
        <v>4614</v>
      </c>
      <c r="C711" s="47">
        <f ca="1">SUMIF([1]Data!$AC$2:$AC$173,C711,[1]Data!$AD$2:$AD$173)</f>
        <v>0</v>
      </c>
      <c r="D711" s="51">
        <v>45888</v>
      </c>
      <c r="E711" s="51">
        <v>45893</v>
      </c>
      <c r="F711" s="52">
        <v>45888.616105243098</v>
      </c>
      <c r="G711" s="3" t="s">
        <v>4615</v>
      </c>
      <c r="H711" s="51"/>
      <c r="I711" s="2" t="s">
        <v>2487</v>
      </c>
      <c r="J711" s="3" t="s">
        <v>2488</v>
      </c>
      <c r="K711" s="2" t="s">
        <v>2489</v>
      </c>
      <c r="L711" s="2" t="s">
        <v>2490</v>
      </c>
      <c r="M711" s="3" t="s">
        <v>4616</v>
      </c>
      <c r="N711" s="2" t="s">
        <v>4617</v>
      </c>
      <c r="O711" s="2" t="s">
        <v>4618</v>
      </c>
      <c r="P711" s="2">
        <v>10</v>
      </c>
      <c r="Q711" s="3" t="s">
        <v>2556</v>
      </c>
      <c r="R711" s="2" t="s">
        <v>960</v>
      </c>
      <c r="S711" s="3" t="s">
        <v>2557</v>
      </c>
      <c r="T711" s="3" t="s">
        <v>2496</v>
      </c>
      <c r="U711" s="2">
        <v>55595</v>
      </c>
      <c r="V711" s="2">
        <v>1</v>
      </c>
      <c r="W711" s="2">
        <v>0</v>
      </c>
      <c r="X711" s="2" t="s">
        <v>4617</v>
      </c>
      <c r="Z711" s="51">
        <v>45888.616103472203</v>
      </c>
      <c r="AB711" s="2" t="s">
        <v>950</v>
      </c>
    </row>
    <row r="712" spans="1:28" ht="15.75" x14ac:dyDescent="0.25">
      <c r="A712" s="2">
        <v>711</v>
      </c>
      <c r="B712" s="50" t="s">
        <v>4619</v>
      </c>
      <c r="C712" s="47">
        <f ca="1">SUMIF([1]Data!$AC$2:$AC$173,C712,[1]Data!$AD$2:$AD$173)</f>
        <v>0</v>
      </c>
      <c r="D712" s="51">
        <v>45888</v>
      </c>
      <c r="E712" s="51">
        <v>45888</v>
      </c>
      <c r="F712" s="52">
        <v>45888.618520451397</v>
      </c>
      <c r="G712" s="3" t="s">
        <v>4620</v>
      </c>
      <c r="H712" s="51"/>
      <c r="I712" s="2" t="s">
        <v>2487</v>
      </c>
      <c r="J712" s="3" t="s">
        <v>2488</v>
      </c>
      <c r="K712" s="2" t="s">
        <v>2489</v>
      </c>
      <c r="L712" s="2" t="s">
        <v>2490</v>
      </c>
      <c r="M712" s="3" t="s">
        <v>4621</v>
      </c>
      <c r="N712" s="2" t="s">
        <v>4622</v>
      </c>
      <c r="O712" s="2" t="s">
        <v>4623</v>
      </c>
      <c r="P712" s="2">
        <v>10</v>
      </c>
      <c r="Q712" s="3" t="s">
        <v>2510</v>
      </c>
      <c r="R712" s="2" t="s">
        <v>955</v>
      </c>
      <c r="S712" s="3" t="s">
        <v>2511</v>
      </c>
      <c r="T712" s="3" t="s">
        <v>2496</v>
      </c>
      <c r="U712" s="2">
        <v>46000</v>
      </c>
      <c r="V712" s="2">
        <v>2</v>
      </c>
      <c r="W712" s="2">
        <v>0</v>
      </c>
      <c r="X712" s="2" t="s">
        <v>4624</v>
      </c>
      <c r="Y712" s="2" t="s">
        <v>4625</v>
      </c>
      <c r="Z712" s="51">
        <v>45888.618518553201</v>
      </c>
      <c r="AA712" s="2" t="s">
        <v>4626</v>
      </c>
      <c r="AB712" s="2" t="s">
        <v>950</v>
      </c>
    </row>
    <row r="713" spans="1:28" ht="15.75" x14ac:dyDescent="0.25">
      <c r="A713" s="2">
        <v>712</v>
      </c>
      <c r="B713" s="50" t="s">
        <v>4619</v>
      </c>
      <c r="C713" s="47">
        <f ca="1">SUMIF([1]Data!$AC$2:$AC$173,C713,[1]Data!$AD$2:$AD$173)</f>
        <v>0</v>
      </c>
      <c r="D713" s="51">
        <v>45888</v>
      </c>
      <c r="E713" s="51">
        <v>45888</v>
      </c>
      <c r="F713" s="52">
        <v>45888.618520451397</v>
      </c>
      <c r="G713" s="3" t="s">
        <v>4620</v>
      </c>
      <c r="H713" s="51"/>
      <c r="I713" s="2" t="s">
        <v>2487</v>
      </c>
      <c r="J713" s="3" t="s">
        <v>2488</v>
      </c>
      <c r="K713" s="2" t="s">
        <v>2489</v>
      </c>
      <c r="L713" s="2" t="s">
        <v>2490</v>
      </c>
      <c r="M713" s="3" t="s">
        <v>4621</v>
      </c>
      <c r="N713" s="2" t="s">
        <v>4622</v>
      </c>
      <c r="O713" s="2" t="s">
        <v>4623</v>
      </c>
      <c r="P713" s="2">
        <v>20</v>
      </c>
      <c r="Q713" s="3" t="s">
        <v>2563</v>
      </c>
      <c r="R713" s="2" t="s">
        <v>961</v>
      </c>
      <c r="S713" s="3" t="s">
        <v>2564</v>
      </c>
      <c r="T713" s="3" t="s">
        <v>2496</v>
      </c>
      <c r="U713" s="2">
        <v>73431</v>
      </c>
      <c r="V713" s="2">
        <v>1</v>
      </c>
      <c r="W713" s="2">
        <v>0</v>
      </c>
      <c r="X713" s="2" t="s">
        <v>4624</v>
      </c>
      <c r="Y713" s="2" t="s">
        <v>4625</v>
      </c>
      <c r="Z713" s="51">
        <v>45888.618518553201</v>
      </c>
      <c r="AA713" s="2" t="s">
        <v>4626</v>
      </c>
      <c r="AB713" s="2" t="s">
        <v>950</v>
      </c>
    </row>
    <row r="714" spans="1:28" ht="15.75" x14ac:dyDescent="0.25">
      <c r="A714" s="2">
        <v>713</v>
      </c>
      <c r="B714" s="50" t="s">
        <v>4627</v>
      </c>
      <c r="C714" s="47">
        <f ca="1">SUMIF([1]Data!$AC$2:$AC$173,C714,[1]Data!$AD$2:$AD$173)</f>
        <v>0</v>
      </c>
      <c r="D714" s="51">
        <v>45888</v>
      </c>
      <c r="E714" s="51">
        <v>45893</v>
      </c>
      <c r="F714" s="52">
        <v>45888.619760914298</v>
      </c>
      <c r="G714" s="3" t="s">
        <v>4628</v>
      </c>
      <c r="H714" s="51"/>
      <c r="I714" s="2" t="s">
        <v>2487</v>
      </c>
      <c r="J714" s="3" t="s">
        <v>2488</v>
      </c>
      <c r="K714" s="2" t="s">
        <v>2489</v>
      </c>
      <c r="L714" s="2" t="s">
        <v>2490</v>
      </c>
      <c r="M714" s="3" t="s">
        <v>4629</v>
      </c>
      <c r="N714" s="2" t="s">
        <v>4630</v>
      </c>
      <c r="O714" s="2" t="s">
        <v>4631</v>
      </c>
      <c r="P714" s="2">
        <v>10</v>
      </c>
      <c r="Q714" s="3" t="s">
        <v>2556</v>
      </c>
      <c r="R714" s="2" t="s">
        <v>960</v>
      </c>
      <c r="S714" s="3" t="s">
        <v>2557</v>
      </c>
      <c r="T714" s="3" t="s">
        <v>2496</v>
      </c>
      <c r="U714" s="2">
        <v>55595</v>
      </c>
      <c r="V714" s="2">
        <v>6</v>
      </c>
      <c r="W714" s="2">
        <v>0</v>
      </c>
      <c r="X714" s="2" t="s">
        <v>4630</v>
      </c>
      <c r="Z714" s="51">
        <v>45888.619759027803</v>
      </c>
      <c r="AB714" s="2" t="s">
        <v>950</v>
      </c>
    </row>
    <row r="715" spans="1:28" ht="15.75" x14ac:dyDescent="0.25">
      <c r="A715" s="2">
        <v>714</v>
      </c>
      <c r="B715" s="50" t="s">
        <v>4627</v>
      </c>
      <c r="C715" s="47">
        <f ca="1">SUMIF([1]Data!$AC$2:$AC$173,C715,[1]Data!$AD$2:$AD$173)</f>
        <v>0</v>
      </c>
      <c r="D715" s="51">
        <v>45888</v>
      </c>
      <c r="E715" s="51">
        <v>45893</v>
      </c>
      <c r="F715" s="52">
        <v>45888.619760914298</v>
      </c>
      <c r="G715" s="3" t="s">
        <v>4628</v>
      </c>
      <c r="H715" s="51"/>
      <c r="I715" s="2" t="s">
        <v>2487</v>
      </c>
      <c r="J715" s="3" t="s">
        <v>2488</v>
      </c>
      <c r="K715" s="2" t="s">
        <v>2489</v>
      </c>
      <c r="L715" s="2" t="s">
        <v>2490</v>
      </c>
      <c r="M715" s="3" t="s">
        <v>4629</v>
      </c>
      <c r="N715" s="2" t="s">
        <v>4630</v>
      </c>
      <c r="O715" s="2" t="s">
        <v>4631</v>
      </c>
      <c r="P715" s="2">
        <v>20</v>
      </c>
      <c r="Q715" s="3" t="s">
        <v>2502</v>
      </c>
      <c r="R715" s="2" t="s">
        <v>981</v>
      </c>
      <c r="S715" s="3" t="s">
        <v>2503</v>
      </c>
      <c r="T715" s="3" t="s">
        <v>2496</v>
      </c>
      <c r="U715" s="2">
        <v>50182</v>
      </c>
      <c r="V715" s="2">
        <v>3</v>
      </c>
      <c r="W715" s="2">
        <v>0</v>
      </c>
      <c r="X715" s="2" t="s">
        <v>4630</v>
      </c>
      <c r="Z715" s="51">
        <v>45888.619759027803</v>
      </c>
      <c r="AB715" s="2" t="s">
        <v>950</v>
      </c>
    </row>
    <row r="716" spans="1:28" ht="15.75" x14ac:dyDescent="0.25">
      <c r="A716" s="2">
        <v>715</v>
      </c>
      <c r="B716" s="50" t="s">
        <v>4632</v>
      </c>
      <c r="C716" s="47">
        <f ca="1">SUMIF([1]Data!$AC$2:$AC$173,C716,[1]Data!$AD$2:$AD$173)</f>
        <v>0</v>
      </c>
      <c r="D716" s="51">
        <v>45888</v>
      </c>
      <c r="E716" s="51">
        <v>45893</v>
      </c>
      <c r="F716" s="52">
        <v>45888.620107557901</v>
      </c>
      <c r="G716" s="3" t="s">
        <v>4633</v>
      </c>
      <c r="H716" s="51"/>
      <c r="I716" s="2" t="s">
        <v>2487</v>
      </c>
      <c r="J716" s="3" t="s">
        <v>2488</v>
      </c>
      <c r="K716" s="2" t="s">
        <v>2489</v>
      </c>
      <c r="L716" s="2" t="s">
        <v>2490</v>
      </c>
      <c r="M716" s="3" t="s">
        <v>2523</v>
      </c>
      <c r="N716" s="2" t="s">
        <v>2524</v>
      </c>
      <c r="O716" s="2" t="s">
        <v>2525</v>
      </c>
      <c r="P716" s="2">
        <v>10</v>
      </c>
      <c r="Q716" s="3" t="s">
        <v>2519</v>
      </c>
      <c r="R716" s="2" t="s">
        <v>951</v>
      </c>
      <c r="S716" s="3" t="s">
        <v>2520</v>
      </c>
      <c r="T716" s="3" t="s">
        <v>2496</v>
      </c>
      <c r="U716" s="2">
        <v>111058</v>
      </c>
      <c r="V716" s="2">
        <v>1</v>
      </c>
      <c r="W716" s="2">
        <v>0</v>
      </c>
      <c r="X716" s="2" t="s">
        <v>2526</v>
      </c>
      <c r="Z716" s="51">
        <v>45888.6201055903</v>
      </c>
      <c r="AA716" s="2" t="s">
        <v>4634</v>
      </c>
      <c r="AB716" s="2" t="s">
        <v>950</v>
      </c>
    </row>
    <row r="717" spans="1:28" ht="15.75" x14ac:dyDescent="0.25">
      <c r="A717" s="2">
        <v>716</v>
      </c>
      <c r="B717" s="50" t="s">
        <v>4635</v>
      </c>
      <c r="C717" s="47">
        <f ca="1">SUMIF([1]Data!$AC$2:$AC$173,C717,[1]Data!$AD$2:$AD$173)</f>
        <v>0</v>
      </c>
      <c r="D717" s="51">
        <v>45888</v>
      </c>
      <c r="E717" s="51">
        <v>45893</v>
      </c>
      <c r="F717" s="52">
        <v>45888.622611423598</v>
      </c>
      <c r="G717" s="3" t="s">
        <v>4636</v>
      </c>
      <c r="H717" s="51"/>
      <c r="I717" s="2" t="s">
        <v>2487</v>
      </c>
      <c r="J717" s="3" t="s">
        <v>2488</v>
      </c>
      <c r="K717" s="2" t="s">
        <v>2489</v>
      </c>
      <c r="L717" s="2" t="s">
        <v>2490</v>
      </c>
      <c r="M717" s="3" t="s">
        <v>4637</v>
      </c>
      <c r="N717" s="2" t="s">
        <v>4638</v>
      </c>
      <c r="O717" s="2" t="s">
        <v>4639</v>
      </c>
      <c r="P717" s="2">
        <v>10</v>
      </c>
      <c r="Q717" s="3" t="s">
        <v>2519</v>
      </c>
      <c r="R717" s="2" t="s">
        <v>951</v>
      </c>
      <c r="S717" s="3" t="s">
        <v>2520</v>
      </c>
      <c r="T717" s="3" t="s">
        <v>2496</v>
      </c>
      <c r="U717" s="2">
        <v>111058</v>
      </c>
      <c r="V717" s="2">
        <v>1</v>
      </c>
      <c r="W717" s="2">
        <v>0</v>
      </c>
      <c r="X717" s="2" t="s">
        <v>4638</v>
      </c>
      <c r="Y717" s="2" t="s">
        <v>4640</v>
      </c>
      <c r="Z717" s="51">
        <v>45888.622610300903</v>
      </c>
      <c r="AB717" s="2" t="s">
        <v>950</v>
      </c>
    </row>
    <row r="718" spans="1:28" ht="15.75" x14ac:dyDescent="0.25">
      <c r="A718" s="2">
        <v>717</v>
      </c>
      <c r="B718" s="50" t="s">
        <v>4635</v>
      </c>
      <c r="C718" s="47">
        <f ca="1">SUMIF([1]Data!$AC$2:$AC$173,C718,[1]Data!$AD$2:$AD$173)</f>
        <v>0</v>
      </c>
      <c r="D718" s="51">
        <v>45888</v>
      </c>
      <c r="E718" s="51">
        <v>45893</v>
      </c>
      <c r="F718" s="52">
        <v>45888.622611423598</v>
      </c>
      <c r="G718" s="3" t="s">
        <v>4636</v>
      </c>
      <c r="H718" s="51"/>
      <c r="I718" s="2" t="s">
        <v>2487</v>
      </c>
      <c r="J718" s="3" t="s">
        <v>2488</v>
      </c>
      <c r="K718" s="2" t="s">
        <v>2489</v>
      </c>
      <c r="L718" s="2" t="s">
        <v>2490</v>
      </c>
      <c r="M718" s="3" t="s">
        <v>4637</v>
      </c>
      <c r="N718" s="2" t="s">
        <v>4638</v>
      </c>
      <c r="O718" s="2" t="s">
        <v>4639</v>
      </c>
      <c r="P718" s="2">
        <v>20</v>
      </c>
      <c r="Q718" s="3" t="s">
        <v>2563</v>
      </c>
      <c r="R718" s="2" t="s">
        <v>961</v>
      </c>
      <c r="S718" s="3" t="s">
        <v>2564</v>
      </c>
      <c r="T718" s="3" t="s">
        <v>2496</v>
      </c>
      <c r="U718" s="2">
        <v>73431</v>
      </c>
      <c r="V718" s="2">
        <v>1</v>
      </c>
      <c r="W718" s="2">
        <v>0</v>
      </c>
      <c r="X718" s="2" t="s">
        <v>4638</v>
      </c>
      <c r="Y718" s="2" t="s">
        <v>4640</v>
      </c>
      <c r="Z718" s="51">
        <v>45888.622610300903</v>
      </c>
      <c r="AB718" s="2" t="s">
        <v>950</v>
      </c>
    </row>
    <row r="719" spans="1:28" ht="15.75" x14ac:dyDescent="0.25">
      <c r="A719" s="2">
        <v>718</v>
      </c>
      <c r="B719" s="50" t="s">
        <v>4635</v>
      </c>
      <c r="C719" s="47">
        <f ca="1">SUMIF([1]Data!$AC$2:$AC$173,C719,[1]Data!$AD$2:$AD$173)</f>
        <v>0</v>
      </c>
      <c r="D719" s="51">
        <v>45888</v>
      </c>
      <c r="E719" s="51">
        <v>45893</v>
      </c>
      <c r="F719" s="52">
        <v>45888.622611423598</v>
      </c>
      <c r="G719" s="3" t="s">
        <v>4636</v>
      </c>
      <c r="H719" s="51"/>
      <c r="I719" s="2" t="s">
        <v>2487</v>
      </c>
      <c r="J719" s="3" t="s">
        <v>2488</v>
      </c>
      <c r="K719" s="2" t="s">
        <v>2489</v>
      </c>
      <c r="L719" s="2" t="s">
        <v>2490</v>
      </c>
      <c r="M719" s="3" t="s">
        <v>4637</v>
      </c>
      <c r="N719" s="2" t="s">
        <v>4638</v>
      </c>
      <c r="O719" s="2" t="s">
        <v>4639</v>
      </c>
      <c r="P719" s="2">
        <v>30</v>
      </c>
      <c r="Q719" s="3" t="s">
        <v>2510</v>
      </c>
      <c r="R719" s="2" t="s">
        <v>955</v>
      </c>
      <c r="S719" s="3" t="s">
        <v>2511</v>
      </c>
      <c r="T719" s="3" t="s">
        <v>2496</v>
      </c>
      <c r="U719" s="2">
        <v>46000</v>
      </c>
      <c r="V719" s="2">
        <v>1</v>
      </c>
      <c r="W719" s="2">
        <v>0</v>
      </c>
      <c r="X719" s="2" t="s">
        <v>4638</v>
      </c>
      <c r="Y719" s="2" t="s">
        <v>4640</v>
      </c>
      <c r="Z719" s="51">
        <v>45888.622610300903</v>
      </c>
      <c r="AB719" s="2" t="s">
        <v>950</v>
      </c>
    </row>
    <row r="720" spans="1:28" ht="15.75" x14ac:dyDescent="0.25">
      <c r="A720" s="2">
        <v>719</v>
      </c>
      <c r="B720" s="50" t="s">
        <v>4635</v>
      </c>
      <c r="C720" s="47">
        <f ca="1">SUMIF([1]Data!$AC$2:$AC$173,C720,[1]Data!$AD$2:$AD$173)</f>
        <v>0</v>
      </c>
      <c r="D720" s="51">
        <v>45888</v>
      </c>
      <c r="E720" s="51">
        <v>45893</v>
      </c>
      <c r="F720" s="52">
        <v>45888.622611423598</v>
      </c>
      <c r="G720" s="3" t="s">
        <v>4636</v>
      </c>
      <c r="H720" s="51"/>
      <c r="I720" s="2" t="s">
        <v>2487</v>
      </c>
      <c r="J720" s="3" t="s">
        <v>2488</v>
      </c>
      <c r="K720" s="2" t="s">
        <v>2489</v>
      </c>
      <c r="L720" s="2" t="s">
        <v>2490</v>
      </c>
      <c r="M720" s="3" t="s">
        <v>4637</v>
      </c>
      <c r="N720" s="2" t="s">
        <v>4638</v>
      </c>
      <c r="O720" s="2" t="s">
        <v>4639</v>
      </c>
      <c r="P720" s="2">
        <v>40</v>
      </c>
      <c r="Q720" s="3" t="s">
        <v>2556</v>
      </c>
      <c r="R720" s="2" t="s">
        <v>960</v>
      </c>
      <c r="S720" s="3" t="s">
        <v>2557</v>
      </c>
      <c r="T720" s="3" t="s">
        <v>2496</v>
      </c>
      <c r="U720" s="2">
        <v>55595</v>
      </c>
      <c r="V720" s="2">
        <v>1</v>
      </c>
      <c r="W720" s="2">
        <v>0</v>
      </c>
      <c r="X720" s="2" t="s">
        <v>4638</v>
      </c>
      <c r="Y720" s="2" t="s">
        <v>4640</v>
      </c>
      <c r="Z720" s="51">
        <v>45888.622610300903</v>
      </c>
      <c r="AB720" s="2" t="s">
        <v>950</v>
      </c>
    </row>
    <row r="721" spans="1:28" ht="15.75" x14ac:dyDescent="0.25">
      <c r="A721" s="2">
        <v>720</v>
      </c>
      <c r="B721" s="50" t="s">
        <v>4641</v>
      </c>
      <c r="C721" s="47">
        <f ca="1">SUMIF([1]Data!$AC$2:$AC$173,C721,[1]Data!$AD$2:$AD$173)</f>
        <v>0</v>
      </c>
      <c r="D721" s="51">
        <v>45888</v>
      </c>
      <c r="E721" s="51">
        <v>45893</v>
      </c>
      <c r="F721" s="52">
        <v>45888.622769756897</v>
      </c>
      <c r="G721" s="3" t="s">
        <v>4642</v>
      </c>
      <c r="H721" s="51"/>
      <c r="I721" s="2" t="s">
        <v>2487</v>
      </c>
      <c r="J721" s="3" t="s">
        <v>2488</v>
      </c>
      <c r="K721" s="2" t="s">
        <v>2489</v>
      </c>
      <c r="L721" s="2" t="s">
        <v>2490</v>
      </c>
      <c r="M721" s="3" t="s">
        <v>4643</v>
      </c>
      <c r="N721" s="2" t="s">
        <v>4644</v>
      </c>
      <c r="O721" s="2" t="s">
        <v>4645</v>
      </c>
      <c r="P721" s="2">
        <v>10</v>
      </c>
      <c r="Q721" s="3" t="s">
        <v>2519</v>
      </c>
      <c r="R721" s="2" t="s">
        <v>951</v>
      </c>
      <c r="S721" s="3" t="s">
        <v>2520</v>
      </c>
      <c r="T721" s="3" t="s">
        <v>2496</v>
      </c>
      <c r="U721" s="2">
        <v>111058</v>
      </c>
      <c r="V721" s="2">
        <v>1</v>
      </c>
      <c r="W721" s="2">
        <v>0</v>
      </c>
      <c r="X721" s="2" t="s">
        <v>4644</v>
      </c>
      <c r="Z721" s="51">
        <v>45888.622767743102</v>
      </c>
      <c r="AB721" s="2" t="s">
        <v>950</v>
      </c>
    </row>
    <row r="722" spans="1:28" ht="15.75" x14ac:dyDescent="0.25">
      <c r="A722" s="2">
        <v>721</v>
      </c>
      <c r="B722" s="50" t="s">
        <v>4646</v>
      </c>
      <c r="C722" s="47">
        <f ca="1">SUMIF([1]Data!$AC$2:$AC$173,C722,[1]Data!$AD$2:$AD$173)</f>
        <v>0</v>
      </c>
      <c r="D722" s="51">
        <v>45888</v>
      </c>
      <c r="E722" s="51">
        <v>45888</v>
      </c>
      <c r="F722" s="52">
        <v>45888.622908877303</v>
      </c>
      <c r="G722" s="3" t="s">
        <v>4647</v>
      </c>
      <c r="H722" s="51"/>
      <c r="I722" s="2" t="s">
        <v>2487</v>
      </c>
      <c r="J722" s="3" t="s">
        <v>2488</v>
      </c>
      <c r="K722" s="2" t="s">
        <v>2489</v>
      </c>
      <c r="L722" s="2" t="s">
        <v>2490</v>
      </c>
      <c r="M722" s="3" t="s">
        <v>4648</v>
      </c>
      <c r="N722" s="2" t="s">
        <v>4649</v>
      </c>
      <c r="O722" s="2" t="s">
        <v>4650</v>
      </c>
      <c r="P722" s="2">
        <v>10</v>
      </c>
      <c r="Q722" s="3" t="s">
        <v>2547</v>
      </c>
      <c r="R722" s="2" t="s">
        <v>994</v>
      </c>
      <c r="S722" s="3" t="s">
        <v>2548</v>
      </c>
      <c r="T722" s="3" t="s">
        <v>2496</v>
      </c>
      <c r="U722" s="2">
        <v>111606</v>
      </c>
      <c r="V722" s="2">
        <v>1</v>
      </c>
      <c r="W722" s="2">
        <v>0</v>
      </c>
      <c r="X722" s="2" t="s">
        <v>4651</v>
      </c>
      <c r="Y722" s="2" t="s">
        <v>4652</v>
      </c>
      <c r="Z722" s="51">
        <v>45888.622907025499</v>
      </c>
      <c r="AB722" s="2" t="s">
        <v>950</v>
      </c>
    </row>
    <row r="723" spans="1:28" ht="15.75" x14ac:dyDescent="0.25">
      <c r="A723" s="2">
        <v>722</v>
      </c>
      <c r="B723" s="50" t="s">
        <v>4646</v>
      </c>
      <c r="C723" s="47">
        <f ca="1">SUMIF([1]Data!$AC$2:$AC$173,C723,[1]Data!$AD$2:$AD$173)</f>
        <v>0</v>
      </c>
      <c r="D723" s="51">
        <v>45888</v>
      </c>
      <c r="E723" s="51">
        <v>45888</v>
      </c>
      <c r="F723" s="52">
        <v>45888.622908877303</v>
      </c>
      <c r="G723" s="3" t="s">
        <v>4647</v>
      </c>
      <c r="H723" s="51"/>
      <c r="I723" s="2" t="s">
        <v>2487</v>
      </c>
      <c r="J723" s="3" t="s">
        <v>2488</v>
      </c>
      <c r="K723" s="2" t="s">
        <v>2489</v>
      </c>
      <c r="L723" s="2" t="s">
        <v>2490</v>
      </c>
      <c r="M723" s="3" t="s">
        <v>4648</v>
      </c>
      <c r="N723" s="2" t="s">
        <v>4649</v>
      </c>
      <c r="O723" s="2" t="s">
        <v>4650</v>
      </c>
      <c r="P723" s="2">
        <v>20</v>
      </c>
      <c r="Q723" s="3" t="s">
        <v>2592</v>
      </c>
      <c r="R723" s="2" t="s">
        <v>959</v>
      </c>
      <c r="S723" s="3" t="s">
        <v>2593</v>
      </c>
      <c r="T723" s="3" t="s">
        <v>2496</v>
      </c>
      <c r="U723" s="2">
        <v>70950</v>
      </c>
      <c r="V723" s="2">
        <v>1</v>
      </c>
      <c r="W723" s="2">
        <v>0</v>
      </c>
      <c r="X723" s="2" t="s">
        <v>4651</v>
      </c>
      <c r="Y723" s="2" t="s">
        <v>4652</v>
      </c>
      <c r="Z723" s="51">
        <v>45888.622907025499</v>
      </c>
      <c r="AB723" s="2" t="s">
        <v>950</v>
      </c>
    </row>
    <row r="724" spans="1:28" ht="15.75" x14ac:dyDescent="0.25">
      <c r="A724" s="2">
        <v>723</v>
      </c>
      <c r="B724" s="50" t="s">
        <v>4646</v>
      </c>
      <c r="C724" s="47">
        <f ca="1">SUMIF([1]Data!$AC$2:$AC$173,C724,[1]Data!$AD$2:$AD$173)</f>
        <v>0</v>
      </c>
      <c r="D724" s="51">
        <v>45888</v>
      </c>
      <c r="E724" s="51">
        <v>45888</v>
      </c>
      <c r="F724" s="52">
        <v>45888.622908877303</v>
      </c>
      <c r="G724" s="3" t="s">
        <v>4647</v>
      </c>
      <c r="H724" s="51"/>
      <c r="I724" s="2" t="s">
        <v>2487</v>
      </c>
      <c r="J724" s="3" t="s">
        <v>2488</v>
      </c>
      <c r="K724" s="2" t="s">
        <v>2489</v>
      </c>
      <c r="L724" s="2" t="s">
        <v>2490</v>
      </c>
      <c r="M724" s="3" t="s">
        <v>4648</v>
      </c>
      <c r="N724" s="2" t="s">
        <v>4649</v>
      </c>
      <c r="O724" s="2" t="s">
        <v>4650</v>
      </c>
      <c r="P724" s="2">
        <v>30</v>
      </c>
      <c r="Q724" s="3" t="s">
        <v>2528</v>
      </c>
      <c r="R724" s="2" t="s">
        <v>965</v>
      </c>
      <c r="S724" s="3" t="s">
        <v>2529</v>
      </c>
      <c r="T724" s="3" t="s">
        <v>2496</v>
      </c>
      <c r="U724" s="2">
        <v>74250</v>
      </c>
      <c r="V724" s="2">
        <v>3</v>
      </c>
      <c r="W724" s="2">
        <v>0</v>
      </c>
      <c r="X724" s="2" t="s">
        <v>4651</v>
      </c>
      <c r="Y724" s="2" t="s">
        <v>4652</v>
      </c>
      <c r="Z724" s="51">
        <v>45888.622907025499</v>
      </c>
      <c r="AB724" s="2" t="s">
        <v>950</v>
      </c>
    </row>
    <row r="725" spans="1:28" ht="15.75" x14ac:dyDescent="0.25">
      <c r="A725" s="2">
        <v>724</v>
      </c>
      <c r="B725" s="50" t="s">
        <v>4653</v>
      </c>
      <c r="C725" s="47">
        <f ca="1">SUMIF([1]Data!$AC$2:$AC$173,C725,[1]Data!$AD$2:$AD$173)</f>
        <v>0</v>
      </c>
      <c r="D725" s="51">
        <v>45888</v>
      </c>
      <c r="E725" s="51">
        <v>45893</v>
      </c>
      <c r="F725" s="52">
        <v>45888.623063275503</v>
      </c>
      <c r="G725" s="3" t="s">
        <v>4654</v>
      </c>
      <c r="H725" s="51"/>
      <c r="I725" s="2" t="s">
        <v>2487</v>
      </c>
      <c r="J725" s="3" t="s">
        <v>2488</v>
      </c>
      <c r="K725" s="2" t="s">
        <v>2489</v>
      </c>
      <c r="L725" s="2" t="s">
        <v>2490</v>
      </c>
      <c r="M725" s="3" t="s">
        <v>4655</v>
      </c>
      <c r="N725" s="2" t="s">
        <v>4656</v>
      </c>
      <c r="O725" s="2" t="s">
        <v>4657</v>
      </c>
      <c r="P725" s="2">
        <v>10</v>
      </c>
      <c r="Q725" s="3" t="s">
        <v>2519</v>
      </c>
      <c r="R725" s="2" t="s">
        <v>951</v>
      </c>
      <c r="S725" s="3" t="s">
        <v>2520</v>
      </c>
      <c r="T725" s="3" t="s">
        <v>2496</v>
      </c>
      <c r="U725" s="2">
        <v>111058</v>
      </c>
      <c r="V725" s="2">
        <v>1</v>
      </c>
      <c r="W725" s="2">
        <v>0</v>
      </c>
      <c r="X725" s="2" t="s">
        <v>4658</v>
      </c>
      <c r="Z725" s="51">
        <v>45888.623061261598</v>
      </c>
      <c r="AB725" s="2" t="s">
        <v>950</v>
      </c>
    </row>
    <row r="726" spans="1:28" ht="15.75" x14ac:dyDescent="0.25">
      <c r="A726" s="2">
        <v>725</v>
      </c>
      <c r="B726" s="50" t="s">
        <v>4653</v>
      </c>
      <c r="C726" s="47">
        <f ca="1">SUMIF([1]Data!$AC$2:$AC$173,C726,[1]Data!$AD$2:$AD$173)</f>
        <v>0</v>
      </c>
      <c r="D726" s="51">
        <v>45888</v>
      </c>
      <c r="E726" s="51">
        <v>45893</v>
      </c>
      <c r="F726" s="52">
        <v>45888.623063275503</v>
      </c>
      <c r="G726" s="3" t="s">
        <v>4654</v>
      </c>
      <c r="H726" s="51"/>
      <c r="I726" s="2" t="s">
        <v>2487</v>
      </c>
      <c r="J726" s="3" t="s">
        <v>2488</v>
      </c>
      <c r="K726" s="2" t="s">
        <v>2489</v>
      </c>
      <c r="L726" s="2" t="s">
        <v>2490</v>
      </c>
      <c r="M726" s="3" t="s">
        <v>4655</v>
      </c>
      <c r="N726" s="2" t="s">
        <v>4656</v>
      </c>
      <c r="O726" s="2" t="s">
        <v>4657</v>
      </c>
      <c r="P726" s="2">
        <v>20</v>
      </c>
      <c r="Q726" s="3" t="s">
        <v>2494</v>
      </c>
      <c r="R726" s="2" t="s">
        <v>1079</v>
      </c>
      <c r="S726" s="3" t="s">
        <v>2495</v>
      </c>
      <c r="T726" s="3" t="s">
        <v>2496</v>
      </c>
      <c r="U726" s="2">
        <v>49500</v>
      </c>
      <c r="V726" s="2">
        <v>1</v>
      </c>
      <c r="W726" s="2">
        <v>0</v>
      </c>
      <c r="X726" s="2" t="s">
        <v>4658</v>
      </c>
      <c r="Z726" s="51">
        <v>45888.623061261598</v>
      </c>
      <c r="AB726" s="2" t="s">
        <v>950</v>
      </c>
    </row>
    <row r="727" spans="1:28" ht="15.75" x14ac:dyDescent="0.25">
      <c r="A727" s="2">
        <v>726</v>
      </c>
      <c r="B727" s="50" t="s">
        <v>4659</v>
      </c>
      <c r="C727" s="47">
        <f ca="1">SUMIF([1]Data!$AC$2:$AC$173,C727,[1]Data!$AD$2:$AD$173)</f>
        <v>0</v>
      </c>
      <c r="D727" s="51">
        <v>45888</v>
      </c>
      <c r="E727" s="51">
        <v>45893</v>
      </c>
      <c r="F727" s="52">
        <v>45888.623338425903</v>
      </c>
      <c r="G727" s="3" t="s">
        <v>4660</v>
      </c>
      <c r="H727" s="51"/>
      <c r="I727" s="2" t="s">
        <v>2487</v>
      </c>
      <c r="J727" s="3" t="s">
        <v>2488</v>
      </c>
      <c r="K727" s="2" t="s">
        <v>2489</v>
      </c>
      <c r="L727" s="2" t="s">
        <v>2490</v>
      </c>
      <c r="M727" s="3" t="s">
        <v>4661</v>
      </c>
      <c r="N727" s="2" t="s">
        <v>4662</v>
      </c>
      <c r="O727" s="2" t="s">
        <v>4663</v>
      </c>
      <c r="P727" s="2">
        <v>10</v>
      </c>
      <c r="Q727" s="3" t="s">
        <v>2519</v>
      </c>
      <c r="R727" s="2" t="s">
        <v>951</v>
      </c>
      <c r="S727" s="3" t="s">
        <v>2520</v>
      </c>
      <c r="T727" s="3" t="s">
        <v>2496</v>
      </c>
      <c r="U727" s="2">
        <v>111058</v>
      </c>
      <c r="V727" s="2">
        <v>2</v>
      </c>
      <c r="W727" s="2">
        <v>0</v>
      </c>
      <c r="X727" s="2" t="s">
        <v>4662</v>
      </c>
      <c r="Y727" s="2" t="s">
        <v>2541</v>
      </c>
      <c r="Z727" s="51">
        <v>45888.623338460602</v>
      </c>
      <c r="AB727" s="2" t="s">
        <v>950</v>
      </c>
    </row>
    <row r="728" spans="1:28" ht="15.75" x14ac:dyDescent="0.25">
      <c r="A728" s="2">
        <v>727</v>
      </c>
      <c r="B728" s="50" t="s">
        <v>4664</v>
      </c>
      <c r="C728" s="47">
        <f ca="1">SUMIF([1]Data!$AC$2:$AC$173,C728,[1]Data!$AD$2:$AD$173)</f>
        <v>0</v>
      </c>
      <c r="D728" s="51">
        <v>45888</v>
      </c>
      <c r="E728" s="51">
        <v>45888</v>
      </c>
      <c r="F728" s="52">
        <v>45888.629386689798</v>
      </c>
      <c r="G728" s="3" t="s">
        <v>4665</v>
      </c>
      <c r="H728" s="51"/>
      <c r="I728" s="2" t="s">
        <v>2487</v>
      </c>
      <c r="J728" s="3" t="s">
        <v>2488</v>
      </c>
      <c r="K728" s="2" t="s">
        <v>2489</v>
      </c>
      <c r="L728" s="2" t="s">
        <v>2490</v>
      </c>
      <c r="M728" s="3" t="s">
        <v>4666</v>
      </c>
      <c r="N728" s="2" t="s">
        <v>4667</v>
      </c>
      <c r="O728" s="2" t="s">
        <v>4668</v>
      </c>
      <c r="P728" s="2">
        <v>10</v>
      </c>
      <c r="Q728" s="3" t="s">
        <v>2510</v>
      </c>
      <c r="R728" s="2" t="s">
        <v>955</v>
      </c>
      <c r="S728" s="3" t="s">
        <v>2511</v>
      </c>
      <c r="T728" s="3" t="s">
        <v>2496</v>
      </c>
      <c r="U728" s="2">
        <v>46000</v>
      </c>
      <c r="V728" s="2">
        <v>1</v>
      </c>
      <c r="W728" s="2">
        <v>0</v>
      </c>
      <c r="X728" s="2" t="s">
        <v>4669</v>
      </c>
      <c r="Y728" s="2" t="s">
        <v>2541</v>
      </c>
      <c r="Z728" s="51">
        <v>45888.629384687498</v>
      </c>
      <c r="AA728" s="2" t="s">
        <v>4670</v>
      </c>
      <c r="AB728" s="2" t="s">
        <v>950</v>
      </c>
    </row>
    <row r="729" spans="1:28" ht="15.75" x14ac:dyDescent="0.25">
      <c r="A729" s="2">
        <v>728</v>
      </c>
      <c r="B729" s="50" t="s">
        <v>4671</v>
      </c>
      <c r="C729" s="47">
        <f ca="1">SUMIF([1]Data!$AC$2:$AC$173,C729,[1]Data!$AD$2:$AD$173)</f>
        <v>0</v>
      </c>
      <c r="D729" s="51">
        <v>45888</v>
      </c>
      <c r="E729" s="51">
        <v>45893</v>
      </c>
      <c r="F729" s="52">
        <v>45888.630070335603</v>
      </c>
      <c r="G729" s="3" t="s">
        <v>4672</v>
      </c>
      <c r="H729" s="51"/>
      <c r="I729" s="2" t="s">
        <v>2487</v>
      </c>
      <c r="J729" s="3" t="s">
        <v>2488</v>
      </c>
      <c r="K729" s="2" t="s">
        <v>2489</v>
      </c>
      <c r="L729" s="2" t="s">
        <v>2490</v>
      </c>
      <c r="M729" s="3" t="s">
        <v>4673</v>
      </c>
      <c r="N729" s="2" t="s">
        <v>4674</v>
      </c>
      <c r="O729" s="2" t="s">
        <v>4675</v>
      </c>
      <c r="P729" s="2">
        <v>10</v>
      </c>
      <c r="Q729" s="3" t="s">
        <v>2556</v>
      </c>
      <c r="R729" s="2" t="s">
        <v>960</v>
      </c>
      <c r="S729" s="3" t="s">
        <v>2557</v>
      </c>
      <c r="T729" s="3" t="s">
        <v>2496</v>
      </c>
      <c r="U729" s="2">
        <v>55595</v>
      </c>
      <c r="V729" s="2">
        <v>3</v>
      </c>
      <c r="W729" s="2">
        <v>0</v>
      </c>
      <c r="X729" s="2" t="s">
        <v>4674</v>
      </c>
      <c r="Y729" s="2" t="s">
        <v>2541</v>
      </c>
      <c r="Z729" s="51">
        <v>45888.6300682523</v>
      </c>
      <c r="AB729" s="2" t="s">
        <v>950</v>
      </c>
    </row>
    <row r="730" spans="1:28" ht="15.75" x14ac:dyDescent="0.25">
      <c r="A730" s="2">
        <v>729</v>
      </c>
      <c r="B730" s="50" t="s">
        <v>4676</v>
      </c>
      <c r="C730" s="47">
        <f ca="1">SUMIF([1]Data!$AC$2:$AC$173,C730,[1]Data!$AD$2:$AD$173)</f>
        <v>0</v>
      </c>
      <c r="D730" s="51">
        <v>45888</v>
      </c>
      <c r="E730" s="51">
        <v>45888</v>
      </c>
      <c r="F730" s="52">
        <v>45888.630189317097</v>
      </c>
      <c r="G730" s="3" t="s">
        <v>4677</v>
      </c>
      <c r="H730" s="51"/>
      <c r="I730" s="2" t="s">
        <v>2487</v>
      </c>
      <c r="J730" s="3" t="s">
        <v>2488</v>
      </c>
      <c r="K730" s="2" t="s">
        <v>2489</v>
      </c>
      <c r="L730" s="2" t="s">
        <v>2490</v>
      </c>
      <c r="M730" s="3" t="s">
        <v>445</v>
      </c>
      <c r="N730" s="2" t="s">
        <v>4678</v>
      </c>
      <c r="O730" s="2" t="s">
        <v>4679</v>
      </c>
      <c r="P730" s="2">
        <v>10</v>
      </c>
      <c r="Q730" s="3" t="s">
        <v>2510</v>
      </c>
      <c r="R730" s="2" t="s">
        <v>955</v>
      </c>
      <c r="S730" s="3" t="s">
        <v>2511</v>
      </c>
      <c r="T730" s="3" t="s">
        <v>2496</v>
      </c>
      <c r="U730" s="2">
        <v>46000</v>
      </c>
      <c r="V730" s="2">
        <v>2</v>
      </c>
      <c r="W730" s="2">
        <v>0</v>
      </c>
      <c r="X730" s="2" t="s">
        <v>4678</v>
      </c>
      <c r="Y730" s="2" t="s">
        <v>4680</v>
      </c>
      <c r="Z730" s="51">
        <v>45888.6301872685</v>
      </c>
      <c r="AB730" s="2" t="s">
        <v>950</v>
      </c>
    </row>
    <row r="731" spans="1:28" ht="15.75" x14ac:dyDescent="0.25">
      <c r="A731" s="2">
        <v>730</v>
      </c>
      <c r="B731" s="50" t="s">
        <v>4681</v>
      </c>
      <c r="C731" s="47">
        <f ca="1">SUMIF([1]Data!$AC$2:$AC$173,C731,[1]Data!$AD$2:$AD$173)</f>
        <v>0</v>
      </c>
      <c r="D731" s="51">
        <v>45888</v>
      </c>
      <c r="E731" s="51">
        <v>45893</v>
      </c>
      <c r="F731" s="52">
        <v>45888.634598530101</v>
      </c>
      <c r="G731" s="3" t="s">
        <v>4682</v>
      </c>
      <c r="H731" s="51"/>
      <c r="I731" s="2" t="s">
        <v>2487</v>
      </c>
      <c r="J731" s="3" t="s">
        <v>2488</v>
      </c>
      <c r="K731" s="2" t="s">
        <v>2489</v>
      </c>
      <c r="L731" s="2" t="s">
        <v>2490</v>
      </c>
      <c r="M731" s="3" t="s">
        <v>4683</v>
      </c>
      <c r="N731" s="2" t="s">
        <v>4684</v>
      </c>
      <c r="O731" s="2" t="s">
        <v>4685</v>
      </c>
      <c r="P731" s="2">
        <v>10</v>
      </c>
      <c r="Q731" s="3" t="s">
        <v>2528</v>
      </c>
      <c r="R731" s="2" t="s">
        <v>965</v>
      </c>
      <c r="S731" s="3" t="s">
        <v>2529</v>
      </c>
      <c r="T731" s="3" t="s">
        <v>2496</v>
      </c>
      <c r="U731" s="2">
        <v>74250</v>
      </c>
      <c r="V731" s="2">
        <v>4</v>
      </c>
      <c r="W731" s="2">
        <v>0</v>
      </c>
      <c r="X731" s="2" t="s">
        <v>4686</v>
      </c>
      <c r="Z731" s="51">
        <v>45888.634597719902</v>
      </c>
      <c r="AA731" s="2" t="s">
        <v>4687</v>
      </c>
      <c r="AB731" s="2" t="s">
        <v>950</v>
      </c>
    </row>
    <row r="732" spans="1:28" ht="15.75" x14ac:dyDescent="0.25">
      <c r="A732" s="2">
        <v>731</v>
      </c>
      <c r="B732" s="50" t="s">
        <v>4681</v>
      </c>
      <c r="C732" s="47">
        <f ca="1">SUMIF([1]Data!$AC$2:$AC$173,C732,[1]Data!$AD$2:$AD$173)</f>
        <v>0</v>
      </c>
      <c r="D732" s="51">
        <v>45888</v>
      </c>
      <c r="E732" s="51">
        <v>45893</v>
      </c>
      <c r="F732" s="52">
        <v>45888.634598530101</v>
      </c>
      <c r="G732" s="3" t="s">
        <v>4682</v>
      </c>
      <c r="H732" s="51"/>
      <c r="I732" s="2" t="s">
        <v>2487</v>
      </c>
      <c r="J732" s="3" t="s">
        <v>2488</v>
      </c>
      <c r="K732" s="2" t="s">
        <v>2489</v>
      </c>
      <c r="L732" s="2" t="s">
        <v>2490</v>
      </c>
      <c r="M732" s="3" t="s">
        <v>4683</v>
      </c>
      <c r="N732" s="2" t="s">
        <v>4684</v>
      </c>
      <c r="O732" s="2" t="s">
        <v>4685</v>
      </c>
      <c r="P732" s="2">
        <v>20</v>
      </c>
      <c r="Q732" s="3" t="s">
        <v>2592</v>
      </c>
      <c r="R732" s="2" t="s">
        <v>959</v>
      </c>
      <c r="S732" s="3" t="s">
        <v>2593</v>
      </c>
      <c r="T732" s="3" t="s">
        <v>2496</v>
      </c>
      <c r="U732" s="2">
        <v>70950</v>
      </c>
      <c r="V732" s="2">
        <v>2</v>
      </c>
      <c r="W732" s="2">
        <v>0</v>
      </c>
      <c r="X732" s="2" t="s">
        <v>4686</v>
      </c>
      <c r="Z732" s="51">
        <v>45888.634597719902</v>
      </c>
      <c r="AA732" s="2" t="s">
        <v>4687</v>
      </c>
      <c r="AB732" s="2" t="s">
        <v>950</v>
      </c>
    </row>
    <row r="733" spans="1:28" ht="15.75" x14ac:dyDescent="0.25">
      <c r="A733" s="2">
        <v>732</v>
      </c>
      <c r="B733" s="50" t="s">
        <v>4681</v>
      </c>
      <c r="C733" s="47">
        <f ca="1">SUMIF([1]Data!$AC$2:$AC$173,C733,[1]Data!$AD$2:$AD$173)</f>
        <v>0</v>
      </c>
      <c r="D733" s="51">
        <v>45888</v>
      </c>
      <c r="E733" s="51">
        <v>45893</v>
      </c>
      <c r="F733" s="52">
        <v>45888.634598530101</v>
      </c>
      <c r="G733" s="3" t="s">
        <v>4682</v>
      </c>
      <c r="H733" s="51"/>
      <c r="I733" s="2" t="s">
        <v>2487</v>
      </c>
      <c r="J733" s="3" t="s">
        <v>2488</v>
      </c>
      <c r="K733" s="2" t="s">
        <v>2489</v>
      </c>
      <c r="L733" s="2" t="s">
        <v>2490</v>
      </c>
      <c r="M733" s="3" t="s">
        <v>4683</v>
      </c>
      <c r="N733" s="2" t="s">
        <v>4684</v>
      </c>
      <c r="O733" s="2" t="s">
        <v>4685</v>
      </c>
      <c r="P733" s="2">
        <v>30</v>
      </c>
      <c r="Q733" s="3" t="s">
        <v>2494</v>
      </c>
      <c r="R733" s="2" t="s">
        <v>1079</v>
      </c>
      <c r="S733" s="3" t="s">
        <v>2495</v>
      </c>
      <c r="T733" s="3" t="s">
        <v>2496</v>
      </c>
      <c r="U733" s="2">
        <v>49500</v>
      </c>
      <c r="V733" s="2">
        <v>3</v>
      </c>
      <c r="W733" s="2">
        <v>0</v>
      </c>
      <c r="X733" s="2" t="s">
        <v>4686</v>
      </c>
      <c r="Z733" s="51">
        <v>45888.634597719902</v>
      </c>
      <c r="AA733" s="2" t="s">
        <v>4687</v>
      </c>
      <c r="AB733" s="2" t="s">
        <v>950</v>
      </c>
    </row>
    <row r="734" spans="1:28" ht="15.75" x14ac:dyDescent="0.25">
      <c r="A734" s="2">
        <v>733</v>
      </c>
      <c r="B734" s="50" t="s">
        <v>4681</v>
      </c>
      <c r="C734" s="47">
        <f ca="1">SUMIF([1]Data!$AC$2:$AC$173,C734,[1]Data!$AD$2:$AD$173)</f>
        <v>0</v>
      </c>
      <c r="D734" s="51">
        <v>45888</v>
      </c>
      <c r="E734" s="51">
        <v>45893</v>
      </c>
      <c r="F734" s="52">
        <v>45888.634598530101</v>
      </c>
      <c r="G734" s="3" t="s">
        <v>4682</v>
      </c>
      <c r="H734" s="51"/>
      <c r="I734" s="2" t="s">
        <v>2487</v>
      </c>
      <c r="J734" s="3" t="s">
        <v>2488</v>
      </c>
      <c r="K734" s="2" t="s">
        <v>2489</v>
      </c>
      <c r="L734" s="2" t="s">
        <v>2490</v>
      </c>
      <c r="M734" s="3" t="s">
        <v>4683</v>
      </c>
      <c r="N734" s="2" t="s">
        <v>4684</v>
      </c>
      <c r="O734" s="2" t="s">
        <v>4685</v>
      </c>
      <c r="P734" s="2">
        <v>40</v>
      </c>
      <c r="Q734" s="3" t="s">
        <v>2510</v>
      </c>
      <c r="R734" s="2" t="s">
        <v>955</v>
      </c>
      <c r="S734" s="3" t="s">
        <v>2511</v>
      </c>
      <c r="T734" s="3" t="s">
        <v>2496</v>
      </c>
      <c r="U734" s="2">
        <v>46000</v>
      </c>
      <c r="V734" s="2">
        <v>1</v>
      </c>
      <c r="W734" s="2">
        <v>0</v>
      </c>
      <c r="X734" s="2" t="s">
        <v>4686</v>
      </c>
      <c r="Z734" s="51">
        <v>45888.634597719902</v>
      </c>
      <c r="AA734" s="2" t="s">
        <v>4687</v>
      </c>
      <c r="AB734" s="2" t="s">
        <v>950</v>
      </c>
    </row>
    <row r="735" spans="1:28" ht="15.75" x14ac:dyDescent="0.25">
      <c r="A735" s="2">
        <v>734</v>
      </c>
      <c r="B735" s="50" t="s">
        <v>4688</v>
      </c>
      <c r="C735" s="47">
        <f ca="1">SUMIF([1]Data!$AC$2:$AC$173,C735,[1]Data!$AD$2:$AD$173)</f>
        <v>0</v>
      </c>
      <c r="D735" s="51">
        <v>45888</v>
      </c>
      <c r="E735" s="51">
        <v>45888</v>
      </c>
      <c r="F735" s="52">
        <v>45888.636846990703</v>
      </c>
      <c r="G735" s="3" t="s">
        <v>4689</v>
      </c>
      <c r="H735" s="51"/>
      <c r="I735" s="2" t="s">
        <v>2487</v>
      </c>
      <c r="J735" s="3" t="s">
        <v>2488</v>
      </c>
      <c r="K735" s="2" t="s">
        <v>2489</v>
      </c>
      <c r="L735" s="2" t="s">
        <v>2490</v>
      </c>
      <c r="M735" s="3" t="s">
        <v>4690</v>
      </c>
      <c r="N735" s="2" t="s">
        <v>4691</v>
      </c>
      <c r="O735" s="2" t="s">
        <v>4692</v>
      </c>
      <c r="P735" s="2">
        <v>10</v>
      </c>
      <c r="Q735" s="3" t="s">
        <v>2510</v>
      </c>
      <c r="R735" s="2" t="s">
        <v>955</v>
      </c>
      <c r="S735" s="3" t="s">
        <v>2511</v>
      </c>
      <c r="T735" s="3" t="s">
        <v>2496</v>
      </c>
      <c r="U735" s="2">
        <v>46000</v>
      </c>
      <c r="V735" s="2">
        <v>1</v>
      </c>
      <c r="W735" s="2">
        <v>0</v>
      </c>
      <c r="X735" s="2" t="s">
        <v>4691</v>
      </c>
      <c r="Z735" s="51">
        <v>45888.636844942099</v>
      </c>
      <c r="AB735" s="2" t="s">
        <v>950</v>
      </c>
    </row>
    <row r="736" spans="1:28" ht="15.75" x14ac:dyDescent="0.25">
      <c r="A736" s="2">
        <v>735</v>
      </c>
      <c r="B736" s="50" t="s">
        <v>4693</v>
      </c>
      <c r="C736" s="47">
        <f ca="1">SUMIF([1]Data!$AC$2:$AC$173,C736,[1]Data!$AD$2:$AD$173)</f>
        <v>0</v>
      </c>
      <c r="D736" s="51">
        <v>45888</v>
      </c>
      <c r="E736" s="51">
        <v>45893</v>
      </c>
      <c r="F736" s="52">
        <v>45888.639480590296</v>
      </c>
      <c r="G736" s="3" t="s">
        <v>4694</v>
      </c>
      <c r="H736" s="51"/>
      <c r="I736" s="2" t="s">
        <v>2487</v>
      </c>
      <c r="J736" s="3" t="s">
        <v>2488</v>
      </c>
      <c r="K736" s="2" t="s">
        <v>2489</v>
      </c>
      <c r="L736" s="2" t="s">
        <v>2490</v>
      </c>
      <c r="M736" s="3" t="s">
        <v>3592</v>
      </c>
      <c r="N736" s="2" t="s">
        <v>3593</v>
      </c>
      <c r="O736" s="2" t="s">
        <v>3594</v>
      </c>
      <c r="P736" s="2">
        <v>10</v>
      </c>
      <c r="Q736" s="3" t="s">
        <v>2519</v>
      </c>
      <c r="R736" s="2" t="s">
        <v>951</v>
      </c>
      <c r="S736" s="3" t="s">
        <v>2520</v>
      </c>
      <c r="T736" s="3" t="s">
        <v>2496</v>
      </c>
      <c r="U736" s="2">
        <v>111058</v>
      </c>
      <c r="V736" s="2">
        <v>1</v>
      </c>
      <c r="W736" s="2">
        <v>0</v>
      </c>
      <c r="X736" s="2" t="s">
        <v>3593</v>
      </c>
      <c r="Y736" s="2" t="s">
        <v>3595</v>
      </c>
      <c r="Z736" s="51">
        <v>45888.639478506899</v>
      </c>
      <c r="AA736" s="2" t="s">
        <v>4695</v>
      </c>
      <c r="AB736" s="2" t="s">
        <v>950</v>
      </c>
    </row>
    <row r="737" spans="1:28" ht="15.75" x14ac:dyDescent="0.25">
      <c r="A737" s="2">
        <v>736</v>
      </c>
      <c r="B737" s="50" t="s">
        <v>4696</v>
      </c>
      <c r="C737" s="47">
        <f ca="1">SUMIF([1]Data!$AC$2:$AC$173,C737,[1]Data!$AD$2:$AD$173)</f>
        <v>0</v>
      </c>
      <c r="D737" s="51">
        <v>45888</v>
      </c>
      <c r="E737" s="51">
        <v>45893</v>
      </c>
      <c r="F737" s="52">
        <v>45888.646091435199</v>
      </c>
      <c r="G737" s="3" t="s">
        <v>4697</v>
      </c>
      <c r="H737" s="51"/>
      <c r="I737" s="2" t="s">
        <v>2487</v>
      </c>
      <c r="J737" s="3" t="s">
        <v>2488</v>
      </c>
      <c r="K737" s="2" t="s">
        <v>2489</v>
      </c>
      <c r="L737" s="2" t="s">
        <v>2490</v>
      </c>
      <c r="M737" s="3" t="s">
        <v>4698</v>
      </c>
      <c r="N737" s="2" t="s">
        <v>4699</v>
      </c>
      <c r="O737" s="2" t="s">
        <v>4700</v>
      </c>
      <c r="P737" s="2">
        <v>10</v>
      </c>
      <c r="Q737" s="3" t="s">
        <v>2519</v>
      </c>
      <c r="R737" s="2" t="s">
        <v>951</v>
      </c>
      <c r="S737" s="3" t="s">
        <v>2520</v>
      </c>
      <c r="T737" s="3" t="s">
        <v>2496</v>
      </c>
      <c r="U737" s="2">
        <v>111058</v>
      </c>
      <c r="V737" s="2">
        <v>1</v>
      </c>
      <c r="W737" s="2">
        <v>0</v>
      </c>
      <c r="X737" s="2" t="s">
        <v>4699</v>
      </c>
      <c r="Z737" s="51">
        <v>45888.646089085603</v>
      </c>
      <c r="AB737" s="2" t="s">
        <v>950</v>
      </c>
    </row>
    <row r="738" spans="1:28" ht="15.75" x14ac:dyDescent="0.25">
      <c r="A738" s="2">
        <v>737</v>
      </c>
      <c r="B738" s="50" t="s">
        <v>4701</v>
      </c>
      <c r="C738" s="47">
        <f ca="1">SUMIF([1]Data!$AC$2:$AC$173,C738,[1]Data!$AD$2:$AD$173)</f>
        <v>0</v>
      </c>
      <c r="D738" s="51">
        <v>45888</v>
      </c>
      <c r="E738" s="51">
        <v>45893</v>
      </c>
      <c r="F738" s="52">
        <v>45888.649618946802</v>
      </c>
      <c r="G738" s="3" t="s">
        <v>4702</v>
      </c>
      <c r="H738" s="51"/>
      <c r="I738" s="2" t="s">
        <v>2487</v>
      </c>
      <c r="J738" s="3" t="s">
        <v>2488</v>
      </c>
      <c r="K738" s="2" t="s">
        <v>2489</v>
      </c>
      <c r="L738" s="2" t="s">
        <v>2490</v>
      </c>
      <c r="M738" s="3" t="s">
        <v>4703</v>
      </c>
      <c r="N738" s="2" t="s">
        <v>4704</v>
      </c>
      <c r="O738" s="2" t="s">
        <v>4705</v>
      </c>
      <c r="P738" s="2">
        <v>10</v>
      </c>
      <c r="Q738" s="3" t="s">
        <v>2519</v>
      </c>
      <c r="R738" s="2" t="s">
        <v>951</v>
      </c>
      <c r="S738" s="3" t="s">
        <v>2520</v>
      </c>
      <c r="T738" s="3" t="s">
        <v>2496</v>
      </c>
      <c r="U738" s="2">
        <v>111058</v>
      </c>
      <c r="V738" s="2">
        <v>2</v>
      </c>
      <c r="W738" s="2">
        <v>0</v>
      </c>
      <c r="X738" s="2" t="s">
        <v>4706</v>
      </c>
      <c r="Y738" s="2" t="s">
        <v>4707</v>
      </c>
      <c r="Z738" s="51">
        <v>45888.649616666698</v>
      </c>
      <c r="AB738" s="2" t="s">
        <v>950</v>
      </c>
    </row>
    <row r="739" spans="1:28" ht="15.75" x14ac:dyDescent="0.25">
      <c r="A739" s="2">
        <v>738</v>
      </c>
      <c r="B739" s="50" t="s">
        <v>4701</v>
      </c>
      <c r="C739" s="47">
        <f ca="1">SUMIF([1]Data!$AC$2:$AC$173,C739,[1]Data!$AD$2:$AD$173)</f>
        <v>0</v>
      </c>
      <c r="D739" s="51">
        <v>45888</v>
      </c>
      <c r="E739" s="51">
        <v>45893</v>
      </c>
      <c r="F739" s="52">
        <v>45888.649618946802</v>
      </c>
      <c r="G739" s="3" t="s">
        <v>4702</v>
      </c>
      <c r="H739" s="51"/>
      <c r="I739" s="2" t="s">
        <v>2487</v>
      </c>
      <c r="J739" s="3" t="s">
        <v>2488</v>
      </c>
      <c r="K739" s="2" t="s">
        <v>2489</v>
      </c>
      <c r="L739" s="2" t="s">
        <v>2490</v>
      </c>
      <c r="M739" s="3" t="s">
        <v>4703</v>
      </c>
      <c r="N739" s="2" t="s">
        <v>4704</v>
      </c>
      <c r="O739" s="2" t="s">
        <v>4705</v>
      </c>
      <c r="P739" s="2">
        <v>20</v>
      </c>
      <c r="Q739" s="3" t="s">
        <v>2494</v>
      </c>
      <c r="R739" s="2" t="s">
        <v>1079</v>
      </c>
      <c r="S739" s="3" t="s">
        <v>2495</v>
      </c>
      <c r="T739" s="3" t="s">
        <v>2496</v>
      </c>
      <c r="U739" s="2">
        <v>49500</v>
      </c>
      <c r="V739" s="2">
        <v>2</v>
      </c>
      <c r="W739" s="2">
        <v>0</v>
      </c>
      <c r="X739" s="2" t="s">
        <v>4706</v>
      </c>
      <c r="Y739" s="2" t="s">
        <v>4707</v>
      </c>
      <c r="Z739" s="51">
        <v>45888.649616666698</v>
      </c>
      <c r="AB739" s="2" t="s">
        <v>950</v>
      </c>
    </row>
    <row r="740" spans="1:28" ht="15.75" x14ac:dyDescent="0.25">
      <c r="A740" s="2">
        <v>739</v>
      </c>
      <c r="B740" s="50" t="s">
        <v>4701</v>
      </c>
      <c r="C740" s="47">
        <f ca="1">SUMIF([1]Data!$AC$2:$AC$173,C740,[1]Data!$AD$2:$AD$173)</f>
        <v>0</v>
      </c>
      <c r="D740" s="51">
        <v>45888</v>
      </c>
      <c r="E740" s="51">
        <v>45893</v>
      </c>
      <c r="F740" s="52">
        <v>45888.649618946802</v>
      </c>
      <c r="G740" s="3" t="s">
        <v>4702</v>
      </c>
      <c r="H740" s="51"/>
      <c r="I740" s="2" t="s">
        <v>2487</v>
      </c>
      <c r="J740" s="3" t="s">
        <v>2488</v>
      </c>
      <c r="K740" s="2" t="s">
        <v>2489</v>
      </c>
      <c r="L740" s="2" t="s">
        <v>2490</v>
      </c>
      <c r="M740" s="3" t="s">
        <v>4703</v>
      </c>
      <c r="N740" s="2" t="s">
        <v>4704</v>
      </c>
      <c r="O740" s="2" t="s">
        <v>4705</v>
      </c>
      <c r="P740" s="2">
        <v>30</v>
      </c>
      <c r="Q740" s="3" t="s">
        <v>2498</v>
      </c>
      <c r="R740" s="2" t="s">
        <v>977</v>
      </c>
      <c r="S740" s="3" t="s">
        <v>2499</v>
      </c>
      <c r="T740" s="3" t="s">
        <v>2496</v>
      </c>
      <c r="U740" s="2">
        <v>50400</v>
      </c>
      <c r="V740" s="2">
        <v>3</v>
      </c>
      <c r="W740" s="2">
        <v>0</v>
      </c>
      <c r="X740" s="2" t="s">
        <v>4706</v>
      </c>
      <c r="Y740" s="2" t="s">
        <v>4707</v>
      </c>
      <c r="Z740" s="51">
        <v>45888.649616666698</v>
      </c>
      <c r="AB740" s="2" t="s">
        <v>950</v>
      </c>
    </row>
    <row r="741" spans="1:28" ht="15.75" x14ac:dyDescent="0.25">
      <c r="A741" s="2">
        <v>740</v>
      </c>
      <c r="B741" s="50" t="s">
        <v>4708</v>
      </c>
      <c r="C741" s="47">
        <f ca="1">SUMIF([1]Data!$AC$2:$AC$173,C741,[1]Data!$AD$2:$AD$173)</f>
        <v>0</v>
      </c>
      <c r="D741" s="51">
        <v>45888</v>
      </c>
      <c r="E741" s="51">
        <v>45888</v>
      </c>
      <c r="F741" s="52">
        <v>45888.650173067101</v>
      </c>
      <c r="G741" s="3" t="s">
        <v>4709</v>
      </c>
      <c r="H741" s="51"/>
      <c r="I741" s="2" t="s">
        <v>2487</v>
      </c>
      <c r="J741" s="3" t="s">
        <v>2488</v>
      </c>
      <c r="K741" s="2" t="s">
        <v>2489</v>
      </c>
      <c r="L741" s="2" t="s">
        <v>2490</v>
      </c>
      <c r="M741" s="3" t="s">
        <v>4710</v>
      </c>
      <c r="N741" s="2" t="s">
        <v>4711</v>
      </c>
      <c r="O741" s="2" t="s">
        <v>4712</v>
      </c>
      <c r="P741" s="2">
        <v>10</v>
      </c>
      <c r="Q741" s="3" t="s">
        <v>2510</v>
      </c>
      <c r="R741" s="2" t="s">
        <v>955</v>
      </c>
      <c r="S741" s="3" t="s">
        <v>2511</v>
      </c>
      <c r="T741" s="3" t="s">
        <v>2496</v>
      </c>
      <c r="U741" s="2">
        <v>46000</v>
      </c>
      <c r="V741" s="2">
        <v>2</v>
      </c>
      <c r="W741" s="2">
        <v>0</v>
      </c>
      <c r="X741" s="2" t="s">
        <v>4713</v>
      </c>
      <c r="Z741" s="51">
        <v>45888.6501706829</v>
      </c>
      <c r="AA741" s="2" t="s">
        <v>4714</v>
      </c>
      <c r="AB741" s="2" t="s">
        <v>950</v>
      </c>
    </row>
    <row r="742" spans="1:28" ht="15.75" x14ac:dyDescent="0.25">
      <c r="A742" s="2">
        <v>741</v>
      </c>
      <c r="B742" s="50" t="s">
        <v>4708</v>
      </c>
      <c r="C742" s="47">
        <f ca="1">SUMIF([1]Data!$AC$2:$AC$173,C742,[1]Data!$AD$2:$AD$173)</f>
        <v>0</v>
      </c>
      <c r="D742" s="51">
        <v>45888</v>
      </c>
      <c r="E742" s="51">
        <v>45888</v>
      </c>
      <c r="F742" s="52">
        <v>45888.650173067101</v>
      </c>
      <c r="G742" s="3" t="s">
        <v>4709</v>
      </c>
      <c r="H742" s="51"/>
      <c r="I742" s="2" t="s">
        <v>2487</v>
      </c>
      <c r="J742" s="3" t="s">
        <v>2488</v>
      </c>
      <c r="K742" s="2" t="s">
        <v>2489</v>
      </c>
      <c r="L742" s="2" t="s">
        <v>2490</v>
      </c>
      <c r="M742" s="3" t="s">
        <v>4710</v>
      </c>
      <c r="N742" s="2" t="s">
        <v>4711</v>
      </c>
      <c r="O742" s="2" t="s">
        <v>4712</v>
      </c>
      <c r="P742" s="2">
        <v>20</v>
      </c>
      <c r="Q742" s="3" t="s">
        <v>2528</v>
      </c>
      <c r="R742" s="2" t="s">
        <v>965</v>
      </c>
      <c r="S742" s="3" t="s">
        <v>2529</v>
      </c>
      <c r="T742" s="3" t="s">
        <v>2496</v>
      </c>
      <c r="U742" s="2">
        <v>74250</v>
      </c>
      <c r="V742" s="2">
        <v>3</v>
      </c>
      <c r="W742" s="2">
        <v>0</v>
      </c>
      <c r="X742" s="2" t="s">
        <v>4713</v>
      </c>
      <c r="Z742" s="51">
        <v>45888.6501706829</v>
      </c>
      <c r="AA742" s="2" t="s">
        <v>4714</v>
      </c>
      <c r="AB742" s="2" t="s">
        <v>950</v>
      </c>
    </row>
    <row r="743" spans="1:28" ht="15.75" x14ac:dyDescent="0.25">
      <c r="A743" s="2">
        <v>742</v>
      </c>
      <c r="B743" s="50" t="s">
        <v>4715</v>
      </c>
      <c r="C743" s="47">
        <f ca="1">SUMIF([1]Data!$AC$2:$AC$173,C743,[1]Data!$AD$2:$AD$173)</f>
        <v>0</v>
      </c>
      <c r="D743" s="51">
        <v>45888</v>
      </c>
      <c r="E743" s="51">
        <v>45888</v>
      </c>
      <c r="F743" s="52">
        <v>45888.650861342598</v>
      </c>
      <c r="G743" s="3" t="s">
        <v>4716</v>
      </c>
      <c r="H743" s="51"/>
      <c r="I743" s="2" t="s">
        <v>2487</v>
      </c>
      <c r="J743" s="3" t="s">
        <v>2488</v>
      </c>
      <c r="K743" s="2" t="s">
        <v>2489</v>
      </c>
      <c r="L743" s="2" t="s">
        <v>2490</v>
      </c>
      <c r="M743" s="3" t="s">
        <v>4717</v>
      </c>
      <c r="N743" s="2" t="s">
        <v>4718</v>
      </c>
      <c r="O743" s="2" t="s">
        <v>4719</v>
      </c>
      <c r="P743" s="2">
        <v>10</v>
      </c>
      <c r="Q743" s="3" t="s">
        <v>2547</v>
      </c>
      <c r="R743" s="2" t="s">
        <v>994</v>
      </c>
      <c r="S743" s="3" t="s">
        <v>2548</v>
      </c>
      <c r="T743" s="3" t="s">
        <v>2496</v>
      </c>
      <c r="U743" s="2">
        <v>111606</v>
      </c>
      <c r="V743" s="2">
        <v>1</v>
      </c>
      <c r="W743" s="2">
        <v>0</v>
      </c>
      <c r="X743" s="2" t="s">
        <v>4718</v>
      </c>
      <c r="Z743" s="51">
        <v>45888.650859027803</v>
      </c>
      <c r="AB743" s="2" t="s">
        <v>950</v>
      </c>
    </row>
    <row r="744" spans="1:28" ht="15.75" x14ac:dyDescent="0.25">
      <c r="A744" s="2">
        <v>743</v>
      </c>
      <c r="B744" s="50" t="s">
        <v>4715</v>
      </c>
      <c r="C744" s="47">
        <f ca="1">SUMIF([1]Data!$AC$2:$AC$173,C744,[1]Data!$AD$2:$AD$173)</f>
        <v>0</v>
      </c>
      <c r="D744" s="51">
        <v>45888</v>
      </c>
      <c r="E744" s="51">
        <v>45888</v>
      </c>
      <c r="F744" s="52">
        <v>45888.650861342598</v>
      </c>
      <c r="G744" s="3" t="s">
        <v>4716</v>
      </c>
      <c r="H744" s="51"/>
      <c r="I744" s="2" t="s">
        <v>2487</v>
      </c>
      <c r="J744" s="3" t="s">
        <v>2488</v>
      </c>
      <c r="K744" s="2" t="s">
        <v>2489</v>
      </c>
      <c r="L744" s="2" t="s">
        <v>2490</v>
      </c>
      <c r="M744" s="3" t="s">
        <v>4717</v>
      </c>
      <c r="N744" s="2" t="s">
        <v>4718</v>
      </c>
      <c r="O744" s="2" t="s">
        <v>4719</v>
      </c>
      <c r="P744" s="2">
        <v>20</v>
      </c>
      <c r="Q744" s="3" t="s">
        <v>2563</v>
      </c>
      <c r="R744" s="2" t="s">
        <v>961</v>
      </c>
      <c r="S744" s="3" t="s">
        <v>2564</v>
      </c>
      <c r="T744" s="3" t="s">
        <v>2496</v>
      </c>
      <c r="U744" s="2">
        <v>73431</v>
      </c>
      <c r="V744" s="2">
        <v>2</v>
      </c>
      <c r="W744" s="2">
        <v>0</v>
      </c>
      <c r="X744" s="2" t="s">
        <v>4718</v>
      </c>
      <c r="Z744" s="51">
        <v>45888.650859027803</v>
      </c>
      <c r="AB744" s="2" t="s">
        <v>950</v>
      </c>
    </row>
    <row r="745" spans="1:28" ht="15.75" x14ac:dyDescent="0.25">
      <c r="A745" s="2">
        <v>744</v>
      </c>
      <c r="B745" s="50" t="s">
        <v>4715</v>
      </c>
      <c r="C745" s="47">
        <f ca="1">SUMIF([1]Data!$AC$2:$AC$173,C745,[1]Data!$AD$2:$AD$173)</f>
        <v>0</v>
      </c>
      <c r="D745" s="51">
        <v>45888</v>
      </c>
      <c r="E745" s="51">
        <v>45888</v>
      </c>
      <c r="F745" s="52">
        <v>45888.650861342598</v>
      </c>
      <c r="G745" s="3" t="s">
        <v>4716</v>
      </c>
      <c r="H745" s="51"/>
      <c r="I745" s="2" t="s">
        <v>2487</v>
      </c>
      <c r="J745" s="3" t="s">
        <v>2488</v>
      </c>
      <c r="K745" s="2" t="s">
        <v>2489</v>
      </c>
      <c r="L745" s="2" t="s">
        <v>2490</v>
      </c>
      <c r="M745" s="3" t="s">
        <v>4717</v>
      </c>
      <c r="N745" s="2" t="s">
        <v>4718</v>
      </c>
      <c r="O745" s="2" t="s">
        <v>4719</v>
      </c>
      <c r="P745" s="2">
        <v>30</v>
      </c>
      <c r="Q745" s="3" t="s">
        <v>2592</v>
      </c>
      <c r="R745" s="2" t="s">
        <v>959</v>
      </c>
      <c r="S745" s="3" t="s">
        <v>2593</v>
      </c>
      <c r="T745" s="3" t="s">
        <v>2496</v>
      </c>
      <c r="U745" s="2">
        <v>70950</v>
      </c>
      <c r="V745" s="2">
        <v>2</v>
      </c>
      <c r="W745" s="2">
        <v>0</v>
      </c>
      <c r="X745" s="2" t="s">
        <v>4718</v>
      </c>
      <c r="Z745" s="51">
        <v>45888.650859027803</v>
      </c>
      <c r="AB745" s="2" t="s">
        <v>950</v>
      </c>
    </row>
    <row r="746" spans="1:28" ht="15.75" x14ac:dyDescent="0.25">
      <c r="A746" s="2">
        <v>745</v>
      </c>
      <c r="B746" s="50" t="s">
        <v>4715</v>
      </c>
      <c r="C746" s="47">
        <f ca="1">SUMIF([1]Data!$AC$2:$AC$173,C746,[1]Data!$AD$2:$AD$173)</f>
        <v>0</v>
      </c>
      <c r="D746" s="51">
        <v>45888</v>
      </c>
      <c r="E746" s="51">
        <v>45888</v>
      </c>
      <c r="F746" s="52">
        <v>45888.650861342598</v>
      </c>
      <c r="G746" s="3" t="s">
        <v>4716</v>
      </c>
      <c r="H746" s="51"/>
      <c r="I746" s="2" t="s">
        <v>2487</v>
      </c>
      <c r="J746" s="3" t="s">
        <v>2488</v>
      </c>
      <c r="K746" s="2" t="s">
        <v>2489</v>
      </c>
      <c r="L746" s="2" t="s">
        <v>2490</v>
      </c>
      <c r="M746" s="3" t="s">
        <v>4717</v>
      </c>
      <c r="N746" s="2" t="s">
        <v>4718</v>
      </c>
      <c r="O746" s="2" t="s">
        <v>4719</v>
      </c>
      <c r="P746" s="2">
        <v>40</v>
      </c>
      <c r="Q746" s="3" t="s">
        <v>2502</v>
      </c>
      <c r="R746" s="2" t="s">
        <v>981</v>
      </c>
      <c r="S746" s="3" t="s">
        <v>2503</v>
      </c>
      <c r="T746" s="3" t="s">
        <v>2496</v>
      </c>
      <c r="U746" s="2">
        <v>50182</v>
      </c>
      <c r="V746" s="2">
        <v>2</v>
      </c>
      <c r="W746" s="2">
        <v>0</v>
      </c>
      <c r="X746" s="2" t="s">
        <v>4718</v>
      </c>
      <c r="Z746" s="51">
        <v>45888.650859027803</v>
      </c>
      <c r="AB746" s="2" t="s">
        <v>950</v>
      </c>
    </row>
    <row r="747" spans="1:28" ht="15.75" x14ac:dyDescent="0.25">
      <c r="A747" s="2">
        <v>746</v>
      </c>
      <c r="B747" s="50" t="s">
        <v>4715</v>
      </c>
      <c r="C747" s="47">
        <f ca="1">SUMIF([1]Data!$AC$2:$AC$173,C747,[1]Data!$AD$2:$AD$173)</f>
        <v>0</v>
      </c>
      <c r="D747" s="51">
        <v>45888</v>
      </c>
      <c r="E747" s="51">
        <v>45888</v>
      </c>
      <c r="F747" s="52">
        <v>45888.650861342598</v>
      </c>
      <c r="G747" s="3" t="s">
        <v>4716</v>
      </c>
      <c r="H747" s="51"/>
      <c r="I747" s="2" t="s">
        <v>2487</v>
      </c>
      <c r="J747" s="3" t="s">
        <v>2488</v>
      </c>
      <c r="K747" s="2" t="s">
        <v>2489</v>
      </c>
      <c r="L747" s="2" t="s">
        <v>2490</v>
      </c>
      <c r="M747" s="3" t="s">
        <v>4717</v>
      </c>
      <c r="N747" s="2" t="s">
        <v>4718</v>
      </c>
      <c r="O747" s="2" t="s">
        <v>4719</v>
      </c>
      <c r="P747" s="2">
        <v>50</v>
      </c>
      <c r="Q747" s="3" t="s">
        <v>2563</v>
      </c>
      <c r="R747" s="2" t="s">
        <v>961</v>
      </c>
      <c r="S747" s="3" t="s">
        <v>2564</v>
      </c>
      <c r="T747" s="3" t="s">
        <v>2496</v>
      </c>
      <c r="U747" s="2">
        <v>73431</v>
      </c>
      <c r="V747" s="2">
        <v>2</v>
      </c>
      <c r="W747" s="2">
        <v>0</v>
      </c>
      <c r="X747" s="2" t="s">
        <v>4718</v>
      </c>
      <c r="Z747" s="51">
        <v>45888.650859027803</v>
      </c>
      <c r="AB747" s="2" t="s">
        <v>950</v>
      </c>
    </row>
    <row r="748" spans="1:28" ht="15.75" x14ac:dyDescent="0.25">
      <c r="A748" s="2">
        <v>747</v>
      </c>
      <c r="B748" s="50" t="s">
        <v>4720</v>
      </c>
      <c r="C748" s="47">
        <f ca="1">SUMIF([1]Data!$AC$2:$AC$173,C748,[1]Data!$AD$2:$AD$173)</f>
        <v>0</v>
      </c>
      <c r="D748" s="51">
        <v>45888</v>
      </c>
      <c r="E748" s="51">
        <v>45893</v>
      </c>
      <c r="F748" s="52">
        <v>45888.654931446799</v>
      </c>
      <c r="G748" s="3" t="s">
        <v>4721</v>
      </c>
      <c r="H748" s="51"/>
      <c r="I748" s="2" t="s">
        <v>2487</v>
      </c>
      <c r="J748" s="3" t="s">
        <v>2488</v>
      </c>
      <c r="K748" s="2" t="s">
        <v>2489</v>
      </c>
      <c r="L748" s="2" t="s">
        <v>2490</v>
      </c>
      <c r="M748" s="3" t="s">
        <v>4698</v>
      </c>
      <c r="N748" s="2" t="s">
        <v>4699</v>
      </c>
      <c r="O748" s="2" t="s">
        <v>4700</v>
      </c>
      <c r="P748" s="2">
        <v>10</v>
      </c>
      <c r="Q748" s="3" t="s">
        <v>2519</v>
      </c>
      <c r="R748" s="2" t="s">
        <v>951</v>
      </c>
      <c r="S748" s="3" t="s">
        <v>2520</v>
      </c>
      <c r="T748" s="3" t="s">
        <v>2496</v>
      </c>
      <c r="U748" s="2">
        <v>111058</v>
      </c>
      <c r="V748" s="2">
        <v>1</v>
      </c>
      <c r="W748" s="2">
        <v>0</v>
      </c>
      <c r="X748" s="2" t="s">
        <v>4699</v>
      </c>
      <c r="Z748" s="51">
        <v>45888.654929363402</v>
      </c>
      <c r="AB748" s="2" t="s">
        <v>950</v>
      </c>
    </row>
    <row r="749" spans="1:28" ht="15.75" x14ac:dyDescent="0.25">
      <c r="A749" s="2">
        <v>748</v>
      </c>
      <c r="B749" s="50" t="s">
        <v>4722</v>
      </c>
      <c r="C749" s="47">
        <f ca="1">SUMIF([1]Data!$AC$2:$AC$173,C749,[1]Data!$AD$2:$AD$173)</f>
        <v>0</v>
      </c>
      <c r="D749" s="51">
        <v>45888</v>
      </c>
      <c r="E749" s="51">
        <v>45893</v>
      </c>
      <c r="F749" s="52">
        <v>45888.655978090297</v>
      </c>
      <c r="G749" s="3" t="s">
        <v>4723</v>
      </c>
      <c r="H749" s="51"/>
      <c r="I749" s="2" t="s">
        <v>2487</v>
      </c>
      <c r="J749" s="3" t="s">
        <v>2488</v>
      </c>
      <c r="K749" s="2" t="s">
        <v>2489</v>
      </c>
      <c r="L749" s="2" t="s">
        <v>2490</v>
      </c>
      <c r="M749" s="3" t="s">
        <v>4724</v>
      </c>
      <c r="N749" s="2" t="s">
        <v>4725</v>
      </c>
      <c r="O749" s="2" t="s">
        <v>4726</v>
      </c>
      <c r="P749" s="2">
        <v>10</v>
      </c>
      <c r="Q749" s="3" t="s">
        <v>2519</v>
      </c>
      <c r="R749" s="2" t="s">
        <v>951</v>
      </c>
      <c r="S749" s="3" t="s">
        <v>2520</v>
      </c>
      <c r="T749" s="3" t="s">
        <v>2496</v>
      </c>
      <c r="U749" s="2">
        <v>111058</v>
      </c>
      <c r="V749" s="2">
        <v>2</v>
      </c>
      <c r="W749" s="2">
        <v>0</v>
      </c>
      <c r="X749" s="2" t="s">
        <v>4725</v>
      </c>
      <c r="Z749" s="51">
        <v>45888.655975810201</v>
      </c>
      <c r="AB749" s="2" t="s">
        <v>950</v>
      </c>
    </row>
    <row r="750" spans="1:28" ht="15.75" x14ac:dyDescent="0.25">
      <c r="A750" s="2">
        <v>749</v>
      </c>
      <c r="B750" s="50" t="s">
        <v>4727</v>
      </c>
      <c r="C750" s="47">
        <f ca="1">SUMIF([1]Data!$AC$2:$AC$173,C750,[1]Data!$AD$2:$AD$173)</f>
        <v>0</v>
      </c>
      <c r="D750" s="51">
        <v>45888</v>
      </c>
      <c r="E750" s="51">
        <v>45893</v>
      </c>
      <c r="F750" s="52">
        <v>45888.6570351505</v>
      </c>
      <c r="G750" s="3" t="s">
        <v>4728</v>
      </c>
      <c r="H750" s="51"/>
      <c r="I750" s="2" t="s">
        <v>2487</v>
      </c>
      <c r="J750" s="3" t="s">
        <v>2488</v>
      </c>
      <c r="K750" s="2" t="s">
        <v>2489</v>
      </c>
      <c r="L750" s="2" t="s">
        <v>2490</v>
      </c>
      <c r="M750" s="3" t="s">
        <v>4729</v>
      </c>
      <c r="N750" s="2" t="s">
        <v>4730</v>
      </c>
      <c r="O750" s="2" t="s">
        <v>4731</v>
      </c>
      <c r="P750" s="2">
        <v>10</v>
      </c>
      <c r="Q750" s="3" t="s">
        <v>2519</v>
      </c>
      <c r="R750" s="2" t="s">
        <v>951</v>
      </c>
      <c r="S750" s="3" t="s">
        <v>2520</v>
      </c>
      <c r="T750" s="3" t="s">
        <v>2496</v>
      </c>
      <c r="U750" s="2">
        <v>111058</v>
      </c>
      <c r="V750" s="2">
        <v>1</v>
      </c>
      <c r="W750" s="2">
        <v>0</v>
      </c>
      <c r="X750" s="2" t="s">
        <v>4732</v>
      </c>
      <c r="Y750" s="2" t="s">
        <v>4733</v>
      </c>
      <c r="Z750" s="51">
        <v>45888.6570335301</v>
      </c>
      <c r="AA750" s="2" t="s">
        <v>4734</v>
      </c>
      <c r="AB750" s="2" t="s">
        <v>950</v>
      </c>
    </row>
    <row r="751" spans="1:28" ht="15.75" x14ac:dyDescent="0.25">
      <c r="A751" s="2">
        <v>750</v>
      </c>
      <c r="B751" s="50" t="s">
        <v>4735</v>
      </c>
      <c r="C751" s="47">
        <f ca="1">SUMIF([1]Data!$AC$2:$AC$173,C751,[1]Data!$AD$2:$AD$173)</f>
        <v>0</v>
      </c>
      <c r="D751" s="51">
        <v>45888</v>
      </c>
      <c r="E751" s="51">
        <v>45893</v>
      </c>
      <c r="F751" s="52">
        <v>45888.657861307896</v>
      </c>
      <c r="G751" s="3" t="s">
        <v>4736</v>
      </c>
      <c r="H751" s="51"/>
      <c r="I751" s="2" t="s">
        <v>2487</v>
      </c>
      <c r="J751" s="3" t="s">
        <v>2488</v>
      </c>
      <c r="K751" s="2" t="s">
        <v>2489</v>
      </c>
      <c r="L751" s="2" t="s">
        <v>2490</v>
      </c>
      <c r="M751" s="3" t="s">
        <v>986</v>
      </c>
      <c r="N751" s="2" t="s">
        <v>985</v>
      </c>
      <c r="O751" s="2" t="s">
        <v>4737</v>
      </c>
      <c r="P751" s="2">
        <v>10</v>
      </c>
      <c r="Q751" s="3" t="s">
        <v>2519</v>
      </c>
      <c r="R751" s="2" t="s">
        <v>951</v>
      </c>
      <c r="S751" s="3" t="s">
        <v>2520</v>
      </c>
      <c r="T751" s="3" t="s">
        <v>2496</v>
      </c>
      <c r="U751" s="2">
        <v>111058</v>
      </c>
      <c r="V751" s="2">
        <v>3</v>
      </c>
      <c r="W751" s="2">
        <v>0</v>
      </c>
      <c r="X751" s="2" t="s">
        <v>4738</v>
      </c>
      <c r="Z751" s="51">
        <v>45888.657859409701</v>
      </c>
      <c r="AB751" s="2" t="s">
        <v>950</v>
      </c>
    </row>
    <row r="752" spans="1:28" ht="15.75" x14ac:dyDescent="0.25">
      <c r="A752" s="2">
        <v>751</v>
      </c>
      <c r="B752" s="50" t="s">
        <v>4739</v>
      </c>
      <c r="C752" s="47">
        <f ca="1">SUMIF([1]Data!$AC$2:$AC$173,C752,[1]Data!$AD$2:$AD$173)</f>
        <v>0</v>
      </c>
      <c r="D752" s="51">
        <v>45888</v>
      </c>
      <c r="E752" s="51">
        <v>45888</v>
      </c>
      <c r="F752" s="52">
        <v>45888.659466585603</v>
      </c>
      <c r="G752" s="3" t="s">
        <v>4740</v>
      </c>
      <c r="H752" s="51"/>
      <c r="I752" s="2" t="s">
        <v>2487</v>
      </c>
      <c r="J752" s="3" t="s">
        <v>2488</v>
      </c>
      <c r="K752" s="2" t="s">
        <v>2489</v>
      </c>
      <c r="L752" s="2" t="s">
        <v>2490</v>
      </c>
      <c r="M752" s="3" t="s">
        <v>4741</v>
      </c>
      <c r="N752" s="2" t="s">
        <v>4742</v>
      </c>
      <c r="O752" s="2" t="s">
        <v>4743</v>
      </c>
      <c r="P752" s="2">
        <v>10</v>
      </c>
      <c r="Q752" s="3" t="s">
        <v>2592</v>
      </c>
      <c r="R752" s="2" t="s">
        <v>959</v>
      </c>
      <c r="S752" s="3" t="s">
        <v>2593</v>
      </c>
      <c r="T752" s="3" t="s">
        <v>2496</v>
      </c>
      <c r="U752" s="2">
        <v>70950</v>
      </c>
      <c r="V752" s="2">
        <v>1</v>
      </c>
      <c r="W752" s="2">
        <v>0</v>
      </c>
      <c r="X752" s="2" t="s">
        <v>4744</v>
      </c>
      <c r="Z752" s="51">
        <v>45888.659464039403</v>
      </c>
      <c r="AB752" s="2" t="s">
        <v>950</v>
      </c>
    </row>
    <row r="753" spans="1:28" ht="15.75" x14ac:dyDescent="0.25">
      <c r="A753" s="2">
        <v>752</v>
      </c>
      <c r="B753" s="50" t="s">
        <v>4739</v>
      </c>
      <c r="C753" s="47">
        <f ca="1">SUMIF([1]Data!$AC$2:$AC$173,C753,[1]Data!$AD$2:$AD$173)</f>
        <v>0</v>
      </c>
      <c r="D753" s="51">
        <v>45888</v>
      </c>
      <c r="E753" s="51">
        <v>45888</v>
      </c>
      <c r="F753" s="52">
        <v>45888.659466585603</v>
      </c>
      <c r="G753" s="3" t="s">
        <v>4740</v>
      </c>
      <c r="H753" s="51"/>
      <c r="I753" s="2" t="s">
        <v>2487</v>
      </c>
      <c r="J753" s="3" t="s">
        <v>2488</v>
      </c>
      <c r="K753" s="2" t="s">
        <v>2489</v>
      </c>
      <c r="L753" s="2" t="s">
        <v>2490</v>
      </c>
      <c r="M753" s="3" t="s">
        <v>4741</v>
      </c>
      <c r="N753" s="2" t="s">
        <v>4742</v>
      </c>
      <c r="O753" s="2" t="s">
        <v>4743</v>
      </c>
      <c r="P753" s="2">
        <v>20</v>
      </c>
      <c r="Q753" s="3" t="s">
        <v>2494</v>
      </c>
      <c r="R753" s="2" t="s">
        <v>1079</v>
      </c>
      <c r="S753" s="3" t="s">
        <v>2495</v>
      </c>
      <c r="T753" s="3" t="s">
        <v>2496</v>
      </c>
      <c r="U753" s="2">
        <v>49500</v>
      </c>
      <c r="V753" s="2">
        <v>1</v>
      </c>
      <c r="W753" s="2">
        <v>0</v>
      </c>
      <c r="X753" s="2" t="s">
        <v>4744</v>
      </c>
      <c r="Z753" s="51">
        <v>45888.659464039403</v>
      </c>
      <c r="AB753" s="2" t="s">
        <v>950</v>
      </c>
    </row>
    <row r="754" spans="1:28" ht="15.75" x14ac:dyDescent="0.25">
      <c r="A754" s="2">
        <v>753</v>
      </c>
      <c r="B754" s="50" t="s">
        <v>4739</v>
      </c>
      <c r="C754" s="47">
        <f ca="1">SUMIF([1]Data!$AC$2:$AC$173,C754,[1]Data!$AD$2:$AD$173)</f>
        <v>0</v>
      </c>
      <c r="D754" s="51">
        <v>45888</v>
      </c>
      <c r="E754" s="51">
        <v>45888</v>
      </c>
      <c r="F754" s="52">
        <v>45888.659466585603</v>
      </c>
      <c r="G754" s="3" t="s">
        <v>4740</v>
      </c>
      <c r="H754" s="51"/>
      <c r="I754" s="2" t="s">
        <v>2487</v>
      </c>
      <c r="J754" s="3" t="s">
        <v>2488</v>
      </c>
      <c r="K754" s="2" t="s">
        <v>2489</v>
      </c>
      <c r="L754" s="2" t="s">
        <v>2490</v>
      </c>
      <c r="M754" s="3" t="s">
        <v>4741</v>
      </c>
      <c r="N754" s="2" t="s">
        <v>4742</v>
      </c>
      <c r="O754" s="2" t="s">
        <v>4743</v>
      </c>
      <c r="P754" s="2">
        <v>30</v>
      </c>
      <c r="Q754" s="3" t="s">
        <v>2519</v>
      </c>
      <c r="R754" s="2" t="s">
        <v>951</v>
      </c>
      <c r="S754" s="3" t="s">
        <v>2520</v>
      </c>
      <c r="T754" s="3" t="s">
        <v>2496</v>
      </c>
      <c r="U754" s="2">
        <v>111058</v>
      </c>
      <c r="V754" s="2">
        <v>1</v>
      </c>
      <c r="W754" s="2">
        <v>0</v>
      </c>
      <c r="X754" s="2" t="s">
        <v>4744</v>
      </c>
      <c r="Z754" s="51">
        <v>45888.659464039403</v>
      </c>
      <c r="AB754" s="2" t="s">
        <v>950</v>
      </c>
    </row>
    <row r="755" spans="1:28" ht="15.75" x14ac:dyDescent="0.25">
      <c r="A755" s="2">
        <v>754</v>
      </c>
      <c r="B755" s="50" t="s">
        <v>4739</v>
      </c>
      <c r="C755" s="47">
        <f ca="1">SUMIF([1]Data!$AC$2:$AC$173,C755,[1]Data!$AD$2:$AD$173)</f>
        <v>0</v>
      </c>
      <c r="D755" s="51">
        <v>45888</v>
      </c>
      <c r="E755" s="51">
        <v>45888</v>
      </c>
      <c r="F755" s="52">
        <v>45888.659466585603</v>
      </c>
      <c r="G755" s="3" t="s">
        <v>4740</v>
      </c>
      <c r="H755" s="51"/>
      <c r="I755" s="2" t="s">
        <v>2487</v>
      </c>
      <c r="J755" s="3" t="s">
        <v>2488</v>
      </c>
      <c r="K755" s="2" t="s">
        <v>2489</v>
      </c>
      <c r="L755" s="2" t="s">
        <v>2490</v>
      </c>
      <c r="M755" s="3" t="s">
        <v>4741</v>
      </c>
      <c r="N755" s="2" t="s">
        <v>4742</v>
      </c>
      <c r="O755" s="2" t="s">
        <v>4743</v>
      </c>
      <c r="P755" s="2">
        <v>40</v>
      </c>
      <c r="Q755" s="3" t="s">
        <v>2556</v>
      </c>
      <c r="R755" s="2" t="s">
        <v>960</v>
      </c>
      <c r="S755" s="3" t="s">
        <v>2557</v>
      </c>
      <c r="T755" s="3" t="s">
        <v>2496</v>
      </c>
      <c r="U755" s="2">
        <v>55595</v>
      </c>
      <c r="V755" s="2">
        <v>2</v>
      </c>
      <c r="W755" s="2">
        <v>0</v>
      </c>
      <c r="X755" s="2" t="s">
        <v>4744</v>
      </c>
      <c r="Z755" s="51">
        <v>45888.659464039403</v>
      </c>
      <c r="AB755" s="2" t="s">
        <v>950</v>
      </c>
    </row>
    <row r="756" spans="1:28" ht="15.75" x14ac:dyDescent="0.25">
      <c r="A756" s="2">
        <v>755</v>
      </c>
      <c r="B756" s="50" t="s">
        <v>4745</v>
      </c>
      <c r="C756" s="47">
        <f ca="1">SUMIF([1]Data!$AC$2:$AC$173,C756,[1]Data!$AD$2:$AD$173)</f>
        <v>0</v>
      </c>
      <c r="D756" s="51">
        <v>45888</v>
      </c>
      <c r="E756" s="51">
        <v>45893</v>
      </c>
      <c r="F756" s="52">
        <v>45888.662081631897</v>
      </c>
      <c r="G756" s="3" t="s">
        <v>4746</v>
      </c>
      <c r="H756" s="51"/>
      <c r="I756" s="2" t="s">
        <v>2487</v>
      </c>
      <c r="J756" s="3" t="s">
        <v>2488</v>
      </c>
      <c r="K756" s="2" t="s">
        <v>2489</v>
      </c>
      <c r="L756" s="2" t="s">
        <v>2490</v>
      </c>
      <c r="M756" s="3" t="s">
        <v>4747</v>
      </c>
      <c r="N756" s="2" t="s">
        <v>4748</v>
      </c>
      <c r="O756" s="2" t="s">
        <v>4749</v>
      </c>
      <c r="P756" s="2">
        <v>10</v>
      </c>
      <c r="Q756" s="3" t="s">
        <v>2556</v>
      </c>
      <c r="R756" s="2" t="s">
        <v>960</v>
      </c>
      <c r="S756" s="3" t="s">
        <v>2557</v>
      </c>
      <c r="T756" s="3" t="s">
        <v>2496</v>
      </c>
      <c r="U756" s="2">
        <v>55595</v>
      </c>
      <c r="V756" s="2">
        <v>1</v>
      </c>
      <c r="W756" s="2">
        <v>0</v>
      </c>
      <c r="X756" s="2" t="s">
        <v>4750</v>
      </c>
      <c r="Y756" s="2" t="s">
        <v>4751</v>
      </c>
      <c r="Z756" s="51">
        <v>45888.662079976901</v>
      </c>
      <c r="AB756" s="2" t="s">
        <v>950</v>
      </c>
    </row>
    <row r="757" spans="1:28" ht="15.75" x14ac:dyDescent="0.25">
      <c r="A757" s="2">
        <v>756</v>
      </c>
      <c r="B757" s="50" t="s">
        <v>4745</v>
      </c>
      <c r="C757" s="47">
        <f ca="1">SUMIF([1]Data!$AC$2:$AC$173,C757,[1]Data!$AD$2:$AD$173)</f>
        <v>0</v>
      </c>
      <c r="D757" s="51">
        <v>45888</v>
      </c>
      <c r="E757" s="51">
        <v>45893</v>
      </c>
      <c r="F757" s="52">
        <v>45888.662081631897</v>
      </c>
      <c r="G757" s="3" t="s">
        <v>4746</v>
      </c>
      <c r="H757" s="51"/>
      <c r="I757" s="2" t="s">
        <v>2487</v>
      </c>
      <c r="J757" s="3" t="s">
        <v>2488</v>
      </c>
      <c r="K757" s="2" t="s">
        <v>2489</v>
      </c>
      <c r="L757" s="2" t="s">
        <v>2490</v>
      </c>
      <c r="M757" s="3" t="s">
        <v>4747</v>
      </c>
      <c r="N757" s="2" t="s">
        <v>4748</v>
      </c>
      <c r="O757" s="2" t="s">
        <v>4749</v>
      </c>
      <c r="P757" s="2">
        <v>20</v>
      </c>
      <c r="Q757" s="3" t="s">
        <v>2528</v>
      </c>
      <c r="R757" s="2" t="s">
        <v>965</v>
      </c>
      <c r="S757" s="3" t="s">
        <v>2529</v>
      </c>
      <c r="T757" s="3" t="s">
        <v>2496</v>
      </c>
      <c r="U757" s="2">
        <v>74250</v>
      </c>
      <c r="V757" s="2">
        <v>1</v>
      </c>
      <c r="W757" s="2">
        <v>0</v>
      </c>
      <c r="X757" s="2" t="s">
        <v>4750</v>
      </c>
      <c r="Y757" s="2" t="s">
        <v>4751</v>
      </c>
      <c r="Z757" s="51">
        <v>45888.662079976901</v>
      </c>
      <c r="AB757" s="2" t="s">
        <v>950</v>
      </c>
    </row>
    <row r="758" spans="1:28" ht="15.75" x14ac:dyDescent="0.25">
      <c r="A758" s="2">
        <v>757</v>
      </c>
      <c r="B758" s="50" t="s">
        <v>4745</v>
      </c>
      <c r="C758" s="47">
        <f ca="1">SUMIF([1]Data!$AC$2:$AC$173,C758,[1]Data!$AD$2:$AD$173)</f>
        <v>0</v>
      </c>
      <c r="D758" s="51">
        <v>45888</v>
      </c>
      <c r="E758" s="51">
        <v>45893</v>
      </c>
      <c r="F758" s="52">
        <v>45888.662081631897</v>
      </c>
      <c r="G758" s="3" t="s">
        <v>4746</v>
      </c>
      <c r="H758" s="51"/>
      <c r="I758" s="2" t="s">
        <v>2487</v>
      </c>
      <c r="J758" s="3" t="s">
        <v>2488</v>
      </c>
      <c r="K758" s="2" t="s">
        <v>2489</v>
      </c>
      <c r="L758" s="2" t="s">
        <v>2490</v>
      </c>
      <c r="M758" s="3" t="s">
        <v>4747</v>
      </c>
      <c r="N758" s="2" t="s">
        <v>4748</v>
      </c>
      <c r="O758" s="2" t="s">
        <v>4749</v>
      </c>
      <c r="P758" s="2">
        <v>30</v>
      </c>
      <c r="Q758" s="3" t="s">
        <v>2519</v>
      </c>
      <c r="R758" s="2" t="s">
        <v>951</v>
      </c>
      <c r="S758" s="3" t="s">
        <v>2520</v>
      </c>
      <c r="T758" s="3" t="s">
        <v>2496</v>
      </c>
      <c r="U758" s="2">
        <v>111058</v>
      </c>
      <c r="V758" s="2">
        <v>1</v>
      </c>
      <c r="W758" s="2">
        <v>0</v>
      </c>
      <c r="X758" s="2" t="s">
        <v>4750</v>
      </c>
      <c r="Y758" s="2" t="s">
        <v>4751</v>
      </c>
      <c r="Z758" s="51">
        <v>45888.662079976901</v>
      </c>
      <c r="AB758" s="2" t="s">
        <v>950</v>
      </c>
    </row>
    <row r="759" spans="1:28" ht="15.75" x14ac:dyDescent="0.25">
      <c r="A759" s="2">
        <v>758</v>
      </c>
      <c r="B759" s="50" t="s">
        <v>4752</v>
      </c>
      <c r="C759" s="47">
        <f ca="1">SUMIF([1]Data!$AC$2:$AC$173,C759,[1]Data!$AD$2:$AD$173)</f>
        <v>0</v>
      </c>
      <c r="D759" s="51">
        <v>45888</v>
      </c>
      <c r="E759" s="51">
        <v>45893</v>
      </c>
      <c r="F759" s="52">
        <v>45888.662712928199</v>
      </c>
      <c r="G759" s="3" t="s">
        <v>4753</v>
      </c>
      <c r="H759" s="51"/>
      <c r="I759" s="2" t="s">
        <v>2487</v>
      </c>
      <c r="J759" s="3" t="s">
        <v>2488</v>
      </c>
      <c r="K759" s="2" t="s">
        <v>2489</v>
      </c>
      <c r="L759" s="2" t="s">
        <v>2490</v>
      </c>
      <c r="M759" s="3" t="s">
        <v>4754</v>
      </c>
      <c r="N759" s="2" t="s">
        <v>4755</v>
      </c>
      <c r="O759" s="2" t="s">
        <v>4756</v>
      </c>
      <c r="P759" s="2">
        <v>10</v>
      </c>
      <c r="Q759" s="3" t="s">
        <v>2592</v>
      </c>
      <c r="R759" s="2" t="s">
        <v>959</v>
      </c>
      <c r="S759" s="3" t="s">
        <v>2593</v>
      </c>
      <c r="T759" s="3" t="s">
        <v>2496</v>
      </c>
      <c r="U759" s="2">
        <v>70950</v>
      </c>
      <c r="V759" s="2">
        <v>2</v>
      </c>
      <c r="W759" s="2">
        <v>0</v>
      </c>
      <c r="X759" s="2" t="s">
        <v>4757</v>
      </c>
      <c r="Y759" s="2" t="s">
        <v>2541</v>
      </c>
      <c r="Z759" s="51">
        <v>45888.6627105671</v>
      </c>
      <c r="AB759" s="2" t="s">
        <v>950</v>
      </c>
    </row>
    <row r="760" spans="1:28" ht="15.75" x14ac:dyDescent="0.25">
      <c r="A760" s="2">
        <v>759</v>
      </c>
      <c r="B760" s="50" t="s">
        <v>4752</v>
      </c>
      <c r="C760" s="47">
        <f ca="1">SUMIF([1]Data!$AC$2:$AC$173,C760,[1]Data!$AD$2:$AD$173)</f>
        <v>0</v>
      </c>
      <c r="D760" s="51">
        <v>45888</v>
      </c>
      <c r="E760" s="51">
        <v>45893</v>
      </c>
      <c r="F760" s="52">
        <v>45888.662712928199</v>
      </c>
      <c r="G760" s="3" t="s">
        <v>4753</v>
      </c>
      <c r="H760" s="51"/>
      <c r="I760" s="2" t="s">
        <v>2487</v>
      </c>
      <c r="J760" s="3" t="s">
        <v>2488</v>
      </c>
      <c r="K760" s="2" t="s">
        <v>2489</v>
      </c>
      <c r="L760" s="2" t="s">
        <v>2490</v>
      </c>
      <c r="M760" s="3" t="s">
        <v>4754</v>
      </c>
      <c r="N760" s="2" t="s">
        <v>4755</v>
      </c>
      <c r="O760" s="2" t="s">
        <v>4756</v>
      </c>
      <c r="P760" s="2">
        <v>20</v>
      </c>
      <c r="Q760" s="3" t="s">
        <v>2494</v>
      </c>
      <c r="R760" s="2" t="s">
        <v>1079</v>
      </c>
      <c r="S760" s="3" t="s">
        <v>2495</v>
      </c>
      <c r="T760" s="3" t="s">
        <v>2496</v>
      </c>
      <c r="U760" s="2">
        <v>49500</v>
      </c>
      <c r="V760" s="2">
        <v>2</v>
      </c>
      <c r="W760" s="2">
        <v>0</v>
      </c>
      <c r="X760" s="2" t="s">
        <v>4757</v>
      </c>
      <c r="Y760" s="2" t="s">
        <v>2541</v>
      </c>
      <c r="Z760" s="51">
        <v>45888.6627105671</v>
      </c>
      <c r="AB760" s="2" t="s">
        <v>950</v>
      </c>
    </row>
    <row r="761" spans="1:28" ht="15.75" x14ac:dyDescent="0.25">
      <c r="A761" s="2">
        <v>760</v>
      </c>
      <c r="B761" s="50" t="s">
        <v>4752</v>
      </c>
      <c r="C761" s="47">
        <f ca="1">SUMIF([1]Data!$AC$2:$AC$173,C761,[1]Data!$AD$2:$AD$173)</f>
        <v>0</v>
      </c>
      <c r="D761" s="51">
        <v>45888</v>
      </c>
      <c r="E761" s="51">
        <v>45893</v>
      </c>
      <c r="F761" s="52">
        <v>45888.662712928199</v>
      </c>
      <c r="G761" s="3" t="s">
        <v>4753</v>
      </c>
      <c r="H761" s="51"/>
      <c r="I761" s="2" t="s">
        <v>2487</v>
      </c>
      <c r="J761" s="3" t="s">
        <v>2488</v>
      </c>
      <c r="K761" s="2" t="s">
        <v>2489</v>
      </c>
      <c r="L761" s="2" t="s">
        <v>2490</v>
      </c>
      <c r="M761" s="3" t="s">
        <v>4754</v>
      </c>
      <c r="N761" s="2" t="s">
        <v>4755</v>
      </c>
      <c r="O761" s="2" t="s">
        <v>4756</v>
      </c>
      <c r="P761" s="2">
        <v>30</v>
      </c>
      <c r="Q761" s="3" t="s">
        <v>2498</v>
      </c>
      <c r="R761" s="2" t="s">
        <v>977</v>
      </c>
      <c r="S761" s="3" t="s">
        <v>2499</v>
      </c>
      <c r="T761" s="3" t="s">
        <v>2496</v>
      </c>
      <c r="U761" s="2">
        <v>50400</v>
      </c>
      <c r="V761" s="2">
        <v>1</v>
      </c>
      <c r="W761" s="2">
        <v>0</v>
      </c>
      <c r="X761" s="2" t="s">
        <v>4757</v>
      </c>
      <c r="Y761" s="2" t="s">
        <v>2541</v>
      </c>
      <c r="Z761" s="51">
        <v>45888.6627105671</v>
      </c>
      <c r="AB761" s="2" t="s">
        <v>950</v>
      </c>
    </row>
    <row r="762" spans="1:28" ht="15.75" x14ac:dyDescent="0.25">
      <c r="A762" s="2">
        <v>761</v>
      </c>
      <c r="B762" s="50" t="s">
        <v>4752</v>
      </c>
      <c r="C762" s="47">
        <f ca="1">SUMIF([1]Data!$AC$2:$AC$173,C762,[1]Data!$AD$2:$AD$173)</f>
        <v>0</v>
      </c>
      <c r="D762" s="51">
        <v>45888</v>
      </c>
      <c r="E762" s="51">
        <v>45893</v>
      </c>
      <c r="F762" s="52">
        <v>45888.662712928199</v>
      </c>
      <c r="G762" s="3" t="s">
        <v>4753</v>
      </c>
      <c r="H762" s="51"/>
      <c r="I762" s="2" t="s">
        <v>2487</v>
      </c>
      <c r="J762" s="3" t="s">
        <v>2488</v>
      </c>
      <c r="K762" s="2" t="s">
        <v>2489</v>
      </c>
      <c r="L762" s="2" t="s">
        <v>2490</v>
      </c>
      <c r="M762" s="3" t="s">
        <v>4754</v>
      </c>
      <c r="N762" s="2" t="s">
        <v>4755</v>
      </c>
      <c r="O762" s="2" t="s">
        <v>4756</v>
      </c>
      <c r="P762" s="2">
        <v>40</v>
      </c>
      <c r="Q762" s="3" t="s">
        <v>2528</v>
      </c>
      <c r="R762" s="2" t="s">
        <v>965</v>
      </c>
      <c r="S762" s="3" t="s">
        <v>2529</v>
      </c>
      <c r="T762" s="3" t="s">
        <v>2496</v>
      </c>
      <c r="U762" s="2">
        <v>74250</v>
      </c>
      <c r="V762" s="2">
        <v>3</v>
      </c>
      <c r="W762" s="2">
        <v>0</v>
      </c>
      <c r="X762" s="2" t="s">
        <v>4757</v>
      </c>
      <c r="Y762" s="2" t="s">
        <v>2541</v>
      </c>
      <c r="Z762" s="51">
        <v>45888.6627105671</v>
      </c>
      <c r="AB762" s="2" t="s">
        <v>950</v>
      </c>
    </row>
    <row r="763" spans="1:28" ht="15.75" x14ac:dyDescent="0.25">
      <c r="A763" s="2">
        <v>762</v>
      </c>
      <c r="B763" s="50" t="s">
        <v>4758</v>
      </c>
      <c r="C763" s="47">
        <f ca="1">SUMIF([1]Data!$AC$2:$AC$173,C763,[1]Data!$AD$2:$AD$173)</f>
        <v>0</v>
      </c>
      <c r="D763" s="51">
        <v>45888</v>
      </c>
      <c r="E763" s="51">
        <v>45888</v>
      </c>
      <c r="F763" s="52">
        <v>45888.664991238402</v>
      </c>
      <c r="G763" s="3" t="s">
        <v>4759</v>
      </c>
      <c r="H763" s="51"/>
      <c r="I763" s="2" t="s">
        <v>2487</v>
      </c>
      <c r="J763" s="3" t="s">
        <v>2488</v>
      </c>
      <c r="K763" s="2" t="s">
        <v>2489</v>
      </c>
      <c r="L763" s="2" t="s">
        <v>2490</v>
      </c>
      <c r="M763" s="3" t="s">
        <v>4760</v>
      </c>
      <c r="N763" s="2" t="s">
        <v>4761</v>
      </c>
      <c r="O763" s="2" t="s">
        <v>4762</v>
      </c>
      <c r="P763" s="2">
        <v>10</v>
      </c>
      <c r="Q763" s="3" t="s">
        <v>2592</v>
      </c>
      <c r="R763" s="2" t="s">
        <v>959</v>
      </c>
      <c r="S763" s="3" t="s">
        <v>2593</v>
      </c>
      <c r="T763" s="3" t="s">
        <v>2496</v>
      </c>
      <c r="U763" s="2">
        <v>70950</v>
      </c>
      <c r="V763" s="2">
        <v>3</v>
      </c>
      <c r="W763" s="2">
        <v>0</v>
      </c>
      <c r="X763" s="2" t="s">
        <v>4761</v>
      </c>
      <c r="Z763" s="51">
        <v>45888.664988576398</v>
      </c>
      <c r="AB763" s="2" t="s">
        <v>950</v>
      </c>
    </row>
    <row r="764" spans="1:28" ht="15.75" x14ac:dyDescent="0.25">
      <c r="A764" s="2">
        <v>763</v>
      </c>
      <c r="B764" s="50" t="s">
        <v>4758</v>
      </c>
      <c r="C764" s="47">
        <f ca="1">SUMIF([1]Data!$AC$2:$AC$173,C764,[1]Data!$AD$2:$AD$173)</f>
        <v>0</v>
      </c>
      <c r="D764" s="51">
        <v>45888</v>
      </c>
      <c r="E764" s="51">
        <v>45888</v>
      </c>
      <c r="F764" s="52">
        <v>45888.664991238402</v>
      </c>
      <c r="G764" s="3" t="s">
        <v>4759</v>
      </c>
      <c r="H764" s="51"/>
      <c r="I764" s="2" t="s">
        <v>2487</v>
      </c>
      <c r="J764" s="3" t="s">
        <v>2488</v>
      </c>
      <c r="K764" s="2" t="s">
        <v>2489</v>
      </c>
      <c r="L764" s="2" t="s">
        <v>2490</v>
      </c>
      <c r="M764" s="3" t="s">
        <v>4760</v>
      </c>
      <c r="N764" s="2" t="s">
        <v>4761</v>
      </c>
      <c r="O764" s="2" t="s">
        <v>4762</v>
      </c>
      <c r="P764" s="2">
        <v>20</v>
      </c>
      <c r="Q764" s="3" t="s">
        <v>2519</v>
      </c>
      <c r="R764" s="2" t="s">
        <v>951</v>
      </c>
      <c r="S764" s="3" t="s">
        <v>2520</v>
      </c>
      <c r="T764" s="3" t="s">
        <v>2496</v>
      </c>
      <c r="U764" s="2">
        <v>111058</v>
      </c>
      <c r="V764" s="2">
        <v>1</v>
      </c>
      <c r="W764" s="2">
        <v>0</v>
      </c>
      <c r="X764" s="2" t="s">
        <v>4761</v>
      </c>
      <c r="Z764" s="51">
        <v>45888.664988576398</v>
      </c>
      <c r="AB764" s="2" t="s">
        <v>950</v>
      </c>
    </row>
    <row r="765" spans="1:28" ht="15.75" x14ac:dyDescent="0.25">
      <c r="A765" s="2">
        <v>764</v>
      </c>
      <c r="B765" s="50" t="s">
        <v>4763</v>
      </c>
      <c r="C765" s="47">
        <f ca="1">SUMIF([1]Data!$AC$2:$AC$173,C765,[1]Data!$AD$2:$AD$173)</f>
        <v>0</v>
      </c>
      <c r="D765" s="51">
        <v>45888</v>
      </c>
      <c r="E765" s="51">
        <v>45888</v>
      </c>
      <c r="F765" s="52">
        <v>45888.670171331003</v>
      </c>
      <c r="G765" s="3" t="s">
        <v>4764</v>
      </c>
      <c r="H765" s="51"/>
      <c r="I765" s="2" t="s">
        <v>2487</v>
      </c>
      <c r="J765" s="3" t="s">
        <v>2488</v>
      </c>
      <c r="K765" s="2" t="s">
        <v>2489</v>
      </c>
      <c r="L765" s="2" t="s">
        <v>2490</v>
      </c>
      <c r="M765" s="3" t="s">
        <v>4765</v>
      </c>
      <c r="N765" s="2" t="s">
        <v>4766</v>
      </c>
      <c r="O765" s="2" t="s">
        <v>4767</v>
      </c>
      <c r="P765" s="2">
        <v>10</v>
      </c>
      <c r="Q765" s="3" t="s">
        <v>2494</v>
      </c>
      <c r="R765" s="2" t="s">
        <v>1079</v>
      </c>
      <c r="S765" s="3" t="s">
        <v>2495</v>
      </c>
      <c r="T765" s="3" t="s">
        <v>2496</v>
      </c>
      <c r="U765" s="2">
        <v>49500</v>
      </c>
      <c r="V765" s="2">
        <v>1</v>
      </c>
      <c r="W765" s="2">
        <v>0</v>
      </c>
      <c r="X765" s="2" t="s">
        <v>4768</v>
      </c>
      <c r="Z765" s="51">
        <v>45888.670168784702</v>
      </c>
      <c r="AB765" s="2" t="s">
        <v>950</v>
      </c>
    </row>
    <row r="766" spans="1:28" ht="15.75" x14ac:dyDescent="0.25">
      <c r="A766" s="2">
        <v>765</v>
      </c>
      <c r="B766" s="50" t="s">
        <v>4769</v>
      </c>
      <c r="C766" s="47">
        <f ca="1">SUMIF([1]Data!$AC$2:$AC$173,C766,[1]Data!$AD$2:$AD$173)</f>
        <v>0</v>
      </c>
      <c r="D766" s="51">
        <v>45888</v>
      </c>
      <c r="E766" s="51">
        <v>45893</v>
      </c>
      <c r="F766" s="52">
        <v>45888.671513888898</v>
      </c>
      <c r="G766" s="3" t="s">
        <v>4770</v>
      </c>
      <c r="H766" s="51"/>
      <c r="I766" s="2" t="s">
        <v>2487</v>
      </c>
      <c r="J766" s="3" t="s">
        <v>2488</v>
      </c>
      <c r="K766" s="2" t="s">
        <v>2489</v>
      </c>
      <c r="L766" s="2" t="s">
        <v>2490</v>
      </c>
      <c r="M766" s="3" t="s">
        <v>4771</v>
      </c>
      <c r="N766" s="2" t="s">
        <v>4772</v>
      </c>
      <c r="O766" s="2" t="s">
        <v>4773</v>
      </c>
      <c r="P766" s="2">
        <v>10</v>
      </c>
      <c r="Q766" s="3" t="s">
        <v>2556</v>
      </c>
      <c r="R766" s="2" t="s">
        <v>960</v>
      </c>
      <c r="S766" s="3" t="s">
        <v>2557</v>
      </c>
      <c r="T766" s="3" t="s">
        <v>2496</v>
      </c>
      <c r="U766" s="2">
        <v>55595</v>
      </c>
      <c r="V766" s="2">
        <v>4</v>
      </c>
      <c r="W766" s="2">
        <v>0</v>
      </c>
      <c r="X766" s="2" t="s">
        <v>4772</v>
      </c>
      <c r="Y766" s="2" t="s">
        <v>4774</v>
      </c>
      <c r="Z766" s="51">
        <v>45888.671511111097</v>
      </c>
      <c r="AB766" s="2" t="s">
        <v>950</v>
      </c>
    </row>
    <row r="767" spans="1:28" ht="15.75" x14ac:dyDescent="0.25">
      <c r="A767" s="2">
        <v>766</v>
      </c>
      <c r="B767" s="50" t="s">
        <v>4775</v>
      </c>
      <c r="C767" s="47">
        <f ca="1">SUMIF([1]Data!$AC$2:$AC$173,C767,[1]Data!$AD$2:$AD$173)</f>
        <v>0</v>
      </c>
      <c r="D767" s="51">
        <v>45888</v>
      </c>
      <c r="E767" s="51">
        <v>45888</v>
      </c>
      <c r="F767" s="52">
        <v>45888.671850150502</v>
      </c>
      <c r="G767" s="3" t="s">
        <v>4776</v>
      </c>
      <c r="H767" s="51"/>
      <c r="I767" s="2" t="s">
        <v>2487</v>
      </c>
      <c r="J767" s="3" t="s">
        <v>2488</v>
      </c>
      <c r="K767" s="2" t="s">
        <v>2489</v>
      </c>
      <c r="L767" s="2" t="s">
        <v>2490</v>
      </c>
      <c r="M767" s="3" t="s">
        <v>4703</v>
      </c>
      <c r="N767" s="2" t="s">
        <v>4704</v>
      </c>
      <c r="O767" s="2" t="s">
        <v>4705</v>
      </c>
      <c r="P767" s="2">
        <v>10</v>
      </c>
      <c r="Q767" s="3" t="s">
        <v>2502</v>
      </c>
      <c r="R767" s="2" t="s">
        <v>981</v>
      </c>
      <c r="S767" s="3" t="s">
        <v>2503</v>
      </c>
      <c r="T767" s="3" t="s">
        <v>2496</v>
      </c>
      <c r="U767" s="2">
        <v>50182</v>
      </c>
      <c r="V767" s="2">
        <v>1</v>
      </c>
      <c r="W767" s="2">
        <v>0</v>
      </c>
      <c r="X767" s="2" t="s">
        <v>4706</v>
      </c>
      <c r="Y767" s="2" t="s">
        <v>4707</v>
      </c>
      <c r="Z767" s="51">
        <v>45888.671847338002</v>
      </c>
      <c r="AB767" s="2" t="s">
        <v>950</v>
      </c>
    </row>
    <row r="768" spans="1:28" ht="15.75" x14ac:dyDescent="0.25">
      <c r="A768" s="2">
        <v>767</v>
      </c>
      <c r="B768" s="50" t="s">
        <v>4777</v>
      </c>
      <c r="C768" s="47">
        <f ca="1">SUMIF([1]Data!$AC$2:$AC$173,C768,[1]Data!$AD$2:$AD$173)</f>
        <v>0</v>
      </c>
      <c r="D768" s="51">
        <v>45888</v>
      </c>
      <c r="E768" s="51">
        <v>45888</v>
      </c>
      <c r="F768" s="52">
        <v>45888.678196099499</v>
      </c>
      <c r="G768" s="3" t="s">
        <v>4778</v>
      </c>
      <c r="H768" s="51"/>
      <c r="I768" s="2" t="s">
        <v>2487</v>
      </c>
      <c r="J768" s="3" t="s">
        <v>2488</v>
      </c>
      <c r="K768" s="2" t="s">
        <v>2489</v>
      </c>
      <c r="L768" s="2" t="s">
        <v>2490</v>
      </c>
      <c r="M768" s="3" t="s">
        <v>4779</v>
      </c>
      <c r="N768" s="2" t="s">
        <v>4780</v>
      </c>
      <c r="O768" s="2" t="s">
        <v>4781</v>
      </c>
      <c r="P768" s="2">
        <v>10</v>
      </c>
      <c r="Q768" s="3" t="s">
        <v>2519</v>
      </c>
      <c r="R768" s="2" t="s">
        <v>951</v>
      </c>
      <c r="S768" s="3" t="s">
        <v>2520</v>
      </c>
      <c r="T768" s="3" t="s">
        <v>2496</v>
      </c>
      <c r="U768" s="2">
        <v>111058</v>
      </c>
      <c r="V768" s="2">
        <v>3</v>
      </c>
      <c r="W768" s="2">
        <v>0</v>
      </c>
      <c r="X768" s="2" t="s">
        <v>4782</v>
      </c>
      <c r="Y768" s="2" t="s">
        <v>4783</v>
      </c>
      <c r="Z768" s="51">
        <v>45888.678193287</v>
      </c>
      <c r="AB768" s="2" t="s">
        <v>950</v>
      </c>
    </row>
    <row r="769" spans="1:28" ht="15.75" x14ac:dyDescent="0.25">
      <c r="A769" s="2">
        <v>768</v>
      </c>
      <c r="B769" s="50" t="s">
        <v>4777</v>
      </c>
      <c r="C769" s="47">
        <f ca="1">SUMIF([1]Data!$AC$2:$AC$173,C769,[1]Data!$AD$2:$AD$173)</f>
        <v>0</v>
      </c>
      <c r="D769" s="51">
        <v>45888</v>
      </c>
      <c r="E769" s="51">
        <v>45888</v>
      </c>
      <c r="F769" s="52">
        <v>45888.678196099499</v>
      </c>
      <c r="G769" s="3" t="s">
        <v>4778</v>
      </c>
      <c r="H769" s="51"/>
      <c r="I769" s="2" t="s">
        <v>2487</v>
      </c>
      <c r="J769" s="3" t="s">
        <v>2488</v>
      </c>
      <c r="K769" s="2" t="s">
        <v>2489</v>
      </c>
      <c r="L769" s="2" t="s">
        <v>2490</v>
      </c>
      <c r="M769" s="3" t="s">
        <v>4779</v>
      </c>
      <c r="N769" s="2" t="s">
        <v>4780</v>
      </c>
      <c r="O769" s="2" t="s">
        <v>4781</v>
      </c>
      <c r="P769" s="2">
        <v>20</v>
      </c>
      <c r="Q769" s="3" t="s">
        <v>2510</v>
      </c>
      <c r="R769" s="2" t="s">
        <v>955</v>
      </c>
      <c r="S769" s="3" t="s">
        <v>2511</v>
      </c>
      <c r="T769" s="3" t="s">
        <v>2496</v>
      </c>
      <c r="U769" s="2">
        <v>46000</v>
      </c>
      <c r="V769" s="2">
        <v>3</v>
      </c>
      <c r="W769" s="2">
        <v>0</v>
      </c>
      <c r="X769" s="2" t="s">
        <v>4782</v>
      </c>
      <c r="Y769" s="2" t="s">
        <v>4783</v>
      </c>
      <c r="Z769" s="51">
        <v>45888.678193287</v>
      </c>
      <c r="AB769" s="2" t="s">
        <v>950</v>
      </c>
    </row>
    <row r="770" spans="1:28" ht="15.75" x14ac:dyDescent="0.25">
      <c r="A770" s="2">
        <v>769</v>
      </c>
      <c r="B770" s="50" t="s">
        <v>4777</v>
      </c>
      <c r="C770" s="47">
        <f ca="1">SUMIF([1]Data!$AC$2:$AC$173,C770,[1]Data!$AD$2:$AD$173)</f>
        <v>0</v>
      </c>
      <c r="D770" s="51">
        <v>45888</v>
      </c>
      <c r="E770" s="51">
        <v>45888</v>
      </c>
      <c r="F770" s="52">
        <v>45888.678196099499</v>
      </c>
      <c r="G770" s="3" t="s">
        <v>4778</v>
      </c>
      <c r="H770" s="51"/>
      <c r="I770" s="2" t="s">
        <v>2487</v>
      </c>
      <c r="J770" s="3" t="s">
        <v>2488</v>
      </c>
      <c r="K770" s="2" t="s">
        <v>2489</v>
      </c>
      <c r="L770" s="2" t="s">
        <v>2490</v>
      </c>
      <c r="M770" s="3" t="s">
        <v>4779</v>
      </c>
      <c r="N770" s="2" t="s">
        <v>4780</v>
      </c>
      <c r="O770" s="2" t="s">
        <v>4781</v>
      </c>
      <c r="P770" s="2">
        <v>30</v>
      </c>
      <c r="Q770" s="3" t="s">
        <v>2502</v>
      </c>
      <c r="R770" s="2" t="s">
        <v>981</v>
      </c>
      <c r="S770" s="3" t="s">
        <v>2503</v>
      </c>
      <c r="T770" s="3" t="s">
        <v>2496</v>
      </c>
      <c r="U770" s="2">
        <v>50182</v>
      </c>
      <c r="V770" s="2">
        <v>2</v>
      </c>
      <c r="W770" s="2">
        <v>0</v>
      </c>
      <c r="X770" s="2" t="s">
        <v>4782</v>
      </c>
      <c r="Y770" s="2" t="s">
        <v>4783</v>
      </c>
      <c r="Z770" s="51">
        <v>45888.678193287</v>
      </c>
      <c r="AB770" s="2" t="s">
        <v>950</v>
      </c>
    </row>
    <row r="771" spans="1:28" ht="15.75" x14ac:dyDescent="0.25">
      <c r="A771" s="2">
        <v>770</v>
      </c>
      <c r="B771" s="50" t="s">
        <v>4777</v>
      </c>
      <c r="C771" s="47">
        <f ca="1">SUMIF([1]Data!$AC$2:$AC$173,C771,[1]Data!$AD$2:$AD$173)</f>
        <v>0</v>
      </c>
      <c r="D771" s="51">
        <v>45888</v>
      </c>
      <c r="E771" s="51">
        <v>45888</v>
      </c>
      <c r="F771" s="52">
        <v>45888.678196099499</v>
      </c>
      <c r="G771" s="3" t="s">
        <v>4778</v>
      </c>
      <c r="H771" s="51"/>
      <c r="I771" s="2" t="s">
        <v>2487</v>
      </c>
      <c r="J771" s="3" t="s">
        <v>2488</v>
      </c>
      <c r="K771" s="2" t="s">
        <v>2489</v>
      </c>
      <c r="L771" s="2" t="s">
        <v>2490</v>
      </c>
      <c r="M771" s="3" t="s">
        <v>4779</v>
      </c>
      <c r="N771" s="2" t="s">
        <v>4780</v>
      </c>
      <c r="O771" s="2" t="s">
        <v>4781</v>
      </c>
      <c r="P771" s="2">
        <v>40</v>
      </c>
      <c r="Q771" s="3" t="s">
        <v>2592</v>
      </c>
      <c r="R771" s="2" t="s">
        <v>959</v>
      </c>
      <c r="S771" s="3" t="s">
        <v>2593</v>
      </c>
      <c r="T771" s="3" t="s">
        <v>2496</v>
      </c>
      <c r="U771" s="2">
        <v>70950</v>
      </c>
      <c r="V771" s="2">
        <v>1</v>
      </c>
      <c r="W771" s="2">
        <v>0</v>
      </c>
      <c r="X771" s="2" t="s">
        <v>4782</v>
      </c>
      <c r="Y771" s="2" t="s">
        <v>4783</v>
      </c>
      <c r="Z771" s="51">
        <v>45888.678193287</v>
      </c>
      <c r="AB771" s="2" t="s">
        <v>950</v>
      </c>
    </row>
    <row r="772" spans="1:28" ht="15.75" x14ac:dyDescent="0.25">
      <c r="A772" s="2">
        <v>771</v>
      </c>
      <c r="B772" s="50" t="s">
        <v>4777</v>
      </c>
      <c r="C772" s="47">
        <f ca="1">SUMIF([1]Data!$AC$2:$AC$173,C772,[1]Data!$AD$2:$AD$173)</f>
        <v>0</v>
      </c>
      <c r="D772" s="51">
        <v>45888</v>
      </c>
      <c r="E772" s="51">
        <v>45888</v>
      </c>
      <c r="F772" s="52">
        <v>45888.678196099499</v>
      </c>
      <c r="G772" s="3" t="s">
        <v>4778</v>
      </c>
      <c r="H772" s="51"/>
      <c r="I772" s="2" t="s">
        <v>2487</v>
      </c>
      <c r="J772" s="3" t="s">
        <v>2488</v>
      </c>
      <c r="K772" s="2" t="s">
        <v>2489</v>
      </c>
      <c r="L772" s="2" t="s">
        <v>2490</v>
      </c>
      <c r="M772" s="3" t="s">
        <v>4779</v>
      </c>
      <c r="N772" s="2" t="s">
        <v>4780</v>
      </c>
      <c r="O772" s="2" t="s">
        <v>4781</v>
      </c>
      <c r="P772" s="2">
        <v>50</v>
      </c>
      <c r="Q772" s="3" t="s">
        <v>2528</v>
      </c>
      <c r="R772" s="2" t="s">
        <v>965</v>
      </c>
      <c r="S772" s="3" t="s">
        <v>2529</v>
      </c>
      <c r="T772" s="3" t="s">
        <v>2496</v>
      </c>
      <c r="U772" s="2">
        <v>74250</v>
      </c>
      <c r="V772" s="2">
        <v>2</v>
      </c>
      <c r="W772" s="2">
        <v>0</v>
      </c>
      <c r="X772" s="2" t="s">
        <v>4782</v>
      </c>
      <c r="Y772" s="2" t="s">
        <v>4783</v>
      </c>
      <c r="Z772" s="51">
        <v>45888.678193287</v>
      </c>
      <c r="AB772" s="2" t="s">
        <v>950</v>
      </c>
    </row>
    <row r="773" spans="1:28" ht="15.75" x14ac:dyDescent="0.25">
      <c r="A773" s="2">
        <v>772</v>
      </c>
      <c r="B773" s="50" t="s">
        <v>4784</v>
      </c>
      <c r="C773" s="47">
        <f ca="1">SUMIF([1]Data!$AC$2:$AC$173,C773,[1]Data!$AD$2:$AD$173)</f>
        <v>0</v>
      </c>
      <c r="D773" s="51">
        <v>45888</v>
      </c>
      <c r="E773" s="51">
        <v>45888</v>
      </c>
      <c r="F773" s="52">
        <v>45888.680029085597</v>
      </c>
      <c r="G773" s="3" t="s">
        <v>4785</v>
      </c>
      <c r="H773" s="51"/>
      <c r="I773" s="2" t="s">
        <v>2487</v>
      </c>
      <c r="J773" s="3" t="s">
        <v>2488</v>
      </c>
      <c r="K773" s="2" t="s">
        <v>2489</v>
      </c>
      <c r="L773" s="2" t="s">
        <v>2490</v>
      </c>
      <c r="M773" s="3" t="s">
        <v>4786</v>
      </c>
      <c r="N773" s="2" t="s">
        <v>4787</v>
      </c>
      <c r="O773" s="2" t="s">
        <v>4788</v>
      </c>
      <c r="P773" s="2">
        <v>10</v>
      </c>
      <c r="Q773" s="3" t="s">
        <v>2510</v>
      </c>
      <c r="R773" s="2" t="s">
        <v>955</v>
      </c>
      <c r="S773" s="3" t="s">
        <v>2511</v>
      </c>
      <c r="T773" s="3" t="s">
        <v>2496</v>
      </c>
      <c r="U773" s="2">
        <v>46000</v>
      </c>
      <c r="V773" s="2">
        <v>1</v>
      </c>
      <c r="W773" s="2">
        <v>0</v>
      </c>
      <c r="X773" s="2" t="s">
        <v>4787</v>
      </c>
      <c r="Z773" s="51">
        <v>45888.680026238399</v>
      </c>
      <c r="AB773" s="2" t="s">
        <v>950</v>
      </c>
    </row>
    <row r="774" spans="1:28" ht="15.75" x14ac:dyDescent="0.25">
      <c r="A774" s="2">
        <v>773</v>
      </c>
      <c r="B774" s="50" t="s">
        <v>4789</v>
      </c>
      <c r="C774" s="47">
        <f ca="1">SUMIF([1]Data!$AC$2:$AC$173,C774,[1]Data!$AD$2:$AD$173)</f>
        <v>0</v>
      </c>
      <c r="D774" s="51">
        <v>45888</v>
      </c>
      <c r="E774" s="51">
        <v>45893</v>
      </c>
      <c r="F774" s="52">
        <v>45888.689285034699</v>
      </c>
      <c r="G774" s="3" t="s">
        <v>4790</v>
      </c>
      <c r="H774" s="51"/>
      <c r="I774" s="2" t="s">
        <v>2487</v>
      </c>
      <c r="J774" s="3" t="s">
        <v>2488</v>
      </c>
      <c r="K774" s="2" t="s">
        <v>2489</v>
      </c>
      <c r="L774" s="2" t="s">
        <v>2490</v>
      </c>
      <c r="M774" s="3" t="s">
        <v>4791</v>
      </c>
      <c r="N774" s="2" t="s">
        <v>4792</v>
      </c>
      <c r="O774" s="2" t="s">
        <v>4793</v>
      </c>
      <c r="P774" s="2">
        <v>10</v>
      </c>
      <c r="Q774" s="3" t="s">
        <v>2563</v>
      </c>
      <c r="R774" s="2" t="s">
        <v>961</v>
      </c>
      <c r="S774" s="3" t="s">
        <v>2564</v>
      </c>
      <c r="T774" s="3" t="s">
        <v>2496</v>
      </c>
      <c r="U774" s="2">
        <v>73431</v>
      </c>
      <c r="V774" s="2">
        <v>4</v>
      </c>
      <c r="W774" s="2">
        <v>0</v>
      </c>
      <c r="X774" s="2" t="s">
        <v>4794</v>
      </c>
      <c r="Z774" s="51">
        <v>45888.689282326399</v>
      </c>
      <c r="AB774" s="2" t="s">
        <v>950</v>
      </c>
    </row>
    <row r="775" spans="1:28" ht="15.75" x14ac:dyDescent="0.25">
      <c r="A775" s="2">
        <v>774</v>
      </c>
      <c r="B775" s="50" t="s">
        <v>4795</v>
      </c>
      <c r="C775" s="47">
        <f ca="1">SUMIF([1]Data!$AC$2:$AC$173,C775,[1]Data!$AD$2:$AD$173)</f>
        <v>0</v>
      </c>
      <c r="D775" s="51">
        <v>45888</v>
      </c>
      <c r="E775" s="51">
        <v>45895</v>
      </c>
      <c r="F775" s="52">
        <v>45888.6903620718</v>
      </c>
      <c r="G775" s="3" t="s">
        <v>4796</v>
      </c>
      <c r="H775" s="51"/>
      <c r="I775" s="2" t="s">
        <v>2487</v>
      </c>
      <c r="J775" s="3" t="s">
        <v>2488</v>
      </c>
      <c r="K775" s="2" t="s">
        <v>2489</v>
      </c>
      <c r="L775" s="2" t="s">
        <v>2490</v>
      </c>
      <c r="M775" s="3" t="s">
        <v>4797</v>
      </c>
      <c r="N775" s="2" t="s">
        <v>4798</v>
      </c>
      <c r="O775" s="2" t="s">
        <v>4799</v>
      </c>
      <c r="P775" s="2">
        <v>10</v>
      </c>
      <c r="Q775" s="3" t="s">
        <v>2519</v>
      </c>
      <c r="R775" s="2" t="s">
        <v>951</v>
      </c>
      <c r="S775" s="3" t="s">
        <v>2520</v>
      </c>
      <c r="T775" s="3" t="s">
        <v>2496</v>
      </c>
      <c r="U775" s="2">
        <v>111058</v>
      </c>
      <c r="V775" s="2">
        <v>1</v>
      </c>
      <c r="W775" s="2">
        <v>0</v>
      </c>
      <c r="X775" s="2" t="s">
        <v>4800</v>
      </c>
      <c r="Y775" s="2" t="s">
        <v>4801</v>
      </c>
      <c r="Z775" s="51">
        <v>45888.690359143497</v>
      </c>
      <c r="AB775" s="2" t="s">
        <v>950</v>
      </c>
    </row>
    <row r="776" spans="1:28" ht="15.75" x14ac:dyDescent="0.25">
      <c r="A776" s="2">
        <v>775</v>
      </c>
      <c r="B776" s="50" t="s">
        <v>4795</v>
      </c>
      <c r="C776" s="47">
        <f ca="1">SUMIF([1]Data!$AC$2:$AC$173,C776,[1]Data!$AD$2:$AD$173)</f>
        <v>0</v>
      </c>
      <c r="D776" s="51">
        <v>45888</v>
      </c>
      <c r="E776" s="51">
        <v>45895</v>
      </c>
      <c r="F776" s="52">
        <v>45888.6903620718</v>
      </c>
      <c r="G776" s="3" t="s">
        <v>4796</v>
      </c>
      <c r="H776" s="51"/>
      <c r="I776" s="2" t="s">
        <v>2487</v>
      </c>
      <c r="J776" s="3" t="s">
        <v>2488</v>
      </c>
      <c r="K776" s="2" t="s">
        <v>2489</v>
      </c>
      <c r="L776" s="2" t="s">
        <v>2490</v>
      </c>
      <c r="M776" s="3" t="s">
        <v>4797</v>
      </c>
      <c r="N776" s="2" t="s">
        <v>4798</v>
      </c>
      <c r="O776" s="2" t="s">
        <v>4799</v>
      </c>
      <c r="P776" s="2">
        <v>20</v>
      </c>
      <c r="Q776" s="3" t="s">
        <v>2592</v>
      </c>
      <c r="R776" s="2" t="s">
        <v>959</v>
      </c>
      <c r="S776" s="3" t="s">
        <v>2593</v>
      </c>
      <c r="T776" s="3" t="s">
        <v>2496</v>
      </c>
      <c r="U776" s="2">
        <v>70950</v>
      </c>
      <c r="V776" s="2">
        <v>4</v>
      </c>
      <c r="W776" s="2">
        <v>0</v>
      </c>
      <c r="X776" s="2" t="s">
        <v>4800</v>
      </c>
      <c r="Y776" s="2" t="s">
        <v>4801</v>
      </c>
      <c r="Z776" s="51">
        <v>45888.690359143497</v>
      </c>
      <c r="AB776" s="2" t="s">
        <v>950</v>
      </c>
    </row>
    <row r="777" spans="1:28" ht="15.75" x14ac:dyDescent="0.25">
      <c r="A777" s="2">
        <v>776</v>
      </c>
      <c r="B777" s="50" t="s">
        <v>4795</v>
      </c>
      <c r="C777" s="47">
        <f ca="1">SUMIF([1]Data!$AC$2:$AC$173,C777,[1]Data!$AD$2:$AD$173)</f>
        <v>0</v>
      </c>
      <c r="D777" s="51">
        <v>45888</v>
      </c>
      <c r="E777" s="51">
        <v>45895</v>
      </c>
      <c r="F777" s="52">
        <v>45888.6903620718</v>
      </c>
      <c r="G777" s="3" t="s">
        <v>4796</v>
      </c>
      <c r="H777" s="51"/>
      <c r="I777" s="2" t="s">
        <v>2487</v>
      </c>
      <c r="J777" s="3" t="s">
        <v>2488</v>
      </c>
      <c r="K777" s="2" t="s">
        <v>2489</v>
      </c>
      <c r="L777" s="2" t="s">
        <v>2490</v>
      </c>
      <c r="M777" s="3" t="s">
        <v>4797</v>
      </c>
      <c r="N777" s="2" t="s">
        <v>4798</v>
      </c>
      <c r="O777" s="2" t="s">
        <v>4799</v>
      </c>
      <c r="P777" s="2">
        <v>30</v>
      </c>
      <c r="Q777" s="3" t="s">
        <v>2510</v>
      </c>
      <c r="R777" s="2" t="s">
        <v>955</v>
      </c>
      <c r="S777" s="3" t="s">
        <v>2511</v>
      </c>
      <c r="T777" s="3" t="s">
        <v>2496</v>
      </c>
      <c r="U777" s="2">
        <v>46000</v>
      </c>
      <c r="V777" s="2">
        <v>2</v>
      </c>
      <c r="W777" s="2">
        <v>0</v>
      </c>
      <c r="X777" s="2" t="s">
        <v>4800</v>
      </c>
      <c r="Y777" s="2" t="s">
        <v>4801</v>
      </c>
      <c r="Z777" s="51">
        <v>45888.690359143497</v>
      </c>
      <c r="AB777" s="2" t="s">
        <v>950</v>
      </c>
    </row>
    <row r="778" spans="1:28" ht="15.75" x14ac:dyDescent="0.25">
      <c r="A778" s="2">
        <v>777</v>
      </c>
      <c r="B778" s="50" t="s">
        <v>4802</v>
      </c>
      <c r="C778" s="47">
        <f ca="1">SUMIF([1]Data!$AC$2:$AC$173,C778,[1]Data!$AD$2:$AD$173)</f>
        <v>0</v>
      </c>
      <c r="D778" s="51">
        <v>45888</v>
      </c>
      <c r="E778" s="51">
        <v>45893</v>
      </c>
      <c r="F778" s="52">
        <v>45888.694302581003</v>
      </c>
      <c r="G778" s="3" t="s">
        <v>4803</v>
      </c>
      <c r="H778" s="51"/>
      <c r="I778" s="2" t="s">
        <v>2487</v>
      </c>
      <c r="J778" s="3" t="s">
        <v>2488</v>
      </c>
      <c r="K778" s="2" t="s">
        <v>2489</v>
      </c>
      <c r="L778" s="2" t="s">
        <v>2490</v>
      </c>
      <c r="M778" s="3" t="s">
        <v>4804</v>
      </c>
      <c r="N778" s="2" t="s">
        <v>4805</v>
      </c>
      <c r="O778" s="2" t="s">
        <v>4806</v>
      </c>
      <c r="P778" s="2">
        <v>10</v>
      </c>
      <c r="Q778" s="3" t="s">
        <v>2556</v>
      </c>
      <c r="R778" s="2" t="s">
        <v>960</v>
      </c>
      <c r="S778" s="3" t="s">
        <v>2557</v>
      </c>
      <c r="T778" s="3" t="s">
        <v>2496</v>
      </c>
      <c r="U778" s="2">
        <v>55595</v>
      </c>
      <c r="V778" s="2">
        <v>2</v>
      </c>
      <c r="W778" s="2">
        <v>0</v>
      </c>
      <c r="X778" s="2" t="s">
        <v>4805</v>
      </c>
      <c r="Z778" s="51">
        <v>45888.694299536997</v>
      </c>
      <c r="AB778" s="2" t="s">
        <v>950</v>
      </c>
    </row>
    <row r="779" spans="1:28" ht="15.75" x14ac:dyDescent="0.25">
      <c r="A779" s="2">
        <v>778</v>
      </c>
      <c r="B779" s="50" t="s">
        <v>4807</v>
      </c>
      <c r="C779" s="47">
        <f ca="1">SUMIF([1]Data!$AC$2:$AC$173,C779,[1]Data!$AD$2:$AD$173)</f>
        <v>0</v>
      </c>
      <c r="D779" s="51">
        <v>45888</v>
      </c>
      <c r="E779" s="51">
        <v>45893</v>
      </c>
      <c r="F779" s="52">
        <v>45888.695225694399</v>
      </c>
      <c r="G779" s="3" t="s">
        <v>4808</v>
      </c>
      <c r="H779" s="51"/>
      <c r="I779" s="2" t="s">
        <v>2487</v>
      </c>
      <c r="J779" s="3" t="s">
        <v>2488</v>
      </c>
      <c r="K779" s="2" t="s">
        <v>2489</v>
      </c>
      <c r="L779" s="2" t="s">
        <v>2490</v>
      </c>
      <c r="M779" s="3" t="s">
        <v>4809</v>
      </c>
      <c r="N779" s="2" t="s">
        <v>4810</v>
      </c>
      <c r="O779" s="2" t="s">
        <v>4811</v>
      </c>
      <c r="P779" s="2">
        <v>10</v>
      </c>
      <c r="Q779" s="3" t="s">
        <v>2519</v>
      </c>
      <c r="R779" s="2" t="s">
        <v>951</v>
      </c>
      <c r="S779" s="3" t="s">
        <v>2520</v>
      </c>
      <c r="T779" s="3" t="s">
        <v>2496</v>
      </c>
      <c r="U779" s="2">
        <v>111058</v>
      </c>
      <c r="V779" s="2">
        <v>2</v>
      </c>
      <c r="W779" s="2">
        <v>0</v>
      </c>
      <c r="X779" s="2" t="s">
        <v>4812</v>
      </c>
      <c r="Z779" s="51">
        <v>45888.695222951399</v>
      </c>
      <c r="AB779" s="2" t="s">
        <v>950</v>
      </c>
    </row>
    <row r="780" spans="1:28" ht="15.75" x14ac:dyDescent="0.25">
      <c r="A780" s="2">
        <v>779</v>
      </c>
      <c r="B780" s="50" t="s">
        <v>4813</v>
      </c>
      <c r="C780" s="47">
        <f ca="1">SUMIF([1]Data!$AC$2:$AC$173,C780,[1]Data!$AD$2:$AD$173)</f>
        <v>0</v>
      </c>
      <c r="D780" s="51">
        <v>45888</v>
      </c>
      <c r="E780" s="51">
        <v>45900</v>
      </c>
      <c r="F780" s="52">
        <v>45888.699189120402</v>
      </c>
      <c r="G780" s="3" t="s">
        <v>4814</v>
      </c>
      <c r="H780" s="51"/>
      <c r="I780" s="2" t="s">
        <v>2487</v>
      </c>
      <c r="J780" s="3" t="s">
        <v>2488</v>
      </c>
      <c r="K780" s="2" t="s">
        <v>2489</v>
      </c>
      <c r="L780" s="2" t="s">
        <v>2490</v>
      </c>
      <c r="M780" s="3" t="s">
        <v>4815</v>
      </c>
      <c r="N780" s="2" t="s">
        <v>4816</v>
      </c>
      <c r="O780" s="2" t="s">
        <v>4817</v>
      </c>
      <c r="P780" s="2">
        <v>10</v>
      </c>
      <c r="Q780" s="3" t="s">
        <v>2498</v>
      </c>
      <c r="R780" s="2" t="s">
        <v>977</v>
      </c>
      <c r="S780" s="3" t="s">
        <v>2499</v>
      </c>
      <c r="T780" s="3" t="s">
        <v>2496</v>
      </c>
      <c r="U780" s="2">
        <v>50400</v>
      </c>
      <c r="V780" s="2">
        <v>6</v>
      </c>
      <c r="W780" s="2">
        <v>0</v>
      </c>
      <c r="X780" s="2" t="s">
        <v>4818</v>
      </c>
      <c r="Y780" s="2" t="s">
        <v>2541</v>
      </c>
      <c r="Z780" s="51">
        <v>45888.699185960701</v>
      </c>
      <c r="AB780" s="2" t="s">
        <v>950</v>
      </c>
    </row>
    <row r="781" spans="1:28" ht="15.75" x14ac:dyDescent="0.25">
      <c r="A781" s="2">
        <v>780</v>
      </c>
      <c r="B781" s="50" t="s">
        <v>4813</v>
      </c>
      <c r="C781" s="47">
        <f ca="1">SUMIF([1]Data!$AC$2:$AC$173,C781,[1]Data!$AD$2:$AD$173)</f>
        <v>0</v>
      </c>
      <c r="D781" s="51">
        <v>45888</v>
      </c>
      <c r="E781" s="51">
        <v>45900</v>
      </c>
      <c r="F781" s="52">
        <v>45888.699189120402</v>
      </c>
      <c r="G781" s="3" t="s">
        <v>4814</v>
      </c>
      <c r="H781" s="51"/>
      <c r="I781" s="2" t="s">
        <v>2487</v>
      </c>
      <c r="J781" s="3" t="s">
        <v>2488</v>
      </c>
      <c r="K781" s="2" t="s">
        <v>2489</v>
      </c>
      <c r="L781" s="2" t="s">
        <v>2490</v>
      </c>
      <c r="M781" s="3" t="s">
        <v>4815</v>
      </c>
      <c r="N781" s="2" t="s">
        <v>4816</v>
      </c>
      <c r="O781" s="2" t="s">
        <v>4817</v>
      </c>
      <c r="P781" s="2">
        <v>20</v>
      </c>
      <c r="Q781" s="3" t="s">
        <v>2494</v>
      </c>
      <c r="R781" s="2" t="s">
        <v>1079</v>
      </c>
      <c r="S781" s="3" t="s">
        <v>2495</v>
      </c>
      <c r="T781" s="3" t="s">
        <v>2496</v>
      </c>
      <c r="U781" s="2">
        <v>49500</v>
      </c>
      <c r="V781" s="2">
        <v>6</v>
      </c>
      <c r="W781" s="2">
        <v>0</v>
      </c>
      <c r="X781" s="2" t="s">
        <v>4818</v>
      </c>
      <c r="Y781" s="2" t="s">
        <v>2541</v>
      </c>
      <c r="Z781" s="51">
        <v>45888.699185960701</v>
      </c>
      <c r="AB781" s="2" t="s">
        <v>950</v>
      </c>
    </row>
    <row r="782" spans="1:28" ht="15.75" x14ac:dyDescent="0.25">
      <c r="A782" s="2">
        <v>781</v>
      </c>
      <c r="B782" s="50" t="s">
        <v>4813</v>
      </c>
      <c r="C782" s="47">
        <f ca="1">SUMIF([1]Data!$AC$2:$AC$173,C782,[1]Data!$AD$2:$AD$173)</f>
        <v>0</v>
      </c>
      <c r="D782" s="51">
        <v>45888</v>
      </c>
      <c r="E782" s="51">
        <v>45900</v>
      </c>
      <c r="F782" s="52">
        <v>45888.699189120402</v>
      </c>
      <c r="G782" s="3" t="s">
        <v>4814</v>
      </c>
      <c r="H782" s="51"/>
      <c r="I782" s="2" t="s">
        <v>2487</v>
      </c>
      <c r="J782" s="3" t="s">
        <v>2488</v>
      </c>
      <c r="K782" s="2" t="s">
        <v>2489</v>
      </c>
      <c r="L782" s="2" t="s">
        <v>2490</v>
      </c>
      <c r="M782" s="3" t="s">
        <v>4815</v>
      </c>
      <c r="N782" s="2" t="s">
        <v>4816</v>
      </c>
      <c r="O782" s="2" t="s">
        <v>4817</v>
      </c>
      <c r="P782" s="2">
        <v>30</v>
      </c>
      <c r="Q782" s="3" t="s">
        <v>2510</v>
      </c>
      <c r="R782" s="2" t="s">
        <v>955</v>
      </c>
      <c r="S782" s="3" t="s">
        <v>2511</v>
      </c>
      <c r="T782" s="3" t="s">
        <v>2496</v>
      </c>
      <c r="U782" s="2">
        <v>46000</v>
      </c>
      <c r="V782" s="2">
        <v>2</v>
      </c>
      <c r="W782" s="2">
        <v>0</v>
      </c>
      <c r="X782" s="2" t="s">
        <v>4818</v>
      </c>
      <c r="Y782" s="2" t="s">
        <v>2541</v>
      </c>
      <c r="Z782" s="51">
        <v>45888.699185960701</v>
      </c>
      <c r="AB782" s="2" t="s">
        <v>950</v>
      </c>
    </row>
    <row r="783" spans="1:28" ht="15.75" x14ac:dyDescent="0.25">
      <c r="A783" s="2">
        <v>782</v>
      </c>
      <c r="B783" s="50" t="s">
        <v>4813</v>
      </c>
      <c r="C783" s="47">
        <f ca="1">SUMIF([1]Data!$AC$2:$AC$173,C783,[1]Data!$AD$2:$AD$173)</f>
        <v>0</v>
      </c>
      <c r="D783" s="51">
        <v>45888</v>
      </c>
      <c r="E783" s="51">
        <v>45900</v>
      </c>
      <c r="F783" s="52">
        <v>45888.699189120402</v>
      </c>
      <c r="G783" s="3" t="s">
        <v>4814</v>
      </c>
      <c r="H783" s="51"/>
      <c r="I783" s="2" t="s">
        <v>2487</v>
      </c>
      <c r="J783" s="3" t="s">
        <v>2488</v>
      </c>
      <c r="K783" s="2" t="s">
        <v>2489</v>
      </c>
      <c r="L783" s="2" t="s">
        <v>2490</v>
      </c>
      <c r="M783" s="3" t="s">
        <v>4815</v>
      </c>
      <c r="N783" s="2" t="s">
        <v>4816</v>
      </c>
      <c r="O783" s="2" t="s">
        <v>4817</v>
      </c>
      <c r="P783" s="2">
        <v>40</v>
      </c>
      <c r="Q783" s="3" t="s">
        <v>2556</v>
      </c>
      <c r="R783" s="2" t="s">
        <v>960</v>
      </c>
      <c r="S783" s="3" t="s">
        <v>2557</v>
      </c>
      <c r="T783" s="3" t="s">
        <v>2496</v>
      </c>
      <c r="U783" s="2">
        <v>55595</v>
      </c>
      <c r="V783" s="2">
        <v>3</v>
      </c>
      <c r="W783" s="2">
        <v>0</v>
      </c>
      <c r="X783" s="2" t="s">
        <v>4818</v>
      </c>
      <c r="Y783" s="2" t="s">
        <v>2541</v>
      </c>
      <c r="Z783" s="51">
        <v>45888.699185960701</v>
      </c>
      <c r="AB783" s="2" t="s">
        <v>950</v>
      </c>
    </row>
    <row r="784" spans="1:28" ht="15.75" x14ac:dyDescent="0.25">
      <c r="A784" s="2">
        <v>783</v>
      </c>
      <c r="B784" s="50" t="s">
        <v>4813</v>
      </c>
      <c r="C784" s="47">
        <f ca="1">SUMIF([1]Data!$AC$2:$AC$173,C784,[1]Data!$AD$2:$AD$173)</f>
        <v>0</v>
      </c>
      <c r="D784" s="51">
        <v>45888</v>
      </c>
      <c r="E784" s="51">
        <v>45900</v>
      </c>
      <c r="F784" s="52">
        <v>45888.699189120402</v>
      </c>
      <c r="G784" s="3" t="s">
        <v>4814</v>
      </c>
      <c r="H784" s="51"/>
      <c r="I784" s="2" t="s">
        <v>2487</v>
      </c>
      <c r="J784" s="3" t="s">
        <v>2488</v>
      </c>
      <c r="K784" s="2" t="s">
        <v>2489</v>
      </c>
      <c r="L784" s="2" t="s">
        <v>2490</v>
      </c>
      <c r="M784" s="3" t="s">
        <v>4815</v>
      </c>
      <c r="N784" s="2" t="s">
        <v>4816</v>
      </c>
      <c r="O784" s="2" t="s">
        <v>4817</v>
      </c>
      <c r="P784" s="2">
        <v>50</v>
      </c>
      <c r="Q784" s="3" t="s">
        <v>2592</v>
      </c>
      <c r="R784" s="2" t="s">
        <v>959</v>
      </c>
      <c r="S784" s="3" t="s">
        <v>2593</v>
      </c>
      <c r="T784" s="3" t="s">
        <v>2496</v>
      </c>
      <c r="U784" s="2">
        <v>70950</v>
      </c>
      <c r="V784" s="2">
        <v>2</v>
      </c>
      <c r="W784" s="2">
        <v>0</v>
      </c>
      <c r="X784" s="2" t="s">
        <v>4818</v>
      </c>
      <c r="Y784" s="2" t="s">
        <v>2541</v>
      </c>
      <c r="Z784" s="51">
        <v>45888.699185960701</v>
      </c>
      <c r="AB784" s="2" t="s">
        <v>950</v>
      </c>
    </row>
    <row r="785" spans="1:28" ht="15.75" x14ac:dyDescent="0.25">
      <c r="A785" s="2">
        <v>784</v>
      </c>
      <c r="B785" s="50" t="s">
        <v>4813</v>
      </c>
      <c r="C785" s="47">
        <f ca="1">SUMIF([1]Data!$AC$2:$AC$173,C785,[1]Data!$AD$2:$AD$173)</f>
        <v>0</v>
      </c>
      <c r="D785" s="51">
        <v>45888</v>
      </c>
      <c r="E785" s="51">
        <v>45900</v>
      </c>
      <c r="F785" s="52">
        <v>45888.699189120402</v>
      </c>
      <c r="G785" s="3" t="s">
        <v>4814</v>
      </c>
      <c r="H785" s="51"/>
      <c r="I785" s="2" t="s">
        <v>2487</v>
      </c>
      <c r="J785" s="3" t="s">
        <v>2488</v>
      </c>
      <c r="K785" s="2" t="s">
        <v>2489</v>
      </c>
      <c r="L785" s="2" t="s">
        <v>2490</v>
      </c>
      <c r="M785" s="3" t="s">
        <v>4815</v>
      </c>
      <c r="N785" s="2" t="s">
        <v>4816</v>
      </c>
      <c r="O785" s="2" t="s">
        <v>4817</v>
      </c>
      <c r="P785" s="2">
        <v>60</v>
      </c>
      <c r="Q785" s="3" t="s">
        <v>2528</v>
      </c>
      <c r="R785" s="2" t="s">
        <v>965</v>
      </c>
      <c r="S785" s="3" t="s">
        <v>2529</v>
      </c>
      <c r="T785" s="3" t="s">
        <v>2496</v>
      </c>
      <c r="U785" s="2">
        <v>74250</v>
      </c>
      <c r="V785" s="2">
        <v>2</v>
      </c>
      <c r="W785" s="2">
        <v>0</v>
      </c>
      <c r="X785" s="2" t="s">
        <v>4818</v>
      </c>
      <c r="Y785" s="2" t="s">
        <v>2541</v>
      </c>
      <c r="Z785" s="51">
        <v>45888.699185960701</v>
      </c>
      <c r="AB785" s="2" t="s">
        <v>950</v>
      </c>
    </row>
    <row r="786" spans="1:28" ht="15.75" x14ac:dyDescent="0.25">
      <c r="A786" s="2">
        <v>785</v>
      </c>
      <c r="B786" s="50" t="s">
        <v>4819</v>
      </c>
      <c r="C786" s="47">
        <f ca="1">SUMIF([1]Data!$AC$2:$AC$173,C786,[1]Data!$AD$2:$AD$173)</f>
        <v>0</v>
      </c>
      <c r="D786" s="51">
        <v>45888</v>
      </c>
      <c r="E786" s="51">
        <v>45888</v>
      </c>
      <c r="F786" s="52">
        <v>45888.702468206</v>
      </c>
      <c r="G786" s="3" t="s">
        <v>4820</v>
      </c>
      <c r="H786" s="51"/>
      <c r="I786" s="2" t="s">
        <v>2487</v>
      </c>
      <c r="J786" s="3" t="s">
        <v>2488</v>
      </c>
      <c r="K786" s="2" t="s">
        <v>2489</v>
      </c>
      <c r="L786" s="2" t="s">
        <v>2490</v>
      </c>
      <c r="M786" s="3" t="s">
        <v>4821</v>
      </c>
      <c r="N786" s="2" t="s">
        <v>4822</v>
      </c>
      <c r="O786" s="2" t="s">
        <v>4823</v>
      </c>
      <c r="P786" s="2">
        <v>10</v>
      </c>
      <c r="Q786" s="3" t="s">
        <v>2528</v>
      </c>
      <c r="R786" s="2" t="s">
        <v>965</v>
      </c>
      <c r="S786" s="3" t="s">
        <v>2529</v>
      </c>
      <c r="T786" s="3" t="s">
        <v>2496</v>
      </c>
      <c r="U786" s="2">
        <v>74250</v>
      </c>
      <c r="V786" s="2">
        <v>1</v>
      </c>
      <c r="W786" s="2">
        <v>0</v>
      </c>
      <c r="X786" s="2" t="s">
        <v>4824</v>
      </c>
      <c r="Z786" s="51">
        <v>45888.702464965303</v>
      </c>
      <c r="AA786" s="2" t="s">
        <v>4825</v>
      </c>
      <c r="AB786" s="2" t="s">
        <v>950</v>
      </c>
    </row>
    <row r="787" spans="1:28" ht="15.75" x14ac:dyDescent="0.25">
      <c r="A787" s="2">
        <v>786</v>
      </c>
      <c r="B787" s="50" t="s">
        <v>4826</v>
      </c>
      <c r="C787" s="47">
        <f ca="1">SUMIF([1]Data!$AC$2:$AC$173,C787,[1]Data!$AD$2:$AD$173)</f>
        <v>0</v>
      </c>
      <c r="D787" s="51">
        <v>45888</v>
      </c>
      <c r="E787" s="51">
        <v>45888</v>
      </c>
      <c r="F787" s="52">
        <v>45888.705171330999</v>
      </c>
      <c r="G787" s="3" t="s">
        <v>4827</v>
      </c>
      <c r="H787" s="51"/>
      <c r="I787" s="2" t="s">
        <v>2487</v>
      </c>
      <c r="J787" s="3" t="s">
        <v>2488</v>
      </c>
      <c r="K787" s="2" t="s">
        <v>2489</v>
      </c>
      <c r="L787" s="2" t="s">
        <v>2490</v>
      </c>
      <c r="M787" s="3" t="s">
        <v>4804</v>
      </c>
      <c r="N787" s="2" t="s">
        <v>4805</v>
      </c>
      <c r="O787" s="2" t="s">
        <v>4806</v>
      </c>
      <c r="P787" s="2">
        <v>10</v>
      </c>
      <c r="Q787" s="3" t="s">
        <v>2494</v>
      </c>
      <c r="R787" s="2" t="s">
        <v>1079</v>
      </c>
      <c r="S787" s="3" t="s">
        <v>2495</v>
      </c>
      <c r="T787" s="3" t="s">
        <v>2496</v>
      </c>
      <c r="U787" s="2">
        <v>49500</v>
      </c>
      <c r="V787" s="2">
        <v>2</v>
      </c>
      <c r="W787" s="2">
        <v>0</v>
      </c>
      <c r="X787" s="2" t="s">
        <v>4805</v>
      </c>
      <c r="Z787" s="51">
        <v>45888.705168171298</v>
      </c>
      <c r="AB787" s="2" t="s">
        <v>950</v>
      </c>
    </row>
    <row r="788" spans="1:28" ht="15.75" x14ac:dyDescent="0.25">
      <c r="A788" s="2">
        <v>787</v>
      </c>
      <c r="B788" s="50" t="s">
        <v>4828</v>
      </c>
      <c r="C788" s="47">
        <f ca="1">SUMIF([1]Data!$AC$2:$AC$173,C788,[1]Data!$AD$2:$AD$173)</f>
        <v>0</v>
      </c>
      <c r="D788" s="51">
        <v>45888</v>
      </c>
      <c r="E788" s="51">
        <v>45888</v>
      </c>
      <c r="F788" s="52">
        <v>45888.711607094898</v>
      </c>
      <c r="G788" s="3" t="s">
        <v>4829</v>
      </c>
      <c r="H788" s="51"/>
      <c r="I788" s="2" t="s">
        <v>2487</v>
      </c>
      <c r="J788" s="3" t="s">
        <v>2488</v>
      </c>
      <c r="K788" s="2" t="s">
        <v>2489</v>
      </c>
      <c r="L788" s="2" t="s">
        <v>2490</v>
      </c>
      <c r="M788" s="3" t="s">
        <v>4830</v>
      </c>
      <c r="N788" s="2" t="s">
        <v>4831</v>
      </c>
      <c r="O788" s="2" t="s">
        <v>4832</v>
      </c>
      <c r="P788" s="2">
        <v>10</v>
      </c>
      <c r="Q788" s="3" t="s">
        <v>2528</v>
      </c>
      <c r="R788" s="2" t="s">
        <v>965</v>
      </c>
      <c r="S788" s="3" t="s">
        <v>2529</v>
      </c>
      <c r="T788" s="3" t="s">
        <v>2496</v>
      </c>
      <c r="U788" s="2">
        <v>74250</v>
      </c>
      <c r="V788" s="2">
        <v>1</v>
      </c>
      <c r="W788" s="2">
        <v>0</v>
      </c>
      <c r="X788" s="2" t="s">
        <v>4831</v>
      </c>
      <c r="Y788" s="2" t="s">
        <v>4833</v>
      </c>
      <c r="Z788" s="51">
        <v>45888.711603900498</v>
      </c>
      <c r="AB788" s="2" t="s">
        <v>950</v>
      </c>
    </row>
    <row r="789" spans="1:28" ht="15.75" x14ac:dyDescent="0.25">
      <c r="A789" s="2">
        <v>788</v>
      </c>
      <c r="B789" s="50" t="s">
        <v>4828</v>
      </c>
      <c r="C789" s="47">
        <f ca="1">SUMIF([1]Data!$AC$2:$AC$173,C789,[1]Data!$AD$2:$AD$173)</f>
        <v>0</v>
      </c>
      <c r="D789" s="51">
        <v>45888</v>
      </c>
      <c r="E789" s="51">
        <v>45888</v>
      </c>
      <c r="F789" s="52">
        <v>45888.711607094898</v>
      </c>
      <c r="G789" s="3" t="s">
        <v>4829</v>
      </c>
      <c r="H789" s="51"/>
      <c r="I789" s="2" t="s">
        <v>2487</v>
      </c>
      <c r="J789" s="3" t="s">
        <v>2488</v>
      </c>
      <c r="K789" s="2" t="s">
        <v>2489</v>
      </c>
      <c r="L789" s="2" t="s">
        <v>2490</v>
      </c>
      <c r="M789" s="3" t="s">
        <v>4830</v>
      </c>
      <c r="N789" s="2" t="s">
        <v>4831</v>
      </c>
      <c r="O789" s="2" t="s">
        <v>4832</v>
      </c>
      <c r="P789" s="2">
        <v>20</v>
      </c>
      <c r="Q789" s="3" t="s">
        <v>2519</v>
      </c>
      <c r="R789" s="2" t="s">
        <v>951</v>
      </c>
      <c r="S789" s="3" t="s">
        <v>2520</v>
      </c>
      <c r="T789" s="3" t="s">
        <v>2496</v>
      </c>
      <c r="U789" s="2">
        <v>111058</v>
      </c>
      <c r="V789" s="2">
        <v>2</v>
      </c>
      <c r="W789" s="2">
        <v>0</v>
      </c>
      <c r="X789" s="2" t="s">
        <v>4831</v>
      </c>
      <c r="Y789" s="2" t="s">
        <v>4833</v>
      </c>
      <c r="Z789" s="51">
        <v>45888.711603900498</v>
      </c>
      <c r="AB789" s="2" t="s">
        <v>950</v>
      </c>
    </row>
    <row r="790" spans="1:28" ht="15.75" x14ac:dyDescent="0.25">
      <c r="A790" s="2">
        <v>789</v>
      </c>
      <c r="B790" s="50" t="s">
        <v>4834</v>
      </c>
      <c r="C790" s="47">
        <f ca="1">SUMIF([1]Data!$AC$2:$AC$173,C790,[1]Data!$AD$2:$AD$173)</f>
        <v>0</v>
      </c>
      <c r="D790" s="51">
        <v>45888</v>
      </c>
      <c r="E790" s="51">
        <v>45888</v>
      </c>
      <c r="F790" s="52">
        <v>45888.712011342599</v>
      </c>
      <c r="G790" s="3" t="s">
        <v>4835</v>
      </c>
      <c r="H790" s="51"/>
      <c r="I790" s="2" t="s">
        <v>2487</v>
      </c>
      <c r="J790" s="3" t="s">
        <v>2488</v>
      </c>
      <c r="K790" s="2" t="s">
        <v>2489</v>
      </c>
      <c r="L790" s="2" t="s">
        <v>2490</v>
      </c>
      <c r="M790" s="3" t="s">
        <v>4836</v>
      </c>
      <c r="N790" s="2" t="s">
        <v>4837</v>
      </c>
      <c r="O790" s="2" t="s">
        <v>4838</v>
      </c>
      <c r="P790" s="2">
        <v>10</v>
      </c>
      <c r="Q790" s="3" t="s">
        <v>2502</v>
      </c>
      <c r="R790" s="2" t="s">
        <v>981</v>
      </c>
      <c r="S790" s="3" t="s">
        <v>2503</v>
      </c>
      <c r="T790" s="3" t="s">
        <v>2496</v>
      </c>
      <c r="U790" s="2">
        <v>50182</v>
      </c>
      <c r="V790" s="2">
        <v>3</v>
      </c>
      <c r="W790" s="2">
        <v>0</v>
      </c>
      <c r="X790" s="2" t="s">
        <v>4837</v>
      </c>
      <c r="Z790" s="51">
        <v>45888.712008020797</v>
      </c>
      <c r="AB790" s="2" t="s">
        <v>950</v>
      </c>
    </row>
    <row r="791" spans="1:28" ht="15.75" x14ac:dyDescent="0.25">
      <c r="A791" s="2">
        <v>790</v>
      </c>
      <c r="B791" s="50" t="s">
        <v>4839</v>
      </c>
      <c r="C791" s="47">
        <f ca="1">SUMIF([1]Data!$AC$2:$AC$173,C791,[1]Data!$AD$2:$AD$173)</f>
        <v>0</v>
      </c>
      <c r="D791" s="51">
        <v>45888</v>
      </c>
      <c r="E791" s="51">
        <v>45888</v>
      </c>
      <c r="F791" s="52">
        <v>45888.713706481503</v>
      </c>
      <c r="G791" s="3" t="s">
        <v>4840</v>
      </c>
      <c r="H791" s="51"/>
      <c r="I791" s="2" t="s">
        <v>2487</v>
      </c>
      <c r="J791" s="3" t="s">
        <v>2488</v>
      </c>
      <c r="K791" s="2" t="s">
        <v>2489</v>
      </c>
      <c r="L791" s="2" t="s">
        <v>2490</v>
      </c>
      <c r="M791" s="3" t="s">
        <v>4841</v>
      </c>
      <c r="N791" s="2" t="s">
        <v>4842</v>
      </c>
      <c r="O791" s="2" t="s">
        <v>4843</v>
      </c>
      <c r="P791" s="2">
        <v>10</v>
      </c>
      <c r="Q791" s="3" t="s">
        <v>2592</v>
      </c>
      <c r="R791" s="2" t="s">
        <v>959</v>
      </c>
      <c r="S791" s="3" t="s">
        <v>2593</v>
      </c>
      <c r="T791" s="3" t="s">
        <v>2496</v>
      </c>
      <c r="U791" s="2">
        <v>70950</v>
      </c>
      <c r="V791" s="2">
        <v>2</v>
      </c>
      <c r="W791" s="2">
        <v>0</v>
      </c>
      <c r="X791" s="2" t="s">
        <v>4844</v>
      </c>
      <c r="Y791" s="2" t="s">
        <v>4845</v>
      </c>
      <c r="Z791" s="51">
        <v>45888.713703043999</v>
      </c>
      <c r="AB791" s="2" t="s">
        <v>950</v>
      </c>
    </row>
    <row r="792" spans="1:28" ht="15.75" x14ac:dyDescent="0.25">
      <c r="A792" s="2">
        <v>791</v>
      </c>
      <c r="B792" s="50" t="s">
        <v>4846</v>
      </c>
      <c r="C792" s="47">
        <f ca="1">SUMIF([1]Data!$AC$2:$AC$173,C792,[1]Data!$AD$2:$AD$173)</f>
        <v>0</v>
      </c>
      <c r="D792" s="51">
        <v>45888</v>
      </c>
      <c r="E792" s="51">
        <v>45888</v>
      </c>
      <c r="F792" s="52">
        <v>45888.713983645801</v>
      </c>
      <c r="G792" s="3" t="s">
        <v>4847</v>
      </c>
      <c r="H792" s="51"/>
      <c r="I792" s="2" t="s">
        <v>2487</v>
      </c>
      <c r="J792" s="3" t="s">
        <v>2488</v>
      </c>
      <c r="K792" s="2" t="s">
        <v>2489</v>
      </c>
      <c r="L792" s="2" t="s">
        <v>2490</v>
      </c>
      <c r="M792" s="3" t="s">
        <v>4848</v>
      </c>
      <c r="N792" s="2" t="s">
        <v>4849</v>
      </c>
      <c r="O792" s="2" t="s">
        <v>4850</v>
      </c>
      <c r="P792" s="2">
        <v>10</v>
      </c>
      <c r="Q792" s="3" t="s">
        <v>2502</v>
      </c>
      <c r="R792" s="2" t="s">
        <v>981</v>
      </c>
      <c r="S792" s="3" t="s">
        <v>2503</v>
      </c>
      <c r="T792" s="3" t="s">
        <v>2496</v>
      </c>
      <c r="U792" s="2">
        <v>50182</v>
      </c>
      <c r="V792" s="2">
        <v>2</v>
      </c>
      <c r="W792" s="2">
        <v>0</v>
      </c>
      <c r="X792" s="2" t="s">
        <v>4849</v>
      </c>
      <c r="Z792" s="51">
        <v>45888.713980289402</v>
      </c>
      <c r="AB792" s="2" t="s">
        <v>950</v>
      </c>
    </row>
    <row r="793" spans="1:28" ht="15.75" x14ac:dyDescent="0.25">
      <c r="A793" s="2">
        <v>792</v>
      </c>
      <c r="B793" s="50" t="s">
        <v>4851</v>
      </c>
      <c r="C793" s="47">
        <f ca="1">SUMIF([1]Data!$AC$2:$AC$173,C793,[1]Data!$AD$2:$AD$173)</f>
        <v>0</v>
      </c>
      <c r="D793" s="51">
        <v>45888</v>
      </c>
      <c r="E793" s="51">
        <v>45888</v>
      </c>
      <c r="F793" s="52">
        <v>45888.715566585597</v>
      </c>
      <c r="G793" s="3" t="s">
        <v>4852</v>
      </c>
      <c r="H793" s="51"/>
      <c r="I793" s="2" t="s">
        <v>2487</v>
      </c>
      <c r="J793" s="3" t="s">
        <v>2488</v>
      </c>
      <c r="K793" s="2" t="s">
        <v>2489</v>
      </c>
      <c r="L793" s="2" t="s">
        <v>2490</v>
      </c>
      <c r="M793" s="3" t="s">
        <v>4853</v>
      </c>
      <c r="N793" s="2" t="s">
        <v>4854</v>
      </c>
      <c r="O793" s="2" t="s">
        <v>4855</v>
      </c>
      <c r="P793" s="2">
        <v>10</v>
      </c>
      <c r="Q793" s="3" t="s">
        <v>2528</v>
      </c>
      <c r="R793" s="2" t="s">
        <v>965</v>
      </c>
      <c r="S793" s="3" t="s">
        <v>2529</v>
      </c>
      <c r="T793" s="3" t="s">
        <v>2496</v>
      </c>
      <c r="U793" s="2">
        <v>74250</v>
      </c>
      <c r="V793" s="2">
        <v>1</v>
      </c>
      <c r="W793" s="2">
        <v>0</v>
      </c>
      <c r="X793" s="2" t="s">
        <v>4856</v>
      </c>
      <c r="Z793" s="51">
        <v>45888.715563194397</v>
      </c>
      <c r="AB793" s="2" t="s">
        <v>950</v>
      </c>
    </row>
    <row r="794" spans="1:28" ht="15.75" x14ac:dyDescent="0.25">
      <c r="A794" s="2">
        <v>793</v>
      </c>
      <c r="B794" s="50" t="s">
        <v>4857</v>
      </c>
      <c r="C794" s="47">
        <f ca="1">SUMIF([1]Data!$AC$2:$AC$173,C794,[1]Data!$AD$2:$AD$173)</f>
        <v>0</v>
      </c>
      <c r="D794" s="51">
        <v>45888</v>
      </c>
      <c r="E794" s="51">
        <v>45888</v>
      </c>
      <c r="F794" s="52">
        <v>45888.720352777797</v>
      </c>
      <c r="G794" s="3" t="s">
        <v>4858</v>
      </c>
      <c r="H794" s="51"/>
      <c r="I794" s="2" t="s">
        <v>2487</v>
      </c>
      <c r="J794" s="3" t="s">
        <v>2488</v>
      </c>
      <c r="K794" s="2" t="s">
        <v>2489</v>
      </c>
      <c r="L794" s="2" t="s">
        <v>2490</v>
      </c>
      <c r="M794" s="3" t="s">
        <v>1048</v>
      </c>
      <c r="N794" s="2" t="s">
        <v>1047</v>
      </c>
      <c r="O794" s="2" t="s">
        <v>4859</v>
      </c>
      <c r="P794" s="2">
        <v>10</v>
      </c>
      <c r="Q794" s="3" t="s">
        <v>2528</v>
      </c>
      <c r="R794" s="2" t="s">
        <v>965</v>
      </c>
      <c r="S794" s="3" t="s">
        <v>2529</v>
      </c>
      <c r="T794" s="3" t="s">
        <v>2496</v>
      </c>
      <c r="U794" s="2">
        <v>74250</v>
      </c>
      <c r="V794" s="2">
        <v>2</v>
      </c>
      <c r="W794" s="2">
        <v>0</v>
      </c>
      <c r="X794" s="2" t="s">
        <v>1047</v>
      </c>
      <c r="Z794" s="51">
        <v>45888.7203493056</v>
      </c>
      <c r="AB794" s="2" t="s">
        <v>950</v>
      </c>
    </row>
    <row r="795" spans="1:28" ht="15.75" x14ac:dyDescent="0.25">
      <c r="A795" s="2">
        <v>794</v>
      </c>
      <c r="B795" s="50" t="s">
        <v>4860</v>
      </c>
      <c r="C795" s="47">
        <f ca="1">SUMIF([1]Data!$AC$2:$AC$173,C795,[1]Data!$AD$2:$AD$173)</f>
        <v>0</v>
      </c>
      <c r="D795" s="51">
        <v>45888</v>
      </c>
      <c r="E795" s="51">
        <v>45893</v>
      </c>
      <c r="F795" s="52">
        <v>45888.724187812499</v>
      </c>
      <c r="G795" s="3" t="s">
        <v>4861</v>
      </c>
      <c r="H795" s="51"/>
      <c r="I795" s="2" t="s">
        <v>2487</v>
      </c>
      <c r="J795" s="3" t="s">
        <v>2488</v>
      </c>
      <c r="K795" s="2" t="s">
        <v>2489</v>
      </c>
      <c r="L795" s="2" t="s">
        <v>2490</v>
      </c>
      <c r="M795" s="3" t="s">
        <v>4862</v>
      </c>
      <c r="N795" s="2" t="s">
        <v>4863</v>
      </c>
      <c r="O795" s="2" t="s">
        <v>4864</v>
      </c>
      <c r="P795" s="2">
        <v>10</v>
      </c>
      <c r="Q795" s="3" t="s">
        <v>2519</v>
      </c>
      <c r="R795" s="2" t="s">
        <v>951</v>
      </c>
      <c r="S795" s="3" t="s">
        <v>2520</v>
      </c>
      <c r="T795" s="3" t="s">
        <v>2496</v>
      </c>
      <c r="U795" s="2">
        <v>111058</v>
      </c>
      <c r="V795" s="2">
        <v>1</v>
      </c>
      <c r="W795" s="2">
        <v>0</v>
      </c>
      <c r="X795" s="2" t="s">
        <v>4865</v>
      </c>
      <c r="Z795" s="51">
        <v>45888.724184340303</v>
      </c>
      <c r="AB795" s="2" t="s">
        <v>950</v>
      </c>
    </row>
    <row r="796" spans="1:28" ht="15.75" x14ac:dyDescent="0.25">
      <c r="A796" s="2">
        <v>795</v>
      </c>
      <c r="B796" s="50" t="s">
        <v>4866</v>
      </c>
      <c r="C796" s="47">
        <f ca="1">SUMIF([1]Data!$AC$2:$AC$173,C796,[1]Data!$AD$2:$AD$173)</f>
        <v>0</v>
      </c>
      <c r="D796" s="51">
        <v>45888</v>
      </c>
      <c r="E796" s="51">
        <v>45893</v>
      </c>
      <c r="F796" s="52">
        <v>45888.725301076403</v>
      </c>
      <c r="G796" s="3" t="s">
        <v>4867</v>
      </c>
      <c r="H796" s="51"/>
      <c r="I796" s="2" t="s">
        <v>2487</v>
      </c>
      <c r="J796" s="3" t="s">
        <v>2488</v>
      </c>
      <c r="K796" s="2" t="s">
        <v>2489</v>
      </c>
      <c r="L796" s="2" t="s">
        <v>2490</v>
      </c>
      <c r="M796" s="3" t="s">
        <v>4868</v>
      </c>
      <c r="N796" s="2" t="s">
        <v>4869</v>
      </c>
      <c r="O796" s="2" t="s">
        <v>4870</v>
      </c>
      <c r="P796" s="2">
        <v>10</v>
      </c>
      <c r="Q796" s="3" t="s">
        <v>2556</v>
      </c>
      <c r="R796" s="2" t="s">
        <v>960</v>
      </c>
      <c r="S796" s="3" t="s">
        <v>2557</v>
      </c>
      <c r="T796" s="3" t="s">
        <v>2496</v>
      </c>
      <c r="U796" s="2">
        <v>55595</v>
      </c>
      <c r="V796" s="2">
        <v>2</v>
      </c>
      <c r="W796" s="2">
        <v>0</v>
      </c>
      <c r="X796" s="2" t="s">
        <v>4869</v>
      </c>
      <c r="Z796" s="51">
        <v>45888.725297453697</v>
      </c>
      <c r="AB796" s="2" t="s">
        <v>950</v>
      </c>
    </row>
    <row r="797" spans="1:28" ht="15.75" x14ac:dyDescent="0.25">
      <c r="A797" s="2">
        <v>796</v>
      </c>
      <c r="B797" s="50" t="s">
        <v>4871</v>
      </c>
      <c r="C797" s="47">
        <f ca="1">SUMIF([1]Data!$AC$2:$AC$173,C797,[1]Data!$AD$2:$AD$173)</f>
        <v>0</v>
      </c>
      <c r="D797" s="51">
        <v>45888</v>
      </c>
      <c r="E797" s="51">
        <v>45888</v>
      </c>
      <c r="F797" s="52">
        <v>45888.725716701403</v>
      </c>
      <c r="G797" s="3" t="s">
        <v>4872</v>
      </c>
      <c r="H797" s="51"/>
      <c r="I797" s="2" t="s">
        <v>2487</v>
      </c>
      <c r="J797" s="3" t="s">
        <v>2488</v>
      </c>
      <c r="K797" s="2" t="s">
        <v>2489</v>
      </c>
      <c r="L797" s="2" t="s">
        <v>2490</v>
      </c>
      <c r="M797" s="3" t="s">
        <v>4873</v>
      </c>
      <c r="N797" s="2" t="s">
        <v>4874</v>
      </c>
      <c r="O797" s="2" t="s">
        <v>4875</v>
      </c>
      <c r="P797" s="2">
        <v>10</v>
      </c>
      <c r="Q797" s="3" t="s">
        <v>2510</v>
      </c>
      <c r="R797" s="2" t="s">
        <v>955</v>
      </c>
      <c r="S797" s="3" t="s">
        <v>2511</v>
      </c>
      <c r="T797" s="3" t="s">
        <v>2496</v>
      </c>
      <c r="U797" s="2">
        <v>46000</v>
      </c>
      <c r="V797" s="2">
        <v>9</v>
      </c>
      <c r="W797" s="2">
        <v>0</v>
      </c>
      <c r="X797" s="2" t="s">
        <v>4874</v>
      </c>
      <c r="Y797" s="2" t="s">
        <v>2541</v>
      </c>
      <c r="Z797" s="51">
        <v>45888.725713657397</v>
      </c>
      <c r="AB797" s="2" t="s">
        <v>950</v>
      </c>
    </row>
    <row r="798" spans="1:28" ht="15.75" x14ac:dyDescent="0.25">
      <c r="A798" s="2">
        <v>797</v>
      </c>
      <c r="B798" s="50" t="s">
        <v>4871</v>
      </c>
      <c r="C798" s="47">
        <f ca="1">SUMIF([1]Data!$AC$2:$AC$173,C798,[1]Data!$AD$2:$AD$173)</f>
        <v>0</v>
      </c>
      <c r="D798" s="51">
        <v>45888</v>
      </c>
      <c r="E798" s="51">
        <v>45888</v>
      </c>
      <c r="F798" s="52">
        <v>45888.725716701403</v>
      </c>
      <c r="G798" s="3" t="s">
        <v>4872</v>
      </c>
      <c r="H798" s="51"/>
      <c r="I798" s="2" t="s">
        <v>2487</v>
      </c>
      <c r="J798" s="3" t="s">
        <v>2488</v>
      </c>
      <c r="K798" s="2" t="s">
        <v>2489</v>
      </c>
      <c r="L798" s="2" t="s">
        <v>2490</v>
      </c>
      <c r="M798" s="3" t="s">
        <v>4873</v>
      </c>
      <c r="N798" s="2" t="s">
        <v>4874</v>
      </c>
      <c r="O798" s="2" t="s">
        <v>4875</v>
      </c>
      <c r="P798" s="2">
        <v>20</v>
      </c>
      <c r="Q798" s="3" t="s">
        <v>2528</v>
      </c>
      <c r="R798" s="2" t="s">
        <v>965</v>
      </c>
      <c r="S798" s="3" t="s">
        <v>2529</v>
      </c>
      <c r="T798" s="3" t="s">
        <v>2496</v>
      </c>
      <c r="U798" s="2">
        <v>74250</v>
      </c>
      <c r="V798" s="2">
        <v>2</v>
      </c>
      <c r="W798" s="2">
        <v>0</v>
      </c>
      <c r="X798" s="2" t="s">
        <v>4874</v>
      </c>
      <c r="Y798" s="2" t="s">
        <v>2541</v>
      </c>
      <c r="Z798" s="51">
        <v>45888.725713657397</v>
      </c>
      <c r="AB798" s="2" t="s">
        <v>950</v>
      </c>
    </row>
    <row r="799" spans="1:28" ht="15.75" x14ac:dyDescent="0.25">
      <c r="A799" s="2">
        <v>798</v>
      </c>
      <c r="B799" s="50" t="s">
        <v>4876</v>
      </c>
      <c r="C799" s="47">
        <f ca="1">SUMIF([1]Data!$AC$2:$AC$173,C799,[1]Data!$AD$2:$AD$173)</f>
        <v>0</v>
      </c>
      <c r="D799" s="51">
        <v>45888</v>
      </c>
      <c r="E799" s="51">
        <v>45888</v>
      </c>
      <c r="F799" s="52">
        <v>45888.725910451401</v>
      </c>
      <c r="G799" s="3" t="s">
        <v>4877</v>
      </c>
      <c r="H799" s="51"/>
      <c r="I799" s="2" t="s">
        <v>2487</v>
      </c>
      <c r="J799" s="3" t="s">
        <v>2488</v>
      </c>
      <c r="K799" s="2" t="s">
        <v>2489</v>
      </c>
      <c r="L799" s="2" t="s">
        <v>2490</v>
      </c>
      <c r="M799" s="3" t="s">
        <v>4878</v>
      </c>
      <c r="N799" s="2" t="s">
        <v>4879</v>
      </c>
      <c r="O799" s="2" t="s">
        <v>4880</v>
      </c>
      <c r="P799" s="2">
        <v>10</v>
      </c>
      <c r="Q799" s="3" t="s">
        <v>2592</v>
      </c>
      <c r="R799" s="2" t="s">
        <v>959</v>
      </c>
      <c r="S799" s="3" t="s">
        <v>2593</v>
      </c>
      <c r="T799" s="3" t="s">
        <v>2496</v>
      </c>
      <c r="U799" s="2">
        <v>70950</v>
      </c>
      <c r="V799" s="2">
        <v>3</v>
      </c>
      <c r="W799" s="2">
        <v>0</v>
      </c>
      <c r="X799" s="2" t="s">
        <v>4879</v>
      </c>
      <c r="Y799" s="2" t="s">
        <v>2541</v>
      </c>
      <c r="Z799" s="51">
        <v>45888.725906794003</v>
      </c>
      <c r="AB799" s="2" t="s">
        <v>950</v>
      </c>
    </row>
    <row r="800" spans="1:28" ht="15.75" x14ac:dyDescent="0.25">
      <c r="A800" s="2">
        <v>799</v>
      </c>
      <c r="B800" s="50" t="s">
        <v>4881</v>
      </c>
      <c r="C800" s="47">
        <f ca="1">SUMIF([1]Data!$AC$2:$AC$173,C800,[1]Data!$AD$2:$AD$173)</f>
        <v>0</v>
      </c>
      <c r="D800" s="51">
        <v>45888</v>
      </c>
      <c r="E800" s="51">
        <v>45893</v>
      </c>
      <c r="F800" s="52">
        <v>45888.726101423599</v>
      </c>
      <c r="G800" s="3" t="s">
        <v>4882</v>
      </c>
      <c r="H800" s="51"/>
      <c r="I800" s="2" t="s">
        <v>2487</v>
      </c>
      <c r="J800" s="3" t="s">
        <v>2488</v>
      </c>
      <c r="K800" s="2" t="s">
        <v>2489</v>
      </c>
      <c r="L800" s="2" t="s">
        <v>2490</v>
      </c>
      <c r="M800" s="3" t="s">
        <v>3093</v>
      </c>
      <c r="N800" s="2" t="s">
        <v>3094</v>
      </c>
      <c r="O800" s="2" t="s">
        <v>3095</v>
      </c>
      <c r="P800" s="2">
        <v>10</v>
      </c>
      <c r="Q800" s="3" t="s">
        <v>2556</v>
      </c>
      <c r="R800" s="2" t="s">
        <v>960</v>
      </c>
      <c r="S800" s="3" t="s">
        <v>2557</v>
      </c>
      <c r="T800" s="3" t="s">
        <v>2496</v>
      </c>
      <c r="U800" s="2">
        <v>55595</v>
      </c>
      <c r="V800" s="2">
        <v>2</v>
      </c>
      <c r="W800" s="2">
        <v>0</v>
      </c>
      <c r="X800" s="2" t="s">
        <v>3094</v>
      </c>
      <c r="Z800" s="51">
        <v>45888.726097719897</v>
      </c>
      <c r="AB800" s="2" t="s">
        <v>950</v>
      </c>
    </row>
    <row r="801" spans="1:28" ht="15.75" x14ac:dyDescent="0.25">
      <c r="A801" s="2">
        <v>800</v>
      </c>
      <c r="B801" s="50" t="s">
        <v>4883</v>
      </c>
      <c r="C801" s="47">
        <f ca="1">SUMIF([1]Data!$AC$2:$AC$173,C801,[1]Data!$AD$2:$AD$173)</f>
        <v>0</v>
      </c>
      <c r="D801" s="51">
        <v>45888</v>
      </c>
      <c r="E801" s="51">
        <v>45893</v>
      </c>
      <c r="F801" s="52">
        <v>45888.727185104202</v>
      </c>
      <c r="G801" s="3" t="s">
        <v>4884</v>
      </c>
      <c r="H801" s="51"/>
      <c r="I801" s="2" t="s">
        <v>2487</v>
      </c>
      <c r="J801" s="3" t="s">
        <v>2488</v>
      </c>
      <c r="K801" s="2" t="s">
        <v>2489</v>
      </c>
      <c r="L801" s="2" t="s">
        <v>2490</v>
      </c>
      <c r="M801" s="3" t="s">
        <v>4873</v>
      </c>
      <c r="N801" s="2" t="s">
        <v>4874</v>
      </c>
      <c r="O801" s="2" t="s">
        <v>4875</v>
      </c>
      <c r="P801" s="2">
        <v>10</v>
      </c>
      <c r="Q801" s="3" t="s">
        <v>2519</v>
      </c>
      <c r="R801" s="2" t="s">
        <v>951</v>
      </c>
      <c r="S801" s="3" t="s">
        <v>2520</v>
      </c>
      <c r="T801" s="3" t="s">
        <v>2496</v>
      </c>
      <c r="U801" s="2">
        <v>111058</v>
      </c>
      <c r="V801" s="2">
        <v>4</v>
      </c>
      <c r="W801" s="2">
        <v>0</v>
      </c>
      <c r="X801" s="2" t="s">
        <v>4874</v>
      </c>
      <c r="Y801" s="2" t="s">
        <v>2541</v>
      </c>
      <c r="Z801" s="51">
        <v>45888.727181365699</v>
      </c>
      <c r="AB801" s="2" t="s">
        <v>950</v>
      </c>
    </row>
    <row r="802" spans="1:28" ht="15.75" x14ac:dyDescent="0.25">
      <c r="A802" s="2">
        <v>801</v>
      </c>
      <c r="B802" s="50" t="s">
        <v>4883</v>
      </c>
      <c r="C802" s="47">
        <f ca="1">SUMIF([1]Data!$AC$2:$AC$173,C802,[1]Data!$AD$2:$AD$173)</f>
        <v>0</v>
      </c>
      <c r="D802" s="51">
        <v>45888</v>
      </c>
      <c r="E802" s="51">
        <v>45893</v>
      </c>
      <c r="F802" s="52">
        <v>45888.727185104202</v>
      </c>
      <c r="G802" s="3" t="s">
        <v>4884</v>
      </c>
      <c r="H802" s="51"/>
      <c r="I802" s="2" t="s">
        <v>2487</v>
      </c>
      <c r="J802" s="3" t="s">
        <v>2488</v>
      </c>
      <c r="K802" s="2" t="s">
        <v>2489</v>
      </c>
      <c r="L802" s="2" t="s">
        <v>2490</v>
      </c>
      <c r="M802" s="3" t="s">
        <v>4873</v>
      </c>
      <c r="N802" s="2" t="s">
        <v>4874</v>
      </c>
      <c r="O802" s="2" t="s">
        <v>4875</v>
      </c>
      <c r="P802" s="2">
        <v>20</v>
      </c>
      <c r="Q802" s="3" t="s">
        <v>2556</v>
      </c>
      <c r="R802" s="2" t="s">
        <v>960</v>
      </c>
      <c r="S802" s="3" t="s">
        <v>2557</v>
      </c>
      <c r="T802" s="3" t="s">
        <v>2496</v>
      </c>
      <c r="U802" s="2">
        <v>55595</v>
      </c>
      <c r="V802" s="2">
        <v>2</v>
      </c>
      <c r="W802" s="2">
        <v>0</v>
      </c>
      <c r="X802" s="2" t="s">
        <v>4874</v>
      </c>
      <c r="Y802" s="2" t="s">
        <v>2541</v>
      </c>
      <c r="Z802" s="51">
        <v>45888.727181365699</v>
      </c>
      <c r="AB802" s="2" t="s">
        <v>950</v>
      </c>
    </row>
    <row r="803" spans="1:28" ht="15.75" x14ac:dyDescent="0.25">
      <c r="A803" s="2">
        <v>802</v>
      </c>
      <c r="B803" s="50" t="s">
        <v>4885</v>
      </c>
      <c r="C803" s="47">
        <f ca="1">SUMIF([1]Data!$AC$2:$AC$173,C803,[1]Data!$AD$2:$AD$173)</f>
        <v>0</v>
      </c>
      <c r="D803" s="51">
        <v>45888</v>
      </c>
      <c r="E803" s="51">
        <v>45893</v>
      </c>
      <c r="F803" s="52">
        <v>45888.735519062502</v>
      </c>
      <c r="G803" s="3" t="s">
        <v>4886</v>
      </c>
      <c r="H803" s="51"/>
      <c r="I803" s="2" t="s">
        <v>2487</v>
      </c>
      <c r="J803" s="3" t="s">
        <v>2488</v>
      </c>
      <c r="K803" s="2" t="s">
        <v>2489</v>
      </c>
      <c r="L803" s="2" t="s">
        <v>2490</v>
      </c>
      <c r="M803" s="3" t="s">
        <v>1076</v>
      </c>
      <c r="N803" s="2" t="s">
        <v>1075</v>
      </c>
      <c r="O803" s="2" t="s">
        <v>4887</v>
      </c>
      <c r="P803" s="2">
        <v>10</v>
      </c>
      <c r="Q803" s="3" t="s">
        <v>2556</v>
      </c>
      <c r="R803" s="2" t="s">
        <v>960</v>
      </c>
      <c r="S803" s="3" t="s">
        <v>2557</v>
      </c>
      <c r="T803" s="3" t="s">
        <v>2496</v>
      </c>
      <c r="U803" s="2">
        <v>55595</v>
      </c>
      <c r="V803" s="2">
        <v>1</v>
      </c>
      <c r="W803" s="2">
        <v>0</v>
      </c>
      <c r="X803" s="2" t="s">
        <v>1075</v>
      </c>
      <c r="Y803" s="2" t="s">
        <v>4888</v>
      </c>
      <c r="Z803" s="51">
        <v>45888.735515428198</v>
      </c>
      <c r="AA803" s="2" t="s">
        <v>4889</v>
      </c>
      <c r="AB803" s="2" t="s">
        <v>950</v>
      </c>
    </row>
    <row r="804" spans="1:28" ht="15.75" x14ac:dyDescent="0.25">
      <c r="A804" s="2">
        <v>803</v>
      </c>
      <c r="B804" s="50" t="s">
        <v>4885</v>
      </c>
      <c r="C804" s="47">
        <f ca="1">SUMIF([1]Data!$AC$2:$AC$173,C804,[1]Data!$AD$2:$AD$173)</f>
        <v>0</v>
      </c>
      <c r="D804" s="51">
        <v>45888</v>
      </c>
      <c r="E804" s="51">
        <v>45893</v>
      </c>
      <c r="F804" s="52">
        <v>45888.735519062502</v>
      </c>
      <c r="G804" s="3" t="s">
        <v>4886</v>
      </c>
      <c r="H804" s="51"/>
      <c r="I804" s="2" t="s">
        <v>2487</v>
      </c>
      <c r="J804" s="3" t="s">
        <v>2488</v>
      </c>
      <c r="K804" s="2" t="s">
        <v>2489</v>
      </c>
      <c r="L804" s="2" t="s">
        <v>2490</v>
      </c>
      <c r="M804" s="3" t="s">
        <v>1076</v>
      </c>
      <c r="N804" s="2" t="s">
        <v>1075</v>
      </c>
      <c r="O804" s="2" t="s">
        <v>4887</v>
      </c>
      <c r="P804" s="2">
        <v>20</v>
      </c>
      <c r="Q804" s="3" t="s">
        <v>2494</v>
      </c>
      <c r="R804" s="2" t="s">
        <v>1079</v>
      </c>
      <c r="S804" s="3" t="s">
        <v>2495</v>
      </c>
      <c r="T804" s="3" t="s">
        <v>2496</v>
      </c>
      <c r="U804" s="2">
        <v>49500</v>
      </c>
      <c r="V804" s="2">
        <v>1</v>
      </c>
      <c r="W804" s="2">
        <v>0</v>
      </c>
      <c r="X804" s="2" t="s">
        <v>1075</v>
      </c>
      <c r="Y804" s="2" t="s">
        <v>4888</v>
      </c>
      <c r="Z804" s="51">
        <v>45888.735515428198</v>
      </c>
      <c r="AA804" s="2" t="s">
        <v>4889</v>
      </c>
      <c r="AB804" s="2" t="s">
        <v>950</v>
      </c>
    </row>
    <row r="805" spans="1:28" ht="15.75" x14ac:dyDescent="0.25">
      <c r="A805" s="2">
        <v>804</v>
      </c>
      <c r="B805" s="50" t="s">
        <v>4890</v>
      </c>
      <c r="C805" s="47">
        <f ca="1">SUMIF([1]Data!$AC$2:$AC$173,C805,[1]Data!$AD$2:$AD$173)</f>
        <v>0</v>
      </c>
      <c r="D805" s="51">
        <v>45888</v>
      </c>
      <c r="E805" s="51">
        <v>45893</v>
      </c>
      <c r="F805" s="52">
        <v>45888.737352083299</v>
      </c>
      <c r="G805" s="3" t="s">
        <v>4891</v>
      </c>
      <c r="H805" s="51"/>
      <c r="I805" s="2" t="s">
        <v>2487</v>
      </c>
      <c r="J805" s="3" t="s">
        <v>2488</v>
      </c>
      <c r="K805" s="2" t="s">
        <v>2489</v>
      </c>
      <c r="L805" s="2" t="s">
        <v>2490</v>
      </c>
      <c r="M805" s="3" t="s">
        <v>4892</v>
      </c>
      <c r="N805" s="2" t="s">
        <v>4893</v>
      </c>
      <c r="O805" s="2" t="s">
        <v>4894</v>
      </c>
      <c r="P805" s="2">
        <v>10</v>
      </c>
      <c r="Q805" s="3" t="s">
        <v>2519</v>
      </c>
      <c r="R805" s="2" t="s">
        <v>951</v>
      </c>
      <c r="S805" s="3" t="s">
        <v>2520</v>
      </c>
      <c r="T805" s="3" t="s">
        <v>2496</v>
      </c>
      <c r="U805" s="2">
        <v>111058</v>
      </c>
      <c r="V805" s="2">
        <v>1</v>
      </c>
      <c r="W805" s="2">
        <v>0</v>
      </c>
      <c r="X805" s="2" t="s">
        <v>4893</v>
      </c>
      <c r="Y805" s="2" t="s">
        <v>2541</v>
      </c>
      <c r="Z805" s="51">
        <v>45888.737348611103</v>
      </c>
      <c r="AB805" s="2" t="s">
        <v>950</v>
      </c>
    </row>
    <row r="806" spans="1:28" ht="15.75" x14ac:dyDescent="0.25">
      <c r="A806" s="2">
        <v>805</v>
      </c>
      <c r="B806" s="50" t="s">
        <v>4895</v>
      </c>
      <c r="C806" s="47">
        <f ca="1">SUMIF([1]Data!$AC$2:$AC$173,C806,[1]Data!$AD$2:$AD$173)</f>
        <v>0</v>
      </c>
      <c r="D806" s="51">
        <v>45888</v>
      </c>
      <c r="E806" s="51">
        <v>45888</v>
      </c>
      <c r="F806" s="52">
        <v>45888.738192592602</v>
      </c>
      <c r="G806" s="3" t="s">
        <v>4896</v>
      </c>
      <c r="H806" s="51"/>
      <c r="I806" s="2" t="s">
        <v>2487</v>
      </c>
      <c r="J806" s="3" t="s">
        <v>2488</v>
      </c>
      <c r="K806" s="2" t="s">
        <v>2489</v>
      </c>
      <c r="L806" s="2" t="s">
        <v>2490</v>
      </c>
      <c r="M806" s="3" t="s">
        <v>4841</v>
      </c>
      <c r="N806" s="2" t="s">
        <v>4842</v>
      </c>
      <c r="O806" s="2" t="s">
        <v>4843</v>
      </c>
      <c r="P806" s="2">
        <v>10</v>
      </c>
      <c r="Q806" s="3" t="s">
        <v>2592</v>
      </c>
      <c r="R806" s="2" t="s">
        <v>959</v>
      </c>
      <c r="S806" s="3" t="s">
        <v>2593</v>
      </c>
      <c r="T806" s="3" t="s">
        <v>2496</v>
      </c>
      <c r="U806" s="2">
        <v>70950</v>
      </c>
      <c r="V806" s="2">
        <v>2</v>
      </c>
      <c r="W806" s="2">
        <v>0</v>
      </c>
      <c r="X806" s="2" t="s">
        <v>4844</v>
      </c>
      <c r="Y806" s="2" t="s">
        <v>4845</v>
      </c>
      <c r="Z806" s="51">
        <v>45888.7381886574</v>
      </c>
      <c r="AB806" s="2" t="s">
        <v>950</v>
      </c>
    </row>
    <row r="807" spans="1:28" ht="15.75" x14ac:dyDescent="0.25">
      <c r="A807" s="2">
        <v>806</v>
      </c>
      <c r="B807" s="50" t="s">
        <v>4897</v>
      </c>
      <c r="C807" s="47">
        <f ca="1">SUMIF([1]Data!$AC$2:$AC$173,C807,[1]Data!$AD$2:$AD$173)</f>
        <v>0</v>
      </c>
      <c r="D807" s="51">
        <v>45888</v>
      </c>
      <c r="E807" s="51">
        <v>45893</v>
      </c>
      <c r="F807" s="52">
        <v>45888.738301192097</v>
      </c>
      <c r="G807" s="3" t="s">
        <v>4898</v>
      </c>
      <c r="H807" s="51"/>
      <c r="I807" s="2" t="s">
        <v>2487</v>
      </c>
      <c r="J807" s="3" t="s">
        <v>2488</v>
      </c>
      <c r="K807" s="2" t="s">
        <v>2489</v>
      </c>
      <c r="L807" s="2" t="s">
        <v>2490</v>
      </c>
      <c r="M807" s="3" t="s">
        <v>4899</v>
      </c>
      <c r="N807" s="2" t="s">
        <v>4900</v>
      </c>
      <c r="O807" s="2" t="s">
        <v>4901</v>
      </c>
      <c r="P807" s="2">
        <v>10</v>
      </c>
      <c r="Q807" s="3" t="s">
        <v>2519</v>
      </c>
      <c r="R807" s="2" t="s">
        <v>951</v>
      </c>
      <c r="S807" s="3" t="s">
        <v>2520</v>
      </c>
      <c r="T807" s="3" t="s">
        <v>2496</v>
      </c>
      <c r="U807" s="2">
        <v>111058</v>
      </c>
      <c r="V807" s="2">
        <v>5</v>
      </c>
      <c r="W807" s="2">
        <v>0</v>
      </c>
      <c r="X807" s="2" t="s">
        <v>4900</v>
      </c>
      <c r="Z807" s="51">
        <v>45888.738297719901</v>
      </c>
      <c r="AB807" s="2" t="s">
        <v>950</v>
      </c>
    </row>
    <row r="808" spans="1:28" ht="15.75" x14ac:dyDescent="0.25">
      <c r="A808" s="2">
        <v>807</v>
      </c>
      <c r="B808" s="50" t="s">
        <v>4902</v>
      </c>
      <c r="C808" s="47">
        <f ca="1">SUMIF([1]Data!$AC$2:$AC$173,C808,[1]Data!$AD$2:$AD$173)</f>
        <v>0</v>
      </c>
      <c r="D808" s="51">
        <v>45888</v>
      </c>
      <c r="E808" s="51">
        <v>45888</v>
      </c>
      <c r="F808" s="52">
        <v>45888.743577349502</v>
      </c>
      <c r="G808" s="3" t="s">
        <v>4903</v>
      </c>
      <c r="H808" s="51"/>
      <c r="I808" s="2" t="s">
        <v>2487</v>
      </c>
      <c r="J808" s="3" t="s">
        <v>2488</v>
      </c>
      <c r="K808" s="2" t="s">
        <v>2489</v>
      </c>
      <c r="L808" s="2" t="s">
        <v>2490</v>
      </c>
      <c r="M808" s="3" t="s">
        <v>1048</v>
      </c>
      <c r="N808" s="2" t="s">
        <v>1047</v>
      </c>
      <c r="O808" s="2" t="s">
        <v>4859</v>
      </c>
      <c r="P808" s="2">
        <v>10</v>
      </c>
      <c r="Q808" s="3" t="s">
        <v>2592</v>
      </c>
      <c r="R808" s="2" t="s">
        <v>959</v>
      </c>
      <c r="S808" s="3" t="s">
        <v>2593</v>
      </c>
      <c r="T808" s="3" t="s">
        <v>2496</v>
      </c>
      <c r="U808" s="2">
        <v>70950</v>
      </c>
      <c r="V808" s="2">
        <v>1</v>
      </c>
      <c r="W808" s="2">
        <v>0</v>
      </c>
      <c r="X808" s="2" t="s">
        <v>1047</v>
      </c>
      <c r="Z808" s="51">
        <v>45888.743573495398</v>
      </c>
      <c r="AB808" s="2" t="s">
        <v>950</v>
      </c>
    </row>
    <row r="809" spans="1:28" ht="15.75" x14ac:dyDescent="0.25">
      <c r="A809" s="2">
        <v>808</v>
      </c>
      <c r="B809" s="50" t="s">
        <v>4904</v>
      </c>
      <c r="C809" s="47">
        <f ca="1">SUMIF([1]Data!$AC$2:$AC$173,C809,[1]Data!$AD$2:$AD$173)</f>
        <v>0</v>
      </c>
      <c r="D809" s="51">
        <v>45888</v>
      </c>
      <c r="E809" s="51">
        <v>45893</v>
      </c>
      <c r="F809" s="52">
        <v>45888.7462564815</v>
      </c>
      <c r="G809" s="3" t="s">
        <v>4905</v>
      </c>
      <c r="H809" s="51"/>
      <c r="I809" s="2" t="s">
        <v>2487</v>
      </c>
      <c r="J809" s="3" t="s">
        <v>2488</v>
      </c>
      <c r="K809" s="2" t="s">
        <v>2489</v>
      </c>
      <c r="L809" s="2" t="s">
        <v>2490</v>
      </c>
      <c r="M809" s="3" t="s">
        <v>4899</v>
      </c>
      <c r="N809" s="2" t="s">
        <v>4900</v>
      </c>
      <c r="O809" s="2" t="s">
        <v>4901</v>
      </c>
      <c r="P809" s="2">
        <v>10</v>
      </c>
      <c r="Q809" s="3" t="s">
        <v>2563</v>
      </c>
      <c r="R809" s="2" t="s">
        <v>961</v>
      </c>
      <c r="S809" s="3" t="s">
        <v>2564</v>
      </c>
      <c r="T809" s="3" t="s">
        <v>2496</v>
      </c>
      <c r="U809" s="2">
        <v>73431</v>
      </c>
      <c r="V809" s="2">
        <v>7</v>
      </c>
      <c r="W809" s="2">
        <v>0</v>
      </c>
      <c r="X809" s="2" t="s">
        <v>4900</v>
      </c>
      <c r="Z809" s="51">
        <v>45888.746252893499</v>
      </c>
      <c r="AB809" s="2" t="s">
        <v>950</v>
      </c>
    </row>
    <row r="810" spans="1:28" ht="15.75" x14ac:dyDescent="0.25">
      <c r="A810" s="2">
        <v>809</v>
      </c>
      <c r="B810" s="50" t="s">
        <v>4906</v>
      </c>
      <c r="C810" s="47">
        <f ca="1">SUMIF([1]Data!$AC$2:$AC$173,C810,[1]Data!$AD$2:$AD$173)</f>
        <v>0</v>
      </c>
      <c r="D810" s="51">
        <v>45888</v>
      </c>
      <c r="E810" s="51">
        <v>45888</v>
      </c>
      <c r="F810" s="52">
        <v>45888.748852627301</v>
      </c>
      <c r="G810" s="3" t="s">
        <v>4907</v>
      </c>
      <c r="H810" s="51"/>
      <c r="I810" s="2" t="s">
        <v>2487</v>
      </c>
      <c r="J810" s="3" t="s">
        <v>2488</v>
      </c>
      <c r="K810" s="2" t="s">
        <v>2489</v>
      </c>
      <c r="L810" s="2" t="s">
        <v>2490</v>
      </c>
      <c r="M810" s="3" t="s">
        <v>4908</v>
      </c>
      <c r="N810" s="2" t="s">
        <v>4909</v>
      </c>
      <c r="O810" s="2" t="s">
        <v>4910</v>
      </c>
      <c r="P810" s="2">
        <v>10</v>
      </c>
      <c r="Q810" s="3" t="s">
        <v>2510</v>
      </c>
      <c r="R810" s="2" t="s">
        <v>955</v>
      </c>
      <c r="S810" s="3" t="s">
        <v>2511</v>
      </c>
      <c r="T810" s="3" t="s">
        <v>2496</v>
      </c>
      <c r="U810" s="2">
        <v>46000</v>
      </c>
      <c r="V810" s="2">
        <v>1</v>
      </c>
      <c r="W810" s="2">
        <v>0</v>
      </c>
      <c r="X810" s="2" t="s">
        <v>4909</v>
      </c>
      <c r="Z810" s="51">
        <v>45888.748848645802</v>
      </c>
      <c r="AB810" s="2" t="s">
        <v>950</v>
      </c>
    </row>
    <row r="811" spans="1:28" ht="15.75" x14ac:dyDescent="0.25">
      <c r="A811" s="2">
        <v>810</v>
      </c>
      <c r="B811" s="50" t="s">
        <v>4911</v>
      </c>
      <c r="C811" s="47">
        <f ca="1">SUMIF([1]Data!$AC$2:$AC$173,C811,[1]Data!$AD$2:$AD$173)</f>
        <v>0</v>
      </c>
      <c r="D811" s="51">
        <v>45888</v>
      </c>
      <c r="E811" s="51">
        <v>45899</v>
      </c>
      <c r="F811" s="52">
        <v>45888.752155555601</v>
      </c>
      <c r="G811" s="3" t="s">
        <v>4912</v>
      </c>
      <c r="H811" s="51"/>
      <c r="I811" s="2" t="s">
        <v>2487</v>
      </c>
      <c r="J811" s="3" t="s">
        <v>2488</v>
      </c>
      <c r="K811" s="2" t="s">
        <v>2489</v>
      </c>
      <c r="L811" s="2" t="s">
        <v>2490</v>
      </c>
      <c r="M811" s="3" t="s">
        <v>4913</v>
      </c>
      <c r="N811" s="2" t="s">
        <v>4914</v>
      </c>
      <c r="O811" s="2" t="s">
        <v>4915</v>
      </c>
      <c r="P811" s="2">
        <v>10</v>
      </c>
      <c r="Q811" s="3" t="s">
        <v>2498</v>
      </c>
      <c r="R811" s="2" t="s">
        <v>977</v>
      </c>
      <c r="S811" s="3" t="s">
        <v>2499</v>
      </c>
      <c r="T811" s="3" t="s">
        <v>2496</v>
      </c>
      <c r="U811" s="2">
        <v>50400</v>
      </c>
      <c r="V811" s="2">
        <v>1</v>
      </c>
      <c r="W811" s="2">
        <v>0</v>
      </c>
      <c r="X811" s="2" t="s">
        <v>4914</v>
      </c>
      <c r="Z811" s="51">
        <v>45888.752151585701</v>
      </c>
      <c r="AB811" s="2" t="s">
        <v>950</v>
      </c>
    </row>
    <row r="812" spans="1:28" ht="15.75" x14ac:dyDescent="0.25">
      <c r="A812" s="2">
        <v>811</v>
      </c>
      <c r="B812" s="50" t="s">
        <v>4916</v>
      </c>
      <c r="C812" s="47">
        <f ca="1">SUMIF([1]Data!$AC$2:$AC$173,C812,[1]Data!$AD$2:$AD$173)</f>
        <v>0</v>
      </c>
      <c r="D812" s="51">
        <v>45888</v>
      </c>
      <c r="E812" s="51">
        <v>45893</v>
      </c>
      <c r="F812" s="52">
        <v>45888.752745138903</v>
      </c>
      <c r="G812" s="3" t="s">
        <v>4917</v>
      </c>
      <c r="H812" s="51"/>
      <c r="I812" s="2" t="s">
        <v>2487</v>
      </c>
      <c r="J812" s="3" t="s">
        <v>2488</v>
      </c>
      <c r="K812" s="2" t="s">
        <v>2489</v>
      </c>
      <c r="L812" s="2" t="s">
        <v>2490</v>
      </c>
      <c r="M812" s="3" t="s">
        <v>4913</v>
      </c>
      <c r="N812" s="2" t="s">
        <v>4914</v>
      </c>
      <c r="O812" s="2" t="s">
        <v>4915</v>
      </c>
      <c r="P812" s="2">
        <v>10</v>
      </c>
      <c r="Q812" s="3" t="s">
        <v>2519</v>
      </c>
      <c r="R812" s="2" t="s">
        <v>951</v>
      </c>
      <c r="S812" s="3" t="s">
        <v>2520</v>
      </c>
      <c r="T812" s="3" t="s">
        <v>2496</v>
      </c>
      <c r="U812" s="2">
        <v>111058</v>
      </c>
      <c r="V812" s="2">
        <v>1</v>
      </c>
      <c r="W812" s="2">
        <v>0</v>
      </c>
      <c r="X812" s="2" t="s">
        <v>4914</v>
      </c>
      <c r="Z812" s="51">
        <v>45888.752741087999</v>
      </c>
      <c r="AB812" s="2" t="s">
        <v>950</v>
      </c>
    </row>
    <row r="813" spans="1:28" ht="15.75" x14ac:dyDescent="0.25">
      <c r="A813" s="2">
        <v>812</v>
      </c>
      <c r="B813" s="50" t="s">
        <v>4918</v>
      </c>
      <c r="C813" s="47">
        <f ca="1">SUMIF([1]Data!$AC$2:$AC$173,C813,[1]Data!$AD$2:$AD$173)</f>
        <v>0</v>
      </c>
      <c r="D813" s="51">
        <v>45888</v>
      </c>
      <c r="E813" s="51">
        <v>45888</v>
      </c>
      <c r="F813" s="52">
        <v>45888.754052430602</v>
      </c>
      <c r="G813" s="3" t="s">
        <v>4919</v>
      </c>
      <c r="H813" s="51"/>
      <c r="I813" s="2" t="s">
        <v>2487</v>
      </c>
      <c r="J813" s="3" t="s">
        <v>2488</v>
      </c>
      <c r="K813" s="2" t="s">
        <v>2489</v>
      </c>
      <c r="L813" s="2" t="s">
        <v>2490</v>
      </c>
      <c r="M813" s="3" t="s">
        <v>4920</v>
      </c>
      <c r="N813" s="2" t="s">
        <v>4921</v>
      </c>
      <c r="O813" s="2" t="s">
        <v>4922</v>
      </c>
      <c r="P813" s="2">
        <v>10</v>
      </c>
      <c r="Q813" s="3" t="s">
        <v>2547</v>
      </c>
      <c r="R813" s="2" t="s">
        <v>994</v>
      </c>
      <c r="S813" s="3" t="s">
        <v>2548</v>
      </c>
      <c r="T813" s="3" t="s">
        <v>2496</v>
      </c>
      <c r="U813" s="2">
        <v>111606</v>
      </c>
      <c r="V813" s="2">
        <v>1</v>
      </c>
      <c r="W813" s="2">
        <v>0</v>
      </c>
      <c r="X813" s="2" t="s">
        <v>4921</v>
      </c>
      <c r="Y813" s="2" t="s">
        <v>2541</v>
      </c>
      <c r="Z813" s="51">
        <v>45888.754048298601</v>
      </c>
      <c r="AA813" s="2" t="s">
        <v>4923</v>
      </c>
      <c r="AB813" s="2" t="s">
        <v>950</v>
      </c>
    </row>
    <row r="814" spans="1:28" ht="15.75" x14ac:dyDescent="0.25">
      <c r="A814" s="2">
        <v>813</v>
      </c>
      <c r="B814" s="50" t="s">
        <v>4924</v>
      </c>
      <c r="C814" s="47">
        <f ca="1">SUMIF([1]Data!$AC$2:$AC$173,C814,[1]Data!$AD$2:$AD$173)</f>
        <v>0</v>
      </c>
      <c r="D814" s="51">
        <v>45888</v>
      </c>
      <c r="E814" s="51">
        <v>45888</v>
      </c>
      <c r="F814" s="52">
        <v>45888.755148495402</v>
      </c>
      <c r="G814" s="3" t="s">
        <v>4925</v>
      </c>
      <c r="H814" s="51"/>
      <c r="I814" s="2" t="s">
        <v>2487</v>
      </c>
      <c r="J814" s="3" t="s">
        <v>2488</v>
      </c>
      <c r="K814" s="2" t="s">
        <v>2489</v>
      </c>
      <c r="L814" s="2" t="s">
        <v>2490</v>
      </c>
      <c r="M814" s="3" t="s">
        <v>4926</v>
      </c>
      <c r="N814" s="2" t="s">
        <v>4927</v>
      </c>
      <c r="O814" s="2" t="s">
        <v>4928</v>
      </c>
      <c r="P814" s="2">
        <v>10</v>
      </c>
      <c r="Q814" s="3" t="s">
        <v>2510</v>
      </c>
      <c r="R814" s="2" t="s">
        <v>955</v>
      </c>
      <c r="S814" s="3" t="s">
        <v>2511</v>
      </c>
      <c r="T814" s="3" t="s">
        <v>2496</v>
      </c>
      <c r="U814" s="2">
        <v>46000</v>
      </c>
      <c r="V814" s="2">
        <v>1</v>
      </c>
      <c r="W814" s="2">
        <v>0</v>
      </c>
      <c r="X814" s="2" t="s">
        <v>4927</v>
      </c>
      <c r="Z814" s="51">
        <v>45888.755144791699</v>
      </c>
      <c r="AB814" s="2" t="s">
        <v>950</v>
      </c>
    </row>
    <row r="815" spans="1:28" ht="15.75" x14ac:dyDescent="0.25">
      <c r="A815" s="2">
        <v>814</v>
      </c>
      <c r="B815" s="50" t="s">
        <v>4929</v>
      </c>
      <c r="C815" s="47">
        <f ca="1">SUMIF([1]Data!$AC$2:$AC$173,C815,[1]Data!$AD$2:$AD$173)</f>
        <v>0</v>
      </c>
      <c r="D815" s="51">
        <v>45888</v>
      </c>
      <c r="E815" s="51">
        <v>45893</v>
      </c>
      <c r="F815" s="52">
        <v>45888.762536805603</v>
      </c>
      <c r="G815" s="3" t="s">
        <v>4930</v>
      </c>
      <c r="H815" s="51"/>
      <c r="I815" s="2" t="s">
        <v>2487</v>
      </c>
      <c r="J815" s="3" t="s">
        <v>2488</v>
      </c>
      <c r="K815" s="2" t="s">
        <v>2489</v>
      </c>
      <c r="L815" s="2" t="s">
        <v>2490</v>
      </c>
      <c r="M815" s="3" t="s">
        <v>4931</v>
      </c>
      <c r="N815" s="2" t="s">
        <v>4932</v>
      </c>
      <c r="O815" s="2" t="s">
        <v>4933</v>
      </c>
      <c r="P815" s="2">
        <v>10</v>
      </c>
      <c r="Q815" s="3" t="s">
        <v>2519</v>
      </c>
      <c r="R815" s="2" t="s">
        <v>951</v>
      </c>
      <c r="S815" s="3" t="s">
        <v>2520</v>
      </c>
      <c r="T815" s="3" t="s">
        <v>2496</v>
      </c>
      <c r="U815" s="2">
        <v>111058</v>
      </c>
      <c r="V815" s="2">
        <v>1</v>
      </c>
      <c r="W815" s="2">
        <v>0</v>
      </c>
      <c r="X815" s="2" t="s">
        <v>4932</v>
      </c>
      <c r="Z815" s="51">
        <v>45888.762532604203</v>
      </c>
      <c r="AA815" s="2" t="s">
        <v>4934</v>
      </c>
      <c r="AB815" s="2" t="s">
        <v>950</v>
      </c>
    </row>
    <row r="816" spans="1:28" ht="15.75" x14ac:dyDescent="0.25">
      <c r="A816" s="2">
        <v>815</v>
      </c>
      <c r="B816" s="50" t="s">
        <v>4935</v>
      </c>
      <c r="C816" s="47">
        <f ca="1">SUMIF([1]Data!$AC$2:$AC$173,C816,[1]Data!$AD$2:$AD$173)</f>
        <v>0</v>
      </c>
      <c r="D816" s="51">
        <v>45888</v>
      </c>
      <c r="E816" s="51">
        <v>45888</v>
      </c>
      <c r="F816" s="52">
        <v>45888.765145173602</v>
      </c>
      <c r="G816" s="3" t="s">
        <v>4936</v>
      </c>
      <c r="H816" s="51"/>
      <c r="I816" s="2" t="s">
        <v>2487</v>
      </c>
      <c r="J816" s="3" t="s">
        <v>2488</v>
      </c>
      <c r="K816" s="2" t="s">
        <v>2489</v>
      </c>
      <c r="L816" s="2" t="s">
        <v>2490</v>
      </c>
      <c r="M816" s="3" t="s">
        <v>4937</v>
      </c>
      <c r="N816" s="2" t="s">
        <v>4938</v>
      </c>
      <c r="O816" s="2" t="s">
        <v>4939</v>
      </c>
      <c r="P816" s="2">
        <v>10</v>
      </c>
      <c r="Q816" s="3" t="s">
        <v>2592</v>
      </c>
      <c r="R816" s="2" t="s">
        <v>959</v>
      </c>
      <c r="S816" s="3" t="s">
        <v>2593</v>
      </c>
      <c r="T816" s="3" t="s">
        <v>2496</v>
      </c>
      <c r="U816" s="2">
        <v>70950</v>
      </c>
      <c r="V816" s="2">
        <v>3</v>
      </c>
      <c r="W816" s="2">
        <v>0</v>
      </c>
      <c r="X816" s="2" t="s">
        <v>4940</v>
      </c>
      <c r="Y816" s="2" t="s">
        <v>4941</v>
      </c>
      <c r="Z816" s="51">
        <v>45888.7651408565</v>
      </c>
      <c r="AB816" s="2" t="s">
        <v>950</v>
      </c>
    </row>
    <row r="817" spans="1:28" ht="15.75" x14ac:dyDescent="0.25">
      <c r="A817" s="2">
        <v>816</v>
      </c>
      <c r="B817" s="50" t="s">
        <v>4942</v>
      </c>
      <c r="C817" s="47">
        <f ca="1">SUMIF([1]Data!$AC$2:$AC$173,C817,[1]Data!$AD$2:$AD$173)</f>
        <v>0</v>
      </c>
      <c r="D817" s="51">
        <v>45888</v>
      </c>
      <c r="E817" s="51">
        <v>45888</v>
      </c>
      <c r="F817" s="52">
        <v>45888.7710304051</v>
      </c>
      <c r="G817" s="3" t="s">
        <v>4943</v>
      </c>
      <c r="H817" s="51"/>
      <c r="I817" s="2" t="s">
        <v>2487</v>
      </c>
      <c r="J817" s="3" t="s">
        <v>2488</v>
      </c>
      <c r="K817" s="2" t="s">
        <v>2489</v>
      </c>
      <c r="L817" s="2" t="s">
        <v>2490</v>
      </c>
      <c r="M817" s="3" t="s">
        <v>4022</v>
      </c>
      <c r="N817" s="2" t="s">
        <v>4023</v>
      </c>
      <c r="O817" s="2" t="s">
        <v>4024</v>
      </c>
      <c r="P817" s="2">
        <v>10</v>
      </c>
      <c r="Q817" s="3" t="s">
        <v>2510</v>
      </c>
      <c r="R817" s="2" t="s">
        <v>955</v>
      </c>
      <c r="S817" s="3" t="s">
        <v>2511</v>
      </c>
      <c r="T817" s="3" t="s">
        <v>2496</v>
      </c>
      <c r="U817" s="2">
        <v>46000</v>
      </c>
      <c r="V817" s="2">
        <v>3</v>
      </c>
      <c r="W817" s="2">
        <v>0</v>
      </c>
      <c r="X817" s="2" t="s">
        <v>4023</v>
      </c>
      <c r="Z817" s="51">
        <v>45888.771026354203</v>
      </c>
      <c r="AB817" s="2" t="s">
        <v>950</v>
      </c>
    </row>
    <row r="818" spans="1:28" ht="15.75" x14ac:dyDescent="0.25">
      <c r="A818" s="2">
        <v>817</v>
      </c>
      <c r="B818" s="50" t="s">
        <v>4944</v>
      </c>
      <c r="C818" s="47">
        <f ca="1">SUMIF([1]Data!$AC$2:$AC$173,C818,[1]Data!$AD$2:$AD$173)</f>
        <v>0</v>
      </c>
      <c r="D818" s="51">
        <v>45888</v>
      </c>
      <c r="E818" s="51">
        <v>45893</v>
      </c>
      <c r="F818" s="52">
        <v>45888.772774618097</v>
      </c>
      <c r="G818" s="3" t="s">
        <v>4945</v>
      </c>
      <c r="H818" s="51"/>
      <c r="I818" s="2" t="s">
        <v>2487</v>
      </c>
      <c r="J818" s="3" t="s">
        <v>2488</v>
      </c>
      <c r="K818" s="2" t="s">
        <v>2489</v>
      </c>
      <c r="L818" s="2" t="s">
        <v>2490</v>
      </c>
      <c r="M818" s="3" t="s">
        <v>4946</v>
      </c>
      <c r="N818" s="2" t="s">
        <v>4947</v>
      </c>
      <c r="O818" s="2" t="s">
        <v>4948</v>
      </c>
      <c r="P818" s="2">
        <v>10</v>
      </c>
      <c r="Q818" s="3" t="s">
        <v>2519</v>
      </c>
      <c r="R818" s="2" t="s">
        <v>951</v>
      </c>
      <c r="S818" s="3" t="s">
        <v>2520</v>
      </c>
      <c r="T818" s="3" t="s">
        <v>2496</v>
      </c>
      <c r="U818" s="2">
        <v>111058</v>
      </c>
      <c r="V818" s="2">
        <v>1</v>
      </c>
      <c r="W818" s="2">
        <v>0</v>
      </c>
      <c r="X818" s="2" t="s">
        <v>4947</v>
      </c>
      <c r="Z818" s="51">
        <v>45888.772770289397</v>
      </c>
      <c r="AB818" s="2" t="s">
        <v>950</v>
      </c>
    </row>
    <row r="819" spans="1:28" ht="15.75" x14ac:dyDescent="0.25">
      <c r="A819" s="2">
        <v>818</v>
      </c>
      <c r="B819" s="50" t="s">
        <v>4949</v>
      </c>
      <c r="C819" s="47">
        <f ca="1">SUMIF([1]Data!$AC$2:$AC$173,C819,[1]Data!$AD$2:$AD$173)</f>
        <v>0</v>
      </c>
      <c r="D819" s="51">
        <v>45888</v>
      </c>
      <c r="E819" s="51">
        <v>45893</v>
      </c>
      <c r="F819" s="52">
        <v>45888.773567326403</v>
      </c>
      <c r="G819" s="3" t="s">
        <v>4950</v>
      </c>
      <c r="H819" s="51"/>
      <c r="I819" s="2" t="s">
        <v>2487</v>
      </c>
      <c r="J819" s="3" t="s">
        <v>2488</v>
      </c>
      <c r="K819" s="2" t="s">
        <v>2489</v>
      </c>
      <c r="L819" s="2" t="s">
        <v>2490</v>
      </c>
      <c r="M819" s="3" t="s">
        <v>4616</v>
      </c>
      <c r="N819" s="2" t="s">
        <v>4617</v>
      </c>
      <c r="O819" s="2" t="s">
        <v>4618</v>
      </c>
      <c r="P819" s="2">
        <v>10</v>
      </c>
      <c r="Q819" s="3" t="s">
        <v>2563</v>
      </c>
      <c r="R819" s="2" t="s">
        <v>961</v>
      </c>
      <c r="S819" s="3" t="s">
        <v>2564</v>
      </c>
      <c r="T819" s="3" t="s">
        <v>2496</v>
      </c>
      <c r="U819" s="2">
        <v>73431</v>
      </c>
      <c r="V819" s="2">
        <v>1</v>
      </c>
      <c r="W819" s="2">
        <v>0</v>
      </c>
      <c r="X819" s="2" t="s">
        <v>4617</v>
      </c>
      <c r="Z819" s="51">
        <v>45888.773562962997</v>
      </c>
      <c r="AB819" s="2" t="s">
        <v>950</v>
      </c>
    </row>
    <row r="820" spans="1:28" ht="15.75" x14ac:dyDescent="0.25">
      <c r="A820" s="2">
        <v>819</v>
      </c>
      <c r="B820" s="50" t="s">
        <v>4951</v>
      </c>
      <c r="C820" s="47">
        <f ca="1">SUMIF([1]Data!$AC$2:$AC$173,C820,[1]Data!$AD$2:$AD$173)</f>
        <v>0</v>
      </c>
      <c r="D820" s="51">
        <v>45888</v>
      </c>
      <c r="E820" s="51">
        <v>45888</v>
      </c>
      <c r="F820" s="52">
        <v>45888.774392511601</v>
      </c>
      <c r="G820" s="3" t="s">
        <v>4952</v>
      </c>
      <c r="H820" s="51"/>
      <c r="I820" s="2" t="s">
        <v>2487</v>
      </c>
      <c r="J820" s="3" t="s">
        <v>2488</v>
      </c>
      <c r="K820" s="2" t="s">
        <v>2489</v>
      </c>
      <c r="L820" s="2" t="s">
        <v>2490</v>
      </c>
      <c r="M820" s="3" t="s">
        <v>4953</v>
      </c>
      <c r="N820" s="2" t="s">
        <v>4954</v>
      </c>
      <c r="O820" s="2" t="s">
        <v>4955</v>
      </c>
      <c r="P820" s="2">
        <v>10</v>
      </c>
      <c r="Q820" s="3" t="s">
        <v>2510</v>
      </c>
      <c r="R820" s="2" t="s">
        <v>955</v>
      </c>
      <c r="S820" s="3" t="s">
        <v>2511</v>
      </c>
      <c r="T820" s="3" t="s">
        <v>2496</v>
      </c>
      <c r="U820" s="2">
        <v>46000</v>
      </c>
      <c r="V820" s="2">
        <v>2</v>
      </c>
      <c r="W820" s="2">
        <v>0</v>
      </c>
      <c r="X820" s="2" t="s">
        <v>4954</v>
      </c>
      <c r="Y820" s="2" t="s">
        <v>2541</v>
      </c>
      <c r="Z820" s="51">
        <v>45888.774388044003</v>
      </c>
      <c r="AB820" s="2" t="s">
        <v>950</v>
      </c>
    </row>
    <row r="821" spans="1:28" ht="15.75" x14ac:dyDescent="0.25">
      <c r="A821" s="2">
        <v>820</v>
      </c>
      <c r="B821" s="50" t="s">
        <v>4956</v>
      </c>
      <c r="C821" s="47">
        <f ca="1">SUMIF([1]Data!$AC$2:$AC$173,C821,[1]Data!$AD$2:$AD$173)</f>
        <v>0</v>
      </c>
      <c r="D821" s="51">
        <v>45888</v>
      </c>
      <c r="E821" s="51">
        <v>45900</v>
      </c>
      <c r="F821" s="52">
        <v>45888.7744151273</v>
      </c>
      <c r="G821" s="3" t="s">
        <v>4957</v>
      </c>
      <c r="H821" s="51"/>
      <c r="I821" s="2" t="s">
        <v>2487</v>
      </c>
      <c r="J821" s="3" t="s">
        <v>2488</v>
      </c>
      <c r="K821" s="2" t="s">
        <v>2489</v>
      </c>
      <c r="L821" s="2" t="s">
        <v>2490</v>
      </c>
      <c r="M821" s="3" t="s">
        <v>4958</v>
      </c>
      <c r="N821" s="2" t="s">
        <v>4959</v>
      </c>
      <c r="O821" s="2" t="s">
        <v>4960</v>
      </c>
      <c r="P821" s="2">
        <v>10</v>
      </c>
      <c r="Q821" s="3" t="s">
        <v>2494</v>
      </c>
      <c r="R821" s="2" t="s">
        <v>1079</v>
      </c>
      <c r="S821" s="3" t="s">
        <v>2495</v>
      </c>
      <c r="T821" s="3" t="s">
        <v>2496</v>
      </c>
      <c r="U821" s="2">
        <v>49500</v>
      </c>
      <c r="V821" s="2">
        <v>5</v>
      </c>
      <c r="W821" s="2">
        <v>0</v>
      </c>
      <c r="X821" s="2" t="s">
        <v>4961</v>
      </c>
      <c r="Y821" s="2" t="s">
        <v>4962</v>
      </c>
      <c r="Z821" s="51">
        <v>45888.774410729202</v>
      </c>
      <c r="AA821" s="2" t="s">
        <v>4963</v>
      </c>
      <c r="AB821" s="2" t="s">
        <v>950</v>
      </c>
    </row>
    <row r="822" spans="1:28" ht="15.75" x14ac:dyDescent="0.25">
      <c r="A822" s="2">
        <v>821</v>
      </c>
      <c r="B822" s="50" t="s">
        <v>4956</v>
      </c>
      <c r="C822" s="47">
        <f ca="1">SUMIF([1]Data!$AC$2:$AC$173,C822,[1]Data!$AD$2:$AD$173)</f>
        <v>0</v>
      </c>
      <c r="D822" s="51">
        <v>45888</v>
      </c>
      <c r="E822" s="51">
        <v>45900</v>
      </c>
      <c r="F822" s="52">
        <v>45888.7744151273</v>
      </c>
      <c r="G822" s="3" t="s">
        <v>4957</v>
      </c>
      <c r="H822" s="51"/>
      <c r="I822" s="2" t="s">
        <v>2487</v>
      </c>
      <c r="J822" s="3" t="s">
        <v>2488</v>
      </c>
      <c r="K822" s="2" t="s">
        <v>2489</v>
      </c>
      <c r="L822" s="2" t="s">
        <v>2490</v>
      </c>
      <c r="M822" s="3" t="s">
        <v>4958</v>
      </c>
      <c r="N822" s="2" t="s">
        <v>4959</v>
      </c>
      <c r="O822" s="2" t="s">
        <v>4960</v>
      </c>
      <c r="P822" s="2">
        <v>20</v>
      </c>
      <c r="Q822" s="3" t="s">
        <v>2502</v>
      </c>
      <c r="R822" s="2" t="s">
        <v>981</v>
      </c>
      <c r="S822" s="3" t="s">
        <v>2503</v>
      </c>
      <c r="T822" s="3" t="s">
        <v>2496</v>
      </c>
      <c r="U822" s="2">
        <v>50182</v>
      </c>
      <c r="V822" s="2">
        <v>7</v>
      </c>
      <c r="W822" s="2">
        <v>0</v>
      </c>
      <c r="X822" s="2" t="s">
        <v>4961</v>
      </c>
      <c r="Y822" s="2" t="s">
        <v>4962</v>
      </c>
      <c r="Z822" s="51">
        <v>45888.774410729202</v>
      </c>
      <c r="AA822" s="2" t="s">
        <v>4963</v>
      </c>
      <c r="AB822" s="2" t="s">
        <v>950</v>
      </c>
    </row>
    <row r="823" spans="1:28" ht="15.75" x14ac:dyDescent="0.25">
      <c r="A823" s="2">
        <v>822</v>
      </c>
      <c r="B823" s="50" t="s">
        <v>4956</v>
      </c>
      <c r="C823" s="47">
        <f ca="1">SUMIF([1]Data!$AC$2:$AC$173,C823,[1]Data!$AD$2:$AD$173)</f>
        <v>0</v>
      </c>
      <c r="D823" s="51">
        <v>45888</v>
      </c>
      <c r="E823" s="51">
        <v>45900</v>
      </c>
      <c r="F823" s="52">
        <v>45888.7744151273</v>
      </c>
      <c r="G823" s="3" t="s">
        <v>4957</v>
      </c>
      <c r="H823" s="51"/>
      <c r="I823" s="2" t="s">
        <v>2487</v>
      </c>
      <c r="J823" s="3" t="s">
        <v>2488</v>
      </c>
      <c r="K823" s="2" t="s">
        <v>2489</v>
      </c>
      <c r="L823" s="2" t="s">
        <v>2490</v>
      </c>
      <c r="M823" s="3" t="s">
        <v>4958</v>
      </c>
      <c r="N823" s="2" t="s">
        <v>4959</v>
      </c>
      <c r="O823" s="2" t="s">
        <v>4960</v>
      </c>
      <c r="P823" s="2">
        <v>30</v>
      </c>
      <c r="Q823" s="3" t="s">
        <v>2547</v>
      </c>
      <c r="R823" s="2" t="s">
        <v>994</v>
      </c>
      <c r="S823" s="3" t="s">
        <v>2548</v>
      </c>
      <c r="T823" s="3" t="s">
        <v>2496</v>
      </c>
      <c r="U823" s="2">
        <v>111606</v>
      </c>
      <c r="V823" s="2">
        <v>4</v>
      </c>
      <c r="W823" s="2">
        <v>0</v>
      </c>
      <c r="X823" s="2" t="s">
        <v>4961</v>
      </c>
      <c r="Y823" s="2" t="s">
        <v>4962</v>
      </c>
      <c r="Z823" s="51">
        <v>45888.774410729202</v>
      </c>
      <c r="AA823" s="2" t="s">
        <v>4963</v>
      </c>
      <c r="AB823" s="2" t="s">
        <v>950</v>
      </c>
    </row>
    <row r="824" spans="1:28" ht="15.75" x14ac:dyDescent="0.25">
      <c r="A824" s="2">
        <v>823</v>
      </c>
      <c r="B824" s="50" t="s">
        <v>4964</v>
      </c>
      <c r="C824" s="47">
        <f ca="1">SUMIF([1]Data!$AC$2:$AC$173,C824,[1]Data!$AD$2:$AD$173)</f>
        <v>0</v>
      </c>
      <c r="D824" s="51">
        <v>45888</v>
      </c>
      <c r="E824" s="51">
        <v>45893</v>
      </c>
      <c r="F824" s="52">
        <v>45888.776303009297</v>
      </c>
      <c r="G824" s="3" t="s">
        <v>4965</v>
      </c>
      <c r="H824" s="51"/>
      <c r="I824" s="2" t="s">
        <v>2487</v>
      </c>
      <c r="J824" s="3" t="s">
        <v>2488</v>
      </c>
      <c r="K824" s="2" t="s">
        <v>2489</v>
      </c>
      <c r="L824" s="2" t="s">
        <v>2490</v>
      </c>
      <c r="M824" s="3" t="s">
        <v>4966</v>
      </c>
      <c r="N824" s="2" t="s">
        <v>4967</v>
      </c>
      <c r="O824" s="2" t="s">
        <v>4968</v>
      </c>
      <c r="P824" s="2">
        <v>10</v>
      </c>
      <c r="Q824" s="3" t="s">
        <v>2519</v>
      </c>
      <c r="R824" s="2" t="s">
        <v>951</v>
      </c>
      <c r="S824" s="3" t="s">
        <v>2520</v>
      </c>
      <c r="T824" s="3" t="s">
        <v>2496</v>
      </c>
      <c r="U824" s="2">
        <v>111058</v>
      </c>
      <c r="V824" s="2">
        <v>3</v>
      </c>
      <c r="W824" s="2">
        <v>0</v>
      </c>
      <c r="X824" s="2" t="s">
        <v>4967</v>
      </c>
      <c r="Z824" s="51">
        <v>45888.776298530101</v>
      </c>
      <c r="AB824" s="2" t="s">
        <v>950</v>
      </c>
    </row>
    <row r="825" spans="1:28" ht="15.75" x14ac:dyDescent="0.25">
      <c r="A825" s="2">
        <v>824</v>
      </c>
      <c r="B825" s="50" t="s">
        <v>4969</v>
      </c>
      <c r="C825" s="47">
        <f ca="1">SUMIF([1]Data!$AC$2:$AC$173,C825,[1]Data!$AD$2:$AD$173)</f>
        <v>0</v>
      </c>
      <c r="D825" s="51">
        <v>45888</v>
      </c>
      <c r="E825" s="51">
        <v>45893</v>
      </c>
      <c r="F825" s="52">
        <v>45888.777739814803</v>
      </c>
      <c r="G825" s="3" t="s">
        <v>4970</v>
      </c>
      <c r="H825" s="51"/>
      <c r="I825" s="2" t="s">
        <v>2487</v>
      </c>
      <c r="J825" s="3" t="s">
        <v>2488</v>
      </c>
      <c r="K825" s="2" t="s">
        <v>2489</v>
      </c>
      <c r="L825" s="2" t="s">
        <v>2490</v>
      </c>
      <c r="M825" s="3" t="s">
        <v>4971</v>
      </c>
      <c r="N825" s="2" t="s">
        <v>4972</v>
      </c>
      <c r="O825" s="2" t="s">
        <v>4973</v>
      </c>
      <c r="P825" s="2">
        <v>10</v>
      </c>
      <c r="Q825" s="3" t="s">
        <v>2556</v>
      </c>
      <c r="R825" s="2" t="s">
        <v>960</v>
      </c>
      <c r="S825" s="3" t="s">
        <v>2557</v>
      </c>
      <c r="T825" s="3" t="s">
        <v>2496</v>
      </c>
      <c r="U825" s="2">
        <v>55595</v>
      </c>
      <c r="V825" s="2">
        <v>2</v>
      </c>
      <c r="W825" s="2">
        <v>0</v>
      </c>
      <c r="X825" s="2" t="s">
        <v>4972</v>
      </c>
      <c r="Y825" s="2" t="s">
        <v>4974</v>
      </c>
      <c r="Z825" s="51">
        <v>45888.777735335701</v>
      </c>
      <c r="AB825" s="2" t="s">
        <v>950</v>
      </c>
    </row>
    <row r="826" spans="1:28" ht="15.75" x14ac:dyDescent="0.25">
      <c r="A826" s="2">
        <v>825</v>
      </c>
      <c r="B826" s="50" t="s">
        <v>4969</v>
      </c>
      <c r="C826" s="47">
        <f ca="1">SUMIF([1]Data!$AC$2:$AC$173,C826,[1]Data!$AD$2:$AD$173)</f>
        <v>0</v>
      </c>
      <c r="D826" s="51">
        <v>45888</v>
      </c>
      <c r="E826" s="51">
        <v>45893</v>
      </c>
      <c r="F826" s="52">
        <v>45888.777739814803</v>
      </c>
      <c r="G826" s="3" t="s">
        <v>4970</v>
      </c>
      <c r="H826" s="51"/>
      <c r="I826" s="2" t="s">
        <v>2487</v>
      </c>
      <c r="J826" s="3" t="s">
        <v>2488</v>
      </c>
      <c r="K826" s="2" t="s">
        <v>2489</v>
      </c>
      <c r="L826" s="2" t="s">
        <v>2490</v>
      </c>
      <c r="M826" s="3" t="s">
        <v>4971</v>
      </c>
      <c r="N826" s="2" t="s">
        <v>4972</v>
      </c>
      <c r="O826" s="2" t="s">
        <v>4973</v>
      </c>
      <c r="P826" s="2">
        <v>20</v>
      </c>
      <c r="Q826" s="3" t="s">
        <v>2510</v>
      </c>
      <c r="R826" s="2" t="s">
        <v>955</v>
      </c>
      <c r="S826" s="3" t="s">
        <v>2511</v>
      </c>
      <c r="T826" s="3" t="s">
        <v>2496</v>
      </c>
      <c r="U826" s="2">
        <v>46000</v>
      </c>
      <c r="V826" s="2">
        <v>1</v>
      </c>
      <c r="W826" s="2">
        <v>0</v>
      </c>
      <c r="X826" s="2" t="s">
        <v>4972</v>
      </c>
      <c r="Y826" s="2" t="s">
        <v>4974</v>
      </c>
      <c r="Z826" s="51">
        <v>45888.777735335701</v>
      </c>
      <c r="AB826" s="2" t="s">
        <v>950</v>
      </c>
    </row>
    <row r="827" spans="1:28" ht="15.75" x14ac:dyDescent="0.25">
      <c r="A827" s="2">
        <v>826</v>
      </c>
      <c r="B827" s="50" t="s">
        <v>4975</v>
      </c>
      <c r="C827" s="47">
        <f ca="1">SUMIF([1]Data!$AC$2:$AC$173,C827,[1]Data!$AD$2:$AD$173)</f>
        <v>0</v>
      </c>
      <c r="D827" s="51">
        <v>45888</v>
      </c>
      <c r="E827" s="51">
        <v>45888</v>
      </c>
      <c r="F827" s="52">
        <v>45888.7804258912</v>
      </c>
      <c r="G827" s="3" t="s">
        <v>4976</v>
      </c>
      <c r="H827" s="51"/>
      <c r="I827" s="2" t="s">
        <v>2487</v>
      </c>
      <c r="J827" s="3" t="s">
        <v>2488</v>
      </c>
      <c r="K827" s="2" t="s">
        <v>2489</v>
      </c>
      <c r="L827" s="2" t="s">
        <v>2490</v>
      </c>
      <c r="M827" s="3" t="s">
        <v>4977</v>
      </c>
      <c r="N827" s="2" t="s">
        <v>4978</v>
      </c>
      <c r="O827" s="2" t="s">
        <v>4979</v>
      </c>
      <c r="P827" s="2">
        <v>10</v>
      </c>
      <c r="Q827" s="3" t="s">
        <v>2502</v>
      </c>
      <c r="R827" s="2" t="s">
        <v>981</v>
      </c>
      <c r="S827" s="3" t="s">
        <v>2503</v>
      </c>
      <c r="T827" s="3" t="s">
        <v>2496</v>
      </c>
      <c r="U827" s="2">
        <v>50182</v>
      </c>
      <c r="V827" s="2">
        <v>3</v>
      </c>
      <c r="W827" s="2">
        <v>0</v>
      </c>
      <c r="X827" s="2" t="s">
        <v>4980</v>
      </c>
      <c r="Z827" s="51">
        <v>45888.780421296302</v>
      </c>
      <c r="AB827" s="2" t="s">
        <v>950</v>
      </c>
    </row>
    <row r="828" spans="1:28" ht="15.75" x14ac:dyDescent="0.25">
      <c r="A828" s="2">
        <v>827</v>
      </c>
      <c r="B828" s="50" t="s">
        <v>4975</v>
      </c>
      <c r="C828" s="47">
        <f ca="1">SUMIF([1]Data!$AC$2:$AC$173,C828,[1]Data!$AD$2:$AD$173)</f>
        <v>0</v>
      </c>
      <c r="D828" s="51">
        <v>45888</v>
      </c>
      <c r="E828" s="51">
        <v>45888</v>
      </c>
      <c r="F828" s="52">
        <v>45888.7804258912</v>
      </c>
      <c r="G828" s="3" t="s">
        <v>4976</v>
      </c>
      <c r="H828" s="51"/>
      <c r="I828" s="2" t="s">
        <v>2487</v>
      </c>
      <c r="J828" s="3" t="s">
        <v>2488</v>
      </c>
      <c r="K828" s="2" t="s">
        <v>2489</v>
      </c>
      <c r="L828" s="2" t="s">
        <v>2490</v>
      </c>
      <c r="M828" s="3" t="s">
        <v>4977</v>
      </c>
      <c r="N828" s="2" t="s">
        <v>4978</v>
      </c>
      <c r="O828" s="2" t="s">
        <v>4979</v>
      </c>
      <c r="P828" s="2">
        <v>20</v>
      </c>
      <c r="Q828" s="3" t="s">
        <v>2498</v>
      </c>
      <c r="R828" s="2" t="s">
        <v>977</v>
      </c>
      <c r="S828" s="3" t="s">
        <v>2499</v>
      </c>
      <c r="T828" s="3" t="s">
        <v>2496</v>
      </c>
      <c r="U828" s="2">
        <v>50400</v>
      </c>
      <c r="V828" s="2">
        <v>3</v>
      </c>
      <c r="W828" s="2">
        <v>0</v>
      </c>
      <c r="X828" s="2" t="s">
        <v>4980</v>
      </c>
      <c r="Z828" s="51">
        <v>45888.780421296302</v>
      </c>
      <c r="AB828" s="2" t="s">
        <v>950</v>
      </c>
    </row>
    <row r="829" spans="1:28" ht="15.75" x14ac:dyDescent="0.25">
      <c r="A829" s="2">
        <v>828</v>
      </c>
      <c r="B829" s="50" t="s">
        <v>4981</v>
      </c>
      <c r="C829" s="47">
        <f ca="1">SUMIF([1]Data!$AC$2:$AC$173,C829,[1]Data!$AD$2:$AD$173)</f>
        <v>0</v>
      </c>
      <c r="D829" s="51">
        <v>45888</v>
      </c>
      <c r="E829" s="51">
        <v>45893</v>
      </c>
      <c r="F829" s="52">
        <v>45888.782099733799</v>
      </c>
      <c r="G829" s="3" t="s">
        <v>4982</v>
      </c>
      <c r="H829" s="51"/>
      <c r="I829" s="2" t="s">
        <v>2487</v>
      </c>
      <c r="J829" s="3" t="s">
        <v>2488</v>
      </c>
      <c r="K829" s="2" t="s">
        <v>2489</v>
      </c>
      <c r="L829" s="2" t="s">
        <v>2490</v>
      </c>
      <c r="M829" s="3" t="s">
        <v>4983</v>
      </c>
      <c r="N829" s="2" t="s">
        <v>4984</v>
      </c>
      <c r="O829" s="2" t="s">
        <v>4985</v>
      </c>
      <c r="P829" s="2">
        <v>10</v>
      </c>
      <c r="Q829" s="3" t="s">
        <v>2519</v>
      </c>
      <c r="R829" s="2" t="s">
        <v>951</v>
      </c>
      <c r="S829" s="3" t="s">
        <v>2520</v>
      </c>
      <c r="T829" s="3" t="s">
        <v>2496</v>
      </c>
      <c r="U829" s="2">
        <v>111058</v>
      </c>
      <c r="V829" s="2">
        <v>2</v>
      </c>
      <c r="W829" s="2">
        <v>0</v>
      </c>
      <c r="X829" s="2" t="s">
        <v>4984</v>
      </c>
      <c r="Y829" s="2" t="s">
        <v>4986</v>
      </c>
      <c r="Z829" s="51">
        <v>45888.782095173599</v>
      </c>
      <c r="AB829" s="2" t="s">
        <v>950</v>
      </c>
    </row>
    <row r="830" spans="1:28" ht="15.75" x14ac:dyDescent="0.25">
      <c r="A830" s="2">
        <v>829</v>
      </c>
      <c r="B830" s="50" t="s">
        <v>4987</v>
      </c>
      <c r="C830" s="47">
        <f ca="1">SUMIF([1]Data!$AC$2:$AC$173,C830,[1]Data!$AD$2:$AD$173)</f>
        <v>0</v>
      </c>
      <c r="D830" s="51">
        <v>45888</v>
      </c>
      <c r="E830" s="51">
        <v>45888</v>
      </c>
      <c r="F830" s="52">
        <v>45888.787052662003</v>
      </c>
      <c r="G830" s="3" t="s">
        <v>4988</v>
      </c>
      <c r="H830" s="51"/>
      <c r="I830" s="2" t="s">
        <v>2487</v>
      </c>
      <c r="J830" s="3" t="s">
        <v>2488</v>
      </c>
      <c r="K830" s="2" t="s">
        <v>2489</v>
      </c>
      <c r="L830" s="2" t="s">
        <v>2490</v>
      </c>
      <c r="M830" s="3" t="s">
        <v>4989</v>
      </c>
      <c r="N830" s="2" t="s">
        <v>4990</v>
      </c>
      <c r="O830" s="2" t="s">
        <v>4991</v>
      </c>
      <c r="P830" s="2">
        <v>10</v>
      </c>
      <c r="Q830" s="3" t="s">
        <v>2494</v>
      </c>
      <c r="R830" s="2" t="s">
        <v>1079</v>
      </c>
      <c r="S830" s="3" t="s">
        <v>2495</v>
      </c>
      <c r="T830" s="3" t="s">
        <v>2496</v>
      </c>
      <c r="U830" s="2">
        <v>49500</v>
      </c>
      <c r="V830" s="2">
        <v>2</v>
      </c>
      <c r="W830" s="2">
        <v>0</v>
      </c>
      <c r="X830" s="2" t="s">
        <v>4990</v>
      </c>
      <c r="Z830" s="51">
        <v>45888.787047916703</v>
      </c>
      <c r="AB830" s="2" t="s">
        <v>950</v>
      </c>
    </row>
    <row r="831" spans="1:28" ht="15.75" x14ac:dyDescent="0.25">
      <c r="A831" s="2">
        <v>830</v>
      </c>
      <c r="B831" s="50" t="s">
        <v>4992</v>
      </c>
      <c r="C831" s="47">
        <f ca="1">SUMIF([1]Data!$AC$2:$AC$173,C831,[1]Data!$AD$2:$AD$173)</f>
        <v>0</v>
      </c>
      <c r="D831" s="51">
        <v>45888</v>
      </c>
      <c r="E831" s="51">
        <v>45893</v>
      </c>
      <c r="F831" s="52">
        <v>45888.787854548602</v>
      </c>
      <c r="G831" s="3" t="s">
        <v>4993</v>
      </c>
      <c r="H831" s="51"/>
      <c r="I831" s="2" t="s">
        <v>2487</v>
      </c>
      <c r="J831" s="3" t="s">
        <v>2488</v>
      </c>
      <c r="K831" s="2" t="s">
        <v>2489</v>
      </c>
      <c r="L831" s="2" t="s">
        <v>2490</v>
      </c>
      <c r="M831" s="3" t="s">
        <v>4994</v>
      </c>
      <c r="N831" s="2" t="s">
        <v>4995</v>
      </c>
      <c r="O831" s="2" t="s">
        <v>4996</v>
      </c>
      <c r="P831" s="2">
        <v>10</v>
      </c>
      <c r="Q831" s="3" t="s">
        <v>2519</v>
      </c>
      <c r="R831" s="2" t="s">
        <v>951</v>
      </c>
      <c r="S831" s="3" t="s">
        <v>2520</v>
      </c>
      <c r="T831" s="3" t="s">
        <v>2496</v>
      </c>
      <c r="U831" s="2">
        <v>111058</v>
      </c>
      <c r="V831" s="2">
        <v>1</v>
      </c>
      <c r="W831" s="2">
        <v>0</v>
      </c>
      <c r="X831" s="2" t="s">
        <v>4995</v>
      </c>
      <c r="Z831" s="51">
        <v>45888.787850462999</v>
      </c>
      <c r="AA831" s="2" t="s">
        <v>4997</v>
      </c>
      <c r="AB831" s="2" t="s">
        <v>950</v>
      </c>
    </row>
    <row r="832" spans="1:28" ht="15.75" x14ac:dyDescent="0.25">
      <c r="A832" s="2">
        <v>831</v>
      </c>
      <c r="B832" s="50" t="s">
        <v>4992</v>
      </c>
      <c r="C832" s="47">
        <f ca="1">SUMIF([1]Data!$AC$2:$AC$173,C832,[1]Data!$AD$2:$AD$173)</f>
        <v>0</v>
      </c>
      <c r="D832" s="51">
        <v>45888</v>
      </c>
      <c r="E832" s="51">
        <v>45893</v>
      </c>
      <c r="F832" s="52">
        <v>45888.787854548602</v>
      </c>
      <c r="G832" s="3" t="s">
        <v>4993</v>
      </c>
      <c r="H832" s="51"/>
      <c r="I832" s="2" t="s">
        <v>2487</v>
      </c>
      <c r="J832" s="3" t="s">
        <v>2488</v>
      </c>
      <c r="K832" s="2" t="s">
        <v>2489</v>
      </c>
      <c r="L832" s="2" t="s">
        <v>2490</v>
      </c>
      <c r="M832" s="3" t="s">
        <v>4994</v>
      </c>
      <c r="N832" s="2" t="s">
        <v>4995</v>
      </c>
      <c r="O832" s="2" t="s">
        <v>4996</v>
      </c>
      <c r="P832" s="2">
        <v>20</v>
      </c>
      <c r="Q832" s="3" t="s">
        <v>2556</v>
      </c>
      <c r="R832" s="2" t="s">
        <v>960</v>
      </c>
      <c r="S832" s="3" t="s">
        <v>2557</v>
      </c>
      <c r="T832" s="3" t="s">
        <v>2496</v>
      </c>
      <c r="U832" s="2">
        <v>55595</v>
      </c>
      <c r="V832" s="2">
        <v>2</v>
      </c>
      <c r="W832" s="2">
        <v>0</v>
      </c>
      <c r="X832" s="2" t="s">
        <v>4995</v>
      </c>
      <c r="Z832" s="51">
        <v>45888.787850462999</v>
      </c>
      <c r="AA832" s="2" t="s">
        <v>4997</v>
      </c>
      <c r="AB832" s="2" t="s">
        <v>950</v>
      </c>
    </row>
    <row r="833" spans="1:28" ht="15.75" x14ac:dyDescent="0.25">
      <c r="A833" s="2">
        <v>832</v>
      </c>
      <c r="B833" s="50" t="s">
        <v>4992</v>
      </c>
      <c r="C833" s="47">
        <f ca="1">SUMIF([1]Data!$AC$2:$AC$173,C833,[1]Data!$AD$2:$AD$173)</f>
        <v>0</v>
      </c>
      <c r="D833" s="51">
        <v>45888</v>
      </c>
      <c r="E833" s="51">
        <v>45893</v>
      </c>
      <c r="F833" s="52">
        <v>45888.787854548602</v>
      </c>
      <c r="G833" s="3" t="s">
        <v>4993</v>
      </c>
      <c r="H833" s="51"/>
      <c r="I833" s="2" t="s">
        <v>2487</v>
      </c>
      <c r="J833" s="3" t="s">
        <v>2488</v>
      </c>
      <c r="K833" s="2" t="s">
        <v>2489</v>
      </c>
      <c r="L833" s="2" t="s">
        <v>2490</v>
      </c>
      <c r="M833" s="3" t="s">
        <v>4994</v>
      </c>
      <c r="N833" s="2" t="s">
        <v>4995</v>
      </c>
      <c r="O833" s="2" t="s">
        <v>4996</v>
      </c>
      <c r="P833" s="2">
        <v>30</v>
      </c>
      <c r="Q833" s="3" t="s">
        <v>2592</v>
      </c>
      <c r="R833" s="2" t="s">
        <v>959</v>
      </c>
      <c r="S833" s="3" t="s">
        <v>2593</v>
      </c>
      <c r="T833" s="3" t="s">
        <v>2496</v>
      </c>
      <c r="U833" s="2">
        <v>70950</v>
      </c>
      <c r="V833" s="2">
        <v>2</v>
      </c>
      <c r="W833" s="2">
        <v>0</v>
      </c>
      <c r="X833" s="2" t="s">
        <v>4995</v>
      </c>
      <c r="Z833" s="51">
        <v>45888.787850462999</v>
      </c>
      <c r="AA833" s="2" t="s">
        <v>4997</v>
      </c>
      <c r="AB833" s="2" t="s">
        <v>950</v>
      </c>
    </row>
    <row r="834" spans="1:28" ht="15.75" x14ac:dyDescent="0.25">
      <c r="A834" s="2">
        <v>833</v>
      </c>
      <c r="B834" s="50" t="s">
        <v>4992</v>
      </c>
      <c r="C834" s="47">
        <f ca="1">SUMIF([1]Data!$AC$2:$AC$173,C834,[1]Data!$AD$2:$AD$173)</f>
        <v>0</v>
      </c>
      <c r="D834" s="51">
        <v>45888</v>
      </c>
      <c r="E834" s="51">
        <v>45893</v>
      </c>
      <c r="F834" s="52">
        <v>45888.787854548602</v>
      </c>
      <c r="G834" s="3" t="s">
        <v>4993</v>
      </c>
      <c r="H834" s="51"/>
      <c r="I834" s="2" t="s">
        <v>2487</v>
      </c>
      <c r="J834" s="3" t="s">
        <v>2488</v>
      </c>
      <c r="K834" s="2" t="s">
        <v>2489</v>
      </c>
      <c r="L834" s="2" t="s">
        <v>2490</v>
      </c>
      <c r="M834" s="3" t="s">
        <v>4994</v>
      </c>
      <c r="N834" s="2" t="s">
        <v>4995</v>
      </c>
      <c r="O834" s="2" t="s">
        <v>4996</v>
      </c>
      <c r="P834" s="2">
        <v>40</v>
      </c>
      <c r="Q834" s="3" t="s">
        <v>2528</v>
      </c>
      <c r="R834" s="2" t="s">
        <v>965</v>
      </c>
      <c r="S834" s="3" t="s">
        <v>2529</v>
      </c>
      <c r="T834" s="3" t="s">
        <v>2496</v>
      </c>
      <c r="U834" s="2">
        <v>74250</v>
      </c>
      <c r="V834" s="2">
        <v>2</v>
      </c>
      <c r="W834" s="2">
        <v>0</v>
      </c>
      <c r="X834" s="2" t="s">
        <v>4995</v>
      </c>
      <c r="Z834" s="51">
        <v>45888.787850462999</v>
      </c>
      <c r="AA834" s="2" t="s">
        <v>4997</v>
      </c>
      <c r="AB834" s="2" t="s">
        <v>950</v>
      </c>
    </row>
    <row r="835" spans="1:28" ht="15.75" x14ac:dyDescent="0.25">
      <c r="A835" s="2">
        <v>834</v>
      </c>
      <c r="B835" s="50" t="s">
        <v>4998</v>
      </c>
      <c r="C835" s="47">
        <f ca="1">SUMIF([1]Data!$AC$2:$AC$173,C835,[1]Data!$AD$2:$AD$173)</f>
        <v>0</v>
      </c>
      <c r="D835" s="51">
        <v>45888</v>
      </c>
      <c r="E835" s="51">
        <v>45893</v>
      </c>
      <c r="F835" s="52">
        <v>45888.790351539399</v>
      </c>
      <c r="G835" s="3" t="s">
        <v>4999</v>
      </c>
      <c r="H835" s="51"/>
      <c r="I835" s="2" t="s">
        <v>2487</v>
      </c>
      <c r="J835" s="3" t="s">
        <v>2488</v>
      </c>
      <c r="K835" s="2" t="s">
        <v>2489</v>
      </c>
      <c r="L835" s="2" t="s">
        <v>2490</v>
      </c>
      <c r="M835" s="3" t="s">
        <v>5000</v>
      </c>
      <c r="N835" s="2" t="s">
        <v>5001</v>
      </c>
      <c r="O835" s="2" t="s">
        <v>5002</v>
      </c>
      <c r="P835" s="2">
        <v>10</v>
      </c>
      <c r="Q835" s="3" t="s">
        <v>2519</v>
      </c>
      <c r="R835" s="2" t="s">
        <v>951</v>
      </c>
      <c r="S835" s="3" t="s">
        <v>2520</v>
      </c>
      <c r="T835" s="3" t="s">
        <v>2496</v>
      </c>
      <c r="U835" s="2">
        <v>111058</v>
      </c>
      <c r="V835" s="2">
        <v>1</v>
      </c>
      <c r="W835" s="2">
        <v>0</v>
      </c>
      <c r="X835" s="2" t="s">
        <v>5001</v>
      </c>
      <c r="Y835" s="2" t="s">
        <v>5003</v>
      </c>
      <c r="Z835" s="51">
        <v>45888.790346793998</v>
      </c>
      <c r="AA835" s="2" t="s">
        <v>5004</v>
      </c>
      <c r="AB835" s="2" t="s">
        <v>950</v>
      </c>
    </row>
    <row r="836" spans="1:28" ht="15.75" x14ac:dyDescent="0.25">
      <c r="A836" s="2">
        <v>835</v>
      </c>
      <c r="B836" s="50" t="s">
        <v>5005</v>
      </c>
      <c r="C836" s="47">
        <f ca="1">SUMIF([1]Data!$AC$2:$AC$173,C836,[1]Data!$AD$2:$AD$173)</f>
        <v>0</v>
      </c>
      <c r="D836" s="51">
        <v>45888</v>
      </c>
      <c r="E836" s="51">
        <v>45895</v>
      </c>
      <c r="F836" s="52">
        <v>45888.790964467596</v>
      </c>
      <c r="G836" s="3" t="s">
        <v>5006</v>
      </c>
      <c r="H836" s="51"/>
      <c r="I836" s="2" t="s">
        <v>2487</v>
      </c>
      <c r="J836" s="3" t="s">
        <v>2488</v>
      </c>
      <c r="K836" s="2" t="s">
        <v>2489</v>
      </c>
      <c r="L836" s="2" t="s">
        <v>2490</v>
      </c>
      <c r="M836" s="3" t="s">
        <v>5007</v>
      </c>
      <c r="N836" s="2" t="s">
        <v>5008</v>
      </c>
      <c r="O836" s="2" t="s">
        <v>5009</v>
      </c>
      <c r="P836" s="2">
        <v>10</v>
      </c>
      <c r="Q836" s="3" t="s">
        <v>2519</v>
      </c>
      <c r="R836" s="2" t="s">
        <v>951</v>
      </c>
      <c r="S836" s="3" t="s">
        <v>2520</v>
      </c>
      <c r="T836" s="3" t="s">
        <v>2496</v>
      </c>
      <c r="U836" s="2">
        <v>111058</v>
      </c>
      <c r="V836" s="2">
        <v>1</v>
      </c>
      <c r="W836" s="2">
        <v>0</v>
      </c>
      <c r="X836" s="2" t="s">
        <v>5008</v>
      </c>
      <c r="Y836" s="2" t="s">
        <v>5010</v>
      </c>
      <c r="Z836" s="51">
        <v>45888.790959722202</v>
      </c>
      <c r="AB836" s="2" t="s">
        <v>950</v>
      </c>
    </row>
    <row r="837" spans="1:28" ht="15.75" x14ac:dyDescent="0.25">
      <c r="A837" s="2">
        <v>836</v>
      </c>
      <c r="B837" s="50" t="s">
        <v>5011</v>
      </c>
      <c r="C837" s="47">
        <f ca="1">SUMIF([1]Data!$AC$2:$AC$173,C837,[1]Data!$AD$2:$AD$173)</f>
        <v>0</v>
      </c>
      <c r="D837" s="51">
        <v>45888</v>
      </c>
      <c r="E837" s="51">
        <v>45893</v>
      </c>
      <c r="F837" s="52">
        <v>45888.7919594907</v>
      </c>
      <c r="G837" s="3" t="s">
        <v>5012</v>
      </c>
      <c r="H837" s="51"/>
      <c r="I837" s="2" t="s">
        <v>2487</v>
      </c>
      <c r="J837" s="3" t="s">
        <v>2488</v>
      </c>
      <c r="K837" s="2" t="s">
        <v>2489</v>
      </c>
      <c r="L837" s="2" t="s">
        <v>2490</v>
      </c>
      <c r="M837" s="3" t="s">
        <v>5013</v>
      </c>
      <c r="N837" s="2" t="s">
        <v>5014</v>
      </c>
      <c r="O837" s="2" t="s">
        <v>5015</v>
      </c>
      <c r="P837" s="2">
        <v>10</v>
      </c>
      <c r="Q837" s="3" t="s">
        <v>2519</v>
      </c>
      <c r="R837" s="2" t="s">
        <v>951</v>
      </c>
      <c r="S837" s="3" t="s">
        <v>2520</v>
      </c>
      <c r="T837" s="3" t="s">
        <v>2496</v>
      </c>
      <c r="U837" s="2">
        <v>111058</v>
      </c>
      <c r="V837" s="2">
        <v>1</v>
      </c>
      <c r="W837" s="2">
        <v>0</v>
      </c>
      <c r="X837" s="2" t="s">
        <v>5014</v>
      </c>
      <c r="Z837" s="51">
        <v>45888.7919547454</v>
      </c>
      <c r="AB837" s="2" t="s">
        <v>950</v>
      </c>
    </row>
    <row r="838" spans="1:28" ht="15.75" x14ac:dyDescent="0.25">
      <c r="A838" s="2">
        <v>837</v>
      </c>
      <c r="B838" s="50" t="s">
        <v>5016</v>
      </c>
      <c r="C838" s="47">
        <f ca="1">SUMIF([1]Data!$AC$2:$AC$173,C838,[1]Data!$AD$2:$AD$173)</f>
        <v>0</v>
      </c>
      <c r="D838" s="51">
        <v>45888</v>
      </c>
      <c r="E838" s="51">
        <v>45893</v>
      </c>
      <c r="F838" s="52">
        <v>45888.793337997697</v>
      </c>
      <c r="G838" s="3" t="s">
        <v>5017</v>
      </c>
      <c r="H838" s="51"/>
      <c r="I838" s="2" t="s">
        <v>2487</v>
      </c>
      <c r="J838" s="3" t="s">
        <v>2488</v>
      </c>
      <c r="K838" s="2" t="s">
        <v>2489</v>
      </c>
      <c r="L838" s="2" t="s">
        <v>2490</v>
      </c>
      <c r="M838" s="3" t="s">
        <v>5018</v>
      </c>
      <c r="N838" s="2" t="s">
        <v>5019</v>
      </c>
      <c r="O838" s="2" t="s">
        <v>5020</v>
      </c>
      <c r="P838" s="2">
        <v>10</v>
      </c>
      <c r="Q838" s="3" t="s">
        <v>2519</v>
      </c>
      <c r="R838" s="2" t="s">
        <v>951</v>
      </c>
      <c r="S838" s="3" t="s">
        <v>2520</v>
      </c>
      <c r="T838" s="3" t="s">
        <v>2496</v>
      </c>
      <c r="U838" s="2">
        <v>111058</v>
      </c>
      <c r="V838" s="2">
        <v>2</v>
      </c>
      <c r="W838" s="2">
        <v>0</v>
      </c>
      <c r="X838" s="2" t="s">
        <v>5019</v>
      </c>
      <c r="Z838" s="51">
        <v>45888.793333298599</v>
      </c>
      <c r="AA838" s="2" t="s">
        <v>5021</v>
      </c>
      <c r="AB838" s="2" t="s">
        <v>950</v>
      </c>
    </row>
    <row r="839" spans="1:28" ht="15.75" x14ac:dyDescent="0.25">
      <c r="A839" s="2">
        <v>838</v>
      </c>
      <c r="B839" s="50" t="s">
        <v>5022</v>
      </c>
      <c r="C839" s="47">
        <f ca="1">SUMIF([1]Data!$AC$2:$AC$173,C839,[1]Data!$AD$2:$AD$173)</f>
        <v>0</v>
      </c>
      <c r="D839" s="51">
        <v>45888</v>
      </c>
      <c r="E839" s="51">
        <v>45888</v>
      </c>
      <c r="F839" s="52">
        <v>45888.798846527803</v>
      </c>
      <c r="G839" s="3" t="s">
        <v>5023</v>
      </c>
      <c r="H839" s="51"/>
      <c r="I839" s="2" t="s">
        <v>2487</v>
      </c>
      <c r="J839" s="3" t="s">
        <v>2488</v>
      </c>
      <c r="K839" s="2" t="s">
        <v>2489</v>
      </c>
      <c r="L839" s="2" t="s">
        <v>2490</v>
      </c>
      <c r="M839" s="3" t="s">
        <v>5024</v>
      </c>
      <c r="N839" s="2" t="s">
        <v>5025</v>
      </c>
      <c r="O839" s="2" t="s">
        <v>5026</v>
      </c>
      <c r="P839" s="2">
        <v>10</v>
      </c>
      <c r="Q839" s="3" t="s">
        <v>2528</v>
      </c>
      <c r="R839" s="2" t="s">
        <v>965</v>
      </c>
      <c r="S839" s="3" t="s">
        <v>2529</v>
      </c>
      <c r="T839" s="3" t="s">
        <v>2496</v>
      </c>
      <c r="U839" s="2">
        <v>74250</v>
      </c>
      <c r="V839" s="2">
        <v>1</v>
      </c>
      <c r="W839" s="2">
        <v>0</v>
      </c>
      <c r="X839" s="2" t="s">
        <v>5025</v>
      </c>
      <c r="Z839" s="51">
        <v>45888.798842280099</v>
      </c>
      <c r="AB839" s="2" t="s">
        <v>950</v>
      </c>
    </row>
    <row r="840" spans="1:28" ht="15.75" x14ac:dyDescent="0.25">
      <c r="A840" s="2">
        <v>839</v>
      </c>
      <c r="B840" s="50" t="s">
        <v>5022</v>
      </c>
      <c r="C840" s="47">
        <f ca="1">SUMIF([1]Data!$AC$2:$AC$173,C840,[1]Data!$AD$2:$AD$173)</f>
        <v>0</v>
      </c>
      <c r="D840" s="51">
        <v>45888</v>
      </c>
      <c r="E840" s="51">
        <v>45888</v>
      </c>
      <c r="F840" s="52">
        <v>45888.798846527803</v>
      </c>
      <c r="G840" s="3" t="s">
        <v>5023</v>
      </c>
      <c r="H840" s="51"/>
      <c r="I840" s="2" t="s">
        <v>2487</v>
      </c>
      <c r="J840" s="3" t="s">
        <v>2488</v>
      </c>
      <c r="K840" s="2" t="s">
        <v>2489</v>
      </c>
      <c r="L840" s="2" t="s">
        <v>2490</v>
      </c>
      <c r="M840" s="3" t="s">
        <v>5024</v>
      </c>
      <c r="N840" s="2" t="s">
        <v>5025</v>
      </c>
      <c r="O840" s="2" t="s">
        <v>5026</v>
      </c>
      <c r="P840" s="2">
        <v>20</v>
      </c>
      <c r="Q840" s="3" t="s">
        <v>2502</v>
      </c>
      <c r="R840" s="2" t="s">
        <v>981</v>
      </c>
      <c r="S840" s="3" t="s">
        <v>2503</v>
      </c>
      <c r="T840" s="3" t="s">
        <v>2496</v>
      </c>
      <c r="U840" s="2">
        <v>50182</v>
      </c>
      <c r="V840" s="2">
        <v>2</v>
      </c>
      <c r="W840" s="2">
        <v>0</v>
      </c>
      <c r="X840" s="2" t="s">
        <v>5025</v>
      </c>
      <c r="Z840" s="51">
        <v>45888.798842280099</v>
      </c>
      <c r="AB840" s="2" t="s">
        <v>950</v>
      </c>
    </row>
    <row r="841" spans="1:28" ht="15.75" x14ac:dyDescent="0.25">
      <c r="A841" s="2">
        <v>840</v>
      </c>
      <c r="B841" s="50" t="s">
        <v>5022</v>
      </c>
      <c r="C841" s="47">
        <f ca="1">SUMIF([1]Data!$AC$2:$AC$173,C841,[1]Data!$AD$2:$AD$173)</f>
        <v>0</v>
      </c>
      <c r="D841" s="51">
        <v>45888</v>
      </c>
      <c r="E841" s="51">
        <v>45888</v>
      </c>
      <c r="F841" s="52">
        <v>45888.798846527803</v>
      </c>
      <c r="G841" s="3" t="s">
        <v>5023</v>
      </c>
      <c r="H841" s="51"/>
      <c r="I841" s="2" t="s">
        <v>2487</v>
      </c>
      <c r="J841" s="3" t="s">
        <v>2488</v>
      </c>
      <c r="K841" s="2" t="s">
        <v>2489</v>
      </c>
      <c r="L841" s="2" t="s">
        <v>2490</v>
      </c>
      <c r="M841" s="3" t="s">
        <v>5024</v>
      </c>
      <c r="N841" s="2" t="s">
        <v>5025</v>
      </c>
      <c r="O841" s="2" t="s">
        <v>5026</v>
      </c>
      <c r="P841" s="2">
        <v>30</v>
      </c>
      <c r="Q841" s="3" t="s">
        <v>2510</v>
      </c>
      <c r="R841" s="2" t="s">
        <v>955</v>
      </c>
      <c r="S841" s="3" t="s">
        <v>2511</v>
      </c>
      <c r="T841" s="3" t="s">
        <v>2496</v>
      </c>
      <c r="U841" s="2">
        <v>46000</v>
      </c>
      <c r="V841" s="2">
        <v>2</v>
      </c>
      <c r="W841" s="2">
        <v>0</v>
      </c>
      <c r="X841" s="2" t="s">
        <v>5025</v>
      </c>
      <c r="Z841" s="51">
        <v>45888.798842280099</v>
      </c>
      <c r="AB841" s="2" t="s">
        <v>950</v>
      </c>
    </row>
    <row r="842" spans="1:28" ht="15.75" x14ac:dyDescent="0.25">
      <c r="A842" s="2">
        <v>841</v>
      </c>
      <c r="B842" s="50" t="s">
        <v>5027</v>
      </c>
      <c r="C842" s="47">
        <f ca="1">SUMIF([1]Data!$AC$2:$AC$173,C842,[1]Data!$AD$2:$AD$173)</f>
        <v>0</v>
      </c>
      <c r="D842" s="51">
        <v>45888</v>
      </c>
      <c r="E842" s="51">
        <v>45888</v>
      </c>
      <c r="F842" s="52">
        <v>45888.805842789297</v>
      </c>
      <c r="G842" s="3" t="s">
        <v>5028</v>
      </c>
      <c r="H842" s="51"/>
      <c r="I842" s="2" t="s">
        <v>2487</v>
      </c>
      <c r="J842" s="3" t="s">
        <v>2488</v>
      </c>
      <c r="K842" s="2" t="s">
        <v>2489</v>
      </c>
      <c r="L842" s="2" t="s">
        <v>2490</v>
      </c>
      <c r="M842" s="3" t="s">
        <v>5029</v>
      </c>
      <c r="N842" s="2" t="s">
        <v>5030</v>
      </c>
      <c r="O842" s="2" t="s">
        <v>5031</v>
      </c>
      <c r="P842" s="2">
        <v>10</v>
      </c>
      <c r="Q842" s="3" t="s">
        <v>2510</v>
      </c>
      <c r="R842" s="2" t="s">
        <v>955</v>
      </c>
      <c r="S842" s="3" t="s">
        <v>2511</v>
      </c>
      <c r="T842" s="3" t="s">
        <v>2496</v>
      </c>
      <c r="U842" s="2">
        <v>46000</v>
      </c>
      <c r="V842" s="2">
        <v>1</v>
      </c>
      <c r="W842" s="2">
        <v>0</v>
      </c>
      <c r="X842" s="2" t="s">
        <v>5030</v>
      </c>
      <c r="Y842" s="2" t="s">
        <v>2541</v>
      </c>
      <c r="Z842" s="51">
        <v>45888.805839085602</v>
      </c>
      <c r="AB842" s="2" t="s">
        <v>950</v>
      </c>
    </row>
    <row r="843" spans="1:28" ht="15.75" x14ac:dyDescent="0.25">
      <c r="A843" s="2">
        <v>842</v>
      </c>
      <c r="B843" s="50" t="s">
        <v>5032</v>
      </c>
      <c r="C843" s="47">
        <f ca="1">SUMIF([1]Data!$AC$2:$AC$173,C843,[1]Data!$AD$2:$AD$173)</f>
        <v>0</v>
      </c>
      <c r="D843" s="51">
        <v>45888</v>
      </c>
      <c r="E843" s="51">
        <v>45888</v>
      </c>
      <c r="F843" s="52">
        <v>45888.827159953697</v>
      </c>
      <c r="G843" s="3" t="s">
        <v>5033</v>
      </c>
      <c r="H843" s="51"/>
      <c r="I843" s="2" t="s">
        <v>2487</v>
      </c>
      <c r="J843" s="3" t="s">
        <v>2488</v>
      </c>
      <c r="K843" s="2" t="s">
        <v>2489</v>
      </c>
      <c r="L843" s="2" t="s">
        <v>2490</v>
      </c>
      <c r="M843" s="3" t="s">
        <v>5034</v>
      </c>
      <c r="N843" s="2" t="s">
        <v>5035</v>
      </c>
      <c r="O843" s="2" t="s">
        <v>5036</v>
      </c>
      <c r="P843" s="2">
        <v>10</v>
      </c>
      <c r="Q843" s="3" t="s">
        <v>2528</v>
      </c>
      <c r="R843" s="2" t="s">
        <v>965</v>
      </c>
      <c r="S843" s="3" t="s">
        <v>2529</v>
      </c>
      <c r="T843" s="3" t="s">
        <v>2496</v>
      </c>
      <c r="U843" s="2">
        <v>74250</v>
      </c>
      <c r="V843" s="2">
        <v>2</v>
      </c>
      <c r="W843" s="2">
        <v>0</v>
      </c>
      <c r="X843" s="2" t="s">
        <v>5035</v>
      </c>
      <c r="Z843" s="51">
        <v>45888.827154548599</v>
      </c>
      <c r="AB843" s="2" t="s">
        <v>950</v>
      </c>
    </row>
    <row r="844" spans="1:28" ht="15.75" x14ac:dyDescent="0.25">
      <c r="A844" s="2">
        <v>843</v>
      </c>
      <c r="B844" s="50" t="s">
        <v>5037</v>
      </c>
      <c r="C844" s="47">
        <f ca="1">SUMIF([1]Data!$AC$2:$AC$173,C844,[1]Data!$AD$2:$AD$173)</f>
        <v>0</v>
      </c>
      <c r="D844" s="51">
        <v>45888</v>
      </c>
      <c r="E844" s="51">
        <v>45893</v>
      </c>
      <c r="F844" s="52">
        <v>45888.827570567097</v>
      </c>
      <c r="G844" s="3" t="s">
        <v>5038</v>
      </c>
      <c r="H844" s="51"/>
      <c r="I844" s="2" t="s">
        <v>2487</v>
      </c>
      <c r="J844" s="3" t="s">
        <v>2488</v>
      </c>
      <c r="K844" s="2" t="s">
        <v>2489</v>
      </c>
      <c r="L844" s="2" t="s">
        <v>2490</v>
      </c>
      <c r="M844" s="3" t="s">
        <v>5039</v>
      </c>
      <c r="N844" s="2" t="s">
        <v>5040</v>
      </c>
      <c r="O844" s="2" t="s">
        <v>5041</v>
      </c>
      <c r="P844" s="2">
        <v>10</v>
      </c>
      <c r="Q844" s="3" t="s">
        <v>2519</v>
      </c>
      <c r="R844" s="2" t="s">
        <v>951</v>
      </c>
      <c r="S844" s="3" t="s">
        <v>2520</v>
      </c>
      <c r="T844" s="3" t="s">
        <v>2496</v>
      </c>
      <c r="U844" s="2">
        <v>111058</v>
      </c>
      <c r="V844" s="2">
        <v>3</v>
      </c>
      <c r="W844" s="2">
        <v>0</v>
      </c>
      <c r="X844" s="2" t="s">
        <v>5042</v>
      </c>
      <c r="Z844" s="51">
        <v>45888.8275665162</v>
      </c>
      <c r="AA844" s="2" t="s">
        <v>5043</v>
      </c>
      <c r="AB844" s="2" t="s">
        <v>950</v>
      </c>
    </row>
    <row r="845" spans="1:28" ht="15.75" x14ac:dyDescent="0.25">
      <c r="A845" s="2">
        <v>844</v>
      </c>
      <c r="B845" s="50" t="s">
        <v>5044</v>
      </c>
      <c r="C845" s="47">
        <f ca="1">SUMIF([1]Data!$AC$2:$AC$173,C845,[1]Data!$AD$2:$AD$173)</f>
        <v>0</v>
      </c>
      <c r="D845" s="51">
        <v>45888</v>
      </c>
      <c r="E845" s="51">
        <v>45888</v>
      </c>
      <c r="F845" s="52">
        <v>45888.828529166698</v>
      </c>
      <c r="G845" s="3" t="s">
        <v>5045</v>
      </c>
      <c r="H845" s="51"/>
      <c r="I845" s="2" t="s">
        <v>2487</v>
      </c>
      <c r="J845" s="3" t="s">
        <v>2488</v>
      </c>
      <c r="K845" s="2" t="s">
        <v>2489</v>
      </c>
      <c r="L845" s="2" t="s">
        <v>2490</v>
      </c>
      <c r="M845" s="3" t="s">
        <v>5046</v>
      </c>
      <c r="N845" s="2" t="s">
        <v>5047</v>
      </c>
      <c r="O845" s="2" t="s">
        <v>5048</v>
      </c>
      <c r="P845" s="2">
        <v>10</v>
      </c>
      <c r="Q845" s="3" t="s">
        <v>2547</v>
      </c>
      <c r="R845" s="2" t="s">
        <v>994</v>
      </c>
      <c r="S845" s="3" t="s">
        <v>2548</v>
      </c>
      <c r="T845" s="3" t="s">
        <v>2496</v>
      </c>
      <c r="U845" s="2">
        <v>111606</v>
      </c>
      <c r="V845" s="2">
        <v>1</v>
      </c>
      <c r="W845" s="2">
        <v>0</v>
      </c>
      <c r="X845" s="2" t="s">
        <v>5047</v>
      </c>
      <c r="Y845" s="2" t="s">
        <v>5049</v>
      </c>
      <c r="Z845" s="51">
        <v>45888.828523842603</v>
      </c>
      <c r="AB845" s="2" t="s">
        <v>950</v>
      </c>
    </row>
    <row r="846" spans="1:28" ht="15.75" x14ac:dyDescent="0.25">
      <c r="A846" s="2">
        <v>845</v>
      </c>
      <c r="B846" s="50" t="s">
        <v>5044</v>
      </c>
      <c r="C846" s="47">
        <f ca="1">SUMIF([1]Data!$AC$2:$AC$173,C846,[1]Data!$AD$2:$AD$173)</f>
        <v>0</v>
      </c>
      <c r="D846" s="51">
        <v>45888</v>
      </c>
      <c r="E846" s="51">
        <v>45888</v>
      </c>
      <c r="F846" s="52">
        <v>45888.828529166698</v>
      </c>
      <c r="G846" s="3" t="s">
        <v>5045</v>
      </c>
      <c r="H846" s="51"/>
      <c r="I846" s="2" t="s">
        <v>2487</v>
      </c>
      <c r="J846" s="3" t="s">
        <v>2488</v>
      </c>
      <c r="K846" s="2" t="s">
        <v>2489</v>
      </c>
      <c r="L846" s="2" t="s">
        <v>2490</v>
      </c>
      <c r="M846" s="3" t="s">
        <v>5046</v>
      </c>
      <c r="N846" s="2" t="s">
        <v>5047</v>
      </c>
      <c r="O846" s="2" t="s">
        <v>5048</v>
      </c>
      <c r="P846" s="2">
        <v>20</v>
      </c>
      <c r="Q846" s="3" t="s">
        <v>2502</v>
      </c>
      <c r="R846" s="2" t="s">
        <v>981</v>
      </c>
      <c r="S846" s="3" t="s">
        <v>2503</v>
      </c>
      <c r="T846" s="3" t="s">
        <v>2496</v>
      </c>
      <c r="U846" s="2">
        <v>50182</v>
      </c>
      <c r="V846" s="2">
        <v>1</v>
      </c>
      <c r="W846" s="2">
        <v>0</v>
      </c>
      <c r="X846" s="2" t="s">
        <v>5047</v>
      </c>
      <c r="Y846" s="2" t="s">
        <v>5049</v>
      </c>
      <c r="Z846" s="51">
        <v>45888.828523842603</v>
      </c>
      <c r="AB846" s="2" t="s">
        <v>950</v>
      </c>
    </row>
    <row r="847" spans="1:28" ht="15.75" x14ac:dyDescent="0.25">
      <c r="A847" s="2">
        <v>846</v>
      </c>
      <c r="B847" s="50" t="s">
        <v>5050</v>
      </c>
      <c r="C847" s="47">
        <f ca="1">SUMIF([1]Data!$AC$2:$AC$173,C847,[1]Data!$AD$2:$AD$173)</f>
        <v>0</v>
      </c>
      <c r="D847" s="51">
        <v>45888</v>
      </c>
      <c r="E847" s="51">
        <v>45893</v>
      </c>
      <c r="F847" s="52">
        <v>45888.832828738399</v>
      </c>
      <c r="G847" s="3" t="s">
        <v>5051</v>
      </c>
      <c r="H847" s="51"/>
      <c r="I847" s="2" t="s">
        <v>2487</v>
      </c>
      <c r="J847" s="3" t="s">
        <v>2488</v>
      </c>
      <c r="K847" s="2" t="s">
        <v>2489</v>
      </c>
      <c r="L847" s="2" t="s">
        <v>2490</v>
      </c>
      <c r="M847" s="3" t="s">
        <v>5052</v>
      </c>
      <c r="N847" s="2" t="s">
        <v>5053</v>
      </c>
      <c r="O847" s="2" t="s">
        <v>5054</v>
      </c>
      <c r="P847" s="2">
        <v>10</v>
      </c>
      <c r="Q847" s="3" t="s">
        <v>2556</v>
      </c>
      <c r="R847" s="2" t="s">
        <v>960</v>
      </c>
      <c r="S847" s="3" t="s">
        <v>2557</v>
      </c>
      <c r="T847" s="3" t="s">
        <v>2496</v>
      </c>
      <c r="U847" s="2">
        <v>55595</v>
      </c>
      <c r="V847" s="2">
        <v>2</v>
      </c>
      <c r="W847" s="2">
        <v>0</v>
      </c>
      <c r="X847" s="2" t="s">
        <v>5053</v>
      </c>
      <c r="Z847" s="51">
        <v>45888.832823379598</v>
      </c>
      <c r="AB847" s="2" t="s">
        <v>950</v>
      </c>
    </row>
    <row r="848" spans="1:28" ht="15.75" x14ac:dyDescent="0.25">
      <c r="A848" s="2">
        <v>847</v>
      </c>
      <c r="B848" s="50" t="s">
        <v>5050</v>
      </c>
      <c r="C848" s="47">
        <f ca="1">SUMIF([1]Data!$AC$2:$AC$173,C848,[1]Data!$AD$2:$AD$173)</f>
        <v>0</v>
      </c>
      <c r="D848" s="51">
        <v>45888</v>
      </c>
      <c r="E848" s="51">
        <v>45893</v>
      </c>
      <c r="F848" s="52">
        <v>45888.832828738399</v>
      </c>
      <c r="G848" s="3" t="s">
        <v>5051</v>
      </c>
      <c r="H848" s="51"/>
      <c r="I848" s="2" t="s">
        <v>2487</v>
      </c>
      <c r="J848" s="3" t="s">
        <v>2488</v>
      </c>
      <c r="K848" s="2" t="s">
        <v>2489</v>
      </c>
      <c r="L848" s="2" t="s">
        <v>2490</v>
      </c>
      <c r="M848" s="3" t="s">
        <v>5052</v>
      </c>
      <c r="N848" s="2" t="s">
        <v>5053</v>
      </c>
      <c r="O848" s="2" t="s">
        <v>5054</v>
      </c>
      <c r="P848" s="2">
        <v>20</v>
      </c>
      <c r="Q848" s="3" t="s">
        <v>2592</v>
      </c>
      <c r="R848" s="2" t="s">
        <v>959</v>
      </c>
      <c r="S848" s="3" t="s">
        <v>2593</v>
      </c>
      <c r="T848" s="3" t="s">
        <v>2496</v>
      </c>
      <c r="U848" s="2">
        <v>70950</v>
      </c>
      <c r="V848" s="2">
        <v>2</v>
      </c>
      <c r="W848" s="2">
        <v>0</v>
      </c>
      <c r="X848" s="2" t="s">
        <v>5053</v>
      </c>
      <c r="Z848" s="51">
        <v>45888.832823379598</v>
      </c>
      <c r="AB848" s="2" t="s">
        <v>950</v>
      </c>
    </row>
    <row r="849" spans="1:28" ht="15.75" x14ac:dyDescent="0.25">
      <c r="A849" s="2">
        <v>848</v>
      </c>
      <c r="B849" s="50" t="s">
        <v>5050</v>
      </c>
      <c r="C849" s="47">
        <f ca="1">SUMIF([1]Data!$AC$2:$AC$173,C849,[1]Data!$AD$2:$AD$173)</f>
        <v>0</v>
      </c>
      <c r="D849" s="51">
        <v>45888</v>
      </c>
      <c r="E849" s="51">
        <v>45893</v>
      </c>
      <c r="F849" s="52">
        <v>45888.832828738399</v>
      </c>
      <c r="G849" s="3" t="s">
        <v>5051</v>
      </c>
      <c r="H849" s="51"/>
      <c r="I849" s="2" t="s">
        <v>2487</v>
      </c>
      <c r="J849" s="3" t="s">
        <v>2488</v>
      </c>
      <c r="K849" s="2" t="s">
        <v>2489</v>
      </c>
      <c r="L849" s="2" t="s">
        <v>2490</v>
      </c>
      <c r="M849" s="3" t="s">
        <v>5052</v>
      </c>
      <c r="N849" s="2" t="s">
        <v>5053</v>
      </c>
      <c r="O849" s="2" t="s">
        <v>5054</v>
      </c>
      <c r="P849" s="2">
        <v>30</v>
      </c>
      <c r="Q849" s="3" t="s">
        <v>2528</v>
      </c>
      <c r="R849" s="2" t="s">
        <v>965</v>
      </c>
      <c r="S849" s="3" t="s">
        <v>2529</v>
      </c>
      <c r="T849" s="3" t="s">
        <v>2496</v>
      </c>
      <c r="U849" s="2">
        <v>74250</v>
      </c>
      <c r="V849" s="2">
        <v>1</v>
      </c>
      <c r="W849" s="2">
        <v>0</v>
      </c>
      <c r="X849" s="2" t="s">
        <v>5053</v>
      </c>
      <c r="Z849" s="51">
        <v>45888.832823379598</v>
      </c>
      <c r="AB849" s="2" t="s">
        <v>950</v>
      </c>
    </row>
    <row r="850" spans="1:28" ht="15.75" x14ac:dyDescent="0.25">
      <c r="A850" s="2">
        <v>849</v>
      </c>
      <c r="B850" s="50" t="s">
        <v>5050</v>
      </c>
      <c r="C850" s="47">
        <f ca="1">SUMIF([1]Data!$AC$2:$AC$173,C850,[1]Data!$AD$2:$AD$173)</f>
        <v>0</v>
      </c>
      <c r="D850" s="51">
        <v>45888</v>
      </c>
      <c r="E850" s="51">
        <v>45893</v>
      </c>
      <c r="F850" s="52">
        <v>45888.832828738399</v>
      </c>
      <c r="G850" s="3" t="s">
        <v>5051</v>
      </c>
      <c r="H850" s="51"/>
      <c r="I850" s="2" t="s">
        <v>2487</v>
      </c>
      <c r="J850" s="3" t="s">
        <v>2488</v>
      </c>
      <c r="K850" s="2" t="s">
        <v>2489</v>
      </c>
      <c r="L850" s="2" t="s">
        <v>2490</v>
      </c>
      <c r="M850" s="3" t="s">
        <v>5052</v>
      </c>
      <c r="N850" s="2" t="s">
        <v>5053</v>
      </c>
      <c r="O850" s="2" t="s">
        <v>5054</v>
      </c>
      <c r="P850" s="2">
        <v>40</v>
      </c>
      <c r="Q850" s="3" t="s">
        <v>2502</v>
      </c>
      <c r="R850" s="2" t="s">
        <v>981</v>
      </c>
      <c r="S850" s="3" t="s">
        <v>2503</v>
      </c>
      <c r="T850" s="3" t="s">
        <v>2496</v>
      </c>
      <c r="U850" s="2">
        <v>50182</v>
      </c>
      <c r="V850" s="2">
        <v>2</v>
      </c>
      <c r="W850" s="2">
        <v>0</v>
      </c>
      <c r="X850" s="2" t="s">
        <v>5053</v>
      </c>
      <c r="Z850" s="51">
        <v>45888.832823379598</v>
      </c>
      <c r="AB850" s="2" t="s">
        <v>950</v>
      </c>
    </row>
    <row r="851" spans="1:28" ht="15.75" x14ac:dyDescent="0.25">
      <c r="A851" s="2">
        <v>850</v>
      </c>
      <c r="B851" s="50" t="s">
        <v>5050</v>
      </c>
      <c r="C851" s="47">
        <f ca="1">SUMIF([1]Data!$AC$2:$AC$173,C851,[1]Data!$AD$2:$AD$173)</f>
        <v>0</v>
      </c>
      <c r="D851" s="51">
        <v>45888</v>
      </c>
      <c r="E851" s="51">
        <v>45893</v>
      </c>
      <c r="F851" s="52">
        <v>45888.832828738399</v>
      </c>
      <c r="G851" s="3" t="s">
        <v>5051</v>
      </c>
      <c r="H851" s="51"/>
      <c r="I851" s="2" t="s">
        <v>2487</v>
      </c>
      <c r="J851" s="3" t="s">
        <v>2488</v>
      </c>
      <c r="K851" s="2" t="s">
        <v>2489</v>
      </c>
      <c r="L851" s="2" t="s">
        <v>2490</v>
      </c>
      <c r="M851" s="3" t="s">
        <v>5052</v>
      </c>
      <c r="N851" s="2" t="s">
        <v>5053</v>
      </c>
      <c r="O851" s="2" t="s">
        <v>5054</v>
      </c>
      <c r="P851" s="2">
        <v>50</v>
      </c>
      <c r="Q851" s="3" t="s">
        <v>2510</v>
      </c>
      <c r="R851" s="2" t="s">
        <v>955</v>
      </c>
      <c r="S851" s="3" t="s">
        <v>2511</v>
      </c>
      <c r="T851" s="3" t="s">
        <v>2496</v>
      </c>
      <c r="U851" s="2">
        <v>46000</v>
      </c>
      <c r="V851" s="2">
        <v>1</v>
      </c>
      <c r="W851" s="2">
        <v>0</v>
      </c>
      <c r="X851" s="2" t="s">
        <v>5053</v>
      </c>
      <c r="Z851" s="51">
        <v>45888.832823379598</v>
      </c>
      <c r="AB851" s="2" t="s">
        <v>950</v>
      </c>
    </row>
    <row r="852" spans="1:28" ht="15.75" x14ac:dyDescent="0.25">
      <c r="A852" s="2">
        <v>851</v>
      </c>
      <c r="B852" s="50" t="s">
        <v>5055</v>
      </c>
      <c r="C852" s="47">
        <f ca="1">SUMIF([1]Data!$AC$2:$AC$173,C852,[1]Data!$AD$2:$AD$173)</f>
        <v>0</v>
      </c>
      <c r="D852" s="51">
        <v>45888</v>
      </c>
      <c r="E852" s="51">
        <v>45893</v>
      </c>
      <c r="F852" s="52">
        <v>45888.833198113403</v>
      </c>
      <c r="G852" s="3" t="s">
        <v>5056</v>
      </c>
      <c r="H852" s="51"/>
      <c r="I852" s="2" t="s">
        <v>2487</v>
      </c>
      <c r="J852" s="3" t="s">
        <v>2488</v>
      </c>
      <c r="K852" s="2" t="s">
        <v>2489</v>
      </c>
      <c r="L852" s="2" t="s">
        <v>2490</v>
      </c>
      <c r="M852" s="3" t="s">
        <v>5057</v>
      </c>
      <c r="N852" s="2" t="s">
        <v>5058</v>
      </c>
      <c r="O852" s="2" t="s">
        <v>5059</v>
      </c>
      <c r="P852" s="2">
        <v>10</v>
      </c>
      <c r="Q852" s="3" t="s">
        <v>2519</v>
      </c>
      <c r="R852" s="2" t="s">
        <v>951</v>
      </c>
      <c r="S852" s="3" t="s">
        <v>2520</v>
      </c>
      <c r="T852" s="3" t="s">
        <v>2496</v>
      </c>
      <c r="U852" s="2">
        <v>111058</v>
      </c>
      <c r="V852" s="2">
        <v>1</v>
      </c>
      <c r="W852" s="2">
        <v>0</v>
      </c>
      <c r="X852" s="2" t="s">
        <v>5058</v>
      </c>
      <c r="Z852" s="51">
        <v>45888.833192673599</v>
      </c>
      <c r="AB852" s="2" t="s">
        <v>950</v>
      </c>
    </row>
    <row r="853" spans="1:28" ht="15.75" x14ac:dyDescent="0.25">
      <c r="A853" s="2">
        <v>852</v>
      </c>
      <c r="B853" s="50" t="s">
        <v>5055</v>
      </c>
      <c r="C853" s="47">
        <f ca="1">SUMIF([1]Data!$AC$2:$AC$173,C853,[1]Data!$AD$2:$AD$173)</f>
        <v>0</v>
      </c>
      <c r="D853" s="51">
        <v>45888</v>
      </c>
      <c r="E853" s="51">
        <v>45893</v>
      </c>
      <c r="F853" s="52">
        <v>45888.833198113403</v>
      </c>
      <c r="G853" s="3" t="s">
        <v>5056</v>
      </c>
      <c r="H853" s="51"/>
      <c r="I853" s="2" t="s">
        <v>2487</v>
      </c>
      <c r="J853" s="3" t="s">
        <v>2488</v>
      </c>
      <c r="K853" s="2" t="s">
        <v>2489</v>
      </c>
      <c r="L853" s="2" t="s">
        <v>2490</v>
      </c>
      <c r="M853" s="3" t="s">
        <v>5057</v>
      </c>
      <c r="N853" s="2" t="s">
        <v>5058</v>
      </c>
      <c r="O853" s="2" t="s">
        <v>5059</v>
      </c>
      <c r="P853" s="2">
        <v>20</v>
      </c>
      <c r="Q853" s="3" t="s">
        <v>2502</v>
      </c>
      <c r="R853" s="2" t="s">
        <v>981</v>
      </c>
      <c r="S853" s="3" t="s">
        <v>2503</v>
      </c>
      <c r="T853" s="3" t="s">
        <v>2496</v>
      </c>
      <c r="U853" s="2">
        <v>50182</v>
      </c>
      <c r="V853" s="2">
        <v>1</v>
      </c>
      <c r="W853" s="2">
        <v>0</v>
      </c>
      <c r="X853" s="2" t="s">
        <v>5058</v>
      </c>
      <c r="Z853" s="51">
        <v>45888.833192673599</v>
      </c>
      <c r="AB853" s="2" t="s">
        <v>950</v>
      </c>
    </row>
    <row r="854" spans="1:28" ht="15.75" x14ac:dyDescent="0.25">
      <c r="A854" s="2">
        <v>853</v>
      </c>
      <c r="B854" s="50" t="s">
        <v>5055</v>
      </c>
      <c r="C854" s="47">
        <f ca="1">SUMIF([1]Data!$AC$2:$AC$173,C854,[1]Data!$AD$2:$AD$173)</f>
        <v>0</v>
      </c>
      <c r="D854" s="51">
        <v>45888</v>
      </c>
      <c r="E854" s="51">
        <v>45893</v>
      </c>
      <c r="F854" s="52">
        <v>45888.833198113403</v>
      </c>
      <c r="G854" s="3" t="s">
        <v>5056</v>
      </c>
      <c r="H854" s="51"/>
      <c r="I854" s="2" t="s">
        <v>2487</v>
      </c>
      <c r="J854" s="3" t="s">
        <v>2488</v>
      </c>
      <c r="K854" s="2" t="s">
        <v>2489</v>
      </c>
      <c r="L854" s="2" t="s">
        <v>2490</v>
      </c>
      <c r="M854" s="3" t="s">
        <v>5057</v>
      </c>
      <c r="N854" s="2" t="s">
        <v>5058</v>
      </c>
      <c r="O854" s="2" t="s">
        <v>5059</v>
      </c>
      <c r="P854" s="2">
        <v>30</v>
      </c>
      <c r="Q854" s="3" t="s">
        <v>2510</v>
      </c>
      <c r="R854" s="2" t="s">
        <v>955</v>
      </c>
      <c r="S854" s="3" t="s">
        <v>2511</v>
      </c>
      <c r="T854" s="3" t="s">
        <v>2496</v>
      </c>
      <c r="U854" s="2">
        <v>46000</v>
      </c>
      <c r="V854" s="2">
        <v>2</v>
      </c>
      <c r="W854" s="2">
        <v>0</v>
      </c>
      <c r="X854" s="2" t="s">
        <v>5058</v>
      </c>
      <c r="Z854" s="51">
        <v>45888.833192673599</v>
      </c>
      <c r="AB854" s="2" t="s">
        <v>950</v>
      </c>
    </row>
    <row r="855" spans="1:28" ht="15.75" x14ac:dyDescent="0.25">
      <c r="A855" s="2">
        <v>854</v>
      </c>
      <c r="B855" s="50" t="s">
        <v>5060</v>
      </c>
      <c r="C855" s="47">
        <f ca="1">SUMIF([1]Data!$AC$2:$AC$173,C855,[1]Data!$AD$2:$AD$173)</f>
        <v>0</v>
      </c>
      <c r="D855" s="51">
        <v>45888</v>
      </c>
      <c r="E855" s="51">
        <v>45893</v>
      </c>
      <c r="F855" s="52">
        <v>45888.834455057899</v>
      </c>
      <c r="G855" s="3" t="s">
        <v>5061</v>
      </c>
      <c r="H855" s="51"/>
      <c r="I855" s="2" t="s">
        <v>2487</v>
      </c>
      <c r="J855" s="3" t="s">
        <v>2488</v>
      </c>
      <c r="K855" s="2" t="s">
        <v>2489</v>
      </c>
      <c r="L855" s="2" t="s">
        <v>2490</v>
      </c>
      <c r="M855" s="3" t="s">
        <v>5062</v>
      </c>
      <c r="N855" s="2" t="s">
        <v>5063</v>
      </c>
      <c r="O855" s="2" t="s">
        <v>5064</v>
      </c>
      <c r="P855" s="2">
        <v>10</v>
      </c>
      <c r="Q855" s="3" t="s">
        <v>2519</v>
      </c>
      <c r="R855" s="2" t="s">
        <v>951</v>
      </c>
      <c r="S855" s="3" t="s">
        <v>2520</v>
      </c>
      <c r="T855" s="3" t="s">
        <v>2496</v>
      </c>
      <c r="U855" s="2">
        <v>111058</v>
      </c>
      <c r="V855" s="2">
        <v>1</v>
      </c>
      <c r="W855" s="2">
        <v>0</v>
      </c>
      <c r="X855" s="2" t="s">
        <v>5065</v>
      </c>
      <c r="Z855" s="51">
        <v>45888.8344496875</v>
      </c>
      <c r="AB855" s="2" t="s">
        <v>950</v>
      </c>
    </row>
    <row r="856" spans="1:28" ht="15.75" x14ac:dyDescent="0.25">
      <c r="A856" s="2">
        <v>855</v>
      </c>
      <c r="B856" s="50" t="s">
        <v>5066</v>
      </c>
      <c r="C856" s="47">
        <f ca="1">SUMIF([1]Data!$AC$2:$AC$173,C856,[1]Data!$AD$2:$AD$173)</f>
        <v>0</v>
      </c>
      <c r="D856" s="51">
        <v>45888</v>
      </c>
      <c r="E856" s="51">
        <v>45888</v>
      </c>
      <c r="F856" s="52">
        <v>45888.834862615702</v>
      </c>
      <c r="G856" s="3" t="s">
        <v>5067</v>
      </c>
      <c r="H856" s="51"/>
      <c r="I856" s="2" t="s">
        <v>2487</v>
      </c>
      <c r="J856" s="3" t="s">
        <v>2488</v>
      </c>
      <c r="K856" s="2" t="s">
        <v>2489</v>
      </c>
      <c r="L856" s="2" t="s">
        <v>2490</v>
      </c>
      <c r="M856" s="3" t="s">
        <v>5068</v>
      </c>
      <c r="N856" s="2" t="s">
        <v>5069</v>
      </c>
      <c r="O856" s="2" t="s">
        <v>5070</v>
      </c>
      <c r="P856" s="2">
        <v>10</v>
      </c>
      <c r="Q856" s="3" t="s">
        <v>2528</v>
      </c>
      <c r="R856" s="2" t="s">
        <v>965</v>
      </c>
      <c r="S856" s="3" t="s">
        <v>2529</v>
      </c>
      <c r="T856" s="3" t="s">
        <v>2496</v>
      </c>
      <c r="U856" s="2">
        <v>74250</v>
      </c>
      <c r="V856" s="2">
        <v>1</v>
      </c>
      <c r="W856" s="2">
        <v>0</v>
      </c>
      <c r="X856" s="2" t="s">
        <v>5069</v>
      </c>
      <c r="Y856" s="2" t="s">
        <v>2541</v>
      </c>
      <c r="Z856" s="51">
        <v>45888.834857094902</v>
      </c>
      <c r="AB856" s="2" t="s">
        <v>950</v>
      </c>
    </row>
    <row r="857" spans="1:28" ht="15.75" x14ac:dyDescent="0.25">
      <c r="A857" s="2">
        <v>856</v>
      </c>
      <c r="B857" s="50" t="s">
        <v>5066</v>
      </c>
      <c r="C857" s="47">
        <f ca="1">SUMIF([1]Data!$AC$2:$AC$173,C857,[1]Data!$AD$2:$AD$173)</f>
        <v>0</v>
      </c>
      <c r="D857" s="51">
        <v>45888</v>
      </c>
      <c r="E857" s="51">
        <v>45888</v>
      </c>
      <c r="F857" s="52">
        <v>45888.834862615702</v>
      </c>
      <c r="G857" s="3" t="s">
        <v>5067</v>
      </c>
      <c r="H857" s="51"/>
      <c r="I857" s="2" t="s">
        <v>2487</v>
      </c>
      <c r="J857" s="3" t="s">
        <v>2488</v>
      </c>
      <c r="K857" s="2" t="s">
        <v>2489</v>
      </c>
      <c r="L857" s="2" t="s">
        <v>2490</v>
      </c>
      <c r="M857" s="3" t="s">
        <v>5068</v>
      </c>
      <c r="N857" s="2" t="s">
        <v>5069</v>
      </c>
      <c r="O857" s="2" t="s">
        <v>5070</v>
      </c>
      <c r="P857" s="2">
        <v>20</v>
      </c>
      <c r="Q857" s="3" t="s">
        <v>2592</v>
      </c>
      <c r="R857" s="2" t="s">
        <v>959</v>
      </c>
      <c r="S857" s="3" t="s">
        <v>2593</v>
      </c>
      <c r="T857" s="3" t="s">
        <v>2496</v>
      </c>
      <c r="U857" s="2">
        <v>70950</v>
      </c>
      <c r="V857" s="2">
        <v>1</v>
      </c>
      <c r="W857" s="2">
        <v>0</v>
      </c>
      <c r="X857" s="2" t="s">
        <v>5069</v>
      </c>
      <c r="Y857" s="2" t="s">
        <v>2541</v>
      </c>
      <c r="Z857" s="51">
        <v>45888.834857094902</v>
      </c>
      <c r="AB857" s="2" t="s">
        <v>950</v>
      </c>
    </row>
    <row r="858" spans="1:28" ht="15.75" x14ac:dyDescent="0.25">
      <c r="A858" s="2">
        <v>857</v>
      </c>
      <c r="B858" s="50" t="s">
        <v>5071</v>
      </c>
      <c r="C858" s="47">
        <f ca="1">SUMIF([1]Data!$AC$2:$AC$173,C858,[1]Data!$AD$2:$AD$173)</f>
        <v>0</v>
      </c>
      <c r="D858" s="51">
        <v>45888</v>
      </c>
      <c r="E858" s="51">
        <v>45888</v>
      </c>
      <c r="F858" s="52">
        <v>45888.836846759303</v>
      </c>
      <c r="G858" s="3" t="s">
        <v>5072</v>
      </c>
      <c r="H858" s="51"/>
      <c r="I858" s="2" t="s">
        <v>2487</v>
      </c>
      <c r="J858" s="3" t="s">
        <v>2488</v>
      </c>
      <c r="K858" s="2" t="s">
        <v>2489</v>
      </c>
      <c r="L858" s="2" t="s">
        <v>2490</v>
      </c>
      <c r="M858" s="3" t="s">
        <v>5073</v>
      </c>
      <c r="N858" s="2" t="s">
        <v>5074</v>
      </c>
      <c r="O858" s="2" t="s">
        <v>5075</v>
      </c>
      <c r="P858" s="2">
        <v>10</v>
      </c>
      <c r="Q858" s="3" t="s">
        <v>2528</v>
      </c>
      <c r="R858" s="2" t="s">
        <v>965</v>
      </c>
      <c r="S858" s="3" t="s">
        <v>2529</v>
      </c>
      <c r="T858" s="3" t="s">
        <v>2496</v>
      </c>
      <c r="U858" s="2">
        <v>74250</v>
      </c>
      <c r="V858" s="2">
        <v>1</v>
      </c>
      <c r="W858" s="2">
        <v>0</v>
      </c>
      <c r="X858" s="2" t="s">
        <v>5074</v>
      </c>
      <c r="Z858" s="51">
        <v>45888.836841238401</v>
      </c>
      <c r="AB858" s="2" t="s">
        <v>950</v>
      </c>
    </row>
    <row r="859" spans="1:28" ht="15.75" x14ac:dyDescent="0.25">
      <c r="A859" s="2">
        <v>858</v>
      </c>
      <c r="B859" s="50" t="s">
        <v>5076</v>
      </c>
      <c r="C859" s="47">
        <f ca="1">SUMIF([1]Data!$AC$2:$AC$173,C859,[1]Data!$AD$2:$AD$173)</f>
        <v>0</v>
      </c>
      <c r="D859" s="51">
        <v>45888</v>
      </c>
      <c r="E859" s="51">
        <v>45888</v>
      </c>
      <c r="F859" s="52">
        <v>45888.837670254601</v>
      </c>
      <c r="G859" s="3" t="s">
        <v>5077</v>
      </c>
      <c r="H859" s="51"/>
      <c r="I859" s="2" t="s">
        <v>2487</v>
      </c>
      <c r="J859" s="3" t="s">
        <v>2488</v>
      </c>
      <c r="K859" s="2" t="s">
        <v>2489</v>
      </c>
      <c r="L859" s="2" t="s">
        <v>2490</v>
      </c>
      <c r="M859" s="3" t="s">
        <v>5062</v>
      </c>
      <c r="N859" s="2" t="s">
        <v>5063</v>
      </c>
      <c r="O859" s="2" t="s">
        <v>5064</v>
      </c>
      <c r="P859" s="2">
        <v>10</v>
      </c>
      <c r="Q859" s="3" t="s">
        <v>2592</v>
      </c>
      <c r="R859" s="2" t="s">
        <v>959</v>
      </c>
      <c r="S859" s="3" t="s">
        <v>2593</v>
      </c>
      <c r="T859" s="3" t="s">
        <v>2496</v>
      </c>
      <c r="U859" s="2">
        <v>70950</v>
      </c>
      <c r="V859" s="2">
        <v>1</v>
      </c>
      <c r="W859" s="2">
        <v>0</v>
      </c>
      <c r="X859" s="2" t="s">
        <v>5065</v>
      </c>
      <c r="Z859" s="51">
        <v>45888.837664699102</v>
      </c>
      <c r="AB859" s="2" t="s">
        <v>950</v>
      </c>
    </row>
    <row r="860" spans="1:28" ht="15.75" x14ac:dyDescent="0.25">
      <c r="A860" s="2">
        <v>859</v>
      </c>
      <c r="B860" s="50" t="s">
        <v>5078</v>
      </c>
      <c r="C860" s="47">
        <f ca="1">SUMIF([1]Data!$AC$2:$AC$173,C860,[1]Data!$AD$2:$AD$173)</f>
        <v>0</v>
      </c>
      <c r="D860" s="51">
        <v>45888</v>
      </c>
      <c r="E860" s="51">
        <v>45888</v>
      </c>
      <c r="F860" s="52">
        <v>45888.839919062499</v>
      </c>
      <c r="G860" s="3" t="s">
        <v>5079</v>
      </c>
      <c r="H860" s="51"/>
      <c r="I860" s="2" t="s">
        <v>2487</v>
      </c>
      <c r="J860" s="3" t="s">
        <v>2488</v>
      </c>
      <c r="K860" s="2" t="s">
        <v>2489</v>
      </c>
      <c r="L860" s="2" t="s">
        <v>2490</v>
      </c>
      <c r="M860" s="3" t="s">
        <v>5080</v>
      </c>
      <c r="N860" s="2" t="s">
        <v>5081</v>
      </c>
      <c r="O860" s="2" t="s">
        <v>5082</v>
      </c>
      <c r="P860" s="2">
        <v>10</v>
      </c>
      <c r="Q860" s="3" t="s">
        <v>2528</v>
      </c>
      <c r="R860" s="2" t="s">
        <v>965</v>
      </c>
      <c r="S860" s="3" t="s">
        <v>2529</v>
      </c>
      <c r="T860" s="3" t="s">
        <v>2496</v>
      </c>
      <c r="U860" s="2">
        <v>74250</v>
      </c>
      <c r="V860" s="2">
        <v>1</v>
      </c>
      <c r="W860" s="2">
        <v>0</v>
      </c>
      <c r="X860" s="2" t="s">
        <v>5083</v>
      </c>
      <c r="Y860" s="2" t="s">
        <v>5084</v>
      </c>
      <c r="Z860" s="51">
        <v>45888.839913506898</v>
      </c>
      <c r="AB860" s="2" t="s">
        <v>950</v>
      </c>
    </row>
    <row r="861" spans="1:28" ht="15.75" x14ac:dyDescent="0.25">
      <c r="A861" s="2">
        <v>860</v>
      </c>
      <c r="B861" s="50" t="s">
        <v>5078</v>
      </c>
      <c r="C861" s="47">
        <f ca="1">SUMIF([1]Data!$AC$2:$AC$173,C861,[1]Data!$AD$2:$AD$173)</f>
        <v>0</v>
      </c>
      <c r="D861" s="51">
        <v>45888</v>
      </c>
      <c r="E861" s="51">
        <v>45888</v>
      </c>
      <c r="F861" s="52">
        <v>45888.839919062499</v>
      </c>
      <c r="G861" s="3" t="s">
        <v>5079</v>
      </c>
      <c r="H861" s="51"/>
      <c r="I861" s="2" t="s">
        <v>2487</v>
      </c>
      <c r="J861" s="3" t="s">
        <v>2488</v>
      </c>
      <c r="K861" s="2" t="s">
        <v>2489</v>
      </c>
      <c r="L861" s="2" t="s">
        <v>2490</v>
      </c>
      <c r="M861" s="3" t="s">
        <v>5080</v>
      </c>
      <c r="N861" s="2" t="s">
        <v>5081</v>
      </c>
      <c r="O861" s="2" t="s">
        <v>5082</v>
      </c>
      <c r="P861" s="2">
        <v>20</v>
      </c>
      <c r="Q861" s="3" t="s">
        <v>2510</v>
      </c>
      <c r="R861" s="2" t="s">
        <v>955</v>
      </c>
      <c r="S861" s="3" t="s">
        <v>2511</v>
      </c>
      <c r="T861" s="3" t="s">
        <v>2496</v>
      </c>
      <c r="U861" s="2">
        <v>46000</v>
      </c>
      <c r="V861" s="2">
        <v>1</v>
      </c>
      <c r="W861" s="2">
        <v>0</v>
      </c>
      <c r="X861" s="2" t="s">
        <v>5083</v>
      </c>
      <c r="Y861" s="2" t="s">
        <v>5084</v>
      </c>
      <c r="Z861" s="51">
        <v>45888.839913506898</v>
      </c>
      <c r="AB861" s="2" t="s">
        <v>950</v>
      </c>
    </row>
    <row r="862" spans="1:28" ht="15.75" x14ac:dyDescent="0.25">
      <c r="A862" s="2">
        <v>861</v>
      </c>
      <c r="B862" s="50" t="s">
        <v>5078</v>
      </c>
      <c r="C862" s="47">
        <f ca="1">SUMIF([1]Data!$AC$2:$AC$173,C862,[1]Data!$AD$2:$AD$173)</f>
        <v>0</v>
      </c>
      <c r="D862" s="51">
        <v>45888</v>
      </c>
      <c r="E862" s="51">
        <v>45888</v>
      </c>
      <c r="F862" s="52">
        <v>45888.839919062499</v>
      </c>
      <c r="G862" s="3" t="s">
        <v>5079</v>
      </c>
      <c r="H862" s="51"/>
      <c r="I862" s="2" t="s">
        <v>2487</v>
      </c>
      <c r="J862" s="3" t="s">
        <v>2488</v>
      </c>
      <c r="K862" s="2" t="s">
        <v>2489</v>
      </c>
      <c r="L862" s="2" t="s">
        <v>2490</v>
      </c>
      <c r="M862" s="3" t="s">
        <v>5080</v>
      </c>
      <c r="N862" s="2" t="s">
        <v>5081</v>
      </c>
      <c r="O862" s="2" t="s">
        <v>5082</v>
      </c>
      <c r="P862" s="2">
        <v>30</v>
      </c>
      <c r="Q862" s="3" t="s">
        <v>2502</v>
      </c>
      <c r="R862" s="2" t="s">
        <v>981</v>
      </c>
      <c r="S862" s="3" t="s">
        <v>2503</v>
      </c>
      <c r="T862" s="3" t="s">
        <v>2496</v>
      </c>
      <c r="U862" s="2">
        <v>50182</v>
      </c>
      <c r="V862" s="2">
        <v>4</v>
      </c>
      <c r="W862" s="2">
        <v>0</v>
      </c>
      <c r="X862" s="2" t="s">
        <v>5083</v>
      </c>
      <c r="Y862" s="2" t="s">
        <v>5084</v>
      </c>
      <c r="Z862" s="51">
        <v>45888.839913506898</v>
      </c>
      <c r="AB862" s="2" t="s">
        <v>950</v>
      </c>
    </row>
    <row r="863" spans="1:28" ht="15.75" x14ac:dyDescent="0.25">
      <c r="A863" s="2">
        <v>862</v>
      </c>
      <c r="B863" s="50" t="s">
        <v>5085</v>
      </c>
      <c r="C863" s="47">
        <f ca="1">SUMIF([1]Data!$AC$2:$AC$173,C863,[1]Data!$AD$2:$AD$173)</f>
        <v>0</v>
      </c>
      <c r="D863" s="51">
        <v>45888</v>
      </c>
      <c r="E863" s="51">
        <v>45888</v>
      </c>
      <c r="F863" s="52">
        <v>45888.845108368099</v>
      </c>
      <c r="G863" s="3" t="s">
        <v>5086</v>
      </c>
      <c r="H863" s="51"/>
      <c r="I863" s="2" t="s">
        <v>2487</v>
      </c>
      <c r="J863" s="3" t="s">
        <v>2488</v>
      </c>
      <c r="K863" s="2" t="s">
        <v>2489</v>
      </c>
      <c r="L863" s="2" t="s">
        <v>2490</v>
      </c>
      <c r="M863" s="3" t="s">
        <v>5087</v>
      </c>
      <c r="N863" s="2" t="s">
        <v>5088</v>
      </c>
      <c r="O863" s="2" t="s">
        <v>5089</v>
      </c>
      <c r="P863" s="2">
        <v>10</v>
      </c>
      <c r="Q863" s="3" t="s">
        <v>2592</v>
      </c>
      <c r="R863" s="2" t="s">
        <v>959</v>
      </c>
      <c r="S863" s="3" t="s">
        <v>2593</v>
      </c>
      <c r="T863" s="3" t="s">
        <v>2496</v>
      </c>
      <c r="U863" s="2">
        <v>70950</v>
      </c>
      <c r="V863" s="2">
        <v>1</v>
      </c>
      <c r="W863" s="2">
        <v>0</v>
      </c>
      <c r="X863" s="2" t="s">
        <v>5088</v>
      </c>
      <c r="Y863" s="2" t="s">
        <v>5090</v>
      </c>
      <c r="Z863" s="51">
        <v>45888.845102777799</v>
      </c>
      <c r="AB863" s="2" t="s">
        <v>950</v>
      </c>
    </row>
    <row r="864" spans="1:28" ht="15.75" x14ac:dyDescent="0.25">
      <c r="A864" s="2">
        <v>863</v>
      </c>
      <c r="B864" s="50" t="s">
        <v>5085</v>
      </c>
      <c r="C864" s="47">
        <f ca="1">SUMIF([1]Data!$AC$2:$AC$173,C864,[1]Data!$AD$2:$AD$173)</f>
        <v>0</v>
      </c>
      <c r="D864" s="51">
        <v>45888</v>
      </c>
      <c r="E864" s="51">
        <v>45888</v>
      </c>
      <c r="F864" s="52">
        <v>45888.845108368099</v>
      </c>
      <c r="G864" s="3" t="s">
        <v>5086</v>
      </c>
      <c r="H864" s="51"/>
      <c r="I864" s="2" t="s">
        <v>2487</v>
      </c>
      <c r="J864" s="3" t="s">
        <v>2488</v>
      </c>
      <c r="K864" s="2" t="s">
        <v>2489</v>
      </c>
      <c r="L864" s="2" t="s">
        <v>2490</v>
      </c>
      <c r="M864" s="3" t="s">
        <v>5087</v>
      </c>
      <c r="N864" s="2" t="s">
        <v>5088</v>
      </c>
      <c r="O864" s="2" t="s">
        <v>5089</v>
      </c>
      <c r="P864" s="2">
        <v>20</v>
      </c>
      <c r="Q864" s="3" t="s">
        <v>2502</v>
      </c>
      <c r="R864" s="2" t="s">
        <v>981</v>
      </c>
      <c r="S864" s="3" t="s">
        <v>2503</v>
      </c>
      <c r="T864" s="3" t="s">
        <v>2496</v>
      </c>
      <c r="U864" s="2">
        <v>50182</v>
      </c>
      <c r="V864" s="2">
        <v>1</v>
      </c>
      <c r="W864" s="2">
        <v>0</v>
      </c>
      <c r="X864" s="2" t="s">
        <v>5088</v>
      </c>
      <c r="Y864" s="2" t="s">
        <v>5090</v>
      </c>
      <c r="Z864" s="51">
        <v>45888.845102777799</v>
      </c>
      <c r="AB864" s="2" t="s">
        <v>950</v>
      </c>
    </row>
    <row r="865" spans="1:28" ht="15.75" x14ac:dyDescent="0.25">
      <c r="A865" s="2">
        <v>864</v>
      </c>
      <c r="B865" s="50" t="s">
        <v>5091</v>
      </c>
      <c r="C865" s="47">
        <f ca="1">SUMIF([1]Data!$AC$2:$AC$173,C865,[1]Data!$AD$2:$AD$173)</f>
        <v>0</v>
      </c>
      <c r="D865" s="51">
        <v>45888</v>
      </c>
      <c r="E865" s="51">
        <v>45888</v>
      </c>
      <c r="F865" s="52">
        <v>45888.8565809375</v>
      </c>
      <c r="G865" s="3" t="s">
        <v>5092</v>
      </c>
      <c r="H865" s="51"/>
      <c r="I865" s="2" t="s">
        <v>2487</v>
      </c>
      <c r="J865" s="3" t="s">
        <v>2488</v>
      </c>
      <c r="K865" s="2" t="s">
        <v>2489</v>
      </c>
      <c r="L865" s="2" t="s">
        <v>2490</v>
      </c>
      <c r="M865" s="3" t="s">
        <v>5093</v>
      </c>
      <c r="N865" s="2" t="s">
        <v>5094</v>
      </c>
      <c r="O865" s="2" t="s">
        <v>5095</v>
      </c>
      <c r="P865" s="2">
        <v>10</v>
      </c>
      <c r="Q865" s="3" t="s">
        <v>2510</v>
      </c>
      <c r="R865" s="2" t="s">
        <v>955</v>
      </c>
      <c r="S865" s="3" t="s">
        <v>2511</v>
      </c>
      <c r="T865" s="3" t="s">
        <v>2496</v>
      </c>
      <c r="U865" s="2">
        <v>46000</v>
      </c>
      <c r="V865" s="2">
        <v>3</v>
      </c>
      <c r="W865" s="2">
        <v>0</v>
      </c>
      <c r="X865" s="2" t="s">
        <v>5094</v>
      </c>
      <c r="Z865" s="51">
        <v>45888.856575150501</v>
      </c>
      <c r="AB865" s="2" t="s">
        <v>950</v>
      </c>
    </row>
    <row r="866" spans="1:28" ht="15.75" x14ac:dyDescent="0.25">
      <c r="A866" s="2">
        <v>865</v>
      </c>
      <c r="B866" s="50" t="s">
        <v>5091</v>
      </c>
      <c r="C866" s="47">
        <f ca="1">SUMIF([1]Data!$AC$2:$AC$173,C866,[1]Data!$AD$2:$AD$173)</f>
        <v>0</v>
      </c>
      <c r="D866" s="51">
        <v>45888</v>
      </c>
      <c r="E866" s="51">
        <v>45888</v>
      </c>
      <c r="F866" s="52">
        <v>45888.8565809375</v>
      </c>
      <c r="G866" s="3" t="s">
        <v>5092</v>
      </c>
      <c r="H866" s="51"/>
      <c r="I866" s="2" t="s">
        <v>2487</v>
      </c>
      <c r="J866" s="3" t="s">
        <v>2488</v>
      </c>
      <c r="K866" s="2" t="s">
        <v>2489</v>
      </c>
      <c r="L866" s="2" t="s">
        <v>2490</v>
      </c>
      <c r="M866" s="3" t="s">
        <v>5093</v>
      </c>
      <c r="N866" s="2" t="s">
        <v>5094</v>
      </c>
      <c r="O866" s="2" t="s">
        <v>5095</v>
      </c>
      <c r="P866" s="2">
        <v>20</v>
      </c>
      <c r="Q866" s="3" t="s">
        <v>2528</v>
      </c>
      <c r="R866" s="2" t="s">
        <v>965</v>
      </c>
      <c r="S866" s="3" t="s">
        <v>2529</v>
      </c>
      <c r="T866" s="3" t="s">
        <v>2496</v>
      </c>
      <c r="U866" s="2">
        <v>74250</v>
      </c>
      <c r="V866" s="2">
        <v>2</v>
      </c>
      <c r="W866" s="2">
        <v>0</v>
      </c>
      <c r="X866" s="2" t="s">
        <v>5094</v>
      </c>
      <c r="Z866" s="51">
        <v>45888.856575150501</v>
      </c>
      <c r="AB866" s="2" t="s">
        <v>950</v>
      </c>
    </row>
    <row r="867" spans="1:28" ht="15.75" x14ac:dyDescent="0.25">
      <c r="A867" s="2">
        <v>866</v>
      </c>
      <c r="B867" s="50" t="s">
        <v>5096</v>
      </c>
      <c r="C867" s="47">
        <f ca="1">SUMIF([1]Data!$AC$2:$AC$173,C867,[1]Data!$AD$2:$AD$173)</f>
        <v>0</v>
      </c>
      <c r="D867" s="51">
        <v>45888</v>
      </c>
      <c r="E867" s="51">
        <v>45893</v>
      </c>
      <c r="F867" s="52">
        <v>45888.858108831002</v>
      </c>
      <c r="G867" s="3" t="s">
        <v>5097</v>
      </c>
      <c r="H867" s="51"/>
      <c r="I867" s="2" t="s">
        <v>2487</v>
      </c>
      <c r="J867" s="3" t="s">
        <v>2488</v>
      </c>
      <c r="K867" s="2" t="s">
        <v>2489</v>
      </c>
      <c r="L867" s="2" t="s">
        <v>2490</v>
      </c>
      <c r="M867" s="3" t="s">
        <v>5098</v>
      </c>
      <c r="N867" s="2" t="s">
        <v>5099</v>
      </c>
      <c r="O867" s="2" t="s">
        <v>5100</v>
      </c>
      <c r="P867" s="2">
        <v>10</v>
      </c>
      <c r="Q867" s="3" t="s">
        <v>2519</v>
      </c>
      <c r="R867" s="2" t="s">
        <v>951</v>
      </c>
      <c r="S867" s="3" t="s">
        <v>2520</v>
      </c>
      <c r="T867" s="3" t="s">
        <v>2496</v>
      </c>
      <c r="U867" s="2">
        <v>111058</v>
      </c>
      <c r="V867" s="2">
        <v>1</v>
      </c>
      <c r="W867" s="2">
        <v>0</v>
      </c>
      <c r="X867" s="2" t="s">
        <v>5099</v>
      </c>
      <c r="Z867" s="51">
        <v>45888.858103009297</v>
      </c>
      <c r="AB867" s="2" t="s">
        <v>950</v>
      </c>
    </row>
    <row r="868" spans="1:28" ht="15.75" x14ac:dyDescent="0.25">
      <c r="A868" s="2">
        <v>867</v>
      </c>
      <c r="B868" s="50" t="s">
        <v>5101</v>
      </c>
      <c r="C868" s="47">
        <f ca="1">SUMIF([1]Data!$AC$2:$AC$173,C868,[1]Data!$AD$2:$AD$173)</f>
        <v>0</v>
      </c>
      <c r="D868" s="51">
        <v>45888</v>
      </c>
      <c r="E868" s="51">
        <v>45888</v>
      </c>
      <c r="F868" s="52">
        <v>45888.858464849502</v>
      </c>
      <c r="G868" s="3" t="s">
        <v>5102</v>
      </c>
      <c r="H868" s="51"/>
      <c r="I868" s="2" t="s">
        <v>2487</v>
      </c>
      <c r="J868" s="3" t="s">
        <v>2488</v>
      </c>
      <c r="K868" s="2" t="s">
        <v>2489</v>
      </c>
      <c r="L868" s="2" t="s">
        <v>2490</v>
      </c>
      <c r="M868" s="3" t="s">
        <v>3077</v>
      </c>
      <c r="N868" s="2" t="s">
        <v>3078</v>
      </c>
      <c r="O868" s="2" t="s">
        <v>3079</v>
      </c>
      <c r="P868" s="2">
        <v>10</v>
      </c>
      <c r="Q868" s="3" t="s">
        <v>2510</v>
      </c>
      <c r="R868" s="2" t="s">
        <v>955</v>
      </c>
      <c r="S868" s="3" t="s">
        <v>2511</v>
      </c>
      <c r="T868" s="3" t="s">
        <v>2496</v>
      </c>
      <c r="U868" s="2">
        <v>46000</v>
      </c>
      <c r="V868" s="2">
        <v>2</v>
      </c>
      <c r="W868" s="2">
        <v>0</v>
      </c>
      <c r="X868" s="2" t="s">
        <v>3078</v>
      </c>
      <c r="Z868" s="51">
        <v>45888.8584591088</v>
      </c>
      <c r="AB868" s="2" t="s">
        <v>950</v>
      </c>
    </row>
    <row r="869" spans="1:28" ht="15.75" x14ac:dyDescent="0.25">
      <c r="A869" s="2">
        <v>868</v>
      </c>
      <c r="B869" s="50" t="s">
        <v>5101</v>
      </c>
      <c r="C869" s="47">
        <f ca="1">SUMIF([1]Data!$AC$2:$AC$173,C869,[1]Data!$AD$2:$AD$173)</f>
        <v>0</v>
      </c>
      <c r="D869" s="51">
        <v>45888</v>
      </c>
      <c r="E869" s="51">
        <v>45888</v>
      </c>
      <c r="F869" s="52">
        <v>45888.858464849502</v>
      </c>
      <c r="G869" s="3" t="s">
        <v>5102</v>
      </c>
      <c r="H869" s="51"/>
      <c r="I869" s="2" t="s">
        <v>2487</v>
      </c>
      <c r="J869" s="3" t="s">
        <v>2488</v>
      </c>
      <c r="K869" s="2" t="s">
        <v>2489</v>
      </c>
      <c r="L869" s="2" t="s">
        <v>2490</v>
      </c>
      <c r="M869" s="3" t="s">
        <v>3077</v>
      </c>
      <c r="N869" s="2" t="s">
        <v>3078</v>
      </c>
      <c r="O869" s="2" t="s">
        <v>3079</v>
      </c>
      <c r="P869" s="2">
        <v>20</v>
      </c>
      <c r="Q869" s="3" t="s">
        <v>2563</v>
      </c>
      <c r="R869" s="2" t="s">
        <v>961</v>
      </c>
      <c r="S869" s="3" t="s">
        <v>2564</v>
      </c>
      <c r="T869" s="3" t="s">
        <v>2496</v>
      </c>
      <c r="U869" s="2">
        <v>73431</v>
      </c>
      <c r="V869" s="2">
        <v>1</v>
      </c>
      <c r="W869" s="2">
        <v>0</v>
      </c>
      <c r="X869" s="2" t="s">
        <v>3078</v>
      </c>
      <c r="Z869" s="51">
        <v>45888.8584591088</v>
      </c>
      <c r="AB869" s="2" t="s">
        <v>950</v>
      </c>
    </row>
    <row r="870" spans="1:28" ht="15.75" x14ac:dyDescent="0.25">
      <c r="A870" s="2">
        <v>869</v>
      </c>
      <c r="B870" s="50" t="s">
        <v>5103</v>
      </c>
      <c r="C870" s="47">
        <f ca="1">SUMIF([1]Data!$AC$2:$AC$173,C870,[1]Data!$AD$2:$AD$173)</f>
        <v>0</v>
      </c>
      <c r="D870" s="51">
        <v>45888</v>
      </c>
      <c r="E870" s="51">
        <v>45888</v>
      </c>
      <c r="F870" s="52">
        <v>45888.859366550903</v>
      </c>
      <c r="G870" s="3" t="s">
        <v>5104</v>
      </c>
      <c r="H870" s="51"/>
      <c r="I870" s="2" t="s">
        <v>2487</v>
      </c>
      <c r="J870" s="3" t="s">
        <v>2488</v>
      </c>
      <c r="K870" s="2" t="s">
        <v>2489</v>
      </c>
      <c r="L870" s="2" t="s">
        <v>2490</v>
      </c>
      <c r="M870" s="3" t="s">
        <v>5093</v>
      </c>
      <c r="N870" s="2" t="s">
        <v>5094</v>
      </c>
      <c r="O870" s="2" t="s">
        <v>5095</v>
      </c>
      <c r="P870" s="2">
        <v>10</v>
      </c>
      <c r="Q870" s="3" t="s">
        <v>2510</v>
      </c>
      <c r="R870" s="2" t="s">
        <v>955</v>
      </c>
      <c r="S870" s="3" t="s">
        <v>2511</v>
      </c>
      <c r="T870" s="3" t="s">
        <v>2496</v>
      </c>
      <c r="U870" s="2">
        <v>46000</v>
      </c>
      <c r="V870" s="2">
        <v>2</v>
      </c>
      <c r="W870" s="2">
        <v>0</v>
      </c>
      <c r="X870" s="2" t="s">
        <v>5094</v>
      </c>
      <c r="Z870" s="51">
        <v>45888.859360798597</v>
      </c>
      <c r="AB870" s="2" t="s">
        <v>950</v>
      </c>
    </row>
    <row r="871" spans="1:28" ht="15.75" x14ac:dyDescent="0.25">
      <c r="A871" s="2">
        <v>870</v>
      </c>
      <c r="B871" s="50" t="s">
        <v>5105</v>
      </c>
      <c r="C871" s="47">
        <f ca="1">SUMIF([1]Data!$AC$2:$AC$173,C871,[1]Data!$AD$2:$AD$173)</f>
        <v>0</v>
      </c>
      <c r="D871" s="51">
        <v>45888</v>
      </c>
      <c r="E871" s="51">
        <v>45893</v>
      </c>
      <c r="F871" s="52">
        <v>45888.860020717599</v>
      </c>
      <c r="G871" s="3" t="s">
        <v>5106</v>
      </c>
      <c r="H871" s="51"/>
      <c r="I871" s="2" t="s">
        <v>2487</v>
      </c>
      <c r="J871" s="3" t="s">
        <v>2488</v>
      </c>
      <c r="K871" s="2" t="s">
        <v>2489</v>
      </c>
      <c r="L871" s="2" t="s">
        <v>2490</v>
      </c>
      <c r="M871" s="3" t="s">
        <v>5107</v>
      </c>
      <c r="N871" s="2" t="s">
        <v>5108</v>
      </c>
      <c r="O871" s="2" t="s">
        <v>5109</v>
      </c>
      <c r="P871" s="2">
        <v>10</v>
      </c>
      <c r="Q871" s="3" t="s">
        <v>2556</v>
      </c>
      <c r="R871" s="2" t="s">
        <v>960</v>
      </c>
      <c r="S871" s="3" t="s">
        <v>2557</v>
      </c>
      <c r="T871" s="3" t="s">
        <v>2496</v>
      </c>
      <c r="U871" s="2">
        <v>55595</v>
      </c>
      <c r="V871" s="2">
        <v>3</v>
      </c>
      <c r="W871" s="2">
        <v>0</v>
      </c>
      <c r="X871" s="2" t="s">
        <v>5108</v>
      </c>
      <c r="Y871" s="2" t="s">
        <v>5110</v>
      </c>
      <c r="Z871" s="51">
        <v>45888.860016400497</v>
      </c>
      <c r="AB871" s="2" t="s">
        <v>950</v>
      </c>
    </row>
    <row r="872" spans="1:28" ht="15.75" x14ac:dyDescent="0.25">
      <c r="A872" s="2">
        <v>871</v>
      </c>
      <c r="B872" s="50" t="s">
        <v>5105</v>
      </c>
      <c r="C872" s="47">
        <f ca="1">SUMIF([1]Data!$AC$2:$AC$173,C872,[1]Data!$AD$2:$AD$173)</f>
        <v>0</v>
      </c>
      <c r="D872" s="51">
        <v>45888</v>
      </c>
      <c r="E872" s="51">
        <v>45893</v>
      </c>
      <c r="F872" s="52">
        <v>45888.860020717599</v>
      </c>
      <c r="G872" s="3" t="s">
        <v>5106</v>
      </c>
      <c r="H872" s="51"/>
      <c r="I872" s="2" t="s">
        <v>2487</v>
      </c>
      <c r="J872" s="3" t="s">
        <v>2488</v>
      </c>
      <c r="K872" s="2" t="s">
        <v>2489</v>
      </c>
      <c r="L872" s="2" t="s">
        <v>2490</v>
      </c>
      <c r="M872" s="3" t="s">
        <v>5107</v>
      </c>
      <c r="N872" s="2" t="s">
        <v>5108</v>
      </c>
      <c r="O872" s="2" t="s">
        <v>5109</v>
      </c>
      <c r="P872" s="2">
        <v>20</v>
      </c>
      <c r="Q872" s="3" t="s">
        <v>2519</v>
      </c>
      <c r="R872" s="2" t="s">
        <v>951</v>
      </c>
      <c r="S872" s="3" t="s">
        <v>2520</v>
      </c>
      <c r="T872" s="3" t="s">
        <v>2496</v>
      </c>
      <c r="U872" s="2">
        <v>111058</v>
      </c>
      <c r="V872" s="2">
        <v>2</v>
      </c>
      <c r="W872" s="2">
        <v>0</v>
      </c>
      <c r="X872" s="2" t="s">
        <v>5108</v>
      </c>
      <c r="Y872" s="2" t="s">
        <v>5110</v>
      </c>
      <c r="Z872" s="51">
        <v>45888.860016400497</v>
      </c>
      <c r="AB872" s="2" t="s">
        <v>950</v>
      </c>
    </row>
    <row r="873" spans="1:28" ht="15.75" x14ac:dyDescent="0.25">
      <c r="A873" s="2">
        <v>872</v>
      </c>
      <c r="B873" s="50" t="s">
        <v>5105</v>
      </c>
      <c r="C873" s="47">
        <f ca="1">SUMIF([1]Data!$AC$2:$AC$173,C873,[1]Data!$AD$2:$AD$173)</f>
        <v>0</v>
      </c>
      <c r="D873" s="51">
        <v>45888</v>
      </c>
      <c r="E873" s="51">
        <v>45893</v>
      </c>
      <c r="F873" s="52">
        <v>45888.860020717599</v>
      </c>
      <c r="G873" s="3" t="s">
        <v>5106</v>
      </c>
      <c r="H873" s="51"/>
      <c r="I873" s="2" t="s">
        <v>2487</v>
      </c>
      <c r="J873" s="3" t="s">
        <v>2488</v>
      </c>
      <c r="K873" s="2" t="s">
        <v>2489</v>
      </c>
      <c r="L873" s="2" t="s">
        <v>2490</v>
      </c>
      <c r="M873" s="3" t="s">
        <v>5107</v>
      </c>
      <c r="N873" s="2" t="s">
        <v>5108</v>
      </c>
      <c r="O873" s="2" t="s">
        <v>5109</v>
      </c>
      <c r="P873" s="2">
        <v>30</v>
      </c>
      <c r="Q873" s="3" t="s">
        <v>2563</v>
      </c>
      <c r="R873" s="2" t="s">
        <v>961</v>
      </c>
      <c r="S873" s="3" t="s">
        <v>2564</v>
      </c>
      <c r="T873" s="3" t="s">
        <v>2496</v>
      </c>
      <c r="U873" s="2">
        <v>73431</v>
      </c>
      <c r="V873" s="2">
        <v>1</v>
      </c>
      <c r="W873" s="2">
        <v>0</v>
      </c>
      <c r="X873" s="2" t="s">
        <v>5108</v>
      </c>
      <c r="Y873" s="2" t="s">
        <v>5110</v>
      </c>
      <c r="Z873" s="51">
        <v>45888.860016400497</v>
      </c>
      <c r="AB873" s="2" t="s">
        <v>950</v>
      </c>
    </row>
    <row r="874" spans="1:28" ht="15.75" x14ac:dyDescent="0.25">
      <c r="A874" s="2">
        <v>873</v>
      </c>
      <c r="B874" s="50" t="s">
        <v>5111</v>
      </c>
      <c r="C874" s="47">
        <f ca="1">SUMIF([1]Data!$AC$2:$AC$173,C874,[1]Data!$AD$2:$AD$173)</f>
        <v>0</v>
      </c>
      <c r="D874" s="51">
        <v>45888</v>
      </c>
      <c r="E874" s="51">
        <v>45893</v>
      </c>
      <c r="F874" s="52">
        <v>45888.862081134299</v>
      </c>
      <c r="G874" s="3" t="s">
        <v>5112</v>
      </c>
      <c r="H874" s="51"/>
      <c r="I874" s="2" t="s">
        <v>2487</v>
      </c>
      <c r="J874" s="3" t="s">
        <v>2488</v>
      </c>
      <c r="K874" s="2" t="s">
        <v>2489</v>
      </c>
      <c r="L874" s="2" t="s">
        <v>2490</v>
      </c>
      <c r="M874" s="3" t="s">
        <v>5113</v>
      </c>
      <c r="N874" s="2" t="s">
        <v>5114</v>
      </c>
      <c r="O874" s="2" t="s">
        <v>5115</v>
      </c>
      <c r="P874" s="2">
        <v>10</v>
      </c>
      <c r="Q874" s="3" t="s">
        <v>2519</v>
      </c>
      <c r="R874" s="2" t="s">
        <v>951</v>
      </c>
      <c r="S874" s="3" t="s">
        <v>2520</v>
      </c>
      <c r="T874" s="3" t="s">
        <v>2496</v>
      </c>
      <c r="U874" s="2">
        <v>111058</v>
      </c>
      <c r="V874" s="2">
        <v>1</v>
      </c>
      <c r="W874" s="2">
        <v>0</v>
      </c>
      <c r="X874" s="2" t="s">
        <v>5114</v>
      </c>
      <c r="Y874" s="2" t="s">
        <v>2541</v>
      </c>
      <c r="Z874" s="51">
        <v>45888.862076307902</v>
      </c>
      <c r="AB874" s="2" t="s">
        <v>950</v>
      </c>
    </row>
    <row r="875" spans="1:28" ht="15.75" x14ac:dyDescent="0.25">
      <c r="A875" s="2">
        <v>874</v>
      </c>
      <c r="B875" s="50" t="s">
        <v>5116</v>
      </c>
      <c r="C875" s="47">
        <f ca="1">SUMIF([1]Data!$AC$2:$AC$173,C875,[1]Data!$AD$2:$AD$173)</f>
        <v>0</v>
      </c>
      <c r="D875" s="51">
        <v>45888</v>
      </c>
      <c r="E875" s="51">
        <v>45888</v>
      </c>
      <c r="F875" s="52">
        <v>45888.862870949102</v>
      </c>
      <c r="G875" s="3" t="s">
        <v>5117</v>
      </c>
      <c r="H875" s="51"/>
      <c r="I875" s="2" t="s">
        <v>2487</v>
      </c>
      <c r="J875" s="3" t="s">
        <v>2488</v>
      </c>
      <c r="K875" s="2" t="s">
        <v>2489</v>
      </c>
      <c r="L875" s="2" t="s">
        <v>2490</v>
      </c>
      <c r="M875" s="3" t="s">
        <v>5118</v>
      </c>
      <c r="N875" s="2" t="s">
        <v>5119</v>
      </c>
      <c r="O875" s="2" t="s">
        <v>5120</v>
      </c>
      <c r="P875" s="2">
        <v>10</v>
      </c>
      <c r="Q875" s="3" t="s">
        <v>2519</v>
      </c>
      <c r="R875" s="2" t="s">
        <v>951</v>
      </c>
      <c r="S875" s="3" t="s">
        <v>2520</v>
      </c>
      <c r="T875" s="3" t="s">
        <v>2496</v>
      </c>
      <c r="U875" s="2">
        <v>111058</v>
      </c>
      <c r="V875" s="2">
        <v>1</v>
      </c>
      <c r="W875" s="2">
        <v>0</v>
      </c>
      <c r="X875" s="2" t="s">
        <v>5119</v>
      </c>
      <c r="Z875" s="51">
        <v>45888.862865011601</v>
      </c>
      <c r="AA875" s="2" t="s">
        <v>5121</v>
      </c>
      <c r="AB875" s="2" t="s">
        <v>950</v>
      </c>
    </row>
    <row r="876" spans="1:28" ht="15.75" x14ac:dyDescent="0.25">
      <c r="A876" s="2">
        <v>875</v>
      </c>
      <c r="B876" s="50" t="s">
        <v>5116</v>
      </c>
      <c r="C876" s="47">
        <f ca="1">SUMIF([1]Data!$AC$2:$AC$173,C876,[1]Data!$AD$2:$AD$173)</f>
        <v>0</v>
      </c>
      <c r="D876" s="51">
        <v>45888</v>
      </c>
      <c r="E876" s="51">
        <v>45888</v>
      </c>
      <c r="F876" s="52">
        <v>45888.862870949102</v>
      </c>
      <c r="G876" s="3" t="s">
        <v>5117</v>
      </c>
      <c r="H876" s="51"/>
      <c r="I876" s="2" t="s">
        <v>2487</v>
      </c>
      <c r="J876" s="3" t="s">
        <v>2488</v>
      </c>
      <c r="K876" s="2" t="s">
        <v>2489</v>
      </c>
      <c r="L876" s="2" t="s">
        <v>2490</v>
      </c>
      <c r="M876" s="3" t="s">
        <v>5118</v>
      </c>
      <c r="N876" s="2" t="s">
        <v>5119</v>
      </c>
      <c r="O876" s="2" t="s">
        <v>5120</v>
      </c>
      <c r="P876" s="2">
        <v>20</v>
      </c>
      <c r="Q876" s="3" t="s">
        <v>2592</v>
      </c>
      <c r="R876" s="2" t="s">
        <v>959</v>
      </c>
      <c r="S876" s="3" t="s">
        <v>2593</v>
      </c>
      <c r="T876" s="3" t="s">
        <v>2496</v>
      </c>
      <c r="U876" s="2">
        <v>70950</v>
      </c>
      <c r="V876" s="2">
        <v>2</v>
      </c>
      <c r="W876" s="2">
        <v>0</v>
      </c>
      <c r="X876" s="2" t="s">
        <v>5119</v>
      </c>
      <c r="Z876" s="51">
        <v>45888.862865011601</v>
      </c>
      <c r="AA876" s="2" t="s">
        <v>5121</v>
      </c>
      <c r="AB876" s="2" t="s">
        <v>950</v>
      </c>
    </row>
    <row r="877" spans="1:28" ht="15.75" x14ac:dyDescent="0.25">
      <c r="A877" s="2">
        <v>876</v>
      </c>
      <c r="B877" s="50" t="s">
        <v>5122</v>
      </c>
      <c r="C877" s="47">
        <f ca="1">SUMIF([1]Data!$AC$2:$AC$173,C877,[1]Data!$AD$2:$AD$173)</f>
        <v>0</v>
      </c>
      <c r="D877" s="51">
        <v>45888</v>
      </c>
      <c r="E877" s="51">
        <v>45893</v>
      </c>
      <c r="F877" s="52">
        <v>45888.889649108802</v>
      </c>
      <c r="G877" s="3" t="s">
        <v>5123</v>
      </c>
      <c r="H877" s="51"/>
      <c r="I877" s="2" t="s">
        <v>2487</v>
      </c>
      <c r="J877" s="3" t="s">
        <v>2488</v>
      </c>
      <c r="K877" s="2" t="s">
        <v>2489</v>
      </c>
      <c r="L877" s="2" t="s">
        <v>2490</v>
      </c>
      <c r="M877" s="3" t="s">
        <v>5124</v>
      </c>
      <c r="N877" s="2" t="s">
        <v>5125</v>
      </c>
      <c r="O877" s="2" t="s">
        <v>5126</v>
      </c>
      <c r="P877" s="2">
        <v>10</v>
      </c>
      <c r="Q877" s="3" t="s">
        <v>2519</v>
      </c>
      <c r="R877" s="2" t="s">
        <v>951</v>
      </c>
      <c r="S877" s="3" t="s">
        <v>2520</v>
      </c>
      <c r="T877" s="3" t="s">
        <v>2496</v>
      </c>
      <c r="U877" s="2">
        <v>111058</v>
      </c>
      <c r="V877" s="2">
        <v>3</v>
      </c>
      <c r="W877" s="2">
        <v>0</v>
      </c>
      <c r="X877" s="2" t="s">
        <v>5125</v>
      </c>
      <c r="Z877" s="51">
        <v>45888.889649652803</v>
      </c>
      <c r="AB877" s="2" t="s">
        <v>950</v>
      </c>
    </row>
    <row r="878" spans="1:28" ht="15.75" x14ac:dyDescent="0.25">
      <c r="A878" s="2">
        <v>877</v>
      </c>
      <c r="B878" s="50" t="s">
        <v>5127</v>
      </c>
      <c r="C878" s="47">
        <f ca="1">SUMIF([1]Data!$AC$2:$AC$173,C878,[1]Data!$AD$2:$AD$173)</f>
        <v>0</v>
      </c>
      <c r="D878" s="51">
        <v>45888</v>
      </c>
      <c r="E878" s="51">
        <v>45888</v>
      </c>
      <c r="F878" s="52">
        <v>45888.895753900499</v>
      </c>
      <c r="G878" s="3" t="s">
        <v>5128</v>
      </c>
      <c r="H878" s="51"/>
      <c r="I878" s="2" t="s">
        <v>2487</v>
      </c>
      <c r="J878" s="3" t="s">
        <v>2488</v>
      </c>
      <c r="K878" s="2" t="s">
        <v>2489</v>
      </c>
      <c r="L878" s="2" t="s">
        <v>2490</v>
      </c>
      <c r="M878" s="3" t="s">
        <v>5093</v>
      </c>
      <c r="N878" s="2" t="s">
        <v>5094</v>
      </c>
      <c r="O878" s="2" t="s">
        <v>5095</v>
      </c>
      <c r="P878" s="2">
        <v>10</v>
      </c>
      <c r="Q878" s="3" t="s">
        <v>2502</v>
      </c>
      <c r="R878" s="2" t="s">
        <v>981</v>
      </c>
      <c r="S878" s="3" t="s">
        <v>2503</v>
      </c>
      <c r="T878" s="3" t="s">
        <v>2496</v>
      </c>
      <c r="U878" s="2">
        <v>50182</v>
      </c>
      <c r="V878" s="2">
        <v>1</v>
      </c>
      <c r="W878" s="2">
        <v>0</v>
      </c>
      <c r="X878" s="2" t="s">
        <v>5094</v>
      </c>
      <c r="Z878" s="51">
        <v>45888.895753900499</v>
      </c>
      <c r="AB878" s="2" t="s">
        <v>950</v>
      </c>
    </row>
    <row r="879" spans="1:28" ht="15.75" x14ac:dyDescent="0.25">
      <c r="A879" s="2">
        <v>878</v>
      </c>
      <c r="B879" s="50" t="s">
        <v>5129</v>
      </c>
      <c r="C879" s="47">
        <f ca="1">SUMIF([1]Data!$AC$2:$AC$173,C879,[1]Data!$AD$2:$AD$173)</f>
        <v>0</v>
      </c>
      <c r="D879" s="51">
        <v>45888</v>
      </c>
      <c r="E879" s="51">
        <v>45893</v>
      </c>
      <c r="F879" s="52">
        <v>45888.905040393503</v>
      </c>
      <c r="G879" s="3" t="s">
        <v>5130</v>
      </c>
      <c r="H879" s="51"/>
      <c r="I879" s="2" t="s">
        <v>2487</v>
      </c>
      <c r="J879" s="3" t="s">
        <v>2488</v>
      </c>
      <c r="K879" s="2" t="s">
        <v>2489</v>
      </c>
      <c r="L879" s="2" t="s">
        <v>2490</v>
      </c>
      <c r="M879" s="3" t="s">
        <v>5131</v>
      </c>
      <c r="N879" s="2" t="s">
        <v>5132</v>
      </c>
      <c r="O879" s="2" t="s">
        <v>5133</v>
      </c>
      <c r="P879" s="2">
        <v>10</v>
      </c>
      <c r="Q879" s="3" t="s">
        <v>2519</v>
      </c>
      <c r="R879" s="2" t="s">
        <v>951</v>
      </c>
      <c r="S879" s="3" t="s">
        <v>2520</v>
      </c>
      <c r="T879" s="3" t="s">
        <v>2496</v>
      </c>
      <c r="U879" s="2">
        <v>111058</v>
      </c>
      <c r="V879" s="2">
        <v>4</v>
      </c>
      <c r="W879" s="2">
        <v>0</v>
      </c>
      <c r="X879" s="2" t="s">
        <v>5134</v>
      </c>
      <c r="Z879" s="51">
        <v>45888.905040161997</v>
      </c>
      <c r="AB879" s="2" t="s">
        <v>950</v>
      </c>
    </row>
    <row r="880" spans="1:28" ht="15.75" x14ac:dyDescent="0.25">
      <c r="A880" s="2">
        <v>879</v>
      </c>
      <c r="B880" s="50" t="s">
        <v>5129</v>
      </c>
      <c r="C880" s="47">
        <f ca="1">SUMIF([1]Data!$AC$2:$AC$173,C880,[1]Data!$AD$2:$AD$173)</f>
        <v>0</v>
      </c>
      <c r="D880" s="51">
        <v>45888</v>
      </c>
      <c r="E880" s="51">
        <v>45893</v>
      </c>
      <c r="F880" s="52">
        <v>45888.905040393503</v>
      </c>
      <c r="G880" s="3" t="s">
        <v>5130</v>
      </c>
      <c r="H880" s="51"/>
      <c r="I880" s="2" t="s">
        <v>2487</v>
      </c>
      <c r="J880" s="3" t="s">
        <v>2488</v>
      </c>
      <c r="K880" s="2" t="s">
        <v>2489</v>
      </c>
      <c r="L880" s="2" t="s">
        <v>2490</v>
      </c>
      <c r="M880" s="3" t="s">
        <v>5131</v>
      </c>
      <c r="N880" s="2" t="s">
        <v>5132</v>
      </c>
      <c r="O880" s="2" t="s">
        <v>5133</v>
      </c>
      <c r="P880" s="2">
        <v>20</v>
      </c>
      <c r="Q880" s="3" t="s">
        <v>2556</v>
      </c>
      <c r="R880" s="2" t="s">
        <v>960</v>
      </c>
      <c r="S880" s="3" t="s">
        <v>2557</v>
      </c>
      <c r="T880" s="3" t="s">
        <v>2496</v>
      </c>
      <c r="U880" s="2">
        <v>55595</v>
      </c>
      <c r="V880" s="2">
        <v>3</v>
      </c>
      <c r="W880" s="2">
        <v>0</v>
      </c>
      <c r="X880" s="2" t="s">
        <v>5134</v>
      </c>
      <c r="Z880" s="51">
        <v>45888.905040161997</v>
      </c>
      <c r="AB880" s="2" t="s">
        <v>950</v>
      </c>
    </row>
    <row r="881" spans="1:28" ht="15.75" x14ac:dyDescent="0.25">
      <c r="A881" s="2">
        <v>880</v>
      </c>
      <c r="B881" s="50" t="s">
        <v>5135</v>
      </c>
      <c r="C881" s="47">
        <f ca="1">SUMIF([1]Data!$AC$2:$AC$173,C881,[1]Data!$AD$2:$AD$173)</f>
        <v>0</v>
      </c>
      <c r="D881" s="51">
        <v>45888</v>
      </c>
      <c r="E881" s="51">
        <v>45888</v>
      </c>
      <c r="F881" s="52">
        <v>45888.905953969901</v>
      </c>
      <c r="G881" s="3" t="s">
        <v>5136</v>
      </c>
      <c r="H881" s="51"/>
      <c r="I881" s="2" t="s">
        <v>2487</v>
      </c>
      <c r="J881" s="3" t="s">
        <v>2488</v>
      </c>
      <c r="K881" s="2" t="s">
        <v>2489</v>
      </c>
      <c r="L881" s="2" t="s">
        <v>2490</v>
      </c>
      <c r="M881" s="3" t="s">
        <v>5137</v>
      </c>
      <c r="N881" s="2" t="s">
        <v>5138</v>
      </c>
      <c r="O881" s="2" t="s">
        <v>5139</v>
      </c>
      <c r="P881" s="2">
        <v>10</v>
      </c>
      <c r="Q881" s="3" t="s">
        <v>2494</v>
      </c>
      <c r="R881" s="2" t="s">
        <v>1079</v>
      </c>
      <c r="S881" s="3" t="s">
        <v>2495</v>
      </c>
      <c r="T881" s="3" t="s">
        <v>2496</v>
      </c>
      <c r="U881" s="2">
        <v>49500</v>
      </c>
      <c r="V881" s="2">
        <v>1</v>
      </c>
      <c r="W881" s="2">
        <v>0</v>
      </c>
      <c r="X881" s="2" t="s">
        <v>5138</v>
      </c>
      <c r="Y881" s="2" t="s">
        <v>2541</v>
      </c>
      <c r="Z881" s="51">
        <v>45888.9059536227</v>
      </c>
      <c r="AA881" s="2" t="s">
        <v>5140</v>
      </c>
      <c r="AB881" s="2" t="s">
        <v>950</v>
      </c>
    </row>
    <row r="882" spans="1:28" ht="15.75" x14ac:dyDescent="0.25">
      <c r="A882" s="2">
        <v>881</v>
      </c>
      <c r="B882" s="50" t="s">
        <v>5141</v>
      </c>
      <c r="C882" s="47">
        <f ca="1">SUMIF([1]Data!$AC$2:$AC$173,C882,[1]Data!$AD$2:$AD$173)</f>
        <v>0</v>
      </c>
      <c r="D882" s="51">
        <v>45888</v>
      </c>
      <c r="E882" s="51">
        <v>45888</v>
      </c>
      <c r="F882" s="52">
        <v>45888.915178044001</v>
      </c>
      <c r="G882" s="3" t="s">
        <v>5142</v>
      </c>
      <c r="H882" s="51"/>
      <c r="I882" s="2" t="s">
        <v>2487</v>
      </c>
      <c r="J882" s="3" t="s">
        <v>2488</v>
      </c>
      <c r="K882" s="2" t="s">
        <v>2489</v>
      </c>
      <c r="L882" s="2" t="s">
        <v>2490</v>
      </c>
      <c r="M882" s="3" t="s">
        <v>5137</v>
      </c>
      <c r="N882" s="2" t="s">
        <v>5138</v>
      </c>
      <c r="O882" s="2" t="s">
        <v>5139</v>
      </c>
      <c r="P882" s="2">
        <v>10</v>
      </c>
      <c r="Q882" s="3" t="s">
        <v>2547</v>
      </c>
      <c r="R882" s="2" t="s">
        <v>994</v>
      </c>
      <c r="S882" s="3" t="s">
        <v>2548</v>
      </c>
      <c r="T882" s="3" t="s">
        <v>2496</v>
      </c>
      <c r="U882" s="2">
        <v>111606</v>
      </c>
      <c r="V882" s="2">
        <v>2</v>
      </c>
      <c r="W882" s="2">
        <v>0</v>
      </c>
      <c r="X882" s="2" t="s">
        <v>5138</v>
      </c>
      <c r="Y882" s="2" t="s">
        <v>2541</v>
      </c>
      <c r="Z882" s="51">
        <v>45888.915177581002</v>
      </c>
      <c r="AA882" s="2" t="s">
        <v>5143</v>
      </c>
      <c r="AB882" s="2" t="s">
        <v>950</v>
      </c>
    </row>
    <row r="883" spans="1:28" ht="15.75" x14ac:dyDescent="0.25">
      <c r="A883" s="2">
        <v>882</v>
      </c>
      <c r="B883" s="50" t="s">
        <v>5141</v>
      </c>
      <c r="C883" s="47">
        <f ca="1">SUMIF([1]Data!$AC$2:$AC$173,C883,[1]Data!$AD$2:$AD$173)</f>
        <v>0</v>
      </c>
      <c r="D883" s="51">
        <v>45888</v>
      </c>
      <c r="E883" s="51">
        <v>45888</v>
      </c>
      <c r="F883" s="52">
        <v>45888.915178044001</v>
      </c>
      <c r="G883" s="3" t="s">
        <v>5142</v>
      </c>
      <c r="H883" s="51"/>
      <c r="I883" s="2" t="s">
        <v>2487</v>
      </c>
      <c r="J883" s="3" t="s">
        <v>2488</v>
      </c>
      <c r="K883" s="2" t="s">
        <v>2489</v>
      </c>
      <c r="L883" s="2" t="s">
        <v>2490</v>
      </c>
      <c r="M883" s="3" t="s">
        <v>5137</v>
      </c>
      <c r="N883" s="2" t="s">
        <v>5138</v>
      </c>
      <c r="O883" s="2" t="s">
        <v>5139</v>
      </c>
      <c r="P883" s="2">
        <v>20</v>
      </c>
      <c r="Q883" s="3" t="s">
        <v>2556</v>
      </c>
      <c r="R883" s="2" t="s">
        <v>960</v>
      </c>
      <c r="S883" s="3" t="s">
        <v>2557</v>
      </c>
      <c r="T883" s="3" t="s">
        <v>2496</v>
      </c>
      <c r="U883" s="2">
        <v>55595</v>
      </c>
      <c r="V883" s="2">
        <v>1</v>
      </c>
      <c r="W883" s="2">
        <v>0</v>
      </c>
      <c r="X883" s="2" t="s">
        <v>5138</v>
      </c>
      <c r="Y883" s="2" t="s">
        <v>2541</v>
      </c>
      <c r="Z883" s="51">
        <v>45888.915177581002</v>
      </c>
      <c r="AA883" s="2" t="s">
        <v>5143</v>
      </c>
      <c r="AB883" s="2" t="s">
        <v>950</v>
      </c>
    </row>
    <row r="884" spans="1:28" ht="15.75" x14ac:dyDescent="0.25">
      <c r="A884" s="2">
        <v>883</v>
      </c>
      <c r="B884" s="50" t="s">
        <v>5144</v>
      </c>
      <c r="C884" s="47">
        <f ca="1">SUMIF([1]Data!$AC$2:$AC$173,C884,[1]Data!$AD$2:$AD$173)</f>
        <v>0</v>
      </c>
      <c r="D884" s="51">
        <v>45888</v>
      </c>
      <c r="E884" s="51">
        <v>45893</v>
      </c>
      <c r="F884" s="52">
        <v>45888.920241122702</v>
      </c>
      <c r="G884" s="3" t="s">
        <v>5145</v>
      </c>
      <c r="H884" s="51"/>
      <c r="I884" s="2" t="s">
        <v>2487</v>
      </c>
      <c r="J884" s="3" t="s">
        <v>2488</v>
      </c>
      <c r="K884" s="2" t="s">
        <v>2489</v>
      </c>
      <c r="L884" s="2" t="s">
        <v>2490</v>
      </c>
      <c r="M884" s="3" t="s">
        <v>5146</v>
      </c>
      <c r="N884" s="2" t="s">
        <v>5147</v>
      </c>
      <c r="O884" s="2" t="s">
        <v>5148</v>
      </c>
      <c r="P884" s="2">
        <v>10</v>
      </c>
      <c r="Q884" s="3" t="s">
        <v>2519</v>
      </c>
      <c r="R884" s="2" t="s">
        <v>951</v>
      </c>
      <c r="S884" s="3" t="s">
        <v>2520</v>
      </c>
      <c r="T884" s="3" t="s">
        <v>2496</v>
      </c>
      <c r="U884" s="2">
        <v>111058</v>
      </c>
      <c r="V884" s="2">
        <v>2</v>
      </c>
      <c r="W884" s="2">
        <v>0</v>
      </c>
      <c r="X884" s="2" t="s">
        <v>5147</v>
      </c>
      <c r="Y884" s="2" t="s">
        <v>2541</v>
      </c>
      <c r="Z884" s="51">
        <v>45888.920240544001</v>
      </c>
      <c r="AB884" s="2" t="s">
        <v>950</v>
      </c>
    </row>
    <row r="885" spans="1:28" ht="15.75" x14ac:dyDescent="0.25">
      <c r="A885" s="2">
        <v>884</v>
      </c>
      <c r="B885" s="50" t="s">
        <v>5144</v>
      </c>
      <c r="C885" s="47">
        <f ca="1">SUMIF([1]Data!$AC$2:$AC$173,C885,[1]Data!$AD$2:$AD$173)</f>
        <v>0</v>
      </c>
      <c r="D885" s="51">
        <v>45888</v>
      </c>
      <c r="E885" s="51">
        <v>45893</v>
      </c>
      <c r="F885" s="52">
        <v>45888.920241122702</v>
      </c>
      <c r="G885" s="3" t="s">
        <v>5145</v>
      </c>
      <c r="H885" s="51"/>
      <c r="I885" s="2" t="s">
        <v>2487</v>
      </c>
      <c r="J885" s="3" t="s">
        <v>2488</v>
      </c>
      <c r="K885" s="2" t="s">
        <v>2489</v>
      </c>
      <c r="L885" s="2" t="s">
        <v>2490</v>
      </c>
      <c r="M885" s="3" t="s">
        <v>5146</v>
      </c>
      <c r="N885" s="2" t="s">
        <v>5147</v>
      </c>
      <c r="O885" s="2" t="s">
        <v>5148</v>
      </c>
      <c r="P885" s="2">
        <v>20</v>
      </c>
      <c r="Q885" s="3" t="s">
        <v>2563</v>
      </c>
      <c r="R885" s="2" t="s">
        <v>961</v>
      </c>
      <c r="S885" s="3" t="s">
        <v>2564</v>
      </c>
      <c r="T885" s="3" t="s">
        <v>2496</v>
      </c>
      <c r="U885" s="2">
        <v>73431</v>
      </c>
      <c r="V885" s="2">
        <v>1</v>
      </c>
      <c r="W885" s="2">
        <v>0</v>
      </c>
      <c r="X885" s="2" t="s">
        <v>5147</v>
      </c>
      <c r="Y885" s="2" t="s">
        <v>2541</v>
      </c>
      <c r="Z885" s="51">
        <v>45888.920240544001</v>
      </c>
      <c r="AB885" s="2" t="s">
        <v>950</v>
      </c>
    </row>
    <row r="886" spans="1:28" ht="15.75" x14ac:dyDescent="0.25">
      <c r="A886" s="2">
        <v>885</v>
      </c>
      <c r="B886" s="50" t="s">
        <v>5149</v>
      </c>
      <c r="C886" s="47">
        <f ca="1">SUMIF([1]Data!$AC$2:$AC$173,C886,[1]Data!$AD$2:$AD$173)</f>
        <v>0</v>
      </c>
      <c r="D886" s="51">
        <v>45888</v>
      </c>
      <c r="E886" s="51">
        <v>45888</v>
      </c>
      <c r="F886" s="52">
        <v>45888.925345057898</v>
      </c>
      <c r="G886" s="3" t="s">
        <v>5150</v>
      </c>
      <c r="H886" s="51"/>
      <c r="I886" s="2" t="s">
        <v>2487</v>
      </c>
      <c r="J886" s="3" t="s">
        <v>2488</v>
      </c>
      <c r="K886" s="2" t="s">
        <v>2489</v>
      </c>
      <c r="L886" s="2" t="s">
        <v>2490</v>
      </c>
      <c r="M886" s="3" t="s">
        <v>5151</v>
      </c>
      <c r="N886" s="2" t="s">
        <v>5152</v>
      </c>
      <c r="O886" s="2" t="s">
        <v>5153</v>
      </c>
      <c r="P886" s="2">
        <v>10</v>
      </c>
      <c r="Q886" s="3" t="s">
        <v>2510</v>
      </c>
      <c r="R886" s="2" t="s">
        <v>955</v>
      </c>
      <c r="S886" s="3" t="s">
        <v>2511</v>
      </c>
      <c r="T886" s="3" t="s">
        <v>2496</v>
      </c>
      <c r="U886" s="2">
        <v>46000</v>
      </c>
      <c r="V886" s="2">
        <v>1</v>
      </c>
      <c r="W886" s="2">
        <v>0</v>
      </c>
      <c r="X886" s="2" t="s">
        <v>5152</v>
      </c>
      <c r="Y886" s="2" t="s">
        <v>5154</v>
      </c>
      <c r="Z886" s="51">
        <v>45888.925344409698</v>
      </c>
      <c r="AB886" s="2" t="s">
        <v>950</v>
      </c>
    </row>
    <row r="887" spans="1:28" ht="15.75" x14ac:dyDescent="0.25">
      <c r="A887" s="2">
        <v>886</v>
      </c>
      <c r="B887" s="50" t="s">
        <v>1510</v>
      </c>
      <c r="C887" s="47">
        <f ca="1">SUMIF([1]Data!$AC$2:$AC$173,C887,[1]Data!$AD$2:$AD$173)</f>
        <v>0</v>
      </c>
      <c r="D887" s="51">
        <v>45889</v>
      </c>
      <c r="E887" s="51">
        <v>45889</v>
      </c>
      <c r="F887" s="52">
        <v>45889.264518321797</v>
      </c>
      <c r="G887" s="3" t="s">
        <v>5155</v>
      </c>
      <c r="H887" s="51"/>
      <c r="I887" s="2" t="s">
        <v>2487</v>
      </c>
      <c r="J887" s="3" t="s">
        <v>2488</v>
      </c>
      <c r="K887" s="2" t="s">
        <v>2489</v>
      </c>
      <c r="L887" s="2" t="s">
        <v>2490</v>
      </c>
      <c r="M887" s="3" t="s">
        <v>1509</v>
      </c>
      <c r="N887" s="2" t="s">
        <v>1508</v>
      </c>
      <c r="O887" s="2" t="s">
        <v>4038</v>
      </c>
      <c r="P887" s="2">
        <v>10</v>
      </c>
      <c r="Q887" s="3" t="s">
        <v>2510</v>
      </c>
      <c r="R887" s="2" t="s">
        <v>955</v>
      </c>
      <c r="S887" s="3" t="s">
        <v>2511</v>
      </c>
      <c r="T887" s="3" t="s">
        <v>2496</v>
      </c>
      <c r="U887" s="2">
        <v>46000</v>
      </c>
      <c r="V887" s="2">
        <v>2</v>
      </c>
      <c r="W887" s="2">
        <v>0</v>
      </c>
      <c r="X887" s="2" t="s">
        <v>1508</v>
      </c>
      <c r="Z887" s="51">
        <v>45889.2645184375</v>
      </c>
      <c r="AB887" s="2" t="s">
        <v>950</v>
      </c>
    </row>
    <row r="888" spans="1:28" ht="15.75" x14ac:dyDescent="0.25">
      <c r="A888" s="2">
        <v>887</v>
      </c>
      <c r="B888" s="50" t="s">
        <v>1507</v>
      </c>
      <c r="C888" s="47">
        <f ca="1">SUMIF([1]Data!$AC$2:$AC$173,C888,[1]Data!$AD$2:$AD$173)</f>
        <v>0</v>
      </c>
      <c r="D888" s="51">
        <v>45889</v>
      </c>
      <c r="E888" s="51">
        <v>45889</v>
      </c>
      <c r="F888" s="52">
        <v>45889.285294178197</v>
      </c>
      <c r="G888" s="3" t="s">
        <v>5156</v>
      </c>
      <c r="H888" s="51"/>
      <c r="I888" s="2" t="s">
        <v>2487</v>
      </c>
      <c r="J888" s="3" t="s">
        <v>2488</v>
      </c>
      <c r="K888" s="2" t="s">
        <v>2489</v>
      </c>
      <c r="L888" s="2" t="s">
        <v>2490</v>
      </c>
      <c r="M888" s="3" t="s">
        <v>1502</v>
      </c>
      <c r="N888" s="2" t="s">
        <v>1501</v>
      </c>
      <c r="O888" s="2" t="s">
        <v>5157</v>
      </c>
      <c r="P888" s="2">
        <v>10</v>
      </c>
      <c r="Q888" s="3" t="s">
        <v>2510</v>
      </c>
      <c r="R888" s="2" t="s">
        <v>955</v>
      </c>
      <c r="S888" s="3" t="s">
        <v>2511</v>
      </c>
      <c r="T888" s="3" t="s">
        <v>2496</v>
      </c>
      <c r="U888" s="2">
        <v>46000</v>
      </c>
      <c r="V888" s="2">
        <v>1</v>
      </c>
      <c r="W888" s="2">
        <v>0</v>
      </c>
      <c r="X888" s="2" t="s">
        <v>1501</v>
      </c>
      <c r="Z888" s="51">
        <v>45889.285293981498</v>
      </c>
      <c r="AA888" s="2" t="s">
        <v>5158</v>
      </c>
      <c r="AB888" s="2" t="s">
        <v>950</v>
      </c>
    </row>
    <row r="889" spans="1:28" ht="15.75" x14ac:dyDescent="0.25">
      <c r="A889" s="2">
        <v>888</v>
      </c>
      <c r="B889" s="50" t="s">
        <v>1506</v>
      </c>
      <c r="C889" s="47">
        <f ca="1">SUMIF([1]Data!$AC$2:$AC$173,C889,[1]Data!$AD$2:$AD$173)</f>
        <v>0</v>
      </c>
      <c r="D889" s="51">
        <v>45889</v>
      </c>
      <c r="E889" s="51">
        <v>45889</v>
      </c>
      <c r="F889" s="52">
        <v>45889.287670254598</v>
      </c>
      <c r="G889" s="3" t="s">
        <v>5159</v>
      </c>
      <c r="H889" s="51"/>
      <c r="I889" s="2" t="s">
        <v>2487</v>
      </c>
      <c r="J889" s="3" t="s">
        <v>2488</v>
      </c>
      <c r="K889" s="2" t="s">
        <v>2489</v>
      </c>
      <c r="L889" s="2" t="s">
        <v>2490</v>
      </c>
      <c r="M889" s="3" t="s">
        <v>1505</v>
      </c>
      <c r="N889" s="2" t="s">
        <v>1504</v>
      </c>
      <c r="O889" s="2" t="s">
        <v>5160</v>
      </c>
      <c r="P889" s="2">
        <v>10</v>
      </c>
      <c r="Q889" s="3" t="s">
        <v>2502</v>
      </c>
      <c r="R889" s="2" t="s">
        <v>981</v>
      </c>
      <c r="S889" s="3" t="s">
        <v>2503</v>
      </c>
      <c r="T889" s="3" t="s">
        <v>2496</v>
      </c>
      <c r="U889" s="2">
        <v>50182</v>
      </c>
      <c r="V889" s="2">
        <v>1</v>
      </c>
      <c r="W889" s="2">
        <v>0</v>
      </c>
      <c r="X889" s="2" t="s">
        <v>5161</v>
      </c>
      <c r="Z889" s="51">
        <v>45889.287670520796</v>
      </c>
      <c r="AA889" s="2" t="s">
        <v>5162</v>
      </c>
      <c r="AB889" s="2" t="s">
        <v>950</v>
      </c>
    </row>
    <row r="890" spans="1:28" ht="15.75" x14ac:dyDescent="0.25">
      <c r="A890" s="2">
        <v>889</v>
      </c>
      <c r="B890" s="50" t="s">
        <v>1503</v>
      </c>
      <c r="C890" s="47">
        <f ca="1">SUMIF([1]Data!$AC$2:$AC$173,C890,[1]Data!$AD$2:$AD$173)</f>
        <v>0</v>
      </c>
      <c r="D890" s="51">
        <v>45889</v>
      </c>
      <c r="E890" s="51">
        <v>45894</v>
      </c>
      <c r="F890" s="52">
        <v>45889.297170949103</v>
      </c>
      <c r="G890" s="3" t="s">
        <v>5163</v>
      </c>
      <c r="H890" s="51"/>
      <c r="I890" s="2" t="s">
        <v>2487</v>
      </c>
      <c r="J890" s="3" t="s">
        <v>2488</v>
      </c>
      <c r="K890" s="2" t="s">
        <v>2489</v>
      </c>
      <c r="L890" s="2" t="s">
        <v>2490</v>
      </c>
      <c r="M890" s="3" t="s">
        <v>1502</v>
      </c>
      <c r="N890" s="2" t="s">
        <v>1501</v>
      </c>
      <c r="O890" s="2" t="s">
        <v>5157</v>
      </c>
      <c r="P890" s="2">
        <v>10</v>
      </c>
      <c r="Q890" s="3" t="s">
        <v>2519</v>
      </c>
      <c r="R890" s="2" t="s">
        <v>951</v>
      </c>
      <c r="S890" s="3" t="s">
        <v>2520</v>
      </c>
      <c r="T890" s="3" t="s">
        <v>2496</v>
      </c>
      <c r="U890" s="2">
        <v>111058</v>
      </c>
      <c r="V890" s="2">
        <v>1</v>
      </c>
      <c r="W890" s="2">
        <v>0</v>
      </c>
      <c r="X890" s="2" t="s">
        <v>1501</v>
      </c>
      <c r="Z890" s="51">
        <v>45889.297170682898</v>
      </c>
      <c r="AA890" s="2" t="s">
        <v>5164</v>
      </c>
      <c r="AB890" s="2" t="s">
        <v>950</v>
      </c>
    </row>
    <row r="891" spans="1:28" ht="15.75" x14ac:dyDescent="0.25">
      <c r="A891" s="2">
        <v>890</v>
      </c>
      <c r="B891" s="50" t="s">
        <v>1500</v>
      </c>
      <c r="C891" s="47">
        <f ca="1">SUMIF([1]Data!$AC$2:$AC$173,C891,[1]Data!$AD$2:$AD$173)</f>
        <v>0</v>
      </c>
      <c r="D891" s="51">
        <v>45889</v>
      </c>
      <c r="E891" s="51">
        <v>45889</v>
      </c>
      <c r="F891" s="52">
        <v>45889.310805173598</v>
      </c>
      <c r="G891" s="3" t="s">
        <v>5165</v>
      </c>
      <c r="H891" s="51"/>
      <c r="I891" s="2" t="s">
        <v>2487</v>
      </c>
      <c r="J891" s="3" t="s">
        <v>2488</v>
      </c>
      <c r="K891" s="2" t="s">
        <v>2489</v>
      </c>
      <c r="L891" s="2" t="s">
        <v>2490</v>
      </c>
      <c r="M891" s="3" t="s">
        <v>1499</v>
      </c>
      <c r="N891" s="2" t="s">
        <v>1498</v>
      </c>
      <c r="O891" s="2" t="s">
        <v>5166</v>
      </c>
      <c r="P891" s="2">
        <v>10</v>
      </c>
      <c r="Q891" s="3" t="s">
        <v>2502</v>
      </c>
      <c r="R891" s="2" t="s">
        <v>981</v>
      </c>
      <c r="S891" s="3" t="s">
        <v>2503</v>
      </c>
      <c r="T891" s="3" t="s">
        <v>2496</v>
      </c>
      <c r="U891" s="2">
        <v>50182</v>
      </c>
      <c r="V891" s="2">
        <v>2</v>
      </c>
      <c r="W891" s="2">
        <v>0</v>
      </c>
      <c r="X891" s="2" t="s">
        <v>5167</v>
      </c>
      <c r="Z891" s="51">
        <v>45889.310804432898</v>
      </c>
      <c r="AA891" s="2" t="s">
        <v>5168</v>
      </c>
      <c r="AB891" s="2" t="s">
        <v>950</v>
      </c>
    </row>
    <row r="892" spans="1:28" ht="15.75" x14ac:dyDescent="0.25">
      <c r="A892" s="2">
        <v>891</v>
      </c>
      <c r="B892" s="50" t="s">
        <v>5169</v>
      </c>
      <c r="C892" s="47">
        <f ca="1">SUMIF([1]Data!$AC$2:$AC$173,C892,[1]Data!$AD$2:$AD$173)</f>
        <v>0</v>
      </c>
      <c r="D892" s="51">
        <v>45889</v>
      </c>
      <c r="E892" s="51">
        <v>45896</v>
      </c>
      <c r="F892" s="52">
        <v>45889.311467627304</v>
      </c>
      <c r="G892" s="3" t="s">
        <v>5170</v>
      </c>
      <c r="H892" s="51"/>
      <c r="I892" s="2" t="s">
        <v>2487</v>
      </c>
      <c r="J892" s="3" t="s">
        <v>2488</v>
      </c>
      <c r="K892" s="2" t="s">
        <v>2489</v>
      </c>
      <c r="L892" s="2" t="s">
        <v>2490</v>
      </c>
      <c r="M892" s="3" t="s">
        <v>5171</v>
      </c>
      <c r="N892" s="2" t="s">
        <v>5172</v>
      </c>
      <c r="O892" s="2" t="s">
        <v>5173</v>
      </c>
      <c r="P892" s="2">
        <v>10</v>
      </c>
      <c r="Q892" s="3" t="s">
        <v>2528</v>
      </c>
      <c r="R892" s="2" t="s">
        <v>965</v>
      </c>
      <c r="S892" s="3" t="s">
        <v>2529</v>
      </c>
      <c r="T892" s="3" t="s">
        <v>2496</v>
      </c>
      <c r="U892" s="2">
        <v>74250</v>
      </c>
      <c r="V892" s="2">
        <v>1</v>
      </c>
      <c r="W892" s="2">
        <v>0</v>
      </c>
      <c r="X892" s="2" t="s">
        <v>5174</v>
      </c>
      <c r="Y892" s="2" t="s">
        <v>2541</v>
      </c>
      <c r="Z892" s="51">
        <v>45889.311466898202</v>
      </c>
      <c r="AB892" s="2" t="s">
        <v>950</v>
      </c>
    </row>
    <row r="893" spans="1:28" ht="15.75" x14ac:dyDescent="0.25">
      <c r="A893" s="2">
        <v>892</v>
      </c>
      <c r="B893" s="50" t="s">
        <v>1497</v>
      </c>
      <c r="C893" s="47">
        <f ca="1">SUMIF([1]Data!$AC$2:$AC$173,C893,[1]Data!$AD$2:$AD$173)</f>
        <v>0</v>
      </c>
      <c r="D893" s="51">
        <v>45889</v>
      </c>
      <c r="E893" s="51">
        <v>45890</v>
      </c>
      <c r="F893" s="52">
        <v>45889.317984108799</v>
      </c>
      <c r="G893" s="3" t="s">
        <v>5175</v>
      </c>
      <c r="H893" s="51"/>
      <c r="I893" s="2" t="s">
        <v>2487</v>
      </c>
      <c r="J893" s="3" t="s">
        <v>2488</v>
      </c>
      <c r="K893" s="2" t="s">
        <v>2489</v>
      </c>
      <c r="L893" s="2" t="s">
        <v>2490</v>
      </c>
      <c r="M893" s="3" t="s">
        <v>1496</v>
      </c>
      <c r="N893" s="2" t="s">
        <v>1495</v>
      </c>
      <c r="O893" s="2" t="s">
        <v>5176</v>
      </c>
      <c r="P893" s="2">
        <v>10</v>
      </c>
      <c r="Q893" s="3" t="s">
        <v>2510</v>
      </c>
      <c r="R893" s="2" t="s">
        <v>955</v>
      </c>
      <c r="S893" s="3" t="s">
        <v>2511</v>
      </c>
      <c r="T893" s="3" t="s">
        <v>2496</v>
      </c>
      <c r="U893" s="2">
        <v>46000</v>
      </c>
      <c r="V893" s="2">
        <v>1</v>
      </c>
      <c r="W893" s="2">
        <v>0</v>
      </c>
      <c r="X893" s="2" t="s">
        <v>1495</v>
      </c>
      <c r="Y893" s="2" t="s">
        <v>2541</v>
      </c>
      <c r="Z893" s="51">
        <v>45889.317983252302</v>
      </c>
      <c r="AA893" s="2" t="s">
        <v>5177</v>
      </c>
      <c r="AB893" s="2" t="s">
        <v>950</v>
      </c>
    </row>
    <row r="894" spans="1:28" ht="15.75" x14ac:dyDescent="0.25">
      <c r="A894" s="2">
        <v>893</v>
      </c>
      <c r="B894" s="50" t="s">
        <v>1494</v>
      </c>
      <c r="C894" s="47">
        <f ca="1">SUMIF([1]Data!$AC$2:$AC$173,C894,[1]Data!$AD$2:$AD$173)</f>
        <v>0</v>
      </c>
      <c r="D894" s="51">
        <v>45889</v>
      </c>
      <c r="E894" s="51">
        <v>45889</v>
      </c>
      <c r="F894" s="52">
        <v>45889.319919907401</v>
      </c>
      <c r="G894" s="3" t="s">
        <v>5178</v>
      </c>
      <c r="H894" s="51"/>
      <c r="I894" s="2" t="s">
        <v>2487</v>
      </c>
      <c r="J894" s="3" t="s">
        <v>2488</v>
      </c>
      <c r="K894" s="2" t="s">
        <v>2489</v>
      </c>
      <c r="L894" s="2" t="s">
        <v>2490</v>
      </c>
      <c r="M894" s="3" t="s">
        <v>1373</v>
      </c>
      <c r="N894" s="2" t="s">
        <v>1372</v>
      </c>
      <c r="O894" s="2" t="s">
        <v>5179</v>
      </c>
      <c r="P894" s="2">
        <v>10</v>
      </c>
      <c r="Q894" s="3" t="s">
        <v>2510</v>
      </c>
      <c r="R894" s="2" t="s">
        <v>955</v>
      </c>
      <c r="S894" s="3" t="s">
        <v>2511</v>
      </c>
      <c r="T894" s="3" t="s">
        <v>2496</v>
      </c>
      <c r="U894" s="2">
        <v>46000</v>
      </c>
      <c r="V894" s="2">
        <v>2</v>
      </c>
      <c r="W894" s="2">
        <v>0</v>
      </c>
      <c r="X894" s="2" t="s">
        <v>1372</v>
      </c>
      <c r="Z894" s="51">
        <v>45889.3199193287</v>
      </c>
      <c r="AB894" s="2" t="s">
        <v>950</v>
      </c>
    </row>
    <row r="895" spans="1:28" ht="15.75" x14ac:dyDescent="0.25">
      <c r="A895" s="2">
        <v>894</v>
      </c>
      <c r="B895" s="50" t="s">
        <v>5180</v>
      </c>
      <c r="C895" s="47">
        <f ca="1">SUMIF([1]Data!$AC$2:$AC$173,C895,[1]Data!$AD$2:$AD$173)</f>
        <v>0</v>
      </c>
      <c r="D895" s="51">
        <v>45889</v>
      </c>
      <c r="E895" s="51">
        <v>45889</v>
      </c>
      <c r="F895" s="52">
        <v>45890.995643900504</v>
      </c>
      <c r="G895" s="3" t="s">
        <v>5181</v>
      </c>
      <c r="H895" s="51"/>
      <c r="I895" s="2" t="s">
        <v>3477</v>
      </c>
      <c r="J895" s="3" t="s">
        <v>2488</v>
      </c>
      <c r="K895" s="2" t="s">
        <v>2489</v>
      </c>
      <c r="L895" s="2" t="s">
        <v>2490</v>
      </c>
      <c r="M895" s="3" t="s">
        <v>5182</v>
      </c>
      <c r="N895" s="2" t="s">
        <v>5183</v>
      </c>
      <c r="O895" s="2" t="s">
        <v>5184</v>
      </c>
      <c r="P895" s="2">
        <v>10</v>
      </c>
      <c r="Q895" s="3" t="s">
        <v>2502</v>
      </c>
      <c r="R895" s="2" t="s">
        <v>981</v>
      </c>
      <c r="S895" s="3" t="s">
        <v>2503</v>
      </c>
      <c r="T895" s="3" t="s">
        <v>2496</v>
      </c>
      <c r="U895" s="2">
        <v>50182</v>
      </c>
      <c r="V895" s="2">
        <v>10</v>
      </c>
      <c r="W895" s="2">
        <v>0</v>
      </c>
      <c r="X895" s="2" t="s">
        <v>5183</v>
      </c>
      <c r="Z895" s="51">
        <v>45890.995641863403</v>
      </c>
      <c r="AB895" s="2" t="s">
        <v>950</v>
      </c>
    </row>
    <row r="896" spans="1:28" ht="15.75" x14ac:dyDescent="0.25">
      <c r="A896" s="2">
        <v>895</v>
      </c>
      <c r="B896" s="50" t="s">
        <v>5180</v>
      </c>
      <c r="C896" s="47">
        <f ca="1">SUMIF([1]Data!$AC$2:$AC$173,C896,[1]Data!$AD$2:$AD$173)</f>
        <v>0</v>
      </c>
      <c r="D896" s="51">
        <v>45889</v>
      </c>
      <c r="E896" s="51">
        <v>45889</v>
      </c>
      <c r="F896" s="52">
        <v>45890.995643900504</v>
      </c>
      <c r="G896" s="3" t="s">
        <v>5181</v>
      </c>
      <c r="H896" s="51"/>
      <c r="I896" s="2" t="s">
        <v>3477</v>
      </c>
      <c r="J896" s="3" t="s">
        <v>2488</v>
      </c>
      <c r="K896" s="2" t="s">
        <v>2489</v>
      </c>
      <c r="L896" s="2" t="s">
        <v>2490</v>
      </c>
      <c r="M896" s="3" t="s">
        <v>5182</v>
      </c>
      <c r="N896" s="2" t="s">
        <v>5183</v>
      </c>
      <c r="O896" s="2" t="s">
        <v>5184</v>
      </c>
      <c r="P896" s="2">
        <v>20</v>
      </c>
      <c r="Q896" s="3" t="s">
        <v>2528</v>
      </c>
      <c r="R896" s="2" t="s">
        <v>965</v>
      </c>
      <c r="S896" s="3" t="s">
        <v>2529</v>
      </c>
      <c r="T896" s="3" t="s">
        <v>2496</v>
      </c>
      <c r="U896" s="2">
        <v>74250</v>
      </c>
      <c r="V896" s="2">
        <v>10</v>
      </c>
      <c r="W896" s="2">
        <v>0</v>
      </c>
      <c r="X896" s="2" t="s">
        <v>5183</v>
      </c>
      <c r="Z896" s="51">
        <v>45890.995641863403</v>
      </c>
      <c r="AB896" s="2" t="s">
        <v>950</v>
      </c>
    </row>
    <row r="897" spans="1:28" ht="15.75" x14ac:dyDescent="0.25">
      <c r="A897" s="2">
        <v>896</v>
      </c>
      <c r="B897" s="50" t="s">
        <v>5180</v>
      </c>
      <c r="C897" s="47">
        <f ca="1">SUMIF([1]Data!$AC$2:$AC$173,C897,[1]Data!$AD$2:$AD$173)</f>
        <v>0</v>
      </c>
      <c r="D897" s="51">
        <v>45889</v>
      </c>
      <c r="E897" s="51">
        <v>45889</v>
      </c>
      <c r="F897" s="52">
        <v>45890.995643900504</v>
      </c>
      <c r="G897" s="3" t="s">
        <v>5181</v>
      </c>
      <c r="H897" s="51"/>
      <c r="I897" s="2" t="s">
        <v>3477</v>
      </c>
      <c r="J897" s="3" t="s">
        <v>2488</v>
      </c>
      <c r="K897" s="2" t="s">
        <v>2489</v>
      </c>
      <c r="L897" s="2" t="s">
        <v>2490</v>
      </c>
      <c r="M897" s="3" t="s">
        <v>5182</v>
      </c>
      <c r="N897" s="2" t="s">
        <v>5183</v>
      </c>
      <c r="O897" s="2" t="s">
        <v>5184</v>
      </c>
      <c r="P897" s="2">
        <v>30</v>
      </c>
      <c r="Q897" s="3" t="s">
        <v>2510</v>
      </c>
      <c r="R897" s="2" t="s">
        <v>955</v>
      </c>
      <c r="S897" s="3" t="s">
        <v>2511</v>
      </c>
      <c r="T897" s="3" t="s">
        <v>2496</v>
      </c>
      <c r="U897" s="2">
        <v>46000</v>
      </c>
      <c r="V897" s="2">
        <v>5</v>
      </c>
      <c r="W897" s="2">
        <v>0</v>
      </c>
      <c r="X897" s="2" t="s">
        <v>5183</v>
      </c>
      <c r="Z897" s="51">
        <v>45890.995641863403</v>
      </c>
      <c r="AB897" s="2" t="s">
        <v>950</v>
      </c>
    </row>
    <row r="898" spans="1:28" ht="15.75" x14ac:dyDescent="0.25">
      <c r="A898" s="2">
        <v>897</v>
      </c>
      <c r="B898" s="50" t="s">
        <v>1493</v>
      </c>
      <c r="C898" s="47">
        <f ca="1">SUMIF([1]Data!$AC$2:$AC$173,C898,[1]Data!$AD$2:$AD$173)</f>
        <v>0</v>
      </c>
      <c r="D898" s="51">
        <v>45889</v>
      </c>
      <c r="E898" s="51">
        <v>45889</v>
      </c>
      <c r="F898" s="52">
        <v>45889.340104479197</v>
      </c>
      <c r="G898" s="3" t="s">
        <v>5185</v>
      </c>
      <c r="H898" s="51"/>
      <c r="I898" s="2" t="s">
        <v>2487</v>
      </c>
      <c r="J898" s="3" t="s">
        <v>2488</v>
      </c>
      <c r="K898" s="2" t="s">
        <v>2489</v>
      </c>
      <c r="L898" s="2" t="s">
        <v>2490</v>
      </c>
      <c r="M898" s="3" t="s">
        <v>1492</v>
      </c>
      <c r="N898" s="2" t="s">
        <v>1491</v>
      </c>
      <c r="O898" s="2" t="s">
        <v>5186</v>
      </c>
      <c r="P898" s="2">
        <v>10</v>
      </c>
      <c r="Q898" s="3" t="s">
        <v>2528</v>
      </c>
      <c r="R898" s="2" t="s">
        <v>965</v>
      </c>
      <c r="S898" s="3" t="s">
        <v>2529</v>
      </c>
      <c r="T898" s="3" t="s">
        <v>2496</v>
      </c>
      <c r="U898" s="2">
        <v>74250</v>
      </c>
      <c r="V898" s="2">
        <v>1</v>
      </c>
      <c r="W898" s="2">
        <v>0</v>
      </c>
      <c r="X898" s="2" t="s">
        <v>1491</v>
      </c>
      <c r="Z898" s="51">
        <v>45889.340103506896</v>
      </c>
      <c r="AB898" s="2" t="s">
        <v>950</v>
      </c>
    </row>
    <row r="899" spans="1:28" ht="15.75" x14ac:dyDescent="0.25">
      <c r="A899" s="2">
        <v>898</v>
      </c>
      <c r="B899" s="50" t="s">
        <v>5187</v>
      </c>
      <c r="C899" s="47">
        <f ca="1">SUMIF([1]Data!$AC$2:$AC$173,C899,[1]Data!$AD$2:$AD$173)</f>
        <v>0</v>
      </c>
      <c r="D899" s="51">
        <v>45889</v>
      </c>
      <c r="E899" s="51">
        <v>45899</v>
      </c>
      <c r="F899" s="52">
        <v>45889.341809919002</v>
      </c>
      <c r="G899" s="3" t="s">
        <v>5188</v>
      </c>
      <c r="H899" s="51"/>
      <c r="I899" s="2" t="s">
        <v>2487</v>
      </c>
      <c r="J899" s="3" t="s">
        <v>2488</v>
      </c>
      <c r="K899" s="2" t="s">
        <v>2489</v>
      </c>
      <c r="L899" s="2" t="s">
        <v>2490</v>
      </c>
      <c r="M899" s="3" t="s">
        <v>5189</v>
      </c>
      <c r="N899" s="2" t="s">
        <v>5190</v>
      </c>
      <c r="O899" s="2" t="s">
        <v>5191</v>
      </c>
      <c r="P899" s="2">
        <v>10</v>
      </c>
      <c r="Q899" s="3" t="s">
        <v>2494</v>
      </c>
      <c r="R899" s="2" t="s">
        <v>1079</v>
      </c>
      <c r="S899" s="3" t="s">
        <v>2495</v>
      </c>
      <c r="T899" s="3" t="s">
        <v>2496</v>
      </c>
      <c r="U899" s="2">
        <v>49500</v>
      </c>
      <c r="V899" s="2">
        <v>1</v>
      </c>
      <c r="W899" s="2">
        <v>0</v>
      </c>
      <c r="X899" s="2" t="s">
        <v>5192</v>
      </c>
      <c r="Y899" s="2" t="s">
        <v>5193</v>
      </c>
      <c r="Z899" s="51">
        <v>45889.341808761601</v>
      </c>
      <c r="AB899" s="2" t="s">
        <v>950</v>
      </c>
    </row>
    <row r="900" spans="1:28" ht="15.75" x14ac:dyDescent="0.25">
      <c r="A900" s="2">
        <v>899</v>
      </c>
      <c r="B900" s="50" t="s">
        <v>5187</v>
      </c>
      <c r="C900" s="47">
        <f ca="1">SUMIF([1]Data!$AC$2:$AC$173,C900,[1]Data!$AD$2:$AD$173)</f>
        <v>0</v>
      </c>
      <c r="D900" s="51">
        <v>45889</v>
      </c>
      <c r="E900" s="51">
        <v>45899</v>
      </c>
      <c r="F900" s="52">
        <v>45889.341809919002</v>
      </c>
      <c r="G900" s="3" t="s">
        <v>5188</v>
      </c>
      <c r="H900" s="51"/>
      <c r="I900" s="2" t="s">
        <v>2487</v>
      </c>
      <c r="J900" s="3" t="s">
        <v>2488</v>
      </c>
      <c r="K900" s="2" t="s">
        <v>2489</v>
      </c>
      <c r="L900" s="2" t="s">
        <v>2490</v>
      </c>
      <c r="M900" s="3" t="s">
        <v>5189</v>
      </c>
      <c r="N900" s="2" t="s">
        <v>5190</v>
      </c>
      <c r="O900" s="2" t="s">
        <v>5191</v>
      </c>
      <c r="P900" s="2">
        <v>20</v>
      </c>
      <c r="Q900" s="3" t="s">
        <v>2547</v>
      </c>
      <c r="R900" s="2" t="s">
        <v>994</v>
      </c>
      <c r="S900" s="3" t="s">
        <v>2548</v>
      </c>
      <c r="T900" s="3" t="s">
        <v>2496</v>
      </c>
      <c r="U900" s="2">
        <v>111606</v>
      </c>
      <c r="V900" s="2">
        <v>3</v>
      </c>
      <c r="W900" s="2">
        <v>0</v>
      </c>
      <c r="X900" s="2" t="s">
        <v>5192</v>
      </c>
      <c r="Y900" s="2" t="s">
        <v>5193</v>
      </c>
      <c r="Z900" s="51">
        <v>45889.341808761601</v>
      </c>
      <c r="AB900" s="2" t="s">
        <v>950</v>
      </c>
    </row>
    <row r="901" spans="1:28" ht="15.75" x14ac:dyDescent="0.25">
      <c r="A901" s="2">
        <v>900</v>
      </c>
      <c r="B901" s="50" t="s">
        <v>1490</v>
      </c>
      <c r="C901" s="47">
        <f ca="1">SUMIF([1]Data!$AC$2:$AC$173,C901,[1]Data!$AD$2:$AD$173)</f>
        <v>0</v>
      </c>
      <c r="D901" s="51">
        <v>45889</v>
      </c>
      <c r="E901" s="51">
        <v>45889</v>
      </c>
      <c r="F901" s="52">
        <v>45889.354498530098</v>
      </c>
      <c r="G901" s="3" t="s">
        <v>5194</v>
      </c>
      <c r="H901" s="51"/>
      <c r="I901" s="2" t="s">
        <v>2487</v>
      </c>
      <c r="J901" s="3" t="s">
        <v>2488</v>
      </c>
      <c r="K901" s="2" t="s">
        <v>2489</v>
      </c>
      <c r="L901" s="2" t="s">
        <v>2490</v>
      </c>
      <c r="M901" s="3" t="s">
        <v>1295</v>
      </c>
      <c r="N901" s="2" t="s">
        <v>1294</v>
      </c>
      <c r="O901" s="2" t="s">
        <v>5195</v>
      </c>
      <c r="P901" s="2">
        <v>10</v>
      </c>
      <c r="Q901" s="3" t="s">
        <v>2502</v>
      </c>
      <c r="R901" s="2" t="s">
        <v>981</v>
      </c>
      <c r="S901" s="3" t="s">
        <v>2503</v>
      </c>
      <c r="T901" s="3" t="s">
        <v>2496</v>
      </c>
      <c r="U901" s="2">
        <v>50182</v>
      </c>
      <c r="V901" s="2">
        <v>3</v>
      </c>
      <c r="W901" s="2">
        <v>0</v>
      </c>
      <c r="X901" s="2" t="s">
        <v>1294</v>
      </c>
      <c r="Z901" s="51">
        <v>45889.354497071799</v>
      </c>
      <c r="AB901" s="2" t="s">
        <v>950</v>
      </c>
    </row>
    <row r="902" spans="1:28" ht="15.75" x14ac:dyDescent="0.25">
      <c r="A902" s="2">
        <v>901</v>
      </c>
      <c r="B902" s="50" t="s">
        <v>5196</v>
      </c>
      <c r="C902" s="47">
        <f ca="1">SUMIF([1]Data!$AC$2:$AC$173,C902,[1]Data!$AD$2:$AD$173)</f>
        <v>0</v>
      </c>
      <c r="D902" s="51">
        <v>45889</v>
      </c>
      <c r="E902" s="51">
        <v>45889</v>
      </c>
      <c r="F902" s="52">
        <v>45890.984544328698</v>
      </c>
      <c r="G902" s="3" t="s">
        <v>5197</v>
      </c>
      <c r="H902" s="51"/>
      <c r="I902" s="2" t="s">
        <v>3477</v>
      </c>
      <c r="J902" s="3" t="s">
        <v>2488</v>
      </c>
      <c r="K902" s="2" t="s">
        <v>2489</v>
      </c>
      <c r="L902" s="2" t="s">
        <v>2490</v>
      </c>
      <c r="M902" s="3" t="s">
        <v>3365</v>
      </c>
      <c r="N902" s="2" t="s">
        <v>3366</v>
      </c>
      <c r="O902" s="2" t="s">
        <v>3367</v>
      </c>
      <c r="P902" s="2">
        <v>10</v>
      </c>
      <c r="Q902" s="3" t="s">
        <v>2528</v>
      </c>
      <c r="R902" s="2" t="s">
        <v>965</v>
      </c>
      <c r="S902" s="3" t="s">
        <v>2529</v>
      </c>
      <c r="T902" s="3" t="s">
        <v>2496</v>
      </c>
      <c r="U902" s="2">
        <v>74250</v>
      </c>
      <c r="V902" s="2">
        <v>2</v>
      </c>
      <c r="W902" s="2">
        <v>0</v>
      </c>
      <c r="X902" s="2" t="s">
        <v>3368</v>
      </c>
      <c r="Y902" s="2" t="s">
        <v>3369</v>
      </c>
      <c r="Z902" s="51">
        <v>45890.984542361097</v>
      </c>
      <c r="AB902" s="2" t="s">
        <v>950</v>
      </c>
    </row>
    <row r="903" spans="1:28" ht="15.75" x14ac:dyDescent="0.25">
      <c r="A903" s="2">
        <v>902</v>
      </c>
      <c r="B903" s="50" t="s">
        <v>1489</v>
      </c>
      <c r="C903" s="47">
        <f ca="1">SUMIF([1]Data!$AC$2:$AC$173,C903,[1]Data!$AD$2:$AD$173)</f>
        <v>0</v>
      </c>
      <c r="D903" s="51">
        <v>45889</v>
      </c>
      <c r="E903" s="51">
        <v>45894</v>
      </c>
      <c r="F903" s="52">
        <v>45889.363314120397</v>
      </c>
      <c r="G903" s="3" t="s">
        <v>5198</v>
      </c>
      <c r="H903" s="51"/>
      <c r="I903" s="2" t="s">
        <v>2487</v>
      </c>
      <c r="J903" s="3" t="s">
        <v>2488</v>
      </c>
      <c r="K903" s="2" t="s">
        <v>2489</v>
      </c>
      <c r="L903" s="2" t="s">
        <v>2490</v>
      </c>
      <c r="M903" s="3" t="s">
        <v>1488</v>
      </c>
      <c r="N903" s="2" t="s">
        <v>1487</v>
      </c>
      <c r="O903" s="2" t="s">
        <v>5199</v>
      </c>
      <c r="P903" s="2">
        <v>10</v>
      </c>
      <c r="Q903" s="3" t="s">
        <v>2519</v>
      </c>
      <c r="R903" s="2" t="s">
        <v>951</v>
      </c>
      <c r="S903" s="3" t="s">
        <v>2520</v>
      </c>
      <c r="T903" s="3" t="s">
        <v>2496</v>
      </c>
      <c r="U903" s="2">
        <v>111058</v>
      </c>
      <c r="V903" s="2">
        <v>12</v>
      </c>
      <c r="W903" s="2">
        <v>0</v>
      </c>
      <c r="X903" s="2" t="s">
        <v>5200</v>
      </c>
      <c r="Z903" s="51">
        <v>45889.363312928203</v>
      </c>
      <c r="AB903" s="2" t="s">
        <v>950</v>
      </c>
    </row>
    <row r="904" spans="1:28" ht="15.75" x14ac:dyDescent="0.25">
      <c r="A904" s="2">
        <v>903</v>
      </c>
      <c r="B904" s="50" t="s">
        <v>1489</v>
      </c>
      <c r="C904" s="47">
        <f ca="1">SUMIF([1]Data!$AC$2:$AC$173,C904,[1]Data!$AD$2:$AD$173)</f>
        <v>0</v>
      </c>
      <c r="D904" s="51">
        <v>45889</v>
      </c>
      <c r="E904" s="51">
        <v>45894</v>
      </c>
      <c r="F904" s="52">
        <v>45889.363314120397</v>
      </c>
      <c r="G904" s="3" t="s">
        <v>5198</v>
      </c>
      <c r="H904" s="51"/>
      <c r="I904" s="2" t="s">
        <v>2487</v>
      </c>
      <c r="J904" s="3" t="s">
        <v>2488</v>
      </c>
      <c r="K904" s="2" t="s">
        <v>2489</v>
      </c>
      <c r="L904" s="2" t="s">
        <v>2490</v>
      </c>
      <c r="M904" s="3" t="s">
        <v>1488</v>
      </c>
      <c r="N904" s="2" t="s">
        <v>1487</v>
      </c>
      <c r="O904" s="2" t="s">
        <v>5199</v>
      </c>
      <c r="P904" s="2">
        <v>20</v>
      </c>
      <c r="Q904" s="3" t="s">
        <v>2498</v>
      </c>
      <c r="R904" s="2" t="s">
        <v>977</v>
      </c>
      <c r="S904" s="3" t="s">
        <v>2499</v>
      </c>
      <c r="T904" s="3" t="s">
        <v>2496</v>
      </c>
      <c r="U904" s="2">
        <v>50400</v>
      </c>
      <c r="V904" s="2">
        <v>9</v>
      </c>
      <c r="W904" s="2">
        <v>0</v>
      </c>
      <c r="X904" s="2" t="s">
        <v>5200</v>
      </c>
      <c r="Z904" s="51">
        <v>45889.363312928203</v>
      </c>
      <c r="AB904" s="2" t="s">
        <v>950</v>
      </c>
    </row>
    <row r="905" spans="1:28" ht="15.75" x14ac:dyDescent="0.25">
      <c r="A905" s="2">
        <v>904</v>
      </c>
      <c r="B905" s="50" t="s">
        <v>1489</v>
      </c>
      <c r="C905" s="47">
        <f ca="1">SUMIF([1]Data!$AC$2:$AC$173,C905,[1]Data!$AD$2:$AD$173)</f>
        <v>0</v>
      </c>
      <c r="D905" s="51">
        <v>45889</v>
      </c>
      <c r="E905" s="51">
        <v>45894</v>
      </c>
      <c r="F905" s="52">
        <v>45889.363314120397</v>
      </c>
      <c r="G905" s="3" t="s">
        <v>5198</v>
      </c>
      <c r="H905" s="51"/>
      <c r="I905" s="2" t="s">
        <v>2487</v>
      </c>
      <c r="J905" s="3" t="s">
        <v>2488</v>
      </c>
      <c r="K905" s="2" t="s">
        <v>2489</v>
      </c>
      <c r="L905" s="2" t="s">
        <v>2490</v>
      </c>
      <c r="M905" s="3" t="s">
        <v>1488</v>
      </c>
      <c r="N905" s="2" t="s">
        <v>1487</v>
      </c>
      <c r="O905" s="2" t="s">
        <v>5199</v>
      </c>
      <c r="P905" s="2">
        <v>30</v>
      </c>
      <c r="Q905" s="3" t="s">
        <v>2494</v>
      </c>
      <c r="R905" s="2" t="s">
        <v>1079</v>
      </c>
      <c r="S905" s="3" t="s">
        <v>2495</v>
      </c>
      <c r="T905" s="3" t="s">
        <v>2496</v>
      </c>
      <c r="U905" s="2">
        <v>49500</v>
      </c>
      <c r="V905" s="2">
        <v>6</v>
      </c>
      <c r="W905" s="2">
        <v>0</v>
      </c>
      <c r="X905" s="2" t="s">
        <v>5200</v>
      </c>
      <c r="Z905" s="51">
        <v>45889.363312928203</v>
      </c>
      <c r="AB905" s="2" t="s">
        <v>950</v>
      </c>
    </row>
    <row r="906" spans="1:28" ht="15.75" x14ac:dyDescent="0.25">
      <c r="A906" s="2">
        <v>905</v>
      </c>
      <c r="B906" s="50" t="s">
        <v>1489</v>
      </c>
      <c r="C906" s="47">
        <f ca="1">SUMIF([1]Data!$AC$2:$AC$173,C906,[1]Data!$AD$2:$AD$173)</f>
        <v>0</v>
      </c>
      <c r="D906" s="51">
        <v>45889</v>
      </c>
      <c r="E906" s="51">
        <v>45894</v>
      </c>
      <c r="F906" s="52">
        <v>45889.363314120397</v>
      </c>
      <c r="G906" s="3" t="s">
        <v>5198</v>
      </c>
      <c r="H906" s="51"/>
      <c r="I906" s="2" t="s">
        <v>2487</v>
      </c>
      <c r="J906" s="3" t="s">
        <v>2488</v>
      </c>
      <c r="K906" s="2" t="s">
        <v>2489</v>
      </c>
      <c r="L906" s="2" t="s">
        <v>2490</v>
      </c>
      <c r="M906" s="3" t="s">
        <v>1488</v>
      </c>
      <c r="N906" s="2" t="s">
        <v>1487</v>
      </c>
      <c r="O906" s="2" t="s">
        <v>5199</v>
      </c>
      <c r="P906" s="2">
        <v>40</v>
      </c>
      <c r="Q906" s="3" t="s">
        <v>2563</v>
      </c>
      <c r="R906" s="2" t="s">
        <v>961</v>
      </c>
      <c r="S906" s="3" t="s">
        <v>2564</v>
      </c>
      <c r="T906" s="3" t="s">
        <v>2496</v>
      </c>
      <c r="U906" s="2">
        <v>73431</v>
      </c>
      <c r="V906" s="2">
        <v>3</v>
      </c>
      <c r="W906" s="2">
        <v>0</v>
      </c>
      <c r="X906" s="2" t="s">
        <v>5200</v>
      </c>
      <c r="Z906" s="51">
        <v>45889.363312928203</v>
      </c>
      <c r="AB906" s="2" t="s">
        <v>950</v>
      </c>
    </row>
    <row r="907" spans="1:28" ht="15.75" x14ac:dyDescent="0.25">
      <c r="A907" s="2">
        <v>906</v>
      </c>
      <c r="B907" s="50" t="s">
        <v>1489</v>
      </c>
      <c r="C907" s="47">
        <f ca="1">SUMIF([1]Data!$AC$2:$AC$173,C907,[1]Data!$AD$2:$AD$173)</f>
        <v>0</v>
      </c>
      <c r="D907" s="51">
        <v>45889</v>
      </c>
      <c r="E907" s="51">
        <v>45894</v>
      </c>
      <c r="F907" s="52">
        <v>45889.363314120397</v>
      </c>
      <c r="G907" s="3" t="s">
        <v>5198</v>
      </c>
      <c r="H907" s="51"/>
      <c r="I907" s="2" t="s">
        <v>2487</v>
      </c>
      <c r="J907" s="3" t="s">
        <v>2488</v>
      </c>
      <c r="K907" s="2" t="s">
        <v>2489</v>
      </c>
      <c r="L907" s="2" t="s">
        <v>2490</v>
      </c>
      <c r="M907" s="3" t="s">
        <v>1488</v>
      </c>
      <c r="N907" s="2" t="s">
        <v>1487</v>
      </c>
      <c r="O907" s="2" t="s">
        <v>5199</v>
      </c>
      <c r="P907" s="2">
        <v>50</v>
      </c>
      <c r="Q907" s="3" t="s">
        <v>2556</v>
      </c>
      <c r="R907" s="2" t="s">
        <v>960</v>
      </c>
      <c r="S907" s="3" t="s">
        <v>2557</v>
      </c>
      <c r="T907" s="3" t="s">
        <v>2496</v>
      </c>
      <c r="U907" s="2">
        <v>55595</v>
      </c>
      <c r="V907" s="2">
        <v>2</v>
      </c>
      <c r="W907" s="2">
        <v>0</v>
      </c>
      <c r="X907" s="2" t="s">
        <v>5200</v>
      </c>
      <c r="Z907" s="51">
        <v>45889.363312928203</v>
      </c>
      <c r="AB907" s="2" t="s">
        <v>950</v>
      </c>
    </row>
    <row r="908" spans="1:28" ht="15.75" x14ac:dyDescent="0.25">
      <c r="A908" s="2">
        <v>907</v>
      </c>
      <c r="B908" s="50" t="s">
        <v>1489</v>
      </c>
      <c r="C908" s="47">
        <f ca="1">SUMIF([1]Data!$AC$2:$AC$173,C908,[1]Data!$AD$2:$AD$173)</f>
        <v>0</v>
      </c>
      <c r="D908" s="51">
        <v>45889</v>
      </c>
      <c r="E908" s="51">
        <v>45894</v>
      </c>
      <c r="F908" s="52">
        <v>45889.363314120397</v>
      </c>
      <c r="G908" s="3" t="s">
        <v>5198</v>
      </c>
      <c r="H908" s="51"/>
      <c r="I908" s="2" t="s">
        <v>2487</v>
      </c>
      <c r="J908" s="3" t="s">
        <v>2488</v>
      </c>
      <c r="K908" s="2" t="s">
        <v>2489</v>
      </c>
      <c r="L908" s="2" t="s">
        <v>2490</v>
      </c>
      <c r="M908" s="3" t="s">
        <v>1488</v>
      </c>
      <c r="N908" s="2" t="s">
        <v>1487</v>
      </c>
      <c r="O908" s="2" t="s">
        <v>5199</v>
      </c>
      <c r="P908" s="2">
        <v>60</v>
      </c>
      <c r="Q908" s="3" t="s">
        <v>2528</v>
      </c>
      <c r="R908" s="2" t="s">
        <v>965</v>
      </c>
      <c r="S908" s="3" t="s">
        <v>2529</v>
      </c>
      <c r="T908" s="3" t="s">
        <v>2496</v>
      </c>
      <c r="U908" s="2">
        <v>74250</v>
      </c>
      <c r="V908" s="2">
        <v>1</v>
      </c>
      <c r="W908" s="2">
        <v>0</v>
      </c>
      <c r="X908" s="2" t="s">
        <v>5200</v>
      </c>
      <c r="Z908" s="51">
        <v>45889.363312928203</v>
      </c>
      <c r="AB908" s="2" t="s">
        <v>950</v>
      </c>
    </row>
    <row r="909" spans="1:28" ht="15.75" x14ac:dyDescent="0.25">
      <c r="A909" s="2">
        <v>908</v>
      </c>
      <c r="B909" s="50" t="s">
        <v>1489</v>
      </c>
      <c r="C909" s="47">
        <f ca="1">SUMIF([1]Data!$AC$2:$AC$173,C909,[1]Data!$AD$2:$AD$173)</f>
        <v>0</v>
      </c>
      <c r="D909" s="51">
        <v>45889</v>
      </c>
      <c r="E909" s="51">
        <v>45894</v>
      </c>
      <c r="F909" s="52">
        <v>45889.363314120397</v>
      </c>
      <c r="G909" s="3" t="s">
        <v>5198</v>
      </c>
      <c r="H909" s="51"/>
      <c r="I909" s="2" t="s">
        <v>2487</v>
      </c>
      <c r="J909" s="3" t="s">
        <v>2488</v>
      </c>
      <c r="K909" s="2" t="s">
        <v>2489</v>
      </c>
      <c r="L909" s="2" t="s">
        <v>2490</v>
      </c>
      <c r="M909" s="3" t="s">
        <v>1488</v>
      </c>
      <c r="N909" s="2" t="s">
        <v>1487</v>
      </c>
      <c r="O909" s="2" t="s">
        <v>5199</v>
      </c>
      <c r="P909" s="2">
        <v>70</v>
      </c>
      <c r="Q909" s="3" t="s">
        <v>2502</v>
      </c>
      <c r="R909" s="2" t="s">
        <v>981</v>
      </c>
      <c r="S909" s="3" t="s">
        <v>2503</v>
      </c>
      <c r="T909" s="3" t="s">
        <v>2496</v>
      </c>
      <c r="U909" s="2">
        <v>50182</v>
      </c>
      <c r="V909" s="2">
        <v>1</v>
      </c>
      <c r="W909" s="2">
        <v>0</v>
      </c>
      <c r="X909" s="2" t="s">
        <v>5200</v>
      </c>
      <c r="Z909" s="51">
        <v>45889.363312928203</v>
      </c>
      <c r="AB909" s="2" t="s">
        <v>950</v>
      </c>
    </row>
    <row r="910" spans="1:28" ht="15.75" x14ac:dyDescent="0.25">
      <c r="A910" s="2">
        <v>909</v>
      </c>
      <c r="B910" s="50" t="s">
        <v>1486</v>
      </c>
      <c r="C910" s="47">
        <f ca="1">SUMIF([1]Data!$AC$2:$AC$173,C910,[1]Data!$AD$2:$AD$173)</f>
        <v>0</v>
      </c>
      <c r="D910" s="51">
        <v>45889</v>
      </c>
      <c r="E910" s="51">
        <v>45894</v>
      </c>
      <c r="F910" s="52">
        <v>45889.3634548958</v>
      </c>
      <c r="G910" s="3" t="s">
        <v>5201</v>
      </c>
      <c r="H910" s="51"/>
      <c r="I910" s="2" t="s">
        <v>2487</v>
      </c>
      <c r="J910" s="3" t="s">
        <v>2488</v>
      </c>
      <c r="K910" s="2" t="s">
        <v>2489</v>
      </c>
      <c r="L910" s="2" t="s">
        <v>2490</v>
      </c>
      <c r="M910" s="3" t="s">
        <v>1481</v>
      </c>
      <c r="N910" s="2" t="s">
        <v>1480</v>
      </c>
      <c r="O910" s="2" t="s">
        <v>5202</v>
      </c>
      <c r="P910" s="2">
        <v>10</v>
      </c>
      <c r="Q910" s="3" t="s">
        <v>2519</v>
      </c>
      <c r="R910" s="2" t="s">
        <v>951</v>
      </c>
      <c r="S910" s="3" t="s">
        <v>2520</v>
      </c>
      <c r="T910" s="3" t="s">
        <v>2496</v>
      </c>
      <c r="U910" s="2">
        <v>111058</v>
      </c>
      <c r="V910" s="2">
        <v>1</v>
      </c>
      <c r="W910" s="2">
        <v>0</v>
      </c>
      <c r="X910" s="2" t="s">
        <v>1480</v>
      </c>
      <c r="Z910" s="51">
        <v>45889.363453275502</v>
      </c>
      <c r="AB910" s="2" t="s">
        <v>950</v>
      </c>
    </row>
    <row r="911" spans="1:28" ht="15.75" x14ac:dyDescent="0.25">
      <c r="A911" s="2">
        <v>910</v>
      </c>
      <c r="B911" s="50" t="s">
        <v>1485</v>
      </c>
      <c r="C911" s="47">
        <f ca="1">SUMIF([1]Data!$AC$2:$AC$173,C911,[1]Data!$AD$2:$AD$173)</f>
        <v>0</v>
      </c>
      <c r="D911" s="51">
        <v>45889</v>
      </c>
      <c r="E911" s="51">
        <v>45889</v>
      </c>
      <c r="F911" s="52">
        <v>45889.370324618103</v>
      </c>
      <c r="G911" s="3" t="s">
        <v>5203</v>
      </c>
      <c r="H911" s="51"/>
      <c r="I911" s="2" t="s">
        <v>2487</v>
      </c>
      <c r="J911" s="3" t="s">
        <v>2488</v>
      </c>
      <c r="K911" s="2" t="s">
        <v>2489</v>
      </c>
      <c r="L911" s="2" t="s">
        <v>2490</v>
      </c>
      <c r="M911" s="3" t="s">
        <v>1484</v>
      </c>
      <c r="N911" s="2" t="s">
        <v>1483</v>
      </c>
      <c r="O911" s="2" t="s">
        <v>5204</v>
      </c>
      <c r="P911" s="2">
        <v>10</v>
      </c>
      <c r="Q911" s="3" t="s">
        <v>2510</v>
      </c>
      <c r="R911" s="2" t="s">
        <v>955</v>
      </c>
      <c r="S911" s="3" t="s">
        <v>2511</v>
      </c>
      <c r="T911" s="3" t="s">
        <v>2496</v>
      </c>
      <c r="U911" s="2">
        <v>46000</v>
      </c>
      <c r="V911" s="2">
        <v>1</v>
      </c>
      <c r="W911" s="2">
        <v>0</v>
      </c>
      <c r="X911" s="2" t="s">
        <v>1483</v>
      </c>
      <c r="Z911" s="51">
        <v>45889.370322951399</v>
      </c>
      <c r="AB911" s="2" t="s">
        <v>950</v>
      </c>
    </row>
    <row r="912" spans="1:28" ht="15.75" x14ac:dyDescent="0.25">
      <c r="A912" s="2">
        <v>911</v>
      </c>
      <c r="B912" s="50" t="s">
        <v>1482</v>
      </c>
      <c r="C912" s="47">
        <f ca="1">SUMIF([1]Data!$AC$2:$AC$173,C912,[1]Data!$AD$2:$AD$173)</f>
        <v>0</v>
      </c>
      <c r="D912" s="51">
        <v>45889</v>
      </c>
      <c r="E912" s="51">
        <v>45889</v>
      </c>
      <c r="F912" s="52">
        <v>45889.378211921299</v>
      </c>
      <c r="G912" s="3" t="s">
        <v>5205</v>
      </c>
      <c r="H912" s="51"/>
      <c r="I912" s="2" t="s">
        <v>2487</v>
      </c>
      <c r="J912" s="3" t="s">
        <v>2488</v>
      </c>
      <c r="K912" s="2" t="s">
        <v>2489</v>
      </c>
      <c r="L912" s="2" t="s">
        <v>2490</v>
      </c>
      <c r="M912" s="3" t="s">
        <v>1481</v>
      </c>
      <c r="N912" s="2" t="s">
        <v>1480</v>
      </c>
      <c r="O912" s="2" t="s">
        <v>5202</v>
      </c>
      <c r="P912" s="2">
        <v>10</v>
      </c>
      <c r="Q912" s="3" t="s">
        <v>2494</v>
      </c>
      <c r="R912" s="2" t="s">
        <v>1079</v>
      </c>
      <c r="S912" s="3" t="s">
        <v>2495</v>
      </c>
      <c r="T912" s="3" t="s">
        <v>2496</v>
      </c>
      <c r="U912" s="2">
        <v>49500</v>
      </c>
      <c r="V912" s="2">
        <v>1</v>
      </c>
      <c r="W912" s="2">
        <v>0</v>
      </c>
      <c r="X912" s="2" t="s">
        <v>1480</v>
      </c>
      <c r="Z912" s="51">
        <v>45889.3782110764</v>
      </c>
      <c r="AB912" s="2" t="s">
        <v>950</v>
      </c>
    </row>
    <row r="913" spans="1:28" ht="15.75" x14ac:dyDescent="0.25">
      <c r="A913" s="2">
        <v>912</v>
      </c>
      <c r="B913" s="50" t="s">
        <v>1482</v>
      </c>
      <c r="C913" s="47">
        <f ca="1">SUMIF([1]Data!$AC$2:$AC$173,C913,[1]Data!$AD$2:$AD$173)</f>
        <v>0</v>
      </c>
      <c r="D913" s="51">
        <v>45889</v>
      </c>
      <c r="E913" s="51">
        <v>45889</v>
      </c>
      <c r="F913" s="52">
        <v>45889.378211921299</v>
      </c>
      <c r="G913" s="3" t="s">
        <v>5205</v>
      </c>
      <c r="H913" s="51"/>
      <c r="I913" s="2" t="s">
        <v>2487</v>
      </c>
      <c r="J913" s="3" t="s">
        <v>2488</v>
      </c>
      <c r="K913" s="2" t="s">
        <v>2489</v>
      </c>
      <c r="L913" s="2" t="s">
        <v>2490</v>
      </c>
      <c r="M913" s="3" t="s">
        <v>1481</v>
      </c>
      <c r="N913" s="2" t="s">
        <v>1480</v>
      </c>
      <c r="O913" s="2" t="s">
        <v>5202</v>
      </c>
      <c r="P913" s="2">
        <v>20</v>
      </c>
      <c r="Q913" s="3" t="s">
        <v>2498</v>
      </c>
      <c r="R913" s="2" t="s">
        <v>977</v>
      </c>
      <c r="S913" s="3" t="s">
        <v>2499</v>
      </c>
      <c r="T913" s="3" t="s">
        <v>2496</v>
      </c>
      <c r="U913" s="2">
        <v>50400</v>
      </c>
      <c r="V913" s="2">
        <v>1</v>
      </c>
      <c r="W913" s="2">
        <v>0</v>
      </c>
      <c r="X913" s="2" t="s">
        <v>1480</v>
      </c>
      <c r="Z913" s="51">
        <v>45889.3782110764</v>
      </c>
      <c r="AB913" s="2" t="s">
        <v>950</v>
      </c>
    </row>
    <row r="914" spans="1:28" ht="15.75" x14ac:dyDescent="0.25">
      <c r="A914" s="2">
        <v>913</v>
      </c>
      <c r="B914" s="50" t="s">
        <v>1482</v>
      </c>
      <c r="C914" s="47">
        <f ca="1">SUMIF([1]Data!$AC$2:$AC$173,C914,[1]Data!$AD$2:$AD$173)</f>
        <v>0</v>
      </c>
      <c r="D914" s="51">
        <v>45889</v>
      </c>
      <c r="E914" s="51">
        <v>45889</v>
      </c>
      <c r="F914" s="52">
        <v>45889.378211921299</v>
      </c>
      <c r="G914" s="3" t="s">
        <v>5205</v>
      </c>
      <c r="H914" s="51"/>
      <c r="I914" s="2" t="s">
        <v>2487</v>
      </c>
      <c r="J914" s="3" t="s">
        <v>2488</v>
      </c>
      <c r="K914" s="2" t="s">
        <v>2489</v>
      </c>
      <c r="L914" s="2" t="s">
        <v>2490</v>
      </c>
      <c r="M914" s="3" t="s">
        <v>1481</v>
      </c>
      <c r="N914" s="2" t="s">
        <v>1480</v>
      </c>
      <c r="O914" s="2" t="s">
        <v>5202</v>
      </c>
      <c r="P914" s="2">
        <v>30</v>
      </c>
      <c r="Q914" s="3" t="s">
        <v>2502</v>
      </c>
      <c r="R914" s="2" t="s">
        <v>981</v>
      </c>
      <c r="S914" s="3" t="s">
        <v>2503</v>
      </c>
      <c r="T914" s="3" t="s">
        <v>2496</v>
      </c>
      <c r="U914" s="2">
        <v>50182</v>
      </c>
      <c r="V914" s="2">
        <v>2</v>
      </c>
      <c r="W914" s="2">
        <v>0</v>
      </c>
      <c r="X914" s="2" t="s">
        <v>1480</v>
      </c>
      <c r="Z914" s="51">
        <v>45889.3782110764</v>
      </c>
      <c r="AB914" s="2" t="s">
        <v>950</v>
      </c>
    </row>
    <row r="915" spans="1:28" ht="15.75" x14ac:dyDescent="0.25">
      <c r="A915" s="2">
        <v>914</v>
      </c>
      <c r="B915" s="50" t="s">
        <v>1479</v>
      </c>
      <c r="C915" s="47">
        <f ca="1">SUMIF([1]Data!$AC$2:$AC$173,C915,[1]Data!$AD$2:$AD$173)</f>
        <v>0</v>
      </c>
      <c r="D915" s="51">
        <v>45889</v>
      </c>
      <c r="E915" s="51">
        <v>45889</v>
      </c>
      <c r="F915" s="52">
        <v>45889.387415127298</v>
      </c>
      <c r="G915" s="3" t="s">
        <v>5206</v>
      </c>
      <c r="H915" s="51"/>
      <c r="I915" s="2" t="s">
        <v>2487</v>
      </c>
      <c r="J915" s="3" t="s">
        <v>2488</v>
      </c>
      <c r="K915" s="2" t="s">
        <v>2489</v>
      </c>
      <c r="L915" s="2" t="s">
        <v>2490</v>
      </c>
      <c r="M915" s="3" t="s">
        <v>1478</v>
      </c>
      <c r="N915" s="2" t="s">
        <v>1477</v>
      </c>
      <c r="O915" s="2" t="s">
        <v>5207</v>
      </c>
      <c r="P915" s="2">
        <v>10</v>
      </c>
      <c r="Q915" s="3" t="s">
        <v>2510</v>
      </c>
      <c r="R915" s="2" t="s">
        <v>955</v>
      </c>
      <c r="S915" s="3" t="s">
        <v>2511</v>
      </c>
      <c r="T915" s="3" t="s">
        <v>2496</v>
      </c>
      <c r="U915" s="2">
        <v>46000</v>
      </c>
      <c r="V915" s="2">
        <v>1</v>
      </c>
      <c r="W915" s="2">
        <v>0</v>
      </c>
      <c r="X915" s="2" t="s">
        <v>1477</v>
      </c>
      <c r="Y915" s="2" t="s">
        <v>2541</v>
      </c>
      <c r="Z915" s="51">
        <v>45889.387413078701</v>
      </c>
      <c r="AB915" s="2" t="s">
        <v>950</v>
      </c>
    </row>
    <row r="916" spans="1:28" ht="15.75" x14ac:dyDescent="0.25">
      <c r="A916" s="2">
        <v>915</v>
      </c>
      <c r="B916" s="50" t="s">
        <v>1476</v>
      </c>
      <c r="C916" s="47">
        <f ca="1">SUMIF([1]Data!$AC$2:$AC$173,C916,[1]Data!$AD$2:$AD$173)</f>
        <v>0</v>
      </c>
      <c r="D916" s="51">
        <v>45889</v>
      </c>
      <c r="E916" s="51">
        <v>45894</v>
      </c>
      <c r="F916" s="52">
        <v>45889.388057094897</v>
      </c>
      <c r="G916" s="3" t="s">
        <v>5208</v>
      </c>
      <c r="H916" s="51"/>
      <c r="I916" s="2" t="s">
        <v>2487</v>
      </c>
      <c r="J916" s="3" t="s">
        <v>2488</v>
      </c>
      <c r="K916" s="2" t="s">
        <v>2489</v>
      </c>
      <c r="L916" s="2" t="s">
        <v>2490</v>
      </c>
      <c r="M916" s="3" t="s">
        <v>1475</v>
      </c>
      <c r="N916" s="2" t="s">
        <v>1474</v>
      </c>
      <c r="O916" s="2" t="s">
        <v>5209</v>
      </c>
      <c r="P916" s="2">
        <v>10</v>
      </c>
      <c r="Q916" s="3" t="s">
        <v>2519</v>
      </c>
      <c r="R916" s="2" t="s">
        <v>951</v>
      </c>
      <c r="S916" s="3" t="s">
        <v>2520</v>
      </c>
      <c r="T916" s="3" t="s">
        <v>2496</v>
      </c>
      <c r="U916" s="2">
        <v>111058</v>
      </c>
      <c r="V916" s="2">
        <v>1</v>
      </c>
      <c r="W916" s="2">
        <v>0</v>
      </c>
      <c r="X916" s="2" t="s">
        <v>1474</v>
      </c>
      <c r="Z916" s="51">
        <v>45889.388055289397</v>
      </c>
      <c r="AB916" s="2" t="s">
        <v>950</v>
      </c>
    </row>
    <row r="917" spans="1:28" ht="15.75" x14ac:dyDescent="0.25">
      <c r="A917" s="2">
        <v>916</v>
      </c>
      <c r="B917" s="50" t="s">
        <v>1473</v>
      </c>
      <c r="C917" s="47">
        <f ca="1">SUMIF([1]Data!$AC$2:$AC$173,C917,[1]Data!$AD$2:$AD$173)</f>
        <v>0</v>
      </c>
      <c r="D917" s="51">
        <v>45889</v>
      </c>
      <c r="E917" s="51">
        <v>45894</v>
      </c>
      <c r="F917" s="52">
        <v>45889.392951469898</v>
      </c>
      <c r="G917" s="3" t="s">
        <v>5210</v>
      </c>
      <c r="H917" s="51"/>
      <c r="I917" s="2" t="s">
        <v>2487</v>
      </c>
      <c r="J917" s="3" t="s">
        <v>2488</v>
      </c>
      <c r="K917" s="2" t="s">
        <v>2489</v>
      </c>
      <c r="L917" s="2" t="s">
        <v>2490</v>
      </c>
      <c r="M917" s="3" t="s">
        <v>1472</v>
      </c>
      <c r="N917" s="2" t="s">
        <v>1471</v>
      </c>
      <c r="O917" s="2" t="s">
        <v>4018</v>
      </c>
      <c r="P917" s="2">
        <v>10</v>
      </c>
      <c r="Q917" s="3" t="s">
        <v>2519</v>
      </c>
      <c r="R917" s="2" t="s">
        <v>951</v>
      </c>
      <c r="S917" s="3" t="s">
        <v>2520</v>
      </c>
      <c r="T917" s="3" t="s">
        <v>2496</v>
      </c>
      <c r="U917" s="2">
        <v>111058</v>
      </c>
      <c r="V917" s="2">
        <v>1</v>
      </c>
      <c r="W917" s="2">
        <v>0</v>
      </c>
      <c r="X917" s="2" t="s">
        <v>1471</v>
      </c>
      <c r="Y917" s="2" t="s">
        <v>4019</v>
      </c>
      <c r="Z917" s="51">
        <v>45889.392949421301</v>
      </c>
      <c r="AB917" s="2" t="s">
        <v>950</v>
      </c>
    </row>
    <row r="918" spans="1:28" ht="15.75" x14ac:dyDescent="0.25">
      <c r="A918" s="2">
        <v>917</v>
      </c>
      <c r="B918" s="50" t="s">
        <v>1470</v>
      </c>
      <c r="C918" s="47">
        <f ca="1">SUMIF([1]Data!$AC$2:$AC$173,C918,[1]Data!$AD$2:$AD$173)</f>
        <v>0</v>
      </c>
      <c r="D918" s="51">
        <v>45889</v>
      </c>
      <c r="E918" s="51">
        <v>45894</v>
      </c>
      <c r="F918" s="52">
        <v>45889.397599919001</v>
      </c>
      <c r="G918" s="3" t="s">
        <v>5211</v>
      </c>
      <c r="H918" s="51"/>
      <c r="I918" s="2" t="s">
        <v>2487</v>
      </c>
      <c r="J918" s="3" t="s">
        <v>2488</v>
      </c>
      <c r="K918" s="2" t="s">
        <v>2489</v>
      </c>
      <c r="L918" s="2" t="s">
        <v>2490</v>
      </c>
      <c r="M918" s="3" t="s">
        <v>1469</v>
      </c>
      <c r="N918" s="2" t="s">
        <v>1468</v>
      </c>
      <c r="O918" s="2" t="s">
        <v>5212</v>
      </c>
      <c r="P918" s="2">
        <v>10</v>
      </c>
      <c r="Q918" s="3" t="s">
        <v>2519</v>
      </c>
      <c r="R918" s="2" t="s">
        <v>951</v>
      </c>
      <c r="S918" s="3" t="s">
        <v>2520</v>
      </c>
      <c r="T918" s="3" t="s">
        <v>2496</v>
      </c>
      <c r="U918" s="2">
        <v>111058</v>
      </c>
      <c r="V918" s="2">
        <v>1</v>
      </c>
      <c r="W918" s="2">
        <v>0</v>
      </c>
      <c r="X918" s="2" t="s">
        <v>5213</v>
      </c>
      <c r="Z918" s="51">
        <v>45889.397597916701</v>
      </c>
      <c r="AB918" s="2" t="s">
        <v>950</v>
      </c>
    </row>
    <row r="919" spans="1:28" ht="15.75" x14ac:dyDescent="0.25">
      <c r="A919" s="2">
        <v>918</v>
      </c>
      <c r="B919" s="50" t="s">
        <v>1470</v>
      </c>
      <c r="C919" s="47">
        <f ca="1">SUMIF([1]Data!$AC$2:$AC$173,C919,[1]Data!$AD$2:$AD$173)</f>
        <v>0</v>
      </c>
      <c r="D919" s="51">
        <v>45889</v>
      </c>
      <c r="E919" s="51">
        <v>45894</v>
      </c>
      <c r="F919" s="52">
        <v>45889.397599919001</v>
      </c>
      <c r="G919" s="3" t="s">
        <v>5211</v>
      </c>
      <c r="H919" s="51"/>
      <c r="I919" s="2" t="s">
        <v>2487</v>
      </c>
      <c r="J919" s="3" t="s">
        <v>2488</v>
      </c>
      <c r="K919" s="2" t="s">
        <v>2489</v>
      </c>
      <c r="L919" s="2" t="s">
        <v>2490</v>
      </c>
      <c r="M919" s="3" t="s">
        <v>1469</v>
      </c>
      <c r="N919" s="2" t="s">
        <v>1468</v>
      </c>
      <c r="O919" s="2" t="s">
        <v>5212</v>
      </c>
      <c r="P919" s="2">
        <v>20</v>
      </c>
      <c r="Q919" s="3" t="s">
        <v>2519</v>
      </c>
      <c r="R919" s="2" t="s">
        <v>951</v>
      </c>
      <c r="S919" s="3" t="s">
        <v>2520</v>
      </c>
      <c r="T919" s="3" t="s">
        <v>2496</v>
      </c>
      <c r="U919" s="2">
        <v>111058</v>
      </c>
      <c r="V919" s="2">
        <v>1</v>
      </c>
      <c r="W919" s="2">
        <v>0</v>
      </c>
      <c r="X919" s="2" t="s">
        <v>5213</v>
      </c>
      <c r="Z919" s="51">
        <v>45889.397597916701</v>
      </c>
      <c r="AB919" s="2" t="s">
        <v>950</v>
      </c>
    </row>
    <row r="920" spans="1:28" ht="15.75" x14ac:dyDescent="0.25">
      <c r="A920" s="2">
        <v>919</v>
      </c>
      <c r="B920" s="50" t="s">
        <v>1470</v>
      </c>
      <c r="C920" s="47">
        <f ca="1">SUMIF([1]Data!$AC$2:$AC$173,C920,[1]Data!$AD$2:$AD$173)</f>
        <v>0</v>
      </c>
      <c r="D920" s="51">
        <v>45889</v>
      </c>
      <c r="E920" s="51">
        <v>45894</v>
      </c>
      <c r="F920" s="52">
        <v>45889.397599919001</v>
      </c>
      <c r="G920" s="3" t="s">
        <v>5211</v>
      </c>
      <c r="H920" s="51"/>
      <c r="I920" s="2" t="s">
        <v>2487</v>
      </c>
      <c r="J920" s="3" t="s">
        <v>2488</v>
      </c>
      <c r="K920" s="2" t="s">
        <v>2489</v>
      </c>
      <c r="L920" s="2" t="s">
        <v>2490</v>
      </c>
      <c r="M920" s="3" t="s">
        <v>1469</v>
      </c>
      <c r="N920" s="2" t="s">
        <v>1468</v>
      </c>
      <c r="O920" s="2" t="s">
        <v>5212</v>
      </c>
      <c r="P920" s="2">
        <v>30</v>
      </c>
      <c r="Q920" s="3" t="s">
        <v>2510</v>
      </c>
      <c r="R920" s="2" t="s">
        <v>955</v>
      </c>
      <c r="S920" s="3" t="s">
        <v>2511</v>
      </c>
      <c r="T920" s="3" t="s">
        <v>2496</v>
      </c>
      <c r="U920" s="2">
        <v>46000</v>
      </c>
      <c r="V920" s="2">
        <v>1</v>
      </c>
      <c r="W920" s="2">
        <v>0</v>
      </c>
      <c r="X920" s="2" t="s">
        <v>5213</v>
      </c>
      <c r="Z920" s="51">
        <v>45889.397597916701</v>
      </c>
      <c r="AB920" s="2" t="s">
        <v>950</v>
      </c>
    </row>
    <row r="921" spans="1:28" ht="15.75" x14ac:dyDescent="0.25">
      <c r="A921" s="2">
        <v>920</v>
      </c>
      <c r="B921" s="50" t="s">
        <v>1467</v>
      </c>
      <c r="C921" s="47">
        <f ca="1">SUMIF([1]Data!$AC$2:$AC$173,C921,[1]Data!$AD$2:$AD$173)</f>
        <v>0</v>
      </c>
      <c r="D921" s="51">
        <v>45889</v>
      </c>
      <c r="E921" s="51">
        <v>45889</v>
      </c>
      <c r="F921" s="52">
        <v>45889.423440243103</v>
      </c>
      <c r="G921" s="3" t="s">
        <v>5214</v>
      </c>
      <c r="H921" s="51"/>
      <c r="I921" s="2" t="s">
        <v>2487</v>
      </c>
      <c r="J921" s="3" t="s">
        <v>2488</v>
      </c>
      <c r="K921" s="2" t="s">
        <v>2489</v>
      </c>
      <c r="L921" s="2" t="s">
        <v>2490</v>
      </c>
      <c r="M921" s="3" t="s">
        <v>1466</v>
      </c>
      <c r="N921" s="2" t="s">
        <v>1465</v>
      </c>
      <c r="O921" s="2" t="s">
        <v>5215</v>
      </c>
      <c r="P921" s="2">
        <v>10</v>
      </c>
      <c r="Q921" s="3" t="s">
        <v>2502</v>
      </c>
      <c r="R921" s="2" t="s">
        <v>981</v>
      </c>
      <c r="S921" s="3" t="s">
        <v>2503</v>
      </c>
      <c r="T921" s="3" t="s">
        <v>2496</v>
      </c>
      <c r="U921" s="2">
        <v>50182</v>
      </c>
      <c r="V921" s="2">
        <v>1</v>
      </c>
      <c r="W921" s="2">
        <v>0</v>
      </c>
      <c r="X921" s="2" t="s">
        <v>5216</v>
      </c>
      <c r="Y921" s="2" t="s">
        <v>2541</v>
      </c>
      <c r="Z921" s="51">
        <v>45889.423437847203</v>
      </c>
      <c r="AB921" s="2" t="s">
        <v>950</v>
      </c>
    </row>
    <row r="922" spans="1:28" ht="15.75" x14ac:dyDescent="0.25">
      <c r="A922" s="2">
        <v>921</v>
      </c>
      <c r="B922" s="50" t="s">
        <v>1467</v>
      </c>
      <c r="C922" s="47">
        <f ca="1">SUMIF([1]Data!$AC$2:$AC$173,C922,[1]Data!$AD$2:$AD$173)</f>
        <v>0</v>
      </c>
      <c r="D922" s="51">
        <v>45889</v>
      </c>
      <c r="E922" s="51">
        <v>45889</v>
      </c>
      <c r="F922" s="52">
        <v>45889.423440243103</v>
      </c>
      <c r="G922" s="3" t="s">
        <v>5214</v>
      </c>
      <c r="H922" s="51"/>
      <c r="I922" s="2" t="s">
        <v>2487</v>
      </c>
      <c r="J922" s="3" t="s">
        <v>2488</v>
      </c>
      <c r="K922" s="2" t="s">
        <v>2489</v>
      </c>
      <c r="L922" s="2" t="s">
        <v>2490</v>
      </c>
      <c r="M922" s="3" t="s">
        <v>1466</v>
      </c>
      <c r="N922" s="2" t="s">
        <v>1465</v>
      </c>
      <c r="O922" s="2" t="s">
        <v>5215</v>
      </c>
      <c r="P922" s="2">
        <v>20</v>
      </c>
      <c r="Q922" s="3" t="s">
        <v>2592</v>
      </c>
      <c r="R922" s="2" t="s">
        <v>959</v>
      </c>
      <c r="S922" s="3" t="s">
        <v>2593</v>
      </c>
      <c r="T922" s="3" t="s">
        <v>2496</v>
      </c>
      <c r="U922" s="2">
        <v>70950</v>
      </c>
      <c r="V922" s="2">
        <v>3</v>
      </c>
      <c r="W922" s="2">
        <v>0</v>
      </c>
      <c r="X922" s="2" t="s">
        <v>5216</v>
      </c>
      <c r="Y922" s="2" t="s">
        <v>2541</v>
      </c>
      <c r="Z922" s="51">
        <v>45889.423437847203</v>
      </c>
      <c r="AB922" s="2" t="s">
        <v>950</v>
      </c>
    </row>
    <row r="923" spans="1:28" ht="15.75" x14ac:dyDescent="0.25">
      <c r="A923" s="2">
        <v>922</v>
      </c>
      <c r="B923" s="50" t="s">
        <v>1464</v>
      </c>
      <c r="C923" s="47">
        <f ca="1">SUMIF([1]Data!$AC$2:$AC$173,C923,[1]Data!$AD$2:$AD$173)</f>
        <v>0</v>
      </c>
      <c r="D923" s="51">
        <v>45889</v>
      </c>
      <c r="E923" s="51">
        <v>45894</v>
      </c>
      <c r="F923" s="52">
        <v>45889.427669409699</v>
      </c>
      <c r="G923" s="3" t="s">
        <v>5217</v>
      </c>
      <c r="H923" s="51"/>
      <c r="I923" s="2" t="s">
        <v>2487</v>
      </c>
      <c r="J923" s="3" t="s">
        <v>2488</v>
      </c>
      <c r="K923" s="2" t="s">
        <v>2489</v>
      </c>
      <c r="L923" s="2" t="s">
        <v>2490</v>
      </c>
      <c r="M923" s="3" t="s">
        <v>1463</v>
      </c>
      <c r="N923" s="2" t="s">
        <v>1462</v>
      </c>
      <c r="O923" s="2" t="s">
        <v>5218</v>
      </c>
      <c r="P923" s="2">
        <v>10</v>
      </c>
      <c r="Q923" s="3" t="s">
        <v>2519</v>
      </c>
      <c r="R923" s="2" t="s">
        <v>951</v>
      </c>
      <c r="S923" s="3" t="s">
        <v>2520</v>
      </c>
      <c r="T923" s="3" t="s">
        <v>2496</v>
      </c>
      <c r="U923" s="2">
        <v>111058</v>
      </c>
      <c r="V923" s="2">
        <v>2</v>
      </c>
      <c r="W923" s="2">
        <v>0</v>
      </c>
      <c r="X923" s="2" t="s">
        <v>1462</v>
      </c>
      <c r="Y923" s="2" t="s">
        <v>5219</v>
      </c>
      <c r="Z923" s="51">
        <v>45889.427666782402</v>
      </c>
      <c r="AB923" s="2" t="s">
        <v>950</v>
      </c>
    </row>
    <row r="924" spans="1:28" ht="15.75" x14ac:dyDescent="0.25">
      <c r="A924" s="2">
        <v>923</v>
      </c>
      <c r="B924" s="50" t="s">
        <v>1461</v>
      </c>
      <c r="C924" s="47">
        <f ca="1">SUMIF([1]Data!$AC$2:$AC$173,C924,[1]Data!$AD$2:$AD$173)</f>
        <v>0</v>
      </c>
      <c r="D924" s="51">
        <v>45889</v>
      </c>
      <c r="E924" s="51">
        <v>45894</v>
      </c>
      <c r="F924" s="52">
        <v>45889.433184756897</v>
      </c>
      <c r="G924" s="3" t="s">
        <v>5220</v>
      </c>
      <c r="H924" s="51"/>
      <c r="I924" s="2" t="s">
        <v>2487</v>
      </c>
      <c r="J924" s="3" t="s">
        <v>2488</v>
      </c>
      <c r="K924" s="2" t="s">
        <v>2489</v>
      </c>
      <c r="L924" s="2" t="s">
        <v>2490</v>
      </c>
      <c r="M924" s="3" t="s">
        <v>1460</v>
      </c>
      <c r="N924" s="2" t="s">
        <v>1459</v>
      </c>
      <c r="O924" s="2" t="s">
        <v>5221</v>
      </c>
      <c r="P924" s="2">
        <v>10</v>
      </c>
      <c r="Q924" s="3" t="s">
        <v>2556</v>
      </c>
      <c r="R924" s="2" t="s">
        <v>960</v>
      </c>
      <c r="S924" s="3" t="s">
        <v>2557</v>
      </c>
      <c r="T924" s="3" t="s">
        <v>2496</v>
      </c>
      <c r="U924" s="2">
        <v>55595</v>
      </c>
      <c r="V924" s="2">
        <v>1</v>
      </c>
      <c r="W924" s="2">
        <v>0</v>
      </c>
      <c r="X924" s="2" t="s">
        <v>1459</v>
      </c>
      <c r="Z924" s="51">
        <v>45889.433183530098</v>
      </c>
      <c r="AA924" s="2" t="s">
        <v>5222</v>
      </c>
      <c r="AB924" s="2" t="s">
        <v>950</v>
      </c>
    </row>
    <row r="925" spans="1:28" ht="15.75" x14ac:dyDescent="0.25">
      <c r="A925" s="2">
        <v>924</v>
      </c>
      <c r="B925" s="50" t="s">
        <v>1458</v>
      </c>
      <c r="C925" s="47">
        <f ca="1">SUMIF([1]Data!$AC$2:$AC$173,C925,[1]Data!$AD$2:$AD$173)</f>
        <v>0</v>
      </c>
      <c r="D925" s="51">
        <v>45889</v>
      </c>
      <c r="E925" s="51">
        <v>45894</v>
      </c>
      <c r="F925" s="52">
        <v>45889.441670983797</v>
      </c>
      <c r="G925" s="3" t="s">
        <v>5223</v>
      </c>
      <c r="H925" s="51"/>
      <c r="I925" s="2" t="s">
        <v>2487</v>
      </c>
      <c r="J925" s="3" t="s">
        <v>2488</v>
      </c>
      <c r="K925" s="2" t="s">
        <v>2489</v>
      </c>
      <c r="L925" s="2" t="s">
        <v>2490</v>
      </c>
      <c r="M925" s="3" t="s">
        <v>1457</v>
      </c>
      <c r="N925" s="2" t="s">
        <v>1456</v>
      </c>
      <c r="O925" s="2" t="s">
        <v>5224</v>
      </c>
      <c r="P925" s="2">
        <v>10</v>
      </c>
      <c r="Q925" s="3" t="s">
        <v>2519</v>
      </c>
      <c r="R925" s="2" t="s">
        <v>951</v>
      </c>
      <c r="S925" s="3" t="s">
        <v>2520</v>
      </c>
      <c r="T925" s="3" t="s">
        <v>2496</v>
      </c>
      <c r="U925" s="2">
        <v>111058</v>
      </c>
      <c r="V925" s="2">
        <v>3</v>
      </c>
      <c r="W925" s="2">
        <v>0</v>
      </c>
      <c r="X925" s="2" t="s">
        <v>5225</v>
      </c>
      <c r="Z925" s="51">
        <v>45889.441669016203</v>
      </c>
      <c r="AA925" s="2" t="s">
        <v>5226</v>
      </c>
      <c r="AB925" s="2" t="s">
        <v>950</v>
      </c>
    </row>
    <row r="926" spans="1:28" ht="15.75" x14ac:dyDescent="0.25">
      <c r="A926" s="2">
        <v>925</v>
      </c>
      <c r="B926" s="50" t="s">
        <v>1458</v>
      </c>
      <c r="C926" s="47">
        <f ca="1">SUMIF([1]Data!$AC$2:$AC$173,C926,[1]Data!$AD$2:$AD$173)</f>
        <v>0</v>
      </c>
      <c r="D926" s="51">
        <v>45889</v>
      </c>
      <c r="E926" s="51">
        <v>45894</v>
      </c>
      <c r="F926" s="52">
        <v>45889.441670983797</v>
      </c>
      <c r="G926" s="3" t="s">
        <v>5223</v>
      </c>
      <c r="H926" s="51"/>
      <c r="I926" s="2" t="s">
        <v>2487</v>
      </c>
      <c r="J926" s="3" t="s">
        <v>2488</v>
      </c>
      <c r="K926" s="2" t="s">
        <v>2489</v>
      </c>
      <c r="L926" s="2" t="s">
        <v>2490</v>
      </c>
      <c r="M926" s="3" t="s">
        <v>1457</v>
      </c>
      <c r="N926" s="2" t="s">
        <v>1456</v>
      </c>
      <c r="O926" s="2" t="s">
        <v>5224</v>
      </c>
      <c r="P926" s="2">
        <v>20</v>
      </c>
      <c r="Q926" s="3" t="s">
        <v>2528</v>
      </c>
      <c r="R926" s="2" t="s">
        <v>965</v>
      </c>
      <c r="S926" s="3" t="s">
        <v>2529</v>
      </c>
      <c r="T926" s="3" t="s">
        <v>2496</v>
      </c>
      <c r="U926" s="2">
        <v>74250</v>
      </c>
      <c r="V926" s="2">
        <v>1</v>
      </c>
      <c r="W926" s="2">
        <v>0</v>
      </c>
      <c r="X926" s="2" t="s">
        <v>5225</v>
      </c>
      <c r="Z926" s="51">
        <v>45889.441669016203</v>
      </c>
      <c r="AA926" s="2" t="s">
        <v>5226</v>
      </c>
      <c r="AB926" s="2" t="s">
        <v>950</v>
      </c>
    </row>
    <row r="927" spans="1:28" ht="15.75" x14ac:dyDescent="0.25">
      <c r="A927" s="2">
        <v>926</v>
      </c>
      <c r="B927" s="50" t="s">
        <v>1458</v>
      </c>
      <c r="C927" s="47">
        <f ca="1">SUMIF([1]Data!$AC$2:$AC$173,C927,[1]Data!$AD$2:$AD$173)</f>
        <v>0</v>
      </c>
      <c r="D927" s="51">
        <v>45889</v>
      </c>
      <c r="E927" s="51">
        <v>45894</v>
      </c>
      <c r="F927" s="52">
        <v>45889.441670983797</v>
      </c>
      <c r="G927" s="3" t="s">
        <v>5223</v>
      </c>
      <c r="H927" s="51"/>
      <c r="I927" s="2" t="s">
        <v>2487</v>
      </c>
      <c r="J927" s="3" t="s">
        <v>2488</v>
      </c>
      <c r="K927" s="2" t="s">
        <v>2489</v>
      </c>
      <c r="L927" s="2" t="s">
        <v>2490</v>
      </c>
      <c r="M927" s="3" t="s">
        <v>1457</v>
      </c>
      <c r="N927" s="2" t="s">
        <v>1456</v>
      </c>
      <c r="O927" s="2" t="s">
        <v>5224</v>
      </c>
      <c r="P927" s="2">
        <v>30</v>
      </c>
      <c r="Q927" s="3" t="s">
        <v>2502</v>
      </c>
      <c r="R927" s="2" t="s">
        <v>981</v>
      </c>
      <c r="S927" s="3" t="s">
        <v>2503</v>
      </c>
      <c r="T927" s="3" t="s">
        <v>2496</v>
      </c>
      <c r="U927" s="2">
        <v>50182</v>
      </c>
      <c r="V927" s="2">
        <v>2</v>
      </c>
      <c r="W927" s="2">
        <v>0</v>
      </c>
      <c r="X927" s="2" t="s">
        <v>5225</v>
      </c>
      <c r="Z927" s="51">
        <v>45889.441669016203</v>
      </c>
      <c r="AA927" s="2" t="s">
        <v>5226</v>
      </c>
      <c r="AB927" s="2" t="s">
        <v>950</v>
      </c>
    </row>
    <row r="928" spans="1:28" ht="15.75" x14ac:dyDescent="0.25">
      <c r="A928" s="2">
        <v>927</v>
      </c>
      <c r="B928" s="50" t="s">
        <v>1458</v>
      </c>
      <c r="C928" s="47">
        <f ca="1">SUMIF([1]Data!$AC$2:$AC$173,C928,[1]Data!$AD$2:$AD$173)</f>
        <v>0</v>
      </c>
      <c r="D928" s="51">
        <v>45889</v>
      </c>
      <c r="E928" s="51">
        <v>45894</v>
      </c>
      <c r="F928" s="52">
        <v>45889.441670983797</v>
      </c>
      <c r="G928" s="3" t="s">
        <v>5223</v>
      </c>
      <c r="H928" s="51"/>
      <c r="I928" s="2" t="s">
        <v>2487</v>
      </c>
      <c r="J928" s="3" t="s">
        <v>2488</v>
      </c>
      <c r="K928" s="2" t="s">
        <v>2489</v>
      </c>
      <c r="L928" s="2" t="s">
        <v>2490</v>
      </c>
      <c r="M928" s="3" t="s">
        <v>1457</v>
      </c>
      <c r="N928" s="2" t="s">
        <v>1456</v>
      </c>
      <c r="O928" s="2" t="s">
        <v>5224</v>
      </c>
      <c r="P928" s="2">
        <v>40</v>
      </c>
      <c r="Q928" s="3" t="s">
        <v>2510</v>
      </c>
      <c r="R928" s="2" t="s">
        <v>955</v>
      </c>
      <c r="S928" s="3" t="s">
        <v>2511</v>
      </c>
      <c r="T928" s="3" t="s">
        <v>2496</v>
      </c>
      <c r="U928" s="2">
        <v>46000</v>
      </c>
      <c r="V928" s="2">
        <v>3</v>
      </c>
      <c r="W928" s="2">
        <v>0</v>
      </c>
      <c r="X928" s="2" t="s">
        <v>5225</v>
      </c>
      <c r="Z928" s="51">
        <v>45889.441669016203</v>
      </c>
      <c r="AA928" s="2" t="s">
        <v>5226</v>
      </c>
      <c r="AB928" s="2" t="s">
        <v>950</v>
      </c>
    </row>
    <row r="929" spans="1:28" ht="15.75" x14ac:dyDescent="0.25">
      <c r="A929" s="2">
        <v>928</v>
      </c>
      <c r="B929" s="50" t="s">
        <v>1455</v>
      </c>
      <c r="C929" s="47">
        <f ca="1">SUMIF([1]Data!$AC$2:$AC$173,C929,[1]Data!$AD$2:$AD$173)</f>
        <v>0</v>
      </c>
      <c r="D929" s="51">
        <v>45889</v>
      </c>
      <c r="E929" s="51">
        <v>45889</v>
      </c>
      <c r="F929" s="52">
        <v>45889.445268171301</v>
      </c>
      <c r="G929" s="3" t="s">
        <v>5227</v>
      </c>
      <c r="H929" s="51"/>
      <c r="I929" s="2" t="s">
        <v>2487</v>
      </c>
      <c r="J929" s="3" t="s">
        <v>2488</v>
      </c>
      <c r="K929" s="2" t="s">
        <v>2489</v>
      </c>
      <c r="L929" s="2" t="s">
        <v>2490</v>
      </c>
      <c r="M929" s="3" t="s">
        <v>1454</v>
      </c>
      <c r="N929" s="2" t="s">
        <v>1453</v>
      </c>
      <c r="O929" s="2" t="s">
        <v>5228</v>
      </c>
      <c r="P929" s="2">
        <v>10</v>
      </c>
      <c r="Q929" s="3" t="s">
        <v>2502</v>
      </c>
      <c r="R929" s="2" t="s">
        <v>981</v>
      </c>
      <c r="S929" s="3" t="s">
        <v>2503</v>
      </c>
      <c r="T929" s="3" t="s">
        <v>2496</v>
      </c>
      <c r="U929" s="2">
        <v>50182</v>
      </c>
      <c r="V929" s="2">
        <v>1</v>
      </c>
      <c r="W929" s="2">
        <v>0</v>
      </c>
      <c r="X929" s="2" t="s">
        <v>1453</v>
      </c>
      <c r="Y929" s="2" t="s">
        <v>5229</v>
      </c>
      <c r="Z929" s="51">
        <v>45889.445265277798</v>
      </c>
      <c r="AB929" s="2" t="s">
        <v>950</v>
      </c>
    </row>
    <row r="930" spans="1:28" ht="15.75" x14ac:dyDescent="0.25">
      <c r="A930" s="2">
        <v>929</v>
      </c>
      <c r="B930" s="50" t="s">
        <v>1455</v>
      </c>
      <c r="C930" s="47">
        <f ca="1">SUMIF([1]Data!$AC$2:$AC$173,C930,[1]Data!$AD$2:$AD$173)</f>
        <v>0</v>
      </c>
      <c r="D930" s="51">
        <v>45889</v>
      </c>
      <c r="E930" s="51">
        <v>45889</v>
      </c>
      <c r="F930" s="52">
        <v>45889.445268171301</v>
      </c>
      <c r="G930" s="3" t="s">
        <v>5227</v>
      </c>
      <c r="H930" s="51"/>
      <c r="I930" s="2" t="s">
        <v>2487</v>
      </c>
      <c r="J930" s="3" t="s">
        <v>2488</v>
      </c>
      <c r="K930" s="2" t="s">
        <v>2489</v>
      </c>
      <c r="L930" s="2" t="s">
        <v>2490</v>
      </c>
      <c r="M930" s="3" t="s">
        <v>1454</v>
      </c>
      <c r="N930" s="2" t="s">
        <v>1453</v>
      </c>
      <c r="O930" s="2" t="s">
        <v>5228</v>
      </c>
      <c r="P930" s="2">
        <v>20</v>
      </c>
      <c r="Q930" s="3" t="s">
        <v>2510</v>
      </c>
      <c r="R930" s="2" t="s">
        <v>955</v>
      </c>
      <c r="S930" s="3" t="s">
        <v>2511</v>
      </c>
      <c r="T930" s="3" t="s">
        <v>2496</v>
      </c>
      <c r="U930" s="2">
        <v>46000</v>
      </c>
      <c r="V930" s="2">
        <v>3</v>
      </c>
      <c r="W930" s="2">
        <v>0</v>
      </c>
      <c r="X930" s="2" t="s">
        <v>1453</v>
      </c>
      <c r="Y930" s="2" t="s">
        <v>5229</v>
      </c>
      <c r="Z930" s="51">
        <v>45889.445265277798</v>
      </c>
      <c r="AB930" s="2" t="s">
        <v>950</v>
      </c>
    </row>
    <row r="931" spans="1:28" ht="15.75" x14ac:dyDescent="0.25">
      <c r="A931" s="2">
        <v>930</v>
      </c>
      <c r="B931" s="50" t="s">
        <v>1455</v>
      </c>
      <c r="C931" s="47">
        <f ca="1">SUMIF([1]Data!$AC$2:$AC$173,C931,[1]Data!$AD$2:$AD$173)</f>
        <v>0</v>
      </c>
      <c r="D931" s="51">
        <v>45889</v>
      </c>
      <c r="E931" s="51">
        <v>45889</v>
      </c>
      <c r="F931" s="52">
        <v>45889.445268171301</v>
      </c>
      <c r="G931" s="3" t="s">
        <v>5227</v>
      </c>
      <c r="H931" s="51"/>
      <c r="I931" s="2" t="s">
        <v>2487</v>
      </c>
      <c r="J931" s="3" t="s">
        <v>2488</v>
      </c>
      <c r="K931" s="2" t="s">
        <v>2489</v>
      </c>
      <c r="L931" s="2" t="s">
        <v>2490</v>
      </c>
      <c r="M931" s="3" t="s">
        <v>1454</v>
      </c>
      <c r="N931" s="2" t="s">
        <v>1453</v>
      </c>
      <c r="O931" s="2" t="s">
        <v>5228</v>
      </c>
      <c r="P931" s="2">
        <v>30</v>
      </c>
      <c r="Q931" s="3" t="s">
        <v>2592</v>
      </c>
      <c r="R931" s="2" t="s">
        <v>959</v>
      </c>
      <c r="S931" s="3" t="s">
        <v>2593</v>
      </c>
      <c r="T931" s="3" t="s">
        <v>2496</v>
      </c>
      <c r="U931" s="2">
        <v>70950</v>
      </c>
      <c r="V931" s="2">
        <v>3</v>
      </c>
      <c r="W931" s="2">
        <v>0</v>
      </c>
      <c r="X931" s="2" t="s">
        <v>1453</v>
      </c>
      <c r="Y931" s="2" t="s">
        <v>5229</v>
      </c>
      <c r="Z931" s="51">
        <v>45889.445265277798</v>
      </c>
      <c r="AB931" s="2" t="s">
        <v>950</v>
      </c>
    </row>
    <row r="932" spans="1:28" ht="15.75" x14ac:dyDescent="0.25">
      <c r="A932" s="2">
        <v>931</v>
      </c>
      <c r="B932" s="50" t="s">
        <v>1452</v>
      </c>
      <c r="C932" s="47">
        <f ca="1">SUMIF([1]Data!$AC$2:$AC$173,C932,[1]Data!$AD$2:$AD$173)</f>
        <v>0</v>
      </c>
      <c r="D932" s="51">
        <v>45889</v>
      </c>
      <c r="E932" s="51">
        <v>45894</v>
      </c>
      <c r="F932" s="52">
        <v>45889.450708101896</v>
      </c>
      <c r="G932" s="3" t="s">
        <v>5230</v>
      </c>
      <c r="H932" s="51"/>
      <c r="I932" s="2" t="s">
        <v>2487</v>
      </c>
      <c r="J932" s="3" t="s">
        <v>2488</v>
      </c>
      <c r="K932" s="2" t="s">
        <v>2489</v>
      </c>
      <c r="L932" s="2" t="s">
        <v>2490</v>
      </c>
      <c r="M932" s="3" t="s">
        <v>1011</v>
      </c>
      <c r="N932" s="2" t="s">
        <v>1010</v>
      </c>
      <c r="O932" s="2" t="s">
        <v>3467</v>
      </c>
      <c r="P932" s="2">
        <v>10</v>
      </c>
      <c r="Q932" s="3" t="s">
        <v>2519</v>
      </c>
      <c r="R932" s="2" t="s">
        <v>951</v>
      </c>
      <c r="S932" s="3" t="s">
        <v>2520</v>
      </c>
      <c r="T932" s="3" t="s">
        <v>2496</v>
      </c>
      <c r="U932" s="2">
        <v>111058</v>
      </c>
      <c r="V932" s="2">
        <v>1</v>
      </c>
      <c r="W932" s="2">
        <v>0</v>
      </c>
      <c r="X932" s="2" t="s">
        <v>1010</v>
      </c>
      <c r="Z932" s="51">
        <v>45889.450705208299</v>
      </c>
      <c r="AB932" s="2" t="s">
        <v>950</v>
      </c>
    </row>
    <row r="933" spans="1:28" ht="15.75" x14ac:dyDescent="0.25">
      <c r="A933" s="2">
        <v>932</v>
      </c>
      <c r="B933" s="50" t="s">
        <v>1451</v>
      </c>
      <c r="C933" s="47">
        <f ca="1">SUMIF([1]Data!$AC$2:$AC$173,C933,[1]Data!$AD$2:$AD$173)</f>
        <v>0</v>
      </c>
      <c r="D933" s="51">
        <v>45889</v>
      </c>
      <c r="E933" s="51">
        <v>45894</v>
      </c>
      <c r="F933" s="52">
        <v>45889.451424155101</v>
      </c>
      <c r="G933" s="3" t="s">
        <v>5231</v>
      </c>
      <c r="H933" s="51"/>
      <c r="I933" s="2" t="s">
        <v>2487</v>
      </c>
      <c r="J933" s="3" t="s">
        <v>2488</v>
      </c>
      <c r="K933" s="2" t="s">
        <v>2489</v>
      </c>
      <c r="L933" s="2" t="s">
        <v>2490</v>
      </c>
      <c r="M933" s="3" t="s">
        <v>1450</v>
      </c>
      <c r="N933" s="2" t="s">
        <v>1449</v>
      </c>
      <c r="O933" s="2" t="s">
        <v>5232</v>
      </c>
      <c r="P933" s="2">
        <v>10</v>
      </c>
      <c r="Q933" s="3" t="s">
        <v>2563</v>
      </c>
      <c r="R933" s="2" t="s">
        <v>961</v>
      </c>
      <c r="S933" s="3" t="s">
        <v>2564</v>
      </c>
      <c r="T933" s="3" t="s">
        <v>2496</v>
      </c>
      <c r="U933" s="2">
        <v>73431</v>
      </c>
      <c r="V933" s="2">
        <v>1</v>
      </c>
      <c r="W933" s="2">
        <v>0</v>
      </c>
      <c r="X933" s="2" t="s">
        <v>1449</v>
      </c>
      <c r="Z933" s="51">
        <v>45889.451421145801</v>
      </c>
      <c r="AB933" s="2" t="s">
        <v>950</v>
      </c>
    </row>
    <row r="934" spans="1:28" ht="15.75" x14ac:dyDescent="0.25">
      <c r="A934" s="2">
        <v>933</v>
      </c>
      <c r="B934" s="50" t="s">
        <v>5233</v>
      </c>
      <c r="C934" s="47">
        <f ca="1">SUMIF([1]Data!$AC$2:$AC$173,C934,[1]Data!$AD$2:$AD$173)</f>
        <v>0</v>
      </c>
      <c r="D934" s="51">
        <v>45889</v>
      </c>
      <c r="E934" s="51">
        <v>45896</v>
      </c>
      <c r="F934" s="52">
        <v>45889.4524838773</v>
      </c>
      <c r="G934" s="3" t="s">
        <v>5234</v>
      </c>
      <c r="H934" s="51"/>
      <c r="I934" s="2" t="s">
        <v>2487</v>
      </c>
      <c r="J934" s="3" t="s">
        <v>2488</v>
      </c>
      <c r="K934" s="2" t="s">
        <v>2489</v>
      </c>
      <c r="L934" s="2" t="s">
        <v>2490</v>
      </c>
      <c r="M934" s="3" t="s">
        <v>3738</v>
      </c>
      <c r="N934" s="2" t="s">
        <v>3739</v>
      </c>
      <c r="O934" s="2" t="s">
        <v>3740</v>
      </c>
      <c r="P934" s="2">
        <v>10</v>
      </c>
      <c r="Q934" s="3" t="s">
        <v>2510</v>
      </c>
      <c r="R934" s="2" t="s">
        <v>955</v>
      </c>
      <c r="S934" s="3" t="s">
        <v>2511</v>
      </c>
      <c r="T934" s="3" t="s">
        <v>2496</v>
      </c>
      <c r="U934" s="2">
        <v>46000</v>
      </c>
      <c r="V934" s="2">
        <v>1</v>
      </c>
      <c r="W934" s="2">
        <v>0</v>
      </c>
      <c r="X934" s="2" t="s">
        <v>3741</v>
      </c>
      <c r="Z934" s="51">
        <v>45889.452480821798</v>
      </c>
      <c r="AB934" s="2" t="s">
        <v>950</v>
      </c>
    </row>
    <row r="935" spans="1:28" ht="15.75" x14ac:dyDescent="0.25">
      <c r="A935" s="2">
        <v>934</v>
      </c>
      <c r="B935" s="50" t="s">
        <v>5233</v>
      </c>
      <c r="C935" s="47">
        <f ca="1">SUMIF([1]Data!$AC$2:$AC$173,C935,[1]Data!$AD$2:$AD$173)</f>
        <v>0</v>
      </c>
      <c r="D935" s="51">
        <v>45889</v>
      </c>
      <c r="E935" s="51">
        <v>45896</v>
      </c>
      <c r="F935" s="52">
        <v>45889.4524838773</v>
      </c>
      <c r="G935" s="3" t="s">
        <v>5234</v>
      </c>
      <c r="H935" s="51"/>
      <c r="I935" s="2" t="s">
        <v>2487</v>
      </c>
      <c r="J935" s="3" t="s">
        <v>2488</v>
      </c>
      <c r="K935" s="2" t="s">
        <v>2489</v>
      </c>
      <c r="L935" s="2" t="s">
        <v>2490</v>
      </c>
      <c r="M935" s="3" t="s">
        <v>3738</v>
      </c>
      <c r="N935" s="2" t="s">
        <v>3739</v>
      </c>
      <c r="O935" s="2" t="s">
        <v>3740</v>
      </c>
      <c r="P935" s="2">
        <v>20</v>
      </c>
      <c r="Q935" s="3" t="s">
        <v>2563</v>
      </c>
      <c r="R935" s="2" t="s">
        <v>961</v>
      </c>
      <c r="S935" s="3" t="s">
        <v>2564</v>
      </c>
      <c r="T935" s="3" t="s">
        <v>2496</v>
      </c>
      <c r="U935" s="2">
        <v>73431</v>
      </c>
      <c r="V935" s="2">
        <v>4</v>
      </c>
      <c r="W935" s="2">
        <v>0</v>
      </c>
      <c r="X935" s="2" t="s">
        <v>3741</v>
      </c>
      <c r="Z935" s="51">
        <v>45889.452480821798</v>
      </c>
      <c r="AB935" s="2" t="s">
        <v>950</v>
      </c>
    </row>
    <row r="936" spans="1:28" ht="15.75" x14ac:dyDescent="0.25">
      <c r="A936" s="2">
        <v>935</v>
      </c>
      <c r="B936" s="50" t="s">
        <v>1448</v>
      </c>
      <c r="C936" s="47">
        <f ca="1">SUMIF([1]Data!$AC$2:$AC$173,C936,[1]Data!$AD$2:$AD$173)</f>
        <v>0</v>
      </c>
      <c r="D936" s="51">
        <v>45889</v>
      </c>
      <c r="E936" s="51">
        <v>45889</v>
      </c>
      <c r="F936" s="52">
        <v>45889.453722418999</v>
      </c>
      <c r="G936" s="3" t="s">
        <v>5235</v>
      </c>
      <c r="H936" s="51"/>
      <c r="I936" s="2" t="s">
        <v>2487</v>
      </c>
      <c r="J936" s="3" t="s">
        <v>2488</v>
      </c>
      <c r="K936" s="2" t="s">
        <v>2489</v>
      </c>
      <c r="L936" s="2" t="s">
        <v>2490</v>
      </c>
      <c r="M936" s="3" t="s">
        <v>1447</v>
      </c>
      <c r="N936" s="2" t="s">
        <v>1446</v>
      </c>
      <c r="O936" s="2" t="s">
        <v>5236</v>
      </c>
      <c r="P936" s="2">
        <v>10</v>
      </c>
      <c r="Q936" s="3" t="s">
        <v>2528</v>
      </c>
      <c r="R936" s="2" t="s">
        <v>965</v>
      </c>
      <c r="S936" s="3" t="s">
        <v>2529</v>
      </c>
      <c r="T936" s="3" t="s">
        <v>2496</v>
      </c>
      <c r="U936" s="2">
        <v>74250</v>
      </c>
      <c r="V936" s="2">
        <v>1</v>
      </c>
      <c r="W936" s="2">
        <v>0</v>
      </c>
      <c r="X936" s="2" t="s">
        <v>1446</v>
      </c>
      <c r="Y936" s="2" t="s">
        <v>5237</v>
      </c>
      <c r="Z936" s="51">
        <v>45889.4537192477</v>
      </c>
      <c r="AB936" s="2" t="s">
        <v>950</v>
      </c>
    </row>
    <row r="937" spans="1:28" ht="15.75" x14ac:dyDescent="0.25">
      <c r="A937" s="2">
        <v>936</v>
      </c>
      <c r="B937" s="50" t="s">
        <v>1448</v>
      </c>
      <c r="C937" s="47">
        <f ca="1">SUMIF([1]Data!$AC$2:$AC$173,C937,[1]Data!$AD$2:$AD$173)</f>
        <v>0</v>
      </c>
      <c r="D937" s="51">
        <v>45889</v>
      </c>
      <c r="E937" s="51">
        <v>45889</v>
      </c>
      <c r="F937" s="52">
        <v>45889.453722418999</v>
      </c>
      <c r="G937" s="3" t="s">
        <v>5235</v>
      </c>
      <c r="H937" s="51"/>
      <c r="I937" s="2" t="s">
        <v>2487</v>
      </c>
      <c r="J937" s="3" t="s">
        <v>2488</v>
      </c>
      <c r="K937" s="2" t="s">
        <v>2489</v>
      </c>
      <c r="L937" s="2" t="s">
        <v>2490</v>
      </c>
      <c r="M937" s="3" t="s">
        <v>1447</v>
      </c>
      <c r="N937" s="2" t="s">
        <v>1446</v>
      </c>
      <c r="O937" s="2" t="s">
        <v>5236</v>
      </c>
      <c r="P937" s="2">
        <v>20</v>
      </c>
      <c r="Q937" s="3" t="s">
        <v>2502</v>
      </c>
      <c r="R937" s="2" t="s">
        <v>981</v>
      </c>
      <c r="S937" s="3" t="s">
        <v>2503</v>
      </c>
      <c r="T937" s="3" t="s">
        <v>2496</v>
      </c>
      <c r="U937" s="2">
        <v>50182</v>
      </c>
      <c r="V937" s="2">
        <v>2</v>
      </c>
      <c r="W937" s="2">
        <v>0</v>
      </c>
      <c r="X937" s="2" t="s">
        <v>1446</v>
      </c>
      <c r="Y937" s="2" t="s">
        <v>5237</v>
      </c>
      <c r="Z937" s="51">
        <v>45889.4537192477</v>
      </c>
      <c r="AB937" s="2" t="s">
        <v>950</v>
      </c>
    </row>
    <row r="938" spans="1:28" ht="15.75" x14ac:dyDescent="0.25">
      <c r="A938" s="2">
        <v>937</v>
      </c>
      <c r="B938" s="50" t="s">
        <v>1445</v>
      </c>
      <c r="C938" s="47">
        <f ca="1">SUMIF([1]Data!$AC$2:$AC$173,C938,[1]Data!$AD$2:$AD$173)</f>
        <v>0</v>
      </c>
      <c r="D938" s="51">
        <v>45889</v>
      </c>
      <c r="E938" s="51">
        <v>45894</v>
      </c>
      <c r="F938" s="52">
        <v>45889.4538803588</v>
      </c>
      <c r="G938" s="3" t="s">
        <v>5238</v>
      </c>
      <c r="H938" s="51"/>
      <c r="I938" s="2" t="s">
        <v>2487</v>
      </c>
      <c r="J938" s="3" t="s">
        <v>2488</v>
      </c>
      <c r="K938" s="2" t="s">
        <v>2489</v>
      </c>
      <c r="L938" s="2" t="s">
        <v>2490</v>
      </c>
      <c r="M938" s="3" t="s">
        <v>1444</v>
      </c>
      <c r="N938" s="2" t="s">
        <v>1443</v>
      </c>
      <c r="O938" s="2" t="s">
        <v>5239</v>
      </c>
      <c r="P938" s="2">
        <v>10</v>
      </c>
      <c r="Q938" s="3" t="s">
        <v>2519</v>
      </c>
      <c r="R938" s="2" t="s">
        <v>951</v>
      </c>
      <c r="S938" s="3" t="s">
        <v>2520</v>
      </c>
      <c r="T938" s="3" t="s">
        <v>2496</v>
      </c>
      <c r="U938" s="2">
        <v>111058</v>
      </c>
      <c r="V938" s="2">
        <v>4</v>
      </c>
      <c r="W938" s="2">
        <v>0</v>
      </c>
      <c r="X938" s="2" t="s">
        <v>1443</v>
      </c>
      <c r="Y938" s="2" t="s">
        <v>2541</v>
      </c>
      <c r="Z938" s="51">
        <v>45889.453877314802</v>
      </c>
      <c r="AB938" s="2" t="s">
        <v>950</v>
      </c>
    </row>
    <row r="939" spans="1:28" ht="15.75" x14ac:dyDescent="0.25">
      <c r="A939" s="2">
        <v>938</v>
      </c>
      <c r="B939" s="50" t="s">
        <v>1442</v>
      </c>
      <c r="C939" s="47">
        <f ca="1">SUMIF([1]Data!$AC$2:$AC$173,C939,[1]Data!$AD$2:$AD$173)</f>
        <v>0</v>
      </c>
      <c r="D939" s="51">
        <v>45889</v>
      </c>
      <c r="E939" s="51">
        <v>45889</v>
      </c>
      <c r="F939" s="52">
        <v>45889.455038043998</v>
      </c>
      <c r="G939" s="3" t="s">
        <v>5240</v>
      </c>
      <c r="H939" s="51"/>
      <c r="I939" s="2" t="s">
        <v>2487</v>
      </c>
      <c r="J939" s="3" t="s">
        <v>2488</v>
      </c>
      <c r="K939" s="2" t="s">
        <v>2489</v>
      </c>
      <c r="L939" s="2" t="s">
        <v>2490</v>
      </c>
      <c r="M939" s="3" t="s">
        <v>1441</v>
      </c>
      <c r="N939" s="2" t="s">
        <v>1440</v>
      </c>
      <c r="O939" s="2" t="s">
        <v>5241</v>
      </c>
      <c r="P939" s="2">
        <v>10</v>
      </c>
      <c r="Q939" s="3" t="s">
        <v>2510</v>
      </c>
      <c r="R939" s="2" t="s">
        <v>955</v>
      </c>
      <c r="S939" s="3" t="s">
        <v>2511</v>
      </c>
      <c r="T939" s="3" t="s">
        <v>2496</v>
      </c>
      <c r="U939" s="2">
        <v>46000</v>
      </c>
      <c r="V939" s="2">
        <v>14</v>
      </c>
      <c r="W939" s="2">
        <v>0</v>
      </c>
      <c r="X939" s="2" t="s">
        <v>1440</v>
      </c>
      <c r="Y939" s="2" t="s">
        <v>5242</v>
      </c>
      <c r="Z939" s="51">
        <v>45889.455035150502</v>
      </c>
      <c r="AB939" s="2" t="s">
        <v>950</v>
      </c>
    </row>
    <row r="940" spans="1:28" ht="15.75" x14ac:dyDescent="0.25">
      <c r="A940" s="2">
        <v>939</v>
      </c>
      <c r="B940" s="50" t="s">
        <v>1439</v>
      </c>
      <c r="C940" s="47">
        <f ca="1">SUMIF([1]Data!$AC$2:$AC$173,C940,[1]Data!$AD$2:$AD$173)</f>
        <v>0</v>
      </c>
      <c r="D940" s="51">
        <v>45889</v>
      </c>
      <c r="E940" s="51">
        <v>45889</v>
      </c>
      <c r="F940" s="52">
        <v>45889.456832407399</v>
      </c>
      <c r="G940" s="3" t="s">
        <v>5243</v>
      </c>
      <c r="H940" s="51"/>
      <c r="I940" s="2" t="s">
        <v>2487</v>
      </c>
      <c r="J940" s="3" t="s">
        <v>2488</v>
      </c>
      <c r="K940" s="2" t="s">
        <v>2489</v>
      </c>
      <c r="L940" s="2" t="s">
        <v>2490</v>
      </c>
      <c r="M940" s="3" t="s">
        <v>1438</v>
      </c>
      <c r="N940" s="2" t="s">
        <v>1437</v>
      </c>
      <c r="O940" s="2" t="s">
        <v>5244</v>
      </c>
      <c r="P940" s="2">
        <v>10</v>
      </c>
      <c r="Q940" s="3" t="s">
        <v>2528</v>
      </c>
      <c r="R940" s="2" t="s">
        <v>965</v>
      </c>
      <c r="S940" s="3" t="s">
        <v>2529</v>
      </c>
      <c r="T940" s="3" t="s">
        <v>2496</v>
      </c>
      <c r="U940" s="2">
        <v>74250</v>
      </c>
      <c r="V940" s="2">
        <v>1</v>
      </c>
      <c r="W940" s="2">
        <v>0</v>
      </c>
      <c r="X940" s="2" t="s">
        <v>1437</v>
      </c>
      <c r="Y940" s="2" t="s">
        <v>5245</v>
      </c>
      <c r="Z940" s="51">
        <v>45889.456829282397</v>
      </c>
      <c r="AB940" s="2" t="s">
        <v>950</v>
      </c>
    </row>
    <row r="941" spans="1:28" ht="15.75" x14ac:dyDescent="0.25">
      <c r="A941" s="2">
        <v>940</v>
      </c>
      <c r="B941" s="50" t="s">
        <v>5246</v>
      </c>
      <c r="C941" s="47">
        <f ca="1">SUMIF([1]Data!$AC$2:$AC$173,C941,[1]Data!$AD$2:$AD$173)</f>
        <v>0</v>
      </c>
      <c r="D941" s="51">
        <v>45889</v>
      </c>
      <c r="E941" s="51">
        <v>45894</v>
      </c>
      <c r="F941" s="52">
        <v>45890.984799189799</v>
      </c>
      <c r="G941" s="3" t="s">
        <v>5247</v>
      </c>
      <c r="H941" s="51"/>
      <c r="I941" s="2" t="s">
        <v>2487</v>
      </c>
      <c r="J941" s="3" t="s">
        <v>2488</v>
      </c>
      <c r="K941" s="2" t="s">
        <v>2489</v>
      </c>
      <c r="L941" s="2" t="s">
        <v>2490</v>
      </c>
      <c r="M941" s="3" t="s">
        <v>5248</v>
      </c>
      <c r="N941" s="2" t="s">
        <v>5249</v>
      </c>
      <c r="O941" s="2" t="s">
        <v>5250</v>
      </c>
      <c r="P941" s="2">
        <v>10</v>
      </c>
      <c r="Q941" s="3" t="s">
        <v>2563</v>
      </c>
      <c r="R941" s="2" t="s">
        <v>961</v>
      </c>
      <c r="S941" s="3" t="s">
        <v>2564</v>
      </c>
      <c r="T941" s="3" t="s">
        <v>2496</v>
      </c>
      <c r="U941" s="2">
        <v>73431</v>
      </c>
      <c r="V941" s="2">
        <v>3</v>
      </c>
      <c r="W941" s="2">
        <v>0</v>
      </c>
      <c r="X941" s="2" t="s">
        <v>5251</v>
      </c>
      <c r="Y941" s="2" t="s">
        <v>5252</v>
      </c>
      <c r="Z941" s="51">
        <v>45890.9847975347</v>
      </c>
      <c r="AB941" s="2" t="s">
        <v>950</v>
      </c>
    </row>
    <row r="942" spans="1:28" ht="15.75" x14ac:dyDescent="0.25">
      <c r="A942" s="2">
        <v>941</v>
      </c>
      <c r="B942" s="50" t="s">
        <v>5246</v>
      </c>
      <c r="C942" s="47">
        <f ca="1">SUMIF([1]Data!$AC$2:$AC$173,C942,[1]Data!$AD$2:$AD$173)</f>
        <v>0</v>
      </c>
      <c r="D942" s="51">
        <v>45889</v>
      </c>
      <c r="E942" s="51">
        <v>45894</v>
      </c>
      <c r="F942" s="52">
        <v>45890.984799189799</v>
      </c>
      <c r="G942" s="3" t="s">
        <v>5247</v>
      </c>
      <c r="H942" s="51"/>
      <c r="I942" s="2" t="s">
        <v>2487</v>
      </c>
      <c r="J942" s="3" t="s">
        <v>2488</v>
      </c>
      <c r="K942" s="2" t="s">
        <v>2489</v>
      </c>
      <c r="L942" s="2" t="s">
        <v>2490</v>
      </c>
      <c r="M942" s="3" t="s">
        <v>5248</v>
      </c>
      <c r="N942" s="2" t="s">
        <v>5249</v>
      </c>
      <c r="O942" s="2" t="s">
        <v>5250</v>
      </c>
      <c r="P942" s="2">
        <v>20</v>
      </c>
      <c r="Q942" s="3" t="s">
        <v>2519</v>
      </c>
      <c r="R942" s="2" t="s">
        <v>951</v>
      </c>
      <c r="S942" s="3" t="s">
        <v>2520</v>
      </c>
      <c r="T942" s="3" t="s">
        <v>2496</v>
      </c>
      <c r="U942" s="2">
        <v>111058</v>
      </c>
      <c r="V942" s="2">
        <v>1</v>
      </c>
      <c r="W942" s="2">
        <v>0</v>
      </c>
      <c r="X942" s="2" t="s">
        <v>5251</v>
      </c>
      <c r="Y942" s="2" t="s">
        <v>5252</v>
      </c>
      <c r="Z942" s="51">
        <v>45890.9847975347</v>
      </c>
      <c r="AB942" s="2" t="s">
        <v>950</v>
      </c>
    </row>
    <row r="943" spans="1:28" ht="15.75" x14ac:dyDescent="0.25">
      <c r="A943" s="2">
        <v>942</v>
      </c>
      <c r="B943" s="50" t="s">
        <v>1436</v>
      </c>
      <c r="C943" s="47">
        <f ca="1">SUMIF([1]Data!$AC$2:$AC$173,C943,[1]Data!$AD$2:$AD$173)</f>
        <v>0</v>
      </c>
      <c r="D943" s="51">
        <v>45889</v>
      </c>
      <c r="E943" s="51">
        <v>45894</v>
      </c>
      <c r="F943" s="52">
        <v>45889.458574618096</v>
      </c>
      <c r="G943" s="3" t="s">
        <v>5253</v>
      </c>
      <c r="H943" s="51"/>
      <c r="I943" s="2" t="s">
        <v>2487</v>
      </c>
      <c r="J943" s="3" t="s">
        <v>2488</v>
      </c>
      <c r="K943" s="2" t="s">
        <v>2489</v>
      </c>
      <c r="L943" s="2" t="s">
        <v>2490</v>
      </c>
      <c r="M943" s="3" t="s">
        <v>1435</v>
      </c>
      <c r="N943" s="2" t="s">
        <v>1434</v>
      </c>
      <c r="O943" s="2" t="s">
        <v>5254</v>
      </c>
      <c r="P943" s="2">
        <v>10</v>
      </c>
      <c r="Q943" s="3" t="s">
        <v>2563</v>
      </c>
      <c r="R943" s="2" t="s">
        <v>961</v>
      </c>
      <c r="S943" s="3" t="s">
        <v>2564</v>
      </c>
      <c r="T943" s="3" t="s">
        <v>2496</v>
      </c>
      <c r="U943" s="2">
        <v>73431</v>
      </c>
      <c r="V943" s="2">
        <v>2</v>
      </c>
      <c r="W943" s="2">
        <v>0</v>
      </c>
      <c r="X943" s="2" t="s">
        <v>1434</v>
      </c>
      <c r="Y943" s="2" t="s">
        <v>2541</v>
      </c>
      <c r="Z943" s="51">
        <v>45889.458571527801</v>
      </c>
      <c r="AB943" s="2" t="s">
        <v>950</v>
      </c>
    </row>
    <row r="944" spans="1:28" ht="15.75" x14ac:dyDescent="0.25">
      <c r="A944" s="2">
        <v>943</v>
      </c>
      <c r="B944" s="50" t="s">
        <v>1433</v>
      </c>
      <c r="C944" s="47">
        <f ca="1">SUMIF([1]Data!$AC$2:$AC$173,C944,[1]Data!$AD$2:$AD$173)</f>
        <v>0</v>
      </c>
      <c r="D944" s="51">
        <v>45889</v>
      </c>
      <c r="E944" s="51">
        <v>45889</v>
      </c>
      <c r="F944" s="52">
        <v>45889.466730439803</v>
      </c>
      <c r="G944" s="3" t="s">
        <v>5255</v>
      </c>
      <c r="H944" s="51"/>
      <c r="I944" s="2" t="s">
        <v>2487</v>
      </c>
      <c r="J944" s="3" t="s">
        <v>2488</v>
      </c>
      <c r="K944" s="2" t="s">
        <v>2489</v>
      </c>
      <c r="L944" s="2" t="s">
        <v>2490</v>
      </c>
      <c r="M944" s="3" t="s">
        <v>1432</v>
      </c>
      <c r="N944" s="2" t="s">
        <v>1431</v>
      </c>
      <c r="O944" s="2" t="s">
        <v>5256</v>
      </c>
      <c r="P944" s="2">
        <v>10</v>
      </c>
      <c r="Q944" s="3" t="s">
        <v>2528</v>
      </c>
      <c r="R944" s="2" t="s">
        <v>965</v>
      </c>
      <c r="S944" s="3" t="s">
        <v>2529</v>
      </c>
      <c r="T944" s="3" t="s">
        <v>2496</v>
      </c>
      <c r="U944" s="2">
        <v>74250</v>
      </c>
      <c r="V944" s="2">
        <v>2</v>
      </c>
      <c r="W944" s="2">
        <v>0</v>
      </c>
      <c r="X944" s="2" t="s">
        <v>1431</v>
      </c>
      <c r="Z944" s="51">
        <v>45889.4667275463</v>
      </c>
      <c r="AB944" s="2" t="s">
        <v>950</v>
      </c>
    </row>
    <row r="945" spans="1:28" ht="15.75" x14ac:dyDescent="0.25">
      <c r="A945" s="2">
        <v>944</v>
      </c>
      <c r="B945" s="50" t="s">
        <v>1430</v>
      </c>
      <c r="C945" s="47">
        <f ca="1">SUMIF([1]Data!$AC$2:$AC$173,C945,[1]Data!$AD$2:$AD$173)</f>
        <v>0</v>
      </c>
      <c r="D945" s="51">
        <v>45889</v>
      </c>
      <c r="E945" s="51">
        <v>45889</v>
      </c>
      <c r="F945" s="52">
        <v>45889.470397835597</v>
      </c>
      <c r="G945" s="3" t="s">
        <v>5257</v>
      </c>
      <c r="H945" s="51"/>
      <c r="I945" s="2" t="s">
        <v>2487</v>
      </c>
      <c r="J945" s="3" t="s">
        <v>2488</v>
      </c>
      <c r="K945" s="2" t="s">
        <v>2489</v>
      </c>
      <c r="L945" s="2" t="s">
        <v>2490</v>
      </c>
      <c r="M945" s="3" t="s">
        <v>1428</v>
      </c>
      <c r="N945" s="2" t="s">
        <v>1427</v>
      </c>
      <c r="O945" s="2" t="s">
        <v>5258</v>
      </c>
      <c r="P945" s="2">
        <v>10</v>
      </c>
      <c r="Q945" s="3" t="s">
        <v>2494</v>
      </c>
      <c r="R945" s="2" t="s">
        <v>1079</v>
      </c>
      <c r="S945" s="3" t="s">
        <v>2495</v>
      </c>
      <c r="T945" s="3" t="s">
        <v>2496</v>
      </c>
      <c r="U945" s="2">
        <v>49500</v>
      </c>
      <c r="V945" s="2">
        <v>4</v>
      </c>
      <c r="W945" s="2">
        <v>0</v>
      </c>
      <c r="X945" s="2" t="s">
        <v>5259</v>
      </c>
      <c r="Z945" s="51">
        <v>45889.470394710603</v>
      </c>
      <c r="AB945" s="2" t="s">
        <v>950</v>
      </c>
    </row>
    <row r="946" spans="1:28" ht="15.75" x14ac:dyDescent="0.25">
      <c r="A946" s="2">
        <v>945</v>
      </c>
      <c r="B946" s="50" t="s">
        <v>1429</v>
      </c>
      <c r="C946" s="47">
        <f ca="1">SUMIF([1]Data!$AC$2:$AC$173,C946,[1]Data!$AD$2:$AD$173)</f>
        <v>0</v>
      </c>
      <c r="D946" s="51">
        <v>45889</v>
      </c>
      <c r="E946" s="51">
        <v>45889</v>
      </c>
      <c r="F946" s="52">
        <v>45889.471600925899</v>
      </c>
      <c r="G946" s="3" t="s">
        <v>5260</v>
      </c>
      <c r="H946" s="51"/>
      <c r="I946" s="2" t="s">
        <v>2487</v>
      </c>
      <c r="J946" s="3" t="s">
        <v>2488</v>
      </c>
      <c r="K946" s="2" t="s">
        <v>2489</v>
      </c>
      <c r="L946" s="2" t="s">
        <v>2490</v>
      </c>
      <c r="M946" s="3" t="s">
        <v>1428</v>
      </c>
      <c r="N946" s="2" t="s">
        <v>1427</v>
      </c>
      <c r="O946" s="2" t="s">
        <v>5258</v>
      </c>
      <c r="P946" s="2">
        <v>10</v>
      </c>
      <c r="Q946" s="3" t="s">
        <v>2498</v>
      </c>
      <c r="R946" s="2" t="s">
        <v>977</v>
      </c>
      <c r="S946" s="3" t="s">
        <v>2499</v>
      </c>
      <c r="T946" s="3" t="s">
        <v>2496</v>
      </c>
      <c r="U946" s="2">
        <v>50400</v>
      </c>
      <c r="V946" s="2">
        <v>4</v>
      </c>
      <c r="W946" s="2">
        <v>0</v>
      </c>
      <c r="X946" s="2" t="s">
        <v>5259</v>
      </c>
      <c r="Z946" s="51">
        <v>45889.471597650503</v>
      </c>
      <c r="AB946" s="2" t="s">
        <v>950</v>
      </c>
    </row>
    <row r="947" spans="1:28" ht="15.75" x14ac:dyDescent="0.25">
      <c r="A947" s="2">
        <v>946</v>
      </c>
      <c r="B947" s="50" t="s">
        <v>1426</v>
      </c>
      <c r="C947" s="47">
        <f ca="1">SUMIF([1]Data!$AC$2:$AC$173,C947,[1]Data!$AD$2:$AD$173)</f>
        <v>0</v>
      </c>
      <c r="D947" s="51">
        <v>45889</v>
      </c>
      <c r="E947" s="51">
        <v>45894</v>
      </c>
      <c r="F947" s="52">
        <v>45889.475177233799</v>
      </c>
      <c r="G947" s="3" t="s">
        <v>5261</v>
      </c>
      <c r="H947" s="51"/>
      <c r="I947" s="2" t="s">
        <v>2487</v>
      </c>
      <c r="J947" s="3" t="s">
        <v>2488</v>
      </c>
      <c r="K947" s="2" t="s">
        <v>2489</v>
      </c>
      <c r="L947" s="2" t="s">
        <v>2490</v>
      </c>
      <c r="M947" s="3" t="s">
        <v>1425</v>
      </c>
      <c r="N947" s="2" t="s">
        <v>1424</v>
      </c>
      <c r="O947" s="2" t="s">
        <v>5262</v>
      </c>
      <c r="P947" s="2">
        <v>10</v>
      </c>
      <c r="Q947" s="3" t="s">
        <v>2519</v>
      </c>
      <c r="R947" s="2" t="s">
        <v>951</v>
      </c>
      <c r="S947" s="3" t="s">
        <v>2520</v>
      </c>
      <c r="T947" s="3" t="s">
        <v>2496</v>
      </c>
      <c r="U947" s="2">
        <v>111058</v>
      </c>
      <c r="V947" s="2">
        <v>2</v>
      </c>
      <c r="W947" s="2">
        <v>0</v>
      </c>
      <c r="X947" s="2" t="s">
        <v>1424</v>
      </c>
      <c r="Z947" s="51">
        <v>45889.475173958301</v>
      </c>
      <c r="AB947" s="2" t="s">
        <v>950</v>
      </c>
    </row>
    <row r="948" spans="1:28" ht="15.75" x14ac:dyDescent="0.25">
      <c r="A948" s="2">
        <v>947</v>
      </c>
      <c r="B948" s="50" t="s">
        <v>1426</v>
      </c>
      <c r="C948" s="47">
        <f ca="1">SUMIF([1]Data!$AC$2:$AC$173,C948,[1]Data!$AD$2:$AD$173)</f>
        <v>0</v>
      </c>
      <c r="D948" s="51">
        <v>45889</v>
      </c>
      <c r="E948" s="51">
        <v>45894</v>
      </c>
      <c r="F948" s="52">
        <v>45889.475177233799</v>
      </c>
      <c r="G948" s="3" t="s">
        <v>5261</v>
      </c>
      <c r="H948" s="51"/>
      <c r="I948" s="2" t="s">
        <v>2487</v>
      </c>
      <c r="J948" s="3" t="s">
        <v>2488</v>
      </c>
      <c r="K948" s="2" t="s">
        <v>2489</v>
      </c>
      <c r="L948" s="2" t="s">
        <v>2490</v>
      </c>
      <c r="M948" s="3" t="s">
        <v>1425</v>
      </c>
      <c r="N948" s="2" t="s">
        <v>1424</v>
      </c>
      <c r="O948" s="2" t="s">
        <v>5262</v>
      </c>
      <c r="P948" s="2">
        <v>20</v>
      </c>
      <c r="Q948" s="3" t="s">
        <v>2510</v>
      </c>
      <c r="R948" s="2" t="s">
        <v>955</v>
      </c>
      <c r="S948" s="3" t="s">
        <v>2511</v>
      </c>
      <c r="T948" s="3" t="s">
        <v>2496</v>
      </c>
      <c r="U948" s="2">
        <v>46000</v>
      </c>
      <c r="V948" s="2">
        <v>1</v>
      </c>
      <c r="W948" s="2">
        <v>0</v>
      </c>
      <c r="X948" s="2" t="s">
        <v>1424</v>
      </c>
      <c r="Z948" s="51">
        <v>45889.475173958301</v>
      </c>
      <c r="AB948" s="2" t="s">
        <v>950</v>
      </c>
    </row>
    <row r="949" spans="1:28" ht="15.75" x14ac:dyDescent="0.25">
      <c r="A949" s="2">
        <v>948</v>
      </c>
      <c r="B949" s="50" t="s">
        <v>1423</v>
      </c>
      <c r="C949" s="47">
        <f ca="1">SUMIF([1]Data!$AC$2:$AC$173,C949,[1]Data!$AD$2:$AD$173)</f>
        <v>0</v>
      </c>
      <c r="D949" s="51">
        <v>45889</v>
      </c>
      <c r="E949" s="51">
        <v>45894</v>
      </c>
      <c r="F949" s="52">
        <v>45889.4755681366</v>
      </c>
      <c r="G949" s="3" t="s">
        <v>5263</v>
      </c>
      <c r="H949" s="51"/>
      <c r="I949" s="2" t="s">
        <v>2487</v>
      </c>
      <c r="J949" s="3" t="s">
        <v>2488</v>
      </c>
      <c r="K949" s="2" t="s">
        <v>2489</v>
      </c>
      <c r="L949" s="2" t="s">
        <v>2490</v>
      </c>
      <c r="M949" s="3" t="s">
        <v>1422</v>
      </c>
      <c r="N949" s="2" t="s">
        <v>1421</v>
      </c>
      <c r="O949" s="2" t="s">
        <v>5264</v>
      </c>
      <c r="P949" s="2">
        <v>10</v>
      </c>
      <c r="Q949" s="3" t="s">
        <v>2519</v>
      </c>
      <c r="R949" s="2" t="s">
        <v>951</v>
      </c>
      <c r="S949" s="3" t="s">
        <v>2520</v>
      </c>
      <c r="T949" s="3" t="s">
        <v>2496</v>
      </c>
      <c r="U949" s="2">
        <v>111058</v>
      </c>
      <c r="V949" s="2">
        <v>1</v>
      </c>
      <c r="W949" s="2">
        <v>0</v>
      </c>
      <c r="X949" s="2" t="s">
        <v>5265</v>
      </c>
      <c r="Z949" s="51">
        <v>45889.475564699103</v>
      </c>
      <c r="AB949" s="2" t="s">
        <v>950</v>
      </c>
    </row>
    <row r="950" spans="1:28" ht="15.75" x14ac:dyDescent="0.25">
      <c r="A950" s="2">
        <v>949</v>
      </c>
      <c r="B950" s="50" t="s">
        <v>1420</v>
      </c>
      <c r="C950" s="47">
        <f ca="1">SUMIF([1]Data!$AC$2:$AC$173,C950,[1]Data!$AD$2:$AD$173)</f>
        <v>0</v>
      </c>
      <c r="D950" s="51">
        <v>45889</v>
      </c>
      <c r="E950" s="51">
        <v>45894</v>
      </c>
      <c r="F950" s="52">
        <v>45889.481587384304</v>
      </c>
      <c r="G950" s="3" t="s">
        <v>5266</v>
      </c>
      <c r="H950" s="51"/>
      <c r="I950" s="2" t="s">
        <v>2487</v>
      </c>
      <c r="J950" s="3" t="s">
        <v>2488</v>
      </c>
      <c r="K950" s="2" t="s">
        <v>2489</v>
      </c>
      <c r="L950" s="2" t="s">
        <v>2490</v>
      </c>
      <c r="M950" s="3" t="s">
        <v>1419</v>
      </c>
      <c r="N950" s="2" t="s">
        <v>1418</v>
      </c>
      <c r="O950" s="2" t="s">
        <v>5267</v>
      </c>
      <c r="P950" s="2">
        <v>10</v>
      </c>
      <c r="Q950" s="3" t="s">
        <v>2519</v>
      </c>
      <c r="R950" s="2" t="s">
        <v>951</v>
      </c>
      <c r="S950" s="3" t="s">
        <v>2520</v>
      </c>
      <c r="T950" s="3" t="s">
        <v>2496</v>
      </c>
      <c r="U950" s="2">
        <v>111058</v>
      </c>
      <c r="V950" s="2">
        <v>1</v>
      </c>
      <c r="W950" s="2">
        <v>0</v>
      </c>
      <c r="X950" s="2" t="s">
        <v>1418</v>
      </c>
      <c r="Z950" s="51">
        <v>45889.481584062501</v>
      </c>
      <c r="AA950" s="2" t="s">
        <v>5268</v>
      </c>
      <c r="AB950" s="2" t="s">
        <v>950</v>
      </c>
    </row>
    <row r="951" spans="1:28" ht="15.75" x14ac:dyDescent="0.25">
      <c r="A951" s="2">
        <v>950</v>
      </c>
      <c r="B951" s="50" t="s">
        <v>1420</v>
      </c>
      <c r="C951" s="47">
        <f ca="1">SUMIF([1]Data!$AC$2:$AC$173,C951,[1]Data!$AD$2:$AD$173)</f>
        <v>0</v>
      </c>
      <c r="D951" s="51">
        <v>45889</v>
      </c>
      <c r="E951" s="51">
        <v>45894</v>
      </c>
      <c r="F951" s="52">
        <v>45889.481587384304</v>
      </c>
      <c r="G951" s="3" t="s">
        <v>5266</v>
      </c>
      <c r="H951" s="51"/>
      <c r="I951" s="2" t="s">
        <v>2487</v>
      </c>
      <c r="J951" s="3" t="s">
        <v>2488</v>
      </c>
      <c r="K951" s="2" t="s">
        <v>2489</v>
      </c>
      <c r="L951" s="2" t="s">
        <v>2490</v>
      </c>
      <c r="M951" s="3" t="s">
        <v>1419</v>
      </c>
      <c r="N951" s="2" t="s">
        <v>1418</v>
      </c>
      <c r="O951" s="2" t="s">
        <v>5267</v>
      </c>
      <c r="P951" s="2">
        <v>20</v>
      </c>
      <c r="Q951" s="3" t="s">
        <v>2510</v>
      </c>
      <c r="R951" s="2" t="s">
        <v>955</v>
      </c>
      <c r="S951" s="3" t="s">
        <v>2511</v>
      </c>
      <c r="T951" s="3" t="s">
        <v>2496</v>
      </c>
      <c r="U951" s="2">
        <v>46000</v>
      </c>
      <c r="V951" s="2">
        <v>4</v>
      </c>
      <c r="W951" s="2">
        <v>0</v>
      </c>
      <c r="X951" s="2" t="s">
        <v>1418</v>
      </c>
      <c r="Z951" s="51">
        <v>45889.481584062501</v>
      </c>
      <c r="AA951" s="2" t="s">
        <v>5268</v>
      </c>
      <c r="AB951" s="2" t="s">
        <v>950</v>
      </c>
    </row>
    <row r="952" spans="1:28" ht="15.75" x14ac:dyDescent="0.25">
      <c r="A952" s="2">
        <v>951</v>
      </c>
      <c r="B952" s="50" t="s">
        <v>1420</v>
      </c>
      <c r="C952" s="47">
        <f ca="1">SUMIF([1]Data!$AC$2:$AC$173,C952,[1]Data!$AD$2:$AD$173)</f>
        <v>0</v>
      </c>
      <c r="D952" s="51">
        <v>45889</v>
      </c>
      <c r="E952" s="51">
        <v>45894</v>
      </c>
      <c r="F952" s="52">
        <v>45889.481587384304</v>
      </c>
      <c r="G952" s="3" t="s">
        <v>5266</v>
      </c>
      <c r="H952" s="51"/>
      <c r="I952" s="2" t="s">
        <v>2487</v>
      </c>
      <c r="J952" s="3" t="s">
        <v>2488</v>
      </c>
      <c r="K952" s="2" t="s">
        <v>2489</v>
      </c>
      <c r="L952" s="2" t="s">
        <v>2490</v>
      </c>
      <c r="M952" s="3" t="s">
        <v>1419</v>
      </c>
      <c r="N952" s="2" t="s">
        <v>1418</v>
      </c>
      <c r="O952" s="2" t="s">
        <v>5267</v>
      </c>
      <c r="P952" s="2">
        <v>30</v>
      </c>
      <c r="Q952" s="3" t="s">
        <v>2494</v>
      </c>
      <c r="R952" s="2" t="s">
        <v>1079</v>
      </c>
      <c r="S952" s="3" t="s">
        <v>2495</v>
      </c>
      <c r="T952" s="3" t="s">
        <v>2496</v>
      </c>
      <c r="U952" s="2">
        <v>49500</v>
      </c>
      <c r="V952" s="2">
        <v>2</v>
      </c>
      <c r="W952" s="2">
        <v>0</v>
      </c>
      <c r="X952" s="2" t="s">
        <v>1418</v>
      </c>
      <c r="Z952" s="51">
        <v>45889.481584062501</v>
      </c>
      <c r="AA952" s="2" t="s">
        <v>5268</v>
      </c>
      <c r="AB952" s="2" t="s">
        <v>950</v>
      </c>
    </row>
    <row r="953" spans="1:28" ht="15.75" x14ac:dyDescent="0.25">
      <c r="A953" s="2">
        <v>952</v>
      </c>
      <c r="B953" s="50" t="s">
        <v>1417</v>
      </c>
      <c r="C953" s="47">
        <f ca="1">SUMIF([1]Data!$AC$2:$AC$173,C953,[1]Data!$AD$2:$AD$173)</f>
        <v>0</v>
      </c>
      <c r="D953" s="51">
        <v>45889</v>
      </c>
      <c r="E953" s="51">
        <v>45894</v>
      </c>
      <c r="F953" s="52">
        <v>45889.481811724501</v>
      </c>
      <c r="G953" s="3" t="s">
        <v>5269</v>
      </c>
      <c r="H953" s="51"/>
      <c r="I953" s="2" t="s">
        <v>2487</v>
      </c>
      <c r="J953" s="3" t="s">
        <v>2488</v>
      </c>
      <c r="K953" s="2" t="s">
        <v>2489</v>
      </c>
      <c r="L953" s="2" t="s">
        <v>2490</v>
      </c>
      <c r="M953" s="3" t="s">
        <v>1416</v>
      </c>
      <c r="N953" s="2" t="s">
        <v>1415</v>
      </c>
      <c r="O953" s="2" t="s">
        <v>5270</v>
      </c>
      <c r="P953" s="2">
        <v>10</v>
      </c>
      <c r="Q953" s="3" t="s">
        <v>2563</v>
      </c>
      <c r="R953" s="2" t="s">
        <v>961</v>
      </c>
      <c r="S953" s="3" t="s">
        <v>2564</v>
      </c>
      <c r="T953" s="3" t="s">
        <v>2496</v>
      </c>
      <c r="U953" s="2">
        <v>73431</v>
      </c>
      <c r="V953" s="2">
        <v>1</v>
      </c>
      <c r="W953" s="2">
        <v>0</v>
      </c>
      <c r="X953" s="2" t="s">
        <v>1415</v>
      </c>
      <c r="Z953" s="51">
        <v>45889.481808101897</v>
      </c>
      <c r="AB953" s="2" t="s">
        <v>950</v>
      </c>
    </row>
    <row r="954" spans="1:28" ht="15.75" x14ac:dyDescent="0.25">
      <c r="A954" s="2">
        <v>953</v>
      </c>
      <c r="B954" s="50" t="s">
        <v>1414</v>
      </c>
      <c r="C954" s="47">
        <f ca="1">SUMIF([1]Data!$AC$2:$AC$173,C954,[1]Data!$AD$2:$AD$173)</f>
        <v>0</v>
      </c>
      <c r="D954" s="51">
        <v>45889</v>
      </c>
      <c r="E954" s="51">
        <v>45894</v>
      </c>
      <c r="F954" s="52">
        <v>45889.482228356501</v>
      </c>
      <c r="G954" s="3" t="s">
        <v>5271</v>
      </c>
      <c r="H954" s="51"/>
      <c r="I954" s="2" t="s">
        <v>2487</v>
      </c>
      <c r="J954" s="3" t="s">
        <v>2488</v>
      </c>
      <c r="K954" s="2" t="s">
        <v>2489</v>
      </c>
      <c r="L954" s="2" t="s">
        <v>2490</v>
      </c>
      <c r="M954" s="3" t="s">
        <v>1413</v>
      </c>
      <c r="N954" s="2" t="s">
        <v>1412</v>
      </c>
      <c r="O954" s="2" t="s">
        <v>5272</v>
      </c>
      <c r="P954" s="2">
        <v>10</v>
      </c>
      <c r="Q954" s="3" t="s">
        <v>2563</v>
      </c>
      <c r="R954" s="2" t="s">
        <v>961</v>
      </c>
      <c r="S954" s="3" t="s">
        <v>2564</v>
      </c>
      <c r="T954" s="3" t="s">
        <v>2496</v>
      </c>
      <c r="U954" s="2">
        <v>73431</v>
      </c>
      <c r="V954" s="2">
        <v>2</v>
      </c>
      <c r="W954" s="2">
        <v>0</v>
      </c>
      <c r="X954" s="2" t="s">
        <v>1412</v>
      </c>
      <c r="Z954" s="51">
        <v>45889.482224768501</v>
      </c>
      <c r="AB954" s="2" t="s">
        <v>950</v>
      </c>
    </row>
    <row r="955" spans="1:28" ht="15.75" x14ac:dyDescent="0.25">
      <c r="A955" s="2">
        <v>954</v>
      </c>
      <c r="B955" s="50" t="s">
        <v>1414</v>
      </c>
      <c r="C955" s="47">
        <f ca="1">SUMIF([1]Data!$AC$2:$AC$173,C955,[1]Data!$AD$2:$AD$173)</f>
        <v>0</v>
      </c>
      <c r="D955" s="51">
        <v>45889</v>
      </c>
      <c r="E955" s="51">
        <v>45894</v>
      </c>
      <c r="F955" s="52">
        <v>45889.482228356501</v>
      </c>
      <c r="G955" s="3" t="s">
        <v>5271</v>
      </c>
      <c r="H955" s="51"/>
      <c r="I955" s="2" t="s">
        <v>2487</v>
      </c>
      <c r="J955" s="3" t="s">
        <v>2488</v>
      </c>
      <c r="K955" s="2" t="s">
        <v>2489</v>
      </c>
      <c r="L955" s="2" t="s">
        <v>2490</v>
      </c>
      <c r="M955" s="3" t="s">
        <v>1413</v>
      </c>
      <c r="N955" s="2" t="s">
        <v>1412</v>
      </c>
      <c r="O955" s="2" t="s">
        <v>5272</v>
      </c>
      <c r="P955" s="2">
        <v>20</v>
      </c>
      <c r="Q955" s="3" t="s">
        <v>2519</v>
      </c>
      <c r="R955" s="2" t="s">
        <v>951</v>
      </c>
      <c r="S955" s="3" t="s">
        <v>2520</v>
      </c>
      <c r="T955" s="3" t="s">
        <v>2496</v>
      </c>
      <c r="U955" s="2">
        <v>111058</v>
      </c>
      <c r="V955" s="2">
        <v>2</v>
      </c>
      <c r="W955" s="2">
        <v>0</v>
      </c>
      <c r="X955" s="2" t="s">
        <v>1412</v>
      </c>
      <c r="Z955" s="51">
        <v>45889.482224768501</v>
      </c>
      <c r="AB955" s="2" t="s">
        <v>950</v>
      </c>
    </row>
    <row r="956" spans="1:28" ht="15.75" x14ac:dyDescent="0.25">
      <c r="A956" s="2">
        <v>955</v>
      </c>
      <c r="B956" s="50" t="s">
        <v>1411</v>
      </c>
      <c r="C956" s="47">
        <f ca="1">SUMIF([1]Data!$AC$2:$AC$173,C956,[1]Data!$AD$2:$AD$173)</f>
        <v>0</v>
      </c>
      <c r="D956" s="51">
        <v>45889</v>
      </c>
      <c r="E956" s="51">
        <v>45889</v>
      </c>
      <c r="F956" s="52">
        <v>45889.4862820255</v>
      </c>
      <c r="G956" s="3" t="s">
        <v>5273</v>
      </c>
      <c r="H956" s="51"/>
      <c r="I956" s="2" t="s">
        <v>2487</v>
      </c>
      <c r="J956" s="3" t="s">
        <v>2488</v>
      </c>
      <c r="K956" s="2" t="s">
        <v>2489</v>
      </c>
      <c r="L956" s="2" t="s">
        <v>2490</v>
      </c>
      <c r="M956" s="3" t="s">
        <v>1410</v>
      </c>
      <c r="N956" s="2" t="s">
        <v>1409</v>
      </c>
      <c r="O956" s="2" t="s">
        <v>5274</v>
      </c>
      <c r="P956" s="2">
        <v>10</v>
      </c>
      <c r="Q956" s="3" t="s">
        <v>2502</v>
      </c>
      <c r="R956" s="2" t="s">
        <v>981</v>
      </c>
      <c r="S956" s="3" t="s">
        <v>2503</v>
      </c>
      <c r="T956" s="3" t="s">
        <v>2496</v>
      </c>
      <c r="U956" s="2">
        <v>50182</v>
      </c>
      <c r="V956" s="2">
        <v>1</v>
      </c>
      <c r="W956" s="2">
        <v>0</v>
      </c>
      <c r="X956" s="2" t="s">
        <v>1409</v>
      </c>
      <c r="Z956" s="51">
        <v>45889.486278321798</v>
      </c>
      <c r="AB956" s="2" t="s">
        <v>950</v>
      </c>
    </row>
    <row r="957" spans="1:28" ht="15.75" x14ac:dyDescent="0.25">
      <c r="A957" s="2">
        <v>956</v>
      </c>
      <c r="B957" s="50" t="s">
        <v>1408</v>
      </c>
      <c r="C957" s="47">
        <f ca="1">SUMIF([1]Data!$AC$2:$AC$173,C957,[1]Data!$AD$2:$AD$173)</f>
        <v>0</v>
      </c>
      <c r="D957" s="51">
        <v>45889</v>
      </c>
      <c r="E957" s="51">
        <v>45894</v>
      </c>
      <c r="F957" s="52">
        <v>45889.490477777799</v>
      </c>
      <c r="G957" s="3" t="s">
        <v>5275</v>
      </c>
      <c r="H957" s="51"/>
      <c r="I957" s="2" t="s">
        <v>2487</v>
      </c>
      <c r="J957" s="3" t="s">
        <v>2488</v>
      </c>
      <c r="K957" s="2" t="s">
        <v>2489</v>
      </c>
      <c r="L957" s="2" t="s">
        <v>2490</v>
      </c>
      <c r="M957" s="3" t="s">
        <v>1407</v>
      </c>
      <c r="N957" s="2" t="s">
        <v>1406</v>
      </c>
      <c r="O957" s="2" t="s">
        <v>5276</v>
      </c>
      <c r="P957" s="2">
        <v>10</v>
      </c>
      <c r="Q957" s="3" t="s">
        <v>2519</v>
      </c>
      <c r="R957" s="2" t="s">
        <v>951</v>
      </c>
      <c r="S957" s="3" t="s">
        <v>2520</v>
      </c>
      <c r="T957" s="3" t="s">
        <v>2496</v>
      </c>
      <c r="U957" s="2">
        <v>111058</v>
      </c>
      <c r="V957" s="2">
        <v>1</v>
      </c>
      <c r="W957" s="2">
        <v>0</v>
      </c>
      <c r="X957" s="2" t="s">
        <v>1406</v>
      </c>
      <c r="Y957" s="2" t="s">
        <v>2541</v>
      </c>
      <c r="Z957" s="51">
        <v>45889.490474421298</v>
      </c>
      <c r="AB957" s="2" t="s">
        <v>950</v>
      </c>
    </row>
    <row r="958" spans="1:28" ht="15.75" x14ac:dyDescent="0.25">
      <c r="A958" s="2">
        <v>957</v>
      </c>
      <c r="B958" s="50" t="s">
        <v>1405</v>
      </c>
      <c r="C958" s="47">
        <f ca="1">SUMIF([1]Data!$AC$2:$AC$173,C958,[1]Data!$AD$2:$AD$173)</f>
        <v>0</v>
      </c>
      <c r="D958" s="51">
        <v>45889</v>
      </c>
      <c r="E958" s="51">
        <v>45889</v>
      </c>
      <c r="F958" s="52">
        <v>45889.491835879599</v>
      </c>
      <c r="G958" s="3" t="s">
        <v>5277</v>
      </c>
      <c r="H958" s="51"/>
      <c r="I958" s="2" t="s">
        <v>2487</v>
      </c>
      <c r="J958" s="3" t="s">
        <v>2488</v>
      </c>
      <c r="K958" s="2" t="s">
        <v>2489</v>
      </c>
      <c r="L958" s="2" t="s">
        <v>2490</v>
      </c>
      <c r="M958" s="3" t="s">
        <v>1404</v>
      </c>
      <c r="N958" s="2" t="s">
        <v>1403</v>
      </c>
      <c r="O958" s="2" t="s">
        <v>5278</v>
      </c>
      <c r="P958" s="2">
        <v>10</v>
      </c>
      <c r="Q958" s="3" t="s">
        <v>2519</v>
      </c>
      <c r="R958" s="2" t="s">
        <v>951</v>
      </c>
      <c r="S958" s="3" t="s">
        <v>2520</v>
      </c>
      <c r="T958" s="3" t="s">
        <v>2496</v>
      </c>
      <c r="U958" s="2">
        <v>111058</v>
      </c>
      <c r="V958" s="2">
        <v>1</v>
      </c>
      <c r="W958" s="2">
        <v>0</v>
      </c>
      <c r="X958" s="2" t="s">
        <v>1403</v>
      </c>
      <c r="Y958" s="2" t="s">
        <v>2541</v>
      </c>
      <c r="Z958" s="51">
        <v>45889.491832175903</v>
      </c>
      <c r="AB958" s="2" t="s">
        <v>950</v>
      </c>
    </row>
    <row r="959" spans="1:28" ht="15.75" x14ac:dyDescent="0.25">
      <c r="A959" s="2">
        <v>958</v>
      </c>
      <c r="B959" s="50" t="s">
        <v>1405</v>
      </c>
      <c r="C959" s="47">
        <f ca="1">SUMIF([1]Data!$AC$2:$AC$173,C959,[1]Data!$AD$2:$AD$173)</f>
        <v>0</v>
      </c>
      <c r="D959" s="51">
        <v>45889</v>
      </c>
      <c r="E959" s="51">
        <v>45889</v>
      </c>
      <c r="F959" s="52">
        <v>45889.491835879599</v>
      </c>
      <c r="G959" s="3" t="s">
        <v>5277</v>
      </c>
      <c r="H959" s="51"/>
      <c r="I959" s="2" t="s">
        <v>2487</v>
      </c>
      <c r="J959" s="3" t="s">
        <v>2488</v>
      </c>
      <c r="K959" s="2" t="s">
        <v>2489</v>
      </c>
      <c r="L959" s="2" t="s">
        <v>2490</v>
      </c>
      <c r="M959" s="3" t="s">
        <v>1404</v>
      </c>
      <c r="N959" s="2" t="s">
        <v>1403</v>
      </c>
      <c r="O959" s="2" t="s">
        <v>5278</v>
      </c>
      <c r="P959" s="2">
        <v>20</v>
      </c>
      <c r="Q959" s="3" t="s">
        <v>2510</v>
      </c>
      <c r="R959" s="2" t="s">
        <v>955</v>
      </c>
      <c r="S959" s="3" t="s">
        <v>2511</v>
      </c>
      <c r="T959" s="3" t="s">
        <v>2496</v>
      </c>
      <c r="U959" s="2">
        <v>46000</v>
      </c>
      <c r="V959" s="2">
        <v>5</v>
      </c>
      <c r="W959" s="2">
        <v>0</v>
      </c>
      <c r="X959" s="2" t="s">
        <v>1403</v>
      </c>
      <c r="Y959" s="2" t="s">
        <v>2541</v>
      </c>
      <c r="Z959" s="51">
        <v>45889.491832175903</v>
      </c>
      <c r="AB959" s="2" t="s">
        <v>950</v>
      </c>
    </row>
    <row r="960" spans="1:28" ht="15.75" x14ac:dyDescent="0.25">
      <c r="A960" s="2">
        <v>959</v>
      </c>
      <c r="B960" s="50" t="s">
        <v>1402</v>
      </c>
      <c r="C960" s="47">
        <f ca="1">SUMIF([1]Data!$AC$2:$AC$173,C960,[1]Data!$AD$2:$AD$173)</f>
        <v>0</v>
      </c>
      <c r="D960" s="51">
        <v>45889</v>
      </c>
      <c r="E960" s="51">
        <v>45894</v>
      </c>
      <c r="F960" s="52">
        <v>45889.494366898201</v>
      </c>
      <c r="G960" s="3" t="s">
        <v>5279</v>
      </c>
      <c r="H960" s="51"/>
      <c r="I960" s="2" t="s">
        <v>2487</v>
      </c>
      <c r="J960" s="3" t="s">
        <v>2488</v>
      </c>
      <c r="K960" s="2" t="s">
        <v>2489</v>
      </c>
      <c r="L960" s="2" t="s">
        <v>2490</v>
      </c>
      <c r="M960" s="3" t="s">
        <v>1401</v>
      </c>
      <c r="N960" s="2" t="s">
        <v>1400</v>
      </c>
      <c r="O960" s="2" t="s">
        <v>5280</v>
      </c>
      <c r="P960" s="2">
        <v>10</v>
      </c>
      <c r="Q960" s="3" t="s">
        <v>2519</v>
      </c>
      <c r="R960" s="2" t="s">
        <v>951</v>
      </c>
      <c r="S960" s="3" t="s">
        <v>2520</v>
      </c>
      <c r="T960" s="3" t="s">
        <v>2496</v>
      </c>
      <c r="U960" s="2">
        <v>111058</v>
      </c>
      <c r="V960" s="2">
        <v>1</v>
      </c>
      <c r="W960" s="2">
        <v>0</v>
      </c>
      <c r="X960" s="2" t="s">
        <v>1400</v>
      </c>
      <c r="Y960" s="2" t="s">
        <v>2541</v>
      </c>
      <c r="Z960" s="51">
        <v>45889.494363275502</v>
      </c>
      <c r="AB960" s="2" t="s">
        <v>950</v>
      </c>
    </row>
    <row r="961" spans="1:28" ht="15.75" x14ac:dyDescent="0.25">
      <c r="A961" s="2">
        <v>960</v>
      </c>
      <c r="B961" s="50" t="s">
        <v>1399</v>
      </c>
      <c r="C961" s="47">
        <f ca="1">SUMIF([1]Data!$AC$2:$AC$173,C961,[1]Data!$AD$2:$AD$173)</f>
        <v>0</v>
      </c>
      <c r="D961" s="51">
        <v>45889</v>
      </c>
      <c r="E961" s="51">
        <v>45889</v>
      </c>
      <c r="F961" s="52">
        <v>45889.498577002298</v>
      </c>
      <c r="G961" s="3" t="s">
        <v>5281</v>
      </c>
      <c r="H961" s="51"/>
      <c r="I961" s="2" t="s">
        <v>2487</v>
      </c>
      <c r="J961" s="3" t="s">
        <v>2488</v>
      </c>
      <c r="K961" s="2" t="s">
        <v>2489</v>
      </c>
      <c r="L961" s="2" t="s">
        <v>2490</v>
      </c>
      <c r="M961" s="3" t="s">
        <v>1241</v>
      </c>
      <c r="N961" s="2" t="s">
        <v>1240</v>
      </c>
      <c r="O961" s="2" t="s">
        <v>5282</v>
      </c>
      <c r="P961" s="2">
        <v>10</v>
      </c>
      <c r="Q961" s="3" t="s">
        <v>2498</v>
      </c>
      <c r="R961" s="2" t="s">
        <v>977</v>
      </c>
      <c r="S961" s="3" t="s">
        <v>2499</v>
      </c>
      <c r="T961" s="3" t="s">
        <v>2496</v>
      </c>
      <c r="U961" s="2">
        <v>50400</v>
      </c>
      <c r="V961" s="2">
        <v>2</v>
      </c>
      <c r="W961" s="2">
        <v>0</v>
      </c>
      <c r="X961" s="2" t="s">
        <v>5283</v>
      </c>
      <c r="Z961" s="51">
        <v>45889.4985759259</v>
      </c>
      <c r="AB961" s="2" t="s">
        <v>950</v>
      </c>
    </row>
    <row r="962" spans="1:28" ht="15.75" x14ac:dyDescent="0.25">
      <c r="A962" s="2">
        <v>961</v>
      </c>
      <c r="B962" s="50" t="s">
        <v>1399</v>
      </c>
      <c r="C962" s="47">
        <f ca="1">SUMIF([1]Data!$AC$2:$AC$173,C962,[1]Data!$AD$2:$AD$173)</f>
        <v>0</v>
      </c>
      <c r="D962" s="51">
        <v>45889</v>
      </c>
      <c r="E962" s="51">
        <v>45889</v>
      </c>
      <c r="F962" s="52">
        <v>45889.498577002298</v>
      </c>
      <c r="G962" s="3" t="s">
        <v>5281</v>
      </c>
      <c r="H962" s="51"/>
      <c r="I962" s="2" t="s">
        <v>2487</v>
      </c>
      <c r="J962" s="3" t="s">
        <v>2488</v>
      </c>
      <c r="K962" s="2" t="s">
        <v>2489</v>
      </c>
      <c r="L962" s="2" t="s">
        <v>2490</v>
      </c>
      <c r="M962" s="3" t="s">
        <v>1241</v>
      </c>
      <c r="N962" s="2" t="s">
        <v>1240</v>
      </c>
      <c r="O962" s="2" t="s">
        <v>5282</v>
      </c>
      <c r="P962" s="2">
        <v>20</v>
      </c>
      <c r="Q962" s="3" t="s">
        <v>2494</v>
      </c>
      <c r="R962" s="2" t="s">
        <v>1079</v>
      </c>
      <c r="S962" s="3" t="s">
        <v>2495</v>
      </c>
      <c r="T962" s="3" t="s">
        <v>2496</v>
      </c>
      <c r="U962" s="2">
        <v>49500</v>
      </c>
      <c r="V962" s="2">
        <v>4</v>
      </c>
      <c r="W962" s="2">
        <v>0</v>
      </c>
      <c r="X962" s="2" t="s">
        <v>5283</v>
      </c>
      <c r="Z962" s="51">
        <v>45889.4985759259</v>
      </c>
      <c r="AB962" s="2" t="s">
        <v>950</v>
      </c>
    </row>
    <row r="963" spans="1:28" ht="15.75" x14ac:dyDescent="0.25">
      <c r="A963" s="2">
        <v>962</v>
      </c>
      <c r="B963" s="50" t="s">
        <v>1399</v>
      </c>
      <c r="C963" s="47">
        <f ca="1">SUMIF([1]Data!$AC$2:$AC$173,C963,[1]Data!$AD$2:$AD$173)</f>
        <v>0</v>
      </c>
      <c r="D963" s="51">
        <v>45889</v>
      </c>
      <c r="E963" s="51">
        <v>45889</v>
      </c>
      <c r="F963" s="52">
        <v>45889.498577002298</v>
      </c>
      <c r="G963" s="3" t="s">
        <v>5281</v>
      </c>
      <c r="H963" s="51"/>
      <c r="I963" s="2" t="s">
        <v>2487</v>
      </c>
      <c r="J963" s="3" t="s">
        <v>2488</v>
      </c>
      <c r="K963" s="2" t="s">
        <v>2489</v>
      </c>
      <c r="L963" s="2" t="s">
        <v>2490</v>
      </c>
      <c r="M963" s="3" t="s">
        <v>1241</v>
      </c>
      <c r="N963" s="2" t="s">
        <v>1240</v>
      </c>
      <c r="O963" s="2" t="s">
        <v>5282</v>
      </c>
      <c r="P963" s="2">
        <v>30</v>
      </c>
      <c r="Q963" s="3" t="s">
        <v>2519</v>
      </c>
      <c r="R963" s="2" t="s">
        <v>951</v>
      </c>
      <c r="S963" s="3" t="s">
        <v>2520</v>
      </c>
      <c r="T963" s="3" t="s">
        <v>2496</v>
      </c>
      <c r="U963" s="2">
        <v>111058</v>
      </c>
      <c r="V963" s="2">
        <v>5</v>
      </c>
      <c r="W963" s="2">
        <v>0</v>
      </c>
      <c r="X963" s="2" t="s">
        <v>5283</v>
      </c>
      <c r="Z963" s="51">
        <v>45889.4985759259</v>
      </c>
      <c r="AB963" s="2" t="s">
        <v>950</v>
      </c>
    </row>
    <row r="964" spans="1:28" ht="15.75" x14ac:dyDescent="0.25">
      <c r="A964" s="2">
        <v>963</v>
      </c>
      <c r="B964" s="50" t="s">
        <v>1399</v>
      </c>
      <c r="C964" s="47">
        <f ca="1">SUMIF([1]Data!$AC$2:$AC$173,C964,[1]Data!$AD$2:$AD$173)</f>
        <v>0</v>
      </c>
      <c r="D964" s="51">
        <v>45889</v>
      </c>
      <c r="E964" s="51">
        <v>45889</v>
      </c>
      <c r="F964" s="52">
        <v>45889.498577002298</v>
      </c>
      <c r="G964" s="3" t="s">
        <v>5281</v>
      </c>
      <c r="H964" s="51"/>
      <c r="I964" s="2" t="s">
        <v>2487</v>
      </c>
      <c r="J964" s="3" t="s">
        <v>2488</v>
      </c>
      <c r="K964" s="2" t="s">
        <v>2489</v>
      </c>
      <c r="L964" s="2" t="s">
        <v>2490</v>
      </c>
      <c r="M964" s="3" t="s">
        <v>1241</v>
      </c>
      <c r="N964" s="2" t="s">
        <v>1240</v>
      </c>
      <c r="O964" s="2" t="s">
        <v>5282</v>
      </c>
      <c r="P964" s="2">
        <v>40</v>
      </c>
      <c r="Q964" s="3" t="s">
        <v>2528</v>
      </c>
      <c r="R964" s="2" t="s">
        <v>965</v>
      </c>
      <c r="S964" s="3" t="s">
        <v>2529</v>
      </c>
      <c r="T964" s="3" t="s">
        <v>2496</v>
      </c>
      <c r="U964" s="2">
        <v>74250</v>
      </c>
      <c r="V964" s="2">
        <v>1</v>
      </c>
      <c r="W964" s="2">
        <v>0</v>
      </c>
      <c r="X964" s="2" t="s">
        <v>5283</v>
      </c>
      <c r="Z964" s="51">
        <v>45889.4985759259</v>
      </c>
      <c r="AB964" s="2" t="s">
        <v>950</v>
      </c>
    </row>
    <row r="965" spans="1:28" ht="15.75" x14ac:dyDescent="0.25">
      <c r="A965" s="2">
        <v>964</v>
      </c>
      <c r="B965" s="50" t="s">
        <v>1399</v>
      </c>
      <c r="C965" s="47">
        <f ca="1">SUMIF([1]Data!$AC$2:$AC$173,C965,[1]Data!$AD$2:$AD$173)</f>
        <v>0</v>
      </c>
      <c r="D965" s="51">
        <v>45889</v>
      </c>
      <c r="E965" s="51">
        <v>45889</v>
      </c>
      <c r="F965" s="52">
        <v>45889.498577002298</v>
      </c>
      <c r="G965" s="3" t="s">
        <v>5281</v>
      </c>
      <c r="H965" s="51"/>
      <c r="I965" s="2" t="s">
        <v>2487</v>
      </c>
      <c r="J965" s="3" t="s">
        <v>2488</v>
      </c>
      <c r="K965" s="2" t="s">
        <v>2489</v>
      </c>
      <c r="L965" s="2" t="s">
        <v>2490</v>
      </c>
      <c r="M965" s="3" t="s">
        <v>1241</v>
      </c>
      <c r="N965" s="2" t="s">
        <v>1240</v>
      </c>
      <c r="O965" s="2" t="s">
        <v>5282</v>
      </c>
      <c r="P965" s="2">
        <v>50</v>
      </c>
      <c r="Q965" s="3" t="s">
        <v>2563</v>
      </c>
      <c r="R965" s="2" t="s">
        <v>961</v>
      </c>
      <c r="S965" s="3" t="s">
        <v>2564</v>
      </c>
      <c r="T965" s="3" t="s">
        <v>2496</v>
      </c>
      <c r="U965" s="2">
        <v>73431</v>
      </c>
      <c r="V965" s="2">
        <v>3</v>
      </c>
      <c r="W965" s="2">
        <v>0</v>
      </c>
      <c r="X965" s="2" t="s">
        <v>5283</v>
      </c>
      <c r="Z965" s="51">
        <v>45889.4985759259</v>
      </c>
      <c r="AB965" s="2" t="s">
        <v>950</v>
      </c>
    </row>
    <row r="966" spans="1:28" ht="15.75" x14ac:dyDescent="0.25">
      <c r="A966" s="2">
        <v>965</v>
      </c>
      <c r="B966" s="50" t="s">
        <v>1398</v>
      </c>
      <c r="C966" s="47">
        <f ca="1">SUMIF([1]Data!$AC$2:$AC$173,C966,[1]Data!$AD$2:$AD$173)</f>
        <v>0</v>
      </c>
      <c r="D966" s="51">
        <v>45889</v>
      </c>
      <c r="E966" s="51">
        <v>45900</v>
      </c>
      <c r="F966" s="52">
        <v>45889.502374108801</v>
      </c>
      <c r="G966" s="3" t="s">
        <v>5284</v>
      </c>
      <c r="H966" s="51"/>
      <c r="I966" s="2" t="s">
        <v>2487</v>
      </c>
      <c r="J966" s="3" t="s">
        <v>2488</v>
      </c>
      <c r="K966" s="2" t="s">
        <v>2489</v>
      </c>
      <c r="L966" s="2" t="s">
        <v>2490</v>
      </c>
      <c r="M966" s="3" t="s">
        <v>1397</v>
      </c>
      <c r="N966" s="2" t="s">
        <v>1396</v>
      </c>
      <c r="O966" s="2" t="s">
        <v>5285</v>
      </c>
      <c r="P966" s="2">
        <v>10</v>
      </c>
      <c r="Q966" s="3" t="s">
        <v>2528</v>
      </c>
      <c r="R966" s="2" t="s">
        <v>965</v>
      </c>
      <c r="S966" s="3" t="s">
        <v>2529</v>
      </c>
      <c r="T966" s="3" t="s">
        <v>2496</v>
      </c>
      <c r="U966" s="2">
        <v>74250</v>
      </c>
      <c r="V966" s="2">
        <v>1</v>
      </c>
      <c r="W966" s="2">
        <v>0</v>
      </c>
      <c r="X966" s="2" t="s">
        <v>1396</v>
      </c>
      <c r="Y966" s="2" t="s">
        <v>2541</v>
      </c>
      <c r="Z966" s="51">
        <v>45889.502370173599</v>
      </c>
      <c r="AB966" s="2" t="s">
        <v>950</v>
      </c>
    </row>
    <row r="967" spans="1:28" ht="15.75" x14ac:dyDescent="0.25">
      <c r="A967" s="2">
        <v>966</v>
      </c>
      <c r="B967" s="50" t="s">
        <v>1395</v>
      </c>
      <c r="C967" s="47">
        <f ca="1">SUMIF([1]Data!$AC$2:$AC$173,C967,[1]Data!$AD$2:$AD$173)</f>
        <v>0</v>
      </c>
      <c r="D967" s="51">
        <v>45889</v>
      </c>
      <c r="E967" s="51">
        <v>45895</v>
      </c>
      <c r="F967" s="52">
        <v>45889.505201006898</v>
      </c>
      <c r="G967" s="3" t="s">
        <v>5286</v>
      </c>
      <c r="H967" s="51"/>
      <c r="I967" s="2" t="s">
        <v>2487</v>
      </c>
      <c r="J967" s="3" t="s">
        <v>2488</v>
      </c>
      <c r="K967" s="2" t="s">
        <v>2489</v>
      </c>
      <c r="L967" s="2" t="s">
        <v>2490</v>
      </c>
      <c r="M967" s="3" t="s">
        <v>1394</v>
      </c>
      <c r="N967" s="2" t="s">
        <v>1393</v>
      </c>
      <c r="O967" s="2" t="s">
        <v>5287</v>
      </c>
      <c r="P967" s="2">
        <v>10</v>
      </c>
      <c r="Q967" s="3" t="s">
        <v>2519</v>
      </c>
      <c r="R967" s="2" t="s">
        <v>951</v>
      </c>
      <c r="S967" s="3" t="s">
        <v>2520</v>
      </c>
      <c r="T967" s="3" t="s">
        <v>2496</v>
      </c>
      <c r="U967" s="2">
        <v>111058</v>
      </c>
      <c r="V967" s="2">
        <v>1</v>
      </c>
      <c r="W967" s="2">
        <v>0</v>
      </c>
      <c r="X967" s="2" t="s">
        <v>5288</v>
      </c>
      <c r="Y967" s="2" t="s">
        <v>2541</v>
      </c>
      <c r="Z967" s="51">
        <v>45889.5051971875</v>
      </c>
      <c r="AB967" s="2" t="s">
        <v>950</v>
      </c>
    </row>
    <row r="968" spans="1:28" ht="15.75" x14ac:dyDescent="0.25">
      <c r="A968" s="2">
        <v>967</v>
      </c>
      <c r="B968" s="50" t="s">
        <v>1392</v>
      </c>
      <c r="C968" s="47">
        <f ca="1">SUMIF([1]Data!$AC$2:$AC$173,C968,[1]Data!$AD$2:$AD$173)</f>
        <v>0</v>
      </c>
      <c r="D968" s="51">
        <v>45889</v>
      </c>
      <c r="E968" s="51">
        <v>45894</v>
      </c>
      <c r="F968" s="52">
        <v>45889.506802002303</v>
      </c>
      <c r="G968" s="3" t="s">
        <v>5289</v>
      </c>
      <c r="H968" s="51"/>
      <c r="I968" s="2" t="s">
        <v>2487</v>
      </c>
      <c r="J968" s="3" t="s">
        <v>2488</v>
      </c>
      <c r="K968" s="2" t="s">
        <v>2489</v>
      </c>
      <c r="L968" s="2" t="s">
        <v>2490</v>
      </c>
      <c r="M968" s="3" t="s">
        <v>1391</v>
      </c>
      <c r="N968" s="2" t="s">
        <v>1390</v>
      </c>
      <c r="O968" s="2" t="s">
        <v>5290</v>
      </c>
      <c r="P968" s="2">
        <v>10</v>
      </c>
      <c r="Q968" s="3" t="s">
        <v>2519</v>
      </c>
      <c r="R968" s="2" t="s">
        <v>951</v>
      </c>
      <c r="S968" s="3" t="s">
        <v>2520</v>
      </c>
      <c r="T968" s="3" t="s">
        <v>2496</v>
      </c>
      <c r="U968" s="2">
        <v>111058</v>
      </c>
      <c r="V968" s="2">
        <v>1</v>
      </c>
      <c r="W968" s="2">
        <v>0</v>
      </c>
      <c r="X968" s="2" t="s">
        <v>1390</v>
      </c>
      <c r="Z968" s="51">
        <v>45889.506797997703</v>
      </c>
      <c r="AB968" s="2" t="s">
        <v>950</v>
      </c>
    </row>
    <row r="969" spans="1:28" ht="15.75" x14ac:dyDescent="0.25">
      <c r="A969" s="2">
        <v>968</v>
      </c>
      <c r="B969" s="50" t="s">
        <v>1389</v>
      </c>
      <c r="C969" s="47">
        <f ca="1">SUMIF([1]Data!$AC$2:$AC$173,C969,[1]Data!$AD$2:$AD$173)</f>
        <v>0</v>
      </c>
      <c r="D969" s="51">
        <v>45889</v>
      </c>
      <c r="E969" s="51">
        <v>45894</v>
      </c>
      <c r="F969" s="52">
        <v>45889.513730324099</v>
      </c>
      <c r="G969" s="3" t="s">
        <v>5291</v>
      </c>
      <c r="H969" s="51"/>
      <c r="I969" s="2" t="s">
        <v>2487</v>
      </c>
      <c r="J969" s="3" t="s">
        <v>2488</v>
      </c>
      <c r="K969" s="2" t="s">
        <v>2489</v>
      </c>
      <c r="L969" s="2" t="s">
        <v>2490</v>
      </c>
      <c r="M969" s="3" t="s">
        <v>1388</v>
      </c>
      <c r="N969" s="2" t="s">
        <v>1387</v>
      </c>
      <c r="O969" s="2" t="s">
        <v>5292</v>
      </c>
      <c r="P969" s="2">
        <v>10</v>
      </c>
      <c r="Q969" s="3" t="s">
        <v>2519</v>
      </c>
      <c r="R969" s="2" t="s">
        <v>951</v>
      </c>
      <c r="S969" s="3" t="s">
        <v>2520</v>
      </c>
      <c r="T969" s="3" t="s">
        <v>2496</v>
      </c>
      <c r="U969" s="2">
        <v>111058</v>
      </c>
      <c r="V969" s="2">
        <v>1</v>
      </c>
      <c r="W969" s="2">
        <v>0</v>
      </c>
      <c r="X969" s="2" t="s">
        <v>1387</v>
      </c>
      <c r="Y969" s="2" t="s">
        <v>2541</v>
      </c>
      <c r="Z969" s="51">
        <v>45889.513726238401</v>
      </c>
      <c r="AB969" s="2" t="s">
        <v>950</v>
      </c>
    </row>
    <row r="970" spans="1:28" ht="15.75" x14ac:dyDescent="0.25">
      <c r="A970" s="2">
        <v>969</v>
      </c>
      <c r="B970" s="50" t="s">
        <v>1386</v>
      </c>
      <c r="C970" s="47">
        <f ca="1">SUMIF([1]Data!$AC$2:$AC$173,C970,[1]Data!$AD$2:$AD$173)</f>
        <v>0</v>
      </c>
      <c r="D970" s="51">
        <v>45889</v>
      </c>
      <c r="E970" s="51">
        <v>45889</v>
      </c>
      <c r="F970" s="52">
        <v>45889.5192614236</v>
      </c>
      <c r="G970" s="3" t="s">
        <v>5293</v>
      </c>
      <c r="H970" s="51"/>
      <c r="I970" s="2" t="s">
        <v>2487</v>
      </c>
      <c r="J970" s="3" t="s">
        <v>2488</v>
      </c>
      <c r="K970" s="2" t="s">
        <v>2489</v>
      </c>
      <c r="L970" s="2" t="s">
        <v>2490</v>
      </c>
      <c r="M970" s="3" t="s">
        <v>1385</v>
      </c>
      <c r="N970" s="2" t="s">
        <v>1384</v>
      </c>
      <c r="O970" s="2" t="s">
        <v>5294</v>
      </c>
      <c r="P970" s="2">
        <v>10</v>
      </c>
      <c r="Q970" s="3" t="s">
        <v>2510</v>
      </c>
      <c r="R970" s="2" t="s">
        <v>955</v>
      </c>
      <c r="S970" s="3" t="s">
        <v>2511</v>
      </c>
      <c r="T970" s="3" t="s">
        <v>2496</v>
      </c>
      <c r="U970" s="2">
        <v>46000</v>
      </c>
      <c r="V970" s="2">
        <v>1</v>
      </c>
      <c r="W970" s="2">
        <v>0</v>
      </c>
      <c r="X970" s="2" t="s">
        <v>1384</v>
      </c>
      <c r="Z970" s="51">
        <v>45889.519257141197</v>
      </c>
      <c r="AB970" s="2" t="s">
        <v>950</v>
      </c>
    </row>
    <row r="971" spans="1:28" ht="15.75" x14ac:dyDescent="0.25">
      <c r="A971" s="2">
        <v>970</v>
      </c>
      <c r="B971" s="50" t="s">
        <v>1383</v>
      </c>
      <c r="C971" s="47">
        <f ca="1">SUMIF([1]Data!$AC$2:$AC$173,C971,[1]Data!$AD$2:$AD$173)</f>
        <v>0</v>
      </c>
      <c r="D971" s="51">
        <v>45889</v>
      </c>
      <c r="E971" s="51">
        <v>45889</v>
      </c>
      <c r="F971" s="52">
        <v>45889.523623923596</v>
      </c>
      <c r="G971" s="3" t="s">
        <v>5295</v>
      </c>
      <c r="H971" s="51"/>
      <c r="I971" s="2" t="s">
        <v>2487</v>
      </c>
      <c r="J971" s="3" t="s">
        <v>2488</v>
      </c>
      <c r="K971" s="2" t="s">
        <v>2489</v>
      </c>
      <c r="L971" s="2" t="s">
        <v>2490</v>
      </c>
      <c r="M971" s="3" t="s">
        <v>1382</v>
      </c>
      <c r="N971" s="2" t="s">
        <v>1381</v>
      </c>
      <c r="O971" s="2" t="s">
        <v>5296</v>
      </c>
      <c r="P971" s="2">
        <v>10</v>
      </c>
      <c r="Q971" s="3" t="s">
        <v>2592</v>
      </c>
      <c r="R971" s="2" t="s">
        <v>959</v>
      </c>
      <c r="S971" s="3" t="s">
        <v>2593</v>
      </c>
      <c r="T971" s="3" t="s">
        <v>2496</v>
      </c>
      <c r="U971" s="2">
        <v>70950</v>
      </c>
      <c r="V971" s="2">
        <v>2</v>
      </c>
      <c r="W971" s="2">
        <v>0</v>
      </c>
      <c r="X971" s="2" t="s">
        <v>1381</v>
      </c>
      <c r="Y971" s="2" t="s">
        <v>5297</v>
      </c>
      <c r="Z971" s="51">
        <v>45889.5236196759</v>
      </c>
      <c r="AB971" s="2" t="s">
        <v>950</v>
      </c>
    </row>
    <row r="972" spans="1:28" ht="15.75" x14ac:dyDescent="0.25">
      <c r="A972" s="2">
        <v>971</v>
      </c>
      <c r="B972" s="50" t="s">
        <v>1383</v>
      </c>
      <c r="C972" s="47">
        <f ca="1">SUMIF([1]Data!$AC$2:$AC$173,C972,[1]Data!$AD$2:$AD$173)</f>
        <v>0</v>
      </c>
      <c r="D972" s="51">
        <v>45889</v>
      </c>
      <c r="E972" s="51">
        <v>45889</v>
      </c>
      <c r="F972" s="52">
        <v>45889.523623923596</v>
      </c>
      <c r="G972" s="3" t="s">
        <v>5295</v>
      </c>
      <c r="H972" s="51"/>
      <c r="I972" s="2" t="s">
        <v>2487</v>
      </c>
      <c r="J972" s="3" t="s">
        <v>2488</v>
      </c>
      <c r="K972" s="2" t="s">
        <v>2489</v>
      </c>
      <c r="L972" s="2" t="s">
        <v>2490</v>
      </c>
      <c r="M972" s="3" t="s">
        <v>1382</v>
      </c>
      <c r="N972" s="2" t="s">
        <v>1381</v>
      </c>
      <c r="O972" s="2" t="s">
        <v>5296</v>
      </c>
      <c r="P972" s="2">
        <v>20</v>
      </c>
      <c r="Q972" s="3" t="s">
        <v>2502</v>
      </c>
      <c r="R972" s="2" t="s">
        <v>981</v>
      </c>
      <c r="S972" s="3" t="s">
        <v>2503</v>
      </c>
      <c r="T972" s="3" t="s">
        <v>2496</v>
      </c>
      <c r="U972" s="2">
        <v>50182</v>
      </c>
      <c r="V972" s="2">
        <v>1</v>
      </c>
      <c r="W972" s="2">
        <v>0</v>
      </c>
      <c r="X972" s="2" t="s">
        <v>1381</v>
      </c>
      <c r="Y972" s="2" t="s">
        <v>5297</v>
      </c>
      <c r="Z972" s="51">
        <v>45889.5236196759</v>
      </c>
      <c r="AB972" s="2" t="s">
        <v>950</v>
      </c>
    </row>
    <row r="973" spans="1:28" ht="15.75" x14ac:dyDescent="0.25">
      <c r="A973" s="2">
        <v>972</v>
      </c>
      <c r="B973" s="50" t="s">
        <v>1383</v>
      </c>
      <c r="C973" s="47">
        <f ca="1">SUMIF([1]Data!$AC$2:$AC$173,C973,[1]Data!$AD$2:$AD$173)</f>
        <v>0</v>
      </c>
      <c r="D973" s="51">
        <v>45889</v>
      </c>
      <c r="E973" s="51">
        <v>45889</v>
      </c>
      <c r="F973" s="52">
        <v>45889.523623923596</v>
      </c>
      <c r="G973" s="3" t="s">
        <v>5295</v>
      </c>
      <c r="H973" s="51"/>
      <c r="I973" s="2" t="s">
        <v>2487</v>
      </c>
      <c r="J973" s="3" t="s">
        <v>2488</v>
      </c>
      <c r="K973" s="2" t="s">
        <v>2489</v>
      </c>
      <c r="L973" s="2" t="s">
        <v>2490</v>
      </c>
      <c r="M973" s="3" t="s">
        <v>1382</v>
      </c>
      <c r="N973" s="2" t="s">
        <v>1381</v>
      </c>
      <c r="O973" s="2" t="s">
        <v>5296</v>
      </c>
      <c r="P973" s="2">
        <v>30</v>
      </c>
      <c r="Q973" s="3" t="s">
        <v>2528</v>
      </c>
      <c r="R973" s="2" t="s">
        <v>965</v>
      </c>
      <c r="S973" s="3" t="s">
        <v>2529</v>
      </c>
      <c r="T973" s="3" t="s">
        <v>2496</v>
      </c>
      <c r="U973" s="2">
        <v>74250</v>
      </c>
      <c r="V973" s="2">
        <v>2</v>
      </c>
      <c r="W973" s="2">
        <v>0</v>
      </c>
      <c r="X973" s="2" t="s">
        <v>1381</v>
      </c>
      <c r="Y973" s="2" t="s">
        <v>5297</v>
      </c>
      <c r="Z973" s="51">
        <v>45889.5236196759</v>
      </c>
      <c r="AB973" s="2" t="s">
        <v>950</v>
      </c>
    </row>
    <row r="974" spans="1:28" ht="15.75" x14ac:dyDescent="0.25">
      <c r="A974" s="2">
        <v>973</v>
      </c>
      <c r="B974" s="50" t="s">
        <v>1380</v>
      </c>
      <c r="C974" s="47">
        <f ca="1">SUMIF([1]Data!$AC$2:$AC$173,C974,[1]Data!$AD$2:$AD$173)</f>
        <v>0</v>
      </c>
      <c r="D974" s="51">
        <v>45889</v>
      </c>
      <c r="E974" s="51">
        <v>45889</v>
      </c>
      <c r="F974" s="52">
        <v>45889.525569213001</v>
      </c>
      <c r="G974" s="3" t="s">
        <v>5298</v>
      </c>
      <c r="H974" s="51"/>
      <c r="I974" s="2" t="s">
        <v>2487</v>
      </c>
      <c r="J974" s="3" t="s">
        <v>2488</v>
      </c>
      <c r="K974" s="2" t="s">
        <v>2489</v>
      </c>
      <c r="L974" s="2" t="s">
        <v>2490</v>
      </c>
      <c r="M974" s="3" t="s">
        <v>1379</v>
      </c>
      <c r="N974" s="2" t="s">
        <v>1378</v>
      </c>
      <c r="O974" s="2" t="s">
        <v>5299</v>
      </c>
      <c r="P974" s="2">
        <v>10</v>
      </c>
      <c r="Q974" s="3" t="s">
        <v>2494</v>
      </c>
      <c r="R974" s="2" t="s">
        <v>1079</v>
      </c>
      <c r="S974" s="3" t="s">
        <v>2495</v>
      </c>
      <c r="T974" s="3" t="s">
        <v>2496</v>
      </c>
      <c r="U974" s="2">
        <v>49500</v>
      </c>
      <c r="V974" s="2">
        <v>1</v>
      </c>
      <c r="W974" s="2">
        <v>0</v>
      </c>
      <c r="X974" s="2" t="s">
        <v>1378</v>
      </c>
      <c r="Z974" s="51">
        <v>45889.5255648495</v>
      </c>
      <c r="AB974" s="2" t="s">
        <v>950</v>
      </c>
    </row>
    <row r="975" spans="1:28" ht="15.75" x14ac:dyDescent="0.25">
      <c r="A975" s="2">
        <v>974</v>
      </c>
      <c r="B975" s="50" t="s">
        <v>1380</v>
      </c>
      <c r="C975" s="47">
        <f ca="1">SUMIF([1]Data!$AC$2:$AC$173,C975,[1]Data!$AD$2:$AD$173)</f>
        <v>0</v>
      </c>
      <c r="D975" s="51">
        <v>45889</v>
      </c>
      <c r="E975" s="51">
        <v>45889</v>
      </c>
      <c r="F975" s="52">
        <v>45889.525569213001</v>
      </c>
      <c r="G975" s="3" t="s">
        <v>5298</v>
      </c>
      <c r="H975" s="51"/>
      <c r="I975" s="2" t="s">
        <v>2487</v>
      </c>
      <c r="J975" s="3" t="s">
        <v>2488</v>
      </c>
      <c r="K975" s="2" t="s">
        <v>2489</v>
      </c>
      <c r="L975" s="2" t="s">
        <v>2490</v>
      </c>
      <c r="M975" s="3" t="s">
        <v>1379</v>
      </c>
      <c r="N975" s="2" t="s">
        <v>1378</v>
      </c>
      <c r="O975" s="2" t="s">
        <v>5299</v>
      </c>
      <c r="P975" s="2">
        <v>20</v>
      </c>
      <c r="Q975" s="3" t="s">
        <v>2592</v>
      </c>
      <c r="R975" s="2" t="s">
        <v>959</v>
      </c>
      <c r="S975" s="3" t="s">
        <v>2593</v>
      </c>
      <c r="T975" s="3" t="s">
        <v>2496</v>
      </c>
      <c r="U975" s="2">
        <v>70950</v>
      </c>
      <c r="V975" s="2">
        <v>4</v>
      </c>
      <c r="W975" s="2">
        <v>0</v>
      </c>
      <c r="X975" s="2" t="s">
        <v>1378</v>
      </c>
      <c r="Z975" s="51">
        <v>45889.5255648495</v>
      </c>
      <c r="AB975" s="2" t="s">
        <v>950</v>
      </c>
    </row>
    <row r="976" spans="1:28" ht="15.75" x14ac:dyDescent="0.25">
      <c r="A976" s="2">
        <v>975</v>
      </c>
      <c r="B976" s="50" t="s">
        <v>1380</v>
      </c>
      <c r="C976" s="47">
        <f ca="1">SUMIF([1]Data!$AC$2:$AC$173,C976,[1]Data!$AD$2:$AD$173)</f>
        <v>0</v>
      </c>
      <c r="D976" s="51">
        <v>45889</v>
      </c>
      <c r="E976" s="51">
        <v>45889</v>
      </c>
      <c r="F976" s="52">
        <v>45889.525569213001</v>
      </c>
      <c r="G976" s="3" t="s">
        <v>5298</v>
      </c>
      <c r="H976" s="51"/>
      <c r="I976" s="2" t="s">
        <v>2487</v>
      </c>
      <c r="J976" s="3" t="s">
        <v>2488</v>
      </c>
      <c r="K976" s="2" t="s">
        <v>2489</v>
      </c>
      <c r="L976" s="2" t="s">
        <v>2490</v>
      </c>
      <c r="M976" s="3" t="s">
        <v>1379</v>
      </c>
      <c r="N976" s="2" t="s">
        <v>1378</v>
      </c>
      <c r="O976" s="2" t="s">
        <v>5299</v>
      </c>
      <c r="P976" s="2">
        <v>30</v>
      </c>
      <c r="Q976" s="3" t="s">
        <v>2502</v>
      </c>
      <c r="R976" s="2" t="s">
        <v>981</v>
      </c>
      <c r="S976" s="3" t="s">
        <v>2503</v>
      </c>
      <c r="T976" s="3" t="s">
        <v>2496</v>
      </c>
      <c r="U976" s="2">
        <v>50182</v>
      </c>
      <c r="V976" s="2">
        <v>4</v>
      </c>
      <c r="W976" s="2">
        <v>0</v>
      </c>
      <c r="X976" s="2" t="s">
        <v>1378</v>
      </c>
      <c r="Z976" s="51">
        <v>45889.5255648495</v>
      </c>
      <c r="AB976" s="2" t="s">
        <v>950</v>
      </c>
    </row>
    <row r="977" spans="1:28" ht="15.75" x14ac:dyDescent="0.25">
      <c r="A977" s="2">
        <v>976</v>
      </c>
      <c r="B977" s="50" t="s">
        <v>1377</v>
      </c>
      <c r="C977" s="47">
        <f ca="1">SUMIF([1]Data!$AC$2:$AC$173,C977,[1]Data!$AD$2:$AD$173)</f>
        <v>0</v>
      </c>
      <c r="D977" s="51">
        <v>45889</v>
      </c>
      <c r="E977" s="51">
        <v>45894</v>
      </c>
      <c r="F977" s="52">
        <v>45889.534557407402</v>
      </c>
      <c r="G977" s="3" t="s">
        <v>5300</v>
      </c>
      <c r="H977" s="51"/>
      <c r="I977" s="2" t="s">
        <v>2487</v>
      </c>
      <c r="J977" s="3" t="s">
        <v>2488</v>
      </c>
      <c r="K977" s="2" t="s">
        <v>2489</v>
      </c>
      <c r="L977" s="2" t="s">
        <v>2490</v>
      </c>
      <c r="M977" s="3" t="s">
        <v>1376</v>
      </c>
      <c r="N977" s="2" t="s">
        <v>1375</v>
      </c>
      <c r="O977" s="2" t="s">
        <v>5301</v>
      </c>
      <c r="P977" s="2">
        <v>10</v>
      </c>
      <c r="Q977" s="3" t="s">
        <v>2519</v>
      </c>
      <c r="R977" s="2" t="s">
        <v>951</v>
      </c>
      <c r="S977" s="3" t="s">
        <v>2520</v>
      </c>
      <c r="T977" s="3" t="s">
        <v>2496</v>
      </c>
      <c r="U977" s="2">
        <v>111058</v>
      </c>
      <c r="V977" s="2">
        <v>1</v>
      </c>
      <c r="W977" s="2">
        <v>0</v>
      </c>
      <c r="X977" s="2" t="s">
        <v>1375</v>
      </c>
      <c r="Z977" s="51">
        <v>45889.534552928199</v>
      </c>
      <c r="AB977" s="2" t="s">
        <v>950</v>
      </c>
    </row>
    <row r="978" spans="1:28" ht="15.75" x14ac:dyDescent="0.25">
      <c r="A978" s="2">
        <v>977</v>
      </c>
      <c r="B978" s="50" t="s">
        <v>1374</v>
      </c>
      <c r="C978" s="47">
        <f ca="1">SUMIF([1]Data!$AC$2:$AC$173,C978,[1]Data!$AD$2:$AD$173)</f>
        <v>0</v>
      </c>
      <c r="D978" s="51">
        <v>45889</v>
      </c>
      <c r="E978" s="51">
        <v>45894</v>
      </c>
      <c r="F978" s="52">
        <v>45889.542279016197</v>
      </c>
      <c r="G978" s="3" t="s">
        <v>5302</v>
      </c>
      <c r="H978" s="51"/>
      <c r="I978" s="2" t="s">
        <v>2487</v>
      </c>
      <c r="J978" s="3" t="s">
        <v>2488</v>
      </c>
      <c r="K978" s="2" t="s">
        <v>2489</v>
      </c>
      <c r="L978" s="2" t="s">
        <v>2490</v>
      </c>
      <c r="M978" s="3" t="s">
        <v>1373</v>
      </c>
      <c r="N978" s="2" t="s">
        <v>1372</v>
      </c>
      <c r="O978" s="2" t="s">
        <v>5179</v>
      </c>
      <c r="P978" s="2">
        <v>10</v>
      </c>
      <c r="Q978" s="3" t="s">
        <v>2556</v>
      </c>
      <c r="R978" s="2" t="s">
        <v>960</v>
      </c>
      <c r="S978" s="3" t="s">
        <v>2557</v>
      </c>
      <c r="T978" s="3" t="s">
        <v>2496</v>
      </c>
      <c r="U978" s="2">
        <v>55595</v>
      </c>
      <c r="V978" s="2">
        <v>3</v>
      </c>
      <c r="W978" s="2">
        <v>0</v>
      </c>
      <c r="X978" s="2" t="s">
        <v>1372</v>
      </c>
      <c r="Z978" s="51">
        <v>45889.542274305597</v>
      </c>
      <c r="AB978" s="2" t="s">
        <v>950</v>
      </c>
    </row>
    <row r="979" spans="1:28" ht="15.75" x14ac:dyDescent="0.25">
      <c r="A979" s="2">
        <v>978</v>
      </c>
      <c r="B979" s="50" t="s">
        <v>1371</v>
      </c>
      <c r="C979" s="47">
        <f ca="1">SUMIF([1]Data!$AC$2:$AC$173,C979,[1]Data!$AD$2:$AD$173)</f>
        <v>0</v>
      </c>
      <c r="D979" s="51">
        <v>45889</v>
      </c>
      <c r="E979" s="51">
        <v>45894</v>
      </c>
      <c r="F979" s="52">
        <v>45889.545069363397</v>
      </c>
      <c r="G979" s="3" t="s">
        <v>5303</v>
      </c>
      <c r="H979" s="51"/>
      <c r="I979" s="2" t="s">
        <v>2487</v>
      </c>
      <c r="J979" s="3" t="s">
        <v>2488</v>
      </c>
      <c r="K979" s="2" t="s">
        <v>2489</v>
      </c>
      <c r="L979" s="2" t="s">
        <v>2490</v>
      </c>
      <c r="M979" s="3" t="s">
        <v>1366</v>
      </c>
      <c r="N979" s="2" t="s">
        <v>1365</v>
      </c>
      <c r="O979" s="2" t="s">
        <v>5304</v>
      </c>
      <c r="P979" s="2">
        <v>10</v>
      </c>
      <c r="Q979" s="3" t="s">
        <v>2519</v>
      </c>
      <c r="R979" s="2" t="s">
        <v>951</v>
      </c>
      <c r="S979" s="3" t="s">
        <v>2520</v>
      </c>
      <c r="T979" s="3" t="s">
        <v>2496</v>
      </c>
      <c r="U979" s="2">
        <v>111058</v>
      </c>
      <c r="V979" s="2">
        <v>1</v>
      </c>
      <c r="W979" s="2">
        <v>0</v>
      </c>
      <c r="X979" s="2" t="s">
        <v>1365</v>
      </c>
      <c r="Y979" s="2" t="s">
        <v>5305</v>
      </c>
      <c r="Z979" s="51">
        <v>45889.545064849503</v>
      </c>
      <c r="AB979" s="2" t="s">
        <v>950</v>
      </c>
    </row>
    <row r="980" spans="1:28" ht="15.75" x14ac:dyDescent="0.25">
      <c r="A980" s="2">
        <v>979</v>
      </c>
      <c r="B980" s="50" t="s">
        <v>1370</v>
      </c>
      <c r="C980" s="47">
        <f ca="1">SUMIF([1]Data!$AC$2:$AC$173,C980,[1]Data!$AD$2:$AD$173)</f>
        <v>0</v>
      </c>
      <c r="D980" s="51">
        <v>45889</v>
      </c>
      <c r="E980" s="51">
        <v>45897</v>
      </c>
      <c r="F980" s="52">
        <v>45889.546791168999</v>
      </c>
      <c r="G980" s="3" t="s">
        <v>5306</v>
      </c>
      <c r="H980" s="51"/>
      <c r="I980" s="2" t="s">
        <v>2487</v>
      </c>
      <c r="J980" s="3" t="s">
        <v>2488</v>
      </c>
      <c r="K980" s="2" t="s">
        <v>2489</v>
      </c>
      <c r="L980" s="2" t="s">
        <v>2490</v>
      </c>
      <c r="M980" s="3" t="s">
        <v>1369</v>
      </c>
      <c r="N980" s="2" t="s">
        <v>1368</v>
      </c>
      <c r="O980" s="2" t="s">
        <v>5307</v>
      </c>
      <c r="P980" s="2">
        <v>10</v>
      </c>
      <c r="Q980" s="3" t="s">
        <v>2592</v>
      </c>
      <c r="R980" s="2" t="s">
        <v>959</v>
      </c>
      <c r="S980" s="3" t="s">
        <v>2593</v>
      </c>
      <c r="T980" s="3" t="s">
        <v>2496</v>
      </c>
      <c r="U980" s="2">
        <v>70950</v>
      </c>
      <c r="V980" s="2">
        <v>2</v>
      </c>
      <c r="W980" s="2">
        <v>0</v>
      </c>
      <c r="X980" s="2" t="s">
        <v>5308</v>
      </c>
      <c r="Y980" s="2" t="s">
        <v>5309</v>
      </c>
      <c r="Z980" s="51">
        <v>45889.546786574101</v>
      </c>
      <c r="AB980" s="2" t="s">
        <v>950</v>
      </c>
    </row>
    <row r="981" spans="1:28" ht="15.75" x14ac:dyDescent="0.25">
      <c r="A981" s="2">
        <v>980</v>
      </c>
      <c r="B981" s="50" t="s">
        <v>1370</v>
      </c>
      <c r="C981" s="47">
        <f ca="1">SUMIF([1]Data!$AC$2:$AC$173,C981,[1]Data!$AD$2:$AD$173)</f>
        <v>0</v>
      </c>
      <c r="D981" s="51">
        <v>45889</v>
      </c>
      <c r="E981" s="51">
        <v>45897</v>
      </c>
      <c r="F981" s="52">
        <v>45889.546791168999</v>
      </c>
      <c r="G981" s="3" t="s">
        <v>5306</v>
      </c>
      <c r="H981" s="51"/>
      <c r="I981" s="2" t="s">
        <v>2487</v>
      </c>
      <c r="J981" s="3" t="s">
        <v>2488</v>
      </c>
      <c r="K981" s="2" t="s">
        <v>2489</v>
      </c>
      <c r="L981" s="2" t="s">
        <v>2490</v>
      </c>
      <c r="M981" s="3" t="s">
        <v>1369</v>
      </c>
      <c r="N981" s="2" t="s">
        <v>1368</v>
      </c>
      <c r="O981" s="2" t="s">
        <v>5307</v>
      </c>
      <c r="P981" s="2">
        <v>20</v>
      </c>
      <c r="Q981" s="3" t="s">
        <v>2528</v>
      </c>
      <c r="R981" s="2" t="s">
        <v>965</v>
      </c>
      <c r="S981" s="3" t="s">
        <v>2529</v>
      </c>
      <c r="T981" s="3" t="s">
        <v>2496</v>
      </c>
      <c r="U981" s="2">
        <v>74250</v>
      </c>
      <c r="V981" s="2">
        <v>2</v>
      </c>
      <c r="W981" s="2">
        <v>0</v>
      </c>
      <c r="X981" s="2" t="s">
        <v>5308</v>
      </c>
      <c r="Y981" s="2" t="s">
        <v>5309</v>
      </c>
      <c r="Z981" s="51">
        <v>45889.546786574101</v>
      </c>
      <c r="AB981" s="2" t="s">
        <v>950</v>
      </c>
    </row>
    <row r="982" spans="1:28" ht="15.75" x14ac:dyDescent="0.25">
      <c r="A982" s="2">
        <v>981</v>
      </c>
      <c r="B982" s="50" t="s">
        <v>1370</v>
      </c>
      <c r="C982" s="47">
        <f ca="1">SUMIF([1]Data!$AC$2:$AC$173,C982,[1]Data!$AD$2:$AD$173)</f>
        <v>0</v>
      </c>
      <c r="D982" s="51">
        <v>45889</v>
      </c>
      <c r="E982" s="51">
        <v>45897</v>
      </c>
      <c r="F982" s="52">
        <v>45889.546791168999</v>
      </c>
      <c r="G982" s="3" t="s">
        <v>5306</v>
      </c>
      <c r="H982" s="51"/>
      <c r="I982" s="2" t="s">
        <v>2487</v>
      </c>
      <c r="J982" s="3" t="s">
        <v>2488</v>
      </c>
      <c r="K982" s="2" t="s">
        <v>2489</v>
      </c>
      <c r="L982" s="2" t="s">
        <v>2490</v>
      </c>
      <c r="M982" s="3" t="s">
        <v>1369</v>
      </c>
      <c r="N982" s="2" t="s">
        <v>1368</v>
      </c>
      <c r="O982" s="2" t="s">
        <v>5307</v>
      </c>
      <c r="P982" s="2">
        <v>30</v>
      </c>
      <c r="Q982" s="3" t="s">
        <v>2547</v>
      </c>
      <c r="R982" s="2" t="s">
        <v>994</v>
      </c>
      <c r="S982" s="3" t="s">
        <v>2548</v>
      </c>
      <c r="T982" s="3" t="s">
        <v>2496</v>
      </c>
      <c r="U982" s="2">
        <v>111606</v>
      </c>
      <c r="V982" s="2">
        <v>1</v>
      </c>
      <c r="W982" s="2">
        <v>0</v>
      </c>
      <c r="X982" s="2" t="s">
        <v>5308</v>
      </c>
      <c r="Y982" s="2" t="s">
        <v>5309</v>
      </c>
      <c r="Z982" s="51">
        <v>45889.546786574101</v>
      </c>
      <c r="AB982" s="2" t="s">
        <v>950</v>
      </c>
    </row>
    <row r="983" spans="1:28" ht="15.75" x14ac:dyDescent="0.25">
      <c r="A983" s="2">
        <v>982</v>
      </c>
      <c r="B983" s="50" t="s">
        <v>1370</v>
      </c>
      <c r="C983" s="47">
        <f ca="1">SUMIF([1]Data!$AC$2:$AC$173,C983,[1]Data!$AD$2:$AD$173)</f>
        <v>0</v>
      </c>
      <c r="D983" s="51">
        <v>45889</v>
      </c>
      <c r="E983" s="51">
        <v>45897</v>
      </c>
      <c r="F983" s="52">
        <v>45889.546791168999</v>
      </c>
      <c r="G983" s="3" t="s">
        <v>5306</v>
      </c>
      <c r="H983" s="51"/>
      <c r="I983" s="2" t="s">
        <v>2487</v>
      </c>
      <c r="J983" s="3" t="s">
        <v>2488</v>
      </c>
      <c r="K983" s="2" t="s">
        <v>2489</v>
      </c>
      <c r="L983" s="2" t="s">
        <v>2490</v>
      </c>
      <c r="M983" s="3" t="s">
        <v>1369</v>
      </c>
      <c r="N983" s="2" t="s">
        <v>1368</v>
      </c>
      <c r="O983" s="2" t="s">
        <v>5307</v>
      </c>
      <c r="P983" s="2">
        <v>40</v>
      </c>
      <c r="Q983" s="3" t="s">
        <v>2519</v>
      </c>
      <c r="R983" s="2" t="s">
        <v>951</v>
      </c>
      <c r="S983" s="3" t="s">
        <v>2520</v>
      </c>
      <c r="T983" s="3" t="s">
        <v>2496</v>
      </c>
      <c r="U983" s="2">
        <v>111058</v>
      </c>
      <c r="V983" s="2">
        <v>1</v>
      </c>
      <c r="W983" s="2">
        <v>0</v>
      </c>
      <c r="X983" s="2" t="s">
        <v>5308</v>
      </c>
      <c r="Y983" s="2" t="s">
        <v>5309</v>
      </c>
      <c r="Z983" s="51">
        <v>45889.546786574101</v>
      </c>
      <c r="AB983" s="2" t="s">
        <v>950</v>
      </c>
    </row>
    <row r="984" spans="1:28" ht="15.75" x14ac:dyDescent="0.25">
      <c r="A984" s="2">
        <v>983</v>
      </c>
      <c r="B984" s="50" t="s">
        <v>1367</v>
      </c>
      <c r="C984" s="47">
        <f ca="1">SUMIF([1]Data!$AC$2:$AC$173,C984,[1]Data!$AD$2:$AD$173)</f>
        <v>0</v>
      </c>
      <c r="D984" s="51">
        <v>45889</v>
      </c>
      <c r="E984" s="51">
        <v>45889</v>
      </c>
      <c r="F984" s="52">
        <v>45889.546941516201</v>
      </c>
      <c r="G984" s="3" t="s">
        <v>5310</v>
      </c>
      <c r="H984" s="51"/>
      <c r="I984" s="2" t="s">
        <v>2487</v>
      </c>
      <c r="J984" s="3" t="s">
        <v>2488</v>
      </c>
      <c r="K984" s="2" t="s">
        <v>2489</v>
      </c>
      <c r="L984" s="2" t="s">
        <v>2490</v>
      </c>
      <c r="M984" s="3" t="s">
        <v>1366</v>
      </c>
      <c r="N984" s="2" t="s">
        <v>1365</v>
      </c>
      <c r="O984" s="2" t="s">
        <v>5304</v>
      </c>
      <c r="P984" s="2">
        <v>10</v>
      </c>
      <c r="Q984" s="3" t="s">
        <v>2510</v>
      </c>
      <c r="R984" s="2" t="s">
        <v>955</v>
      </c>
      <c r="S984" s="3" t="s">
        <v>2511</v>
      </c>
      <c r="T984" s="3" t="s">
        <v>2496</v>
      </c>
      <c r="U984" s="2">
        <v>46000</v>
      </c>
      <c r="V984" s="2">
        <v>4</v>
      </c>
      <c r="W984" s="2">
        <v>0</v>
      </c>
      <c r="X984" s="2" t="s">
        <v>1365</v>
      </c>
      <c r="Y984" s="2" t="s">
        <v>5305</v>
      </c>
      <c r="Z984" s="51">
        <v>45889.546936886603</v>
      </c>
      <c r="AB984" s="2" t="s">
        <v>950</v>
      </c>
    </row>
    <row r="985" spans="1:28" ht="15.75" x14ac:dyDescent="0.25">
      <c r="A985" s="2">
        <v>984</v>
      </c>
      <c r="B985" s="50" t="s">
        <v>1367</v>
      </c>
      <c r="C985" s="47">
        <f ca="1">SUMIF([1]Data!$AC$2:$AC$173,C985,[1]Data!$AD$2:$AD$173)</f>
        <v>0</v>
      </c>
      <c r="D985" s="51">
        <v>45889</v>
      </c>
      <c r="E985" s="51">
        <v>45889</v>
      </c>
      <c r="F985" s="52">
        <v>45889.546941516201</v>
      </c>
      <c r="G985" s="3" t="s">
        <v>5310</v>
      </c>
      <c r="H985" s="51"/>
      <c r="I985" s="2" t="s">
        <v>2487</v>
      </c>
      <c r="J985" s="3" t="s">
        <v>2488</v>
      </c>
      <c r="K985" s="2" t="s">
        <v>2489</v>
      </c>
      <c r="L985" s="2" t="s">
        <v>2490</v>
      </c>
      <c r="M985" s="3" t="s">
        <v>1366</v>
      </c>
      <c r="N985" s="2" t="s">
        <v>1365</v>
      </c>
      <c r="O985" s="2" t="s">
        <v>5304</v>
      </c>
      <c r="P985" s="2">
        <v>20</v>
      </c>
      <c r="Q985" s="3" t="s">
        <v>2563</v>
      </c>
      <c r="R985" s="2" t="s">
        <v>961</v>
      </c>
      <c r="S985" s="3" t="s">
        <v>2564</v>
      </c>
      <c r="T985" s="3" t="s">
        <v>2496</v>
      </c>
      <c r="U985" s="2">
        <v>73431</v>
      </c>
      <c r="V985" s="2">
        <v>1</v>
      </c>
      <c r="W985" s="2">
        <v>0</v>
      </c>
      <c r="X985" s="2" t="s">
        <v>1365</v>
      </c>
      <c r="Y985" s="2" t="s">
        <v>5305</v>
      </c>
      <c r="Z985" s="51">
        <v>45889.546936886603</v>
      </c>
      <c r="AB985" s="2" t="s">
        <v>950</v>
      </c>
    </row>
    <row r="986" spans="1:28" ht="15.75" x14ac:dyDescent="0.25">
      <c r="A986" s="2">
        <v>985</v>
      </c>
      <c r="B986" s="50" t="s">
        <v>1364</v>
      </c>
      <c r="C986" s="47">
        <f ca="1">SUMIF([1]Data!$AC$2:$AC$173,C986,[1]Data!$AD$2:$AD$173)</f>
        <v>0</v>
      </c>
      <c r="D986" s="51">
        <v>45889</v>
      </c>
      <c r="E986" s="51">
        <v>45889</v>
      </c>
      <c r="F986" s="52">
        <v>45889.548767592598</v>
      </c>
      <c r="G986" s="3" t="s">
        <v>5311</v>
      </c>
      <c r="H986" s="51"/>
      <c r="I986" s="2" t="s">
        <v>2487</v>
      </c>
      <c r="J986" s="3" t="s">
        <v>2488</v>
      </c>
      <c r="K986" s="2" t="s">
        <v>2489</v>
      </c>
      <c r="L986" s="2" t="s">
        <v>2490</v>
      </c>
      <c r="M986" s="3" t="s">
        <v>1363</v>
      </c>
      <c r="N986" s="2" t="s">
        <v>1362</v>
      </c>
      <c r="O986" s="2" t="s">
        <v>5312</v>
      </c>
      <c r="P986" s="2">
        <v>10</v>
      </c>
      <c r="Q986" s="3" t="s">
        <v>2528</v>
      </c>
      <c r="R986" s="2" t="s">
        <v>965</v>
      </c>
      <c r="S986" s="3" t="s">
        <v>2529</v>
      </c>
      <c r="T986" s="3" t="s">
        <v>2496</v>
      </c>
      <c r="U986" s="2">
        <v>74250</v>
      </c>
      <c r="V986" s="2">
        <v>2</v>
      </c>
      <c r="W986" s="2">
        <v>0</v>
      </c>
      <c r="X986" s="2" t="s">
        <v>1362</v>
      </c>
      <c r="Z986" s="51">
        <v>45889.548762963001</v>
      </c>
      <c r="AB986" s="2" t="s">
        <v>950</v>
      </c>
    </row>
    <row r="987" spans="1:28" ht="15.75" x14ac:dyDescent="0.25">
      <c r="A987" s="2">
        <v>986</v>
      </c>
      <c r="B987" s="50" t="s">
        <v>1361</v>
      </c>
      <c r="C987" s="47">
        <f ca="1">SUMIF([1]Data!$AC$2:$AC$173,C987,[1]Data!$AD$2:$AD$173)</f>
        <v>0</v>
      </c>
      <c r="D987" s="51">
        <v>45889</v>
      </c>
      <c r="E987" s="51">
        <v>45889</v>
      </c>
      <c r="F987" s="52">
        <v>45889.550681597197</v>
      </c>
      <c r="G987" s="3" t="s">
        <v>5313</v>
      </c>
      <c r="H987" s="51"/>
      <c r="I987" s="2" t="s">
        <v>2487</v>
      </c>
      <c r="J987" s="3" t="s">
        <v>2488</v>
      </c>
      <c r="K987" s="2" t="s">
        <v>2489</v>
      </c>
      <c r="L987" s="2" t="s">
        <v>2490</v>
      </c>
      <c r="M987" s="3" t="s">
        <v>1360</v>
      </c>
      <c r="N987" s="2" t="s">
        <v>1359</v>
      </c>
      <c r="O987" s="2" t="s">
        <v>5314</v>
      </c>
      <c r="P987" s="2">
        <v>10</v>
      </c>
      <c r="Q987" s="3" t="s">
        <v>2502</v>
      </c>
      <c r="R987" s="2" t="s">
        <v>981</v>
      </c>
      <c r="S987" s="3" t="s">
        <v>2503</v>
      </c>
      <c r="T987" s="3" t="s">
        <v>2496</v>
      </c>
      <c r="U987" s="2">
        <v>50182</v>
      </c>
      <c r="V987" s="2">
        <v>1</v>
      </c>
      <c r="W987" s="2">
        <v>0</v>
      </c>
      <c r="X987" s="2" t="s">
        <v>5315</v>
      </c>
      <c r="Y987" s="2" t="s">
        <v>2541</v>
      </c>
      <c r="Z987" s="51">
        <v>45889.5506769329</v>
      </c>
      <c r="AB987" s="2" t="s">
        <v>950</v>
      </c>
    </row>
    <row r="988" spans="1:28" ht="15.75" x14ac:dyDescent="0.25">
      <c r="A988" s="2">
        <v>987</v>
      </c>
      <c r="B988" s="50" t="s">
        <v>1358</v>
      </c>
      <c r="C988" s="47">
        <f ca="1">SUMIF([1]Data!$AC$2:$AC$173,C988,[1]Data!$AD$2:$AD$173)</f>
        <v>0</v>
      </c>
      <c r="D988" s="51">
        <v>45889</v>
      </c>
      <c r="E988" s="51">
        <v>45889</v>
      </c>
      <c r="F988" s="52">
        <v>45889.553876539401</v>
      </c>
      <c r="G988" s="3" t="s">
        <v>5316</v>
      </c>
      <c r="H988" s="51"/>
      <c r="I988" s="2" t="s">
        <v>2487</v>
      </c>
      <c r="J988" s="3" t="s">
        <v>2488</v>
      </c>
      <c r="K988" s="2" t="s">
        <v>2489</v>
      </c>
      <c r="L988" s="2" t="s">
        <v>2490</v>
      </c>
      <c r="M988" s="3" t="s">
        <v>1357</v>
      </c>
      <c r="N988" s="2" t="s">
        <v>1356</v>
      </c>
      <c r="O988" s="2" t="s">
        <v>5317</v>
      </c>
      <c r="P988" s="2">
        <v>10</v>
      </c>
      <c r="Q988" s="3" t="s">
        <v>2494</v>
      </c>
      <c r="R988" s="2" t="s">
        <v>1079</v>
      </c>
      <c r="S988" s="3" t="s">
        <v>2495</v>
      </c>
      <c r="T988" s="3" t="s">
        <v>2496</v>
      </c>
      <c r="U988" s="2">
        <v>49500</v>
      </c>
      <c r="V988" s="2">
        <v>1</v>
      </c>
      <c r="W988" s="2">
        <v>0</v>
      </c>
      <c r="X988" s="2" t="s">
        <v>1356</v>
      </c>
      <c r="Z988" s="51">
        <v>45889.5538717245</v>
      </c>
      <c r="AB988" s="2" t="s">
        <v>950</v>
      </c>
    </row>
    <row r="989" spans="1:28" ht="15.75" x14ac:dyDescent="0.25">
      <c r="A989" s="2">
        <v>988</v>
      </c>
      <c r="B989" s="50" t="s">
        <v>1355</v>
      </c>
      <c r="C989" s="47">
        <f ca="1">SUMIF([1]Data!$AC$2:$AC$173,C989,[1]Data!$AD$2:$AD$173)</f>
        <v>0</v>
      </c>
      <c r="D989" s="51">
        <v>45889</v>
      </c>
      <c r="E989" s="51">
        <v>45889</v>
      </c>
      <c r="F989" s="52">
        <v>45889.555065162</v>
      </c>
      <c r="G989" s="3" t="s">
        <v>5318</v>
      </c>
      <c r="H989" s="51"/>
      <c r="I989" s="2" t="s">
        <v>2487</v>
      </c>
      <c r="J989" s="3" t="s">
        <v>2488</v>
      </c>
      <c r="K989" s="2" t="s">
        <v>2489</v>
      </c>
      <c r="L989" s="2" t="s">
        <v>2490</v>
      </c>
      <c r="M989" s="3" t="s">
        <v>1354</v>
      </c>
      <c r="N989" s="2" t="s">
        <v>1353</v>
      </c>
      <c r="O989" s="2" t="s">
        <v>5319</v>
      </c>
      <c r="P989" s="2">
        <v>10</v>
      </c>
      <c r="Q989" s="3" t="s">
        <v>2510</v>
      </c>
      <c r="R989" s="2" t="s">
        <v>955</v>
      </c>
      <c r="S989" s="3" t="s">
        <v>2511</v>
      </c>
      <c r="T989" s="3" t="s">
        <v>2496</v>
      </c>
      <c r="U989" s="2">
        <v>46000</v>
      </c>
      <c r="V989" s="2">
        <v>3</v>
      </c>
      <c r="W989" s="2">
        <v>0</v>
      </c>
      <c r="X989" s="2" t="s">
        <v>1353</v>
      </c>
      <c r="Y989" s="2" t="s">
        <v>2541</v>
      </c>
      <c r="Z989" s="51">
        <v>45889.555060381899</v>
      </c>
      <c r="AB989" s="2" t="s">
        <v>950</v>
      </c>
    </row>
    <row r="990" spans="1:28" ht="15.75" x14ac:dyDescent="0.25">
      <c r="A990" s="2">
        <v>989</v>
      </c>
      <c r="B990" s="50" t="s">
        <v>1352</v>
      </c>
      <c r="C990" s="47">
        <f ca="1">SUMIF([1]Data!$AC$2:$AC$173,C990,[1]Data!$AD$2:$AD$173)</f>
        <v>0</v>
      </c>
      <c r="D990" s="51">
        <v>45889</v>
      </c>
      <c r="E990" s="51">
        <v>45889</v>
      </c>
      <c r="F990" s="52">
        <v>45889.556393981497</v>
      </c>
      <c r="G990" s="3" t="s">
        <v>5320</v>
      </c>
      <c r="H990" s="51"/>
      <c r="I990" s="2" t="s">
        <v>2487</v>
      </c>
      <c r="J990" s="3" t="s">
        <v>2488</v>
      </c>
      <c r="K990" s="2" t="s">
        <v>2489</v>
      </c>
      <c r="L990" s="2" t="s">
        <v>2490</v>
      </c>
      <c r="M990" s="3" t="s">
        <v>1351</v>
      </c>
      <c r="N990" s="2" t="s">
        <v>1350</v>
      </c>
      <c r="O990" s="2" t="s">
        <v>5321</v>
      </c>
      <c r="P990" s="2">
        <v>10</v>
      </c>
      <c r="Q990" s="3" t="s">
        <v>2528</v>
      </c>
      <c r="R990" s="2" t="s">
        <v>965</v>
      </c>
      <c r="S990" s="3" t="s">
        <v>2529</v>
      </c>
      <c r="T990" s="3" t="s">
        <v>2496</v>
      </c>
      <c r="U990" s="2">
        <v>74250</v>
      </c>
      <c r="V990" s="2">
        <v>1</v>
      </c>
      <c r="W990" s="2">
        <v>0</v>
      </c>
      <c r="X990" s="2" t="s">
        <v>1350</v>
      </c>
      <c r="Y990" s="2" t="s">
        <v>2541</v>
      </c>
      <c r="Z990" s="51">
        <v>45889.556389664402</v>
      </c>
      <c r="AB990" s="2" t="s">
        <v>950</v>
      </c>
    </row>
    <row r="991" spans="1:28" ht="15.75" x14ac:dyDescent="0.25">
      <c r="A991" s="2">
        <v>990</v>
      </c>
      <c r="B991" s="50" t="s">
        <v>1349</v>
      </c>
      <c r="C991" s="47">
        <f ca="1">SUMIF([1]Data!$AC$2:$AC$173,C991,[1]Data!$AD$2:$AD$173)</f>
        <v>0</v>
      </c>
      <c r="D991" s="51">
        <v>45889</v>
      </c>
      <c r="E991" s="51">
        <v>45894</v>
      </c>
      <c r="F991" s="52">
        <v>45889.560585729203</v>
      </c>
      <c r="G991" s="3" t="s">
        <v>5322</v>
      </c>
      <c r="H991" s="51"/>
      <c r="I991" s="2" t="s">
        <v>2487</v>
      </c>
      <c r="J991" s="3" t="s">
        <v>2488</v>
      </c>
      <c r="K991" s="2" t="s">
        <v>2489</v>
      </c>
      <c r="L991" s="2" t="s">
        <v>2490</v>
      </c>
      <c r="M991" s="3" t="s">
        <v>1348</v>
      </c>
      <c r="N991" s="2" t="s">
        <v>1347</v>
      </c>
      <c r="O991" s="2" t="s">
        <v>5323</v>
      </c>
      <c r="P991" s="2">
        <v>10</v>
      </c>
      <c r="Q991" s="3" t="s">
        <v>2556</v>
      </c>
      <c r="R991" s="2" t="s">
        <v>960</v>
      </c>
      <c r="S991" s="3" t="s">
        <v>2557</v>
      </c>
      <c r="T991" s="3" t="s">
        <v>2496</v>
      </c>
      <c r="U991" s="2">
        <v>55595</v>
      </c>
      <c r="V991" s="2">
        <v>1</v>
      </c>
      <c r="W991" s="2">
        <v>0</v>
      </c>
      <c r="X991" s="2" t="s">
        <v>1347</v>
      </c>
      <c r="Z991" s="51">
        <v>45889.560580868099</v>
      </c>
      <c r="AB991" s="2" t="s">
        <v>950</v>
      </c>
    </row>
    <row r="992" spans="1:28" ht="15.75" x14ac:dyDescent="0.25">
      <c r="A992" s="2">
        <v>991</v>
      </c>
      <c r="B992" s="50" t="s">
        <v>1346</v>
      </c>
      <c r="C992" s="47">
        <f ca="1">SUMIF([1]Data!$AC$2:$AC$173,C992,[1]Data!$AD$2:$AD$173)</f>
        <v>0</v>
      </c>
      <c r="D992" s="51">
        <v>45889</v>
      </c>
      <c r="E992" s="51">
        <v>45894</v>
      </c>
      <c r="F992" s="52">
        <v>45889.564369213003</v>
      </c>
      <c r="G992" s="3" t="s">
        <v>5324</v>
      </c>
      <c r="H992" s="51"/>
      <c r="I992" s="2" t="s">
        <v>2487</v>
      </c>
      <c r="J992" s="3" t="s">
        <v>2488</v>
      </c>
      <c r="K992" s="2" t="s">
        <v>2489</v>
      </c>
      <c r="L992" s="2" t="s">
        <v>2490</v>
      </c>
      <c r="M992" s="3" t="s">
        <v>1345</v>
      </c>
      <c r="N992" s="2" t="s">
        <v>1344</v>
      </c>
      <c r="O992" s="2" t="s">
        <v>5325</v>
      </c>
      <c r="P992" s="2">
        <v>10</v>
      </c>
      <c r="Q992" s="3" t="s">
        <v>2519</v>
      </c>
      <c r="R992" s="2" t="s">
        <v>951</v>
      </c>
      <c r="S992" s="3" t="s">
        <v>2520</v>
      </c>
      <c r="T992" s="3" t="s">
        <v>2496</v>
      </c>
      <c r="U992" s="2">
        <v>111058</v>
      </c>
      <c r="V992" s="2">
        <v>5</v>
      </c>
      <c r="W992" s="2">
        <v>0</v>
      </c>
      <c r="X992" s="2" t="s">
        <v>1344</v>
      </c>
      <c r="Y992" s="2" t="s">
        <v>5326</v>
      </c>
      <c r="Z992" s="51">
        <v>45889.564364780097</v>
      </c>
      <c r="AA992" s="2" t="s">
        <v>5327</v>
      </c>
      <c r="AB992" s="2" t="s">
        <v>950</v>
      </c>
    </row>
    <row r="993" spans="1:28" ht="15.75" x14ac:dyDescent="0.25">
      <c r="A993" s="2">
        <v>992</v>
      </c>
      <c r="B993" s="50" t="s">
        <v>1343</v>
      </c>
      <c r="C993" s="47">
        <f ca="1">SUMIF([1]Data!$AC$2:$AC$173,C993,[1]Data!$AD$2:$AD$173)</f>
        <v>0</v>
      </c>
      <c r="D993" s="51">
        <v>45889</v>
      </c>
      <c r="E993" s="51">
        <v>45889</v>
      </c>
      <c r="F993" s="52">
        <v>45889.571718171297</v>
      </c>
      <c r="G993" s="3" t="s">
        <v>5328</v>
      </c>
      <c r="H993" s="51"/>
      <c r="I993" s="2" t="s">
        <v>2487</v>
      </c>
      <c r="J993" s="3" t="s">
        <v>2488</v>
      </c>
      <c r="K993" s="2" t="s">
        <v>2489</v>
      </c>
      <c r="L993" s="2" t="s">
        <v>2490</v>
      </c>
      <c r="M993" s="3" t="s">
        <v>1342</v>
      </c>
      <c r="N993" s="2" t="s">
        <v>1341</v>
      </c>
      <c r="O993" s="2" t="s">
        <v>5329</v>
      </c>
      <c r="P993" s="2">
        <v>10</v>
      </c>
      <c r="Q993" s="3" t="s">
        <v>2556</v>
      </c>
      <c r="R993" s="2" t="s">
        <v>960</v>
      </c>
      <c r="S993" s="3" t="s">
        <v>2557</v>
      </c>
      <c r="T993" s="3" t="s">
        <v>2496</v>
      </c>
      <c r="U993" s="2">
        <v>55595</v>
      </c>
      <c r="V993" s="2">
        <v>2</v>
      </c>
      <c r="W993" s="2">
        <v>0</v>
      </c>
      <c r="X993" s="2" t="s">
        <v>5330</v>
      </c>
      <c r="Y993" s="2" t="s">
        <v>5331</v>
      </c>
      <c r="Z993" s="51">
        <v>45889.571713275502</v>
      </c>
      <c r="AB993" s="2" t="s">
        <v>950</v>
      </c>
    </row>
    <row r="994" spans="1:28" ht="15.75" x14ac:dyDescent="0.25">
      <c r="A994" s="2">
        <v>993</v>
      </c>
      <c r="B994" s="50" t="s">
        <v>1340</v>
      </c>
      <c r="C994" s="47">
        <f ca="1">SUMIF([1]Data!$AC$2:$AC$173,C994,[1]Data!$AD$2:$AD$173)</f>
        <v>0</v>
      </c>
      <c r="D994" s="51">
        <v>45889</v>
      </c>
      <c r="E994" s="51">
        <v>45894</v>
      </c>
      <c r="F994" s="52">
        <v>45889.573206018496</v>
      </c>
      <c r="G994" s="3" t="s">
        <v>5332</v>
      </c>
      <c r="H994" s="51"/>
      <c r="I994" s="2" t="s">
        <v>2487</v>
      </c>
      <c r="J994" s="3" t="s">
        <v>2488</v>
      </c>
      <c r="K994" s="2" t="s">
        <v>2489</v>
      </c>
      <c r="L994" s="2" t="s">
        <v>2490</v>
      </c>
      <c r="M994" s="3" t="s">
        <v>1339</v>
      </c>
      <c r="N994" s="2" t="s">
        <v>1338</v>
      </c>
      <c r="O994" s="2" t="s">
        <v>5333</v>
      </c>
      <c r="P994" s="2">
        <v>10</v>
      </c>
      <c r="Q994" s="3" t="s">
        <v>2519</v>
      </c>
      <c r="R994" s="2" t="s">
        <v>951</v>
      </c>
      <c r="S994" s="3" t="s">
        <v>2520</v>
      </c>
      <c r="T994" s="3" t="s">
        <v>2496</v>
      </c>
      <c r="U994" s="2">
        <v>111058</v>
      </c>
      <c r="V994" s="2">
        <v>1</v>
      </c>
      <c r="W994" s="2">
        <v>0</v>
      </c>
      <c r="X994" s="2" t="s">
        <v>1338</v>
      </c>
      <c r="Z994" s="51">
        <v>45889.573200891202</v>
      </c>
      <c r="AA994" s="2" t="s">
        <v>5334</v>
      </c>
      <c r="AB994" s="2" t="s">
        <v>950</v>
      </c>
    </row>
    <row r="995" spans="1:28" ht="15.75" x14ac:dyDescent="0.25">
      <c r="A995" s="2">
        <v>994</v>
      </c>
      <c r="B995" s="50" t="s">
        <v>1337</v>
      </c>
      <c r="C995" s="47">
        <f ca="1">SUMIF([1]Data!$AC$2:$AC$173,C995,[1]Data!$AD$2:$AD$173)</f>
        <v>0</v>
      </c>
      <c r="D995" s="51">
        <v>45889</v>
      </c>
      <c r="E995" s="51">
        <v>45889</v>
      </c>
      <c r="F995" s="52">
        <v>45889.575449919001</v>
      </c>
      <c r="G995" s="3" t="s">
        <v>5335</v>
      </c>
      <c r="H995" s="51"/>
      <c r="I995" s="2" t="s">
        <v>2487</v>
      </c>
      <c r="J995" s="3" t="s">
        <v>2488</v>
      </c>
      <c r="K995" s="2" t="s">
        <v>2489</v>
      </c>
      <c r="L995" s="2" t="s">
        <v>2490</v>
      </c>
      <c r="M995" s="3" t="s">
        <v>1336</v>
      </c>
      <c r="N995" s="2" t="s">
        <v>1335</v>
      </c>
      <c r="O995" s="2" t="s">
        <v>3620</v>
      </c>
      <c r="P995" s="2">
        <v>10</v>
      </c>
      <c r="Q995" s="3" t="s">
        <v>2510</v>
      </c>
      <c r="R995" s="2" t="s">
        <v>955</v>
      </c>
      <c r="S995" s="3" t="s">
        <v>2511</v>
      </c>
      <c r="T995" s="3" t="s">
        <v>2496</v>
      </c>
      <c r="U995" s="2">
        <v>46000</v>
      </c>
      <c r="V995" s="2">
        <v>2</v>
      </c>
      <c r="W995" s="2">
        <v>0</v>
      </c>
      <c r="X995" s="2" t="s">
        <v>1335</v>
      </c>
      <c r="Z995" s="51">
        <v>45889.575444907401</v>
      </c>
      <c r="AB995" s="2" t="s">
        <v>950</v>
      </c>
    </row>
    <row r="996" spans="1:28" ht="15.75" x14ac:dyDescent="0.25">
      <c r="A996" s="2">
        <v>995</v>
      </c>
      <c r="B996" s="50" t="s">
        <v>1334</v>
      </c>
      <c r="C996" s="47">
        <f ca="1">SUMIF([1]Data!$AC$2:$AC$173,C996,[1]Data!$AD$2:$AD$173)</f>
        <v>0</v>
      </c>
      <c r="D996" s="51">
        <v>45889</v>
      </c>
      <c r="E996" s="51">
        <v>45889</v>
      </c>
      <c r="F996" s="52">
        <v>45889.577653205997</v>
      </c>
      <c r="G996" s="3" t="s">
        <v>5336</v>
      </c>
      <c r="H996" s="51"/>
      <c r="I996" s="2" t="s">
        <v>2487</v>
      </c>
      <c r="J996" s="3" t="s">
        <v>2488</v>
      </c>
      <c r="K996" s="2" t="s">
        <v>2489</v>
      </c>
      <c r="L996" s="2" t="s">
        <v>2490</v>
      </c>
      <c r="M996" s="3" t="s">
        <v>1333</v>
      </c>
      <c r="N996" s="2" t="s">
        <v>1332</v>
      </c>
      <c r="O996" s="2" t="s">
        <v>5337</v>
      </c>
      <c r="P996" s="2">
        <v>10</v>
      </c>
      <c r="Q996" s="3" t="s">
        <v>2494</v>
      </c>
      <c r="R996" s="2" t="s">
        <v>1079</v>
      </c>
      <c r="S996" s="3" t="s">
        <v>2495</v>
      </c>
      <c r="T996" s="3" t="s">
        <v>2496</v>
      </c>
      <c r="U996" s="2">
        <v>49500</v>
      </c>
      <c r="V996" s="2">
        <v>2</v>
      </c>
      <c r="W996" s="2">
        <v>0</v>
      </c>
      <c r="X996" s="2" t="s">
        <v>1332</v>
      </c>
      <c r="Y996" s="2" t="s">
        <v>5338</v>
      </c>
      <c r="Z996" s="51">
        <v>45889.577648344901</v>
      </c>
      <c r="AB996" s="2" t="s">
        <v>950</v>
      </c>
    </row>
    <row r="997" spans="1:28" ht="15.75" x14ac:dyDescent="0.25">
      <c r="A997" s="2">
        <v>996</v>
      </c>
      <c r="B997" s="50" t="s">
        <v>1334</v>
      </c>
      <c r="C997" s="47">
        <f ca="1">SUMIF([1]Data!$AC$2:$AC$173,C997,[1]Data!$AD$2:$AD$173)</f>
        <v>0</v>
      </c>
      <c r="D997" s="51">
        <v>45889</v>
      </c>
      <c r="E997" s="51">
        <v>45889</v>
      </c>
      <c r="F997" s="52">
        <v>45889.577653205997</v>
      </c>
      <c r="G997" s="3" t="s">
        <v>5336</v>
      </c>
      <c r="H997" s="51"/>
      <c r="I997" s="2" t="s">
        <v>2487</v>
      </c>
      <c r="J997" s="3" t="s">
        <v>2488</v>
      </c>
      <c r="K997" s="2" t="s">
        <v>2489</v>
      </c>
      <c r="L997" s="2" t="s">
        <v>2490</v>
      </c>
      <c r="M997" s="3" t="s">
        <v>1333</v>
      </c>
      <c r="N997" s="2" t="s">
        <v>1332</v>
      </c>
      <c r="O997" s="2" t="s">
        <v>5337</v>
      </c>
      <c r="P997" s="2">
        <v>20</v>
      </c>
      <c r="Q997" s="3" t="s">
        <v>2510</v>
      </c>
      <c r="R997" s="2" t="s">
        <v>955</v>
      </c>
      <c r="S997" s="3" t="s">
        <v>2511</v>
      </c>
      <c r="T997" s="3" t="s">
        <v>2496</v>
      </c>
      <c r="U997" s="2">
        <v>46000</v>
      </c>
      <c r="V997" s="2">
        <v>3</v>
      </c>
      <c r="W997" s="2">
        <v>0</v>
      </c>
      <c r="X997" s="2" t="s">
        <v>1332</v>
      </c>
      <c r="Y997" s="2" t="s">
        <v>5338</v>
      </c>
      <c r="Z997" s="51">
        <v>45889.577648344901</v>
      </c>
      <c r="AB997" s="2" t="s">
        <v>950</v>
      </c>
    </row>
    <row r="998" spans="1:28" ht="15.75" x14ac:dyDescent="0.25">
      <c r="A998" s="2">
        <v>997</v>
      </c>
      <c r="B998" s="50" t="s">
        <v>1334</v>
      </c>
      <c r="C998" s="47">
        <f ca="1">SUMIF([1]Data!$AC$2:$AC$173,C998,[1]Data!$AD$2:$AD$173)</f>
        <v>0</v>
      </c>
      <c r="D998" s="51">
        <v>45889</v>
      </c>
      <c r="E998" s="51">
        <v>45889</v>
      </c>
      <c r="F998" s="52">
        <v>45889.577653205997</v>
      </c>
      <c r="G998" s="3" t="s">
        <v>5336</v>
      </c>
      <c r="H998" s="51"/>
      <c r="I998" s="2" t="s">
        <v>2487</v>
      </c>
      <c r="J998" s="3" t="s">
        <v>2488</v>
      </c>
      <c r="K998" s="2" t="s">
        <v>2489</v>
      </c>
      <c r="L998" s="2" t="s">
        <v>2490</v>
      </c>
      <c r="M998" s="3" t="s">
        <v>1333</v>
      </c>
      <c r="N998" s="2" t="s">
        <v>1332</v>
      </c>
      <c r="O998" s="2" t="s">
        <v>5337</v>
      </c>
      <c r="P998" s="2">
        <v>30</v>
      </c>
      <c r="Q998" s="3" t="s">
        <v>2592</v>
      </c>
      <c r="R998" s="2" t="s">
        <v>959</v>
      </c>
      <c r="S998" s="3" t="s">
        <v>2593</v>
      </c>
      <c r="T998" s="3" t="s">
        <v>2496</v>
      </c>
      <c r="U998" s="2">
        <v>70950</v>
      </c>
      <c r="V998" s="2">
        <v>3</v>
      </c>
      <c r="W998" s="2">
        <v>0</v>
      </c>
      <c r="X998" s="2" t="s">
        <v>1332</v>
      </c>
      <c r="Y998" s="2" t="s">
        <v>5338</v>
      </c>
      <c r="Z998" s="51">
        <v>45889.577648344901</v>
      </c>
      <c r="AB998" s="2" t="s">
        <v>950</v>
      </c>
    </row>
    <row r="999" spans="1:28" ht="15.75" x14ac:dyDescent="0.25">
      <c r="A999" s="2">
        <v>998</v>
      </c>
      <c r="B999" s="50" t="s">
        <v>1334</v>
      </c>
      <c r="C999" s="47">
        <f ca="1">SUMIF([1]Data!$AC$2:$AC$173,C999,[1]Data!$AD$2:$AD$173)</f>
        <v>0</v>
      </c>
      <c r="D999" s="51">
        <v>45889</v>
      </c>
      <c r="E999" s="51">
        <v>45889</v>
      </c>
      <c r="F999" s="52">
        <v>45889.577653205997</v>
      </c>
      <c r="G999" s="3" t="s">
        <v>5336</v>
      </c>
      <c r="H999" s="51"/>
      <c r="I999" s="2" t="s">
        <v>2487</v>
      </c>
      <c r="J999" s="3" t="s">
        <v>2488</v>
      </c>
      <c r="K999" s="2" t="s">
        <v>2489</v>
      </c>
      <c r="L999" s="2" t="s">
        <v>2490</v>
      </c>
      <c r="M999" s="3" t="s">
        <v>1333</v>
      </c>
      <c r="N999" s="2" t="s">
        <v>1332</v>
      </c>
      <c r="O999" s="2" t="s">
        <v>5337</v>
      </c>
      <c r="P999" s="2">
        <v>40</v>
      </c>
      <c r="Q999" s="3" t="s">
        <v>2547</v>
      </c>
      <c r="R999" s="2" t="s">
        <v>994</v>
      </c>
      <c r="S999" s="3" t="s">
        <v>2548</v>
      </c>
      <c r="T999" s="3" t="s">
        <v>2496</v>
      </c>
      <c r="U999" s="2">
        <v>111606</v>
      </c>
      <c r="V999" s="2">
        <v>3</v>
      </c>
      <c r="W999" s="2">
        <v>0</v>
      </c>
      <c r="X999" s="2" t="s">
        <v>1332</v>
      </c>
      <c r="Y999" s="2" t="s">
        <v>5338</v>
      </c>
      <c r="Z999" s="51">
        <v>45889.577648344901</v>
      </c>
      <c r="AB999" s="2" t="s">
        <v>950</v>
      </c>
    </row>
    <row r="1000" spans="1:28" ht="15.75" x14ac:dyDescent="0.25">
      <c r="A1000" s="2">
        <v>999</v>
      </c>
      <c r="B1000" s="50" t="s">
        <v>1334</v>
      </c>
      <c r="C1000" s="47">
        <f ca="1">SUMIF([1]Data!$AC$2:$AC$173,C1000,[1]Data!$AD$2:$AD$173)</f>
        <v>0</v>
      </c>
      <c r="D1000" s="51">
        <v>45889</v>
      </c>
      <c r="E1000" s="51">
        <v>45889</v>
      </c>
      <c r="F1000" s="52">
        <v>45889.577653205997</v>
      </c>
      <c r="G1000" s="3" t="s">
        <v>5336</v>
      </c>
      <c r="H1000" s="51"/>
      <c r="I1000" s="2" t="s">
        <v>2487</v>
      </c>
      <c r="J1000" s="3" t="s">
        <v>2488</v>
      </c>
      <c r="K1000" s="2" t="s">
        <v>2489</v>
      </c>
      <c r="L1000" s="2" t="s">
        <v>2490</v>
      </c>
      <c r="M1000" s="3" t="s">
        <v>1333</v>
      </c>
      <c r="N1000" s="2" t="s">
        <v>1332</v>
      </c>
      <c r="O1000" s="2" t="s">
        <v>5337</v>
      </c>
      <c r="P1000" s="2">
        <v>50</v>
      </c>
      <c r="Q1000" s="3" t="s">
        <v>2556</v>
      </c>
      <c r="R1000" s="2" t="s">
        <v>960</v>
      </c>
      <c r="S1000" s="3" t="s">
        <v>2557</v>
      </c>
      <c r="T1000" s="3" t="s">
        <v>2496</v>
      </c>
      <c r="U1000" s="2">
        <v>55595</v>
      </c>
      <c r="V1000" s="2">
        <v>3</v>
      </c>
      <c r="W1000" s="2">
        <v>0</v>
      </c>
      <c r="X1000" s="2" t="s">
        <v>1332</v>
      </c>
      <c r="Y1000" s="2" t="s">
        <v>5338</v>
      </c>
      <c r="Z1000" s="51">
        <v>45889.577648344901</v>
      </c>
      <c r="AB1000" s="2" t="s">
        <v>950</v>
      </c>
    </row>
    <row r="1001" spans="1:28" ht="15.75" x14ac:dyDescent="0.25">
      <c r="A1001" s="2">
        <v>1000</v>
      </c>
      <c r="B1001" s="50" t="s">
        <v>1334</v>
      </c>
      <c r="C1001" s="47">
        <f ca="1">SUMIF([1]Data!$AC$2:$AC$173,C1001,[1]Data!$AD$2:$AD$173)</f>
        <v>0</v>
      </c>
      <c r="D1001" s="51">
        <v>45889</v>
      </c>
      <c r="E1001" s="51">
        <v>45889</v>
      </c>
      <c r="F1001" s="52">
        <v>45889.577653205997</v>
      </c>
      <c r="G1001" s="3" t="s">
        <v>5336</v>
      </c>
      <c r="H1001" s="51"/>
      <c r="I1001" s="2" t="s">
        <v>2487</v>
      </c>
      <c r="J1001" s="3" t="s">
        <v>2488</v>
      </c>
      <c r="K1001" s="2" t="s">
        <v>2489</v>
      </c>
      <c r="L1001" s="2" t="s">
        <v>2490</v>
      </c>
      <c r="M1001" s="3" t="s">
        <v>1333</v>
      </c>
      <c r="N1001" s="2" t="s">
        <v>1332</v>
      </c>
      <c r="O1001" s="2" t="s">
        <v>5337</v>
      </c>
      <c r="P1001" s="2">
        <v>60</v>
      </c>
      <c r="Q1001" s="3" t="s">
        <v>2519</v>
      </c>
      <c r="R1001" s="2" t="s">
        <v>951</v>
      </c>
      <c r="S1001" s="3" t="s">
        <v>2520</v>
      </c>
      <c r="T1001" s="3" t="s">
        <v>2496</v>
      </c>
      <c r="U1001" s="2">
        <v>111058</v>
      </c>
      <c r="V1001" s="2">
        <v>7</v>
      </c>
      <c r="W1001" s="2">
        <v>0</v>
      </c>
      <c r="X1001" s="2" t="s">
        <v>1332</v>
      </c>
      <c r="Y1001" s="2" t="s">
        <v>5338</v>
      </c>
      <c r="Z1001" s="51">
        <v>45889.577648344901</v>
      </c>
      <c r="AB1001" s="2" t="s">
        <v>950</v>
      </c>
    </row>
    <row r="1002" spans="1:28" ht="15.75" x14ac:dyDescent="0.25">
      <c r="A1002" s="2">
        <v>1001</v>
      </c>
      <c r="B1002" s="50" t="s">
        <v>1334</v>
      </c>
      <c r="C1002" s="47">
        <f ca="1">SUMIF([1]Data!$AC$2:$AC$173,C1002,[1]Data!$AD$2:$AD$173)</f>
        <v>0</v>
      </c>
      <c r="D1002" s="51">
        <v>45889</v>
      </c>
      <c r="E1002" s="51">
        <v>45889</v>
      </c>
      <c r="F1002" s="52">
        <v>45889.577653205997</v>
      </c>
      <c r="G1002" s="3" t="s">
        <v>5336</v>
      </c>
      <c r="H1002" s="51"/>
      <c r="I1002" s="2" t="s">
        <v>2487</v>
      </c>
      <c r="J1002" s="3" t="s">
        <v>2488</v>
      </c>
      <c r="K1002" s="2" t="s">
        <v>2489</v>
      </c>
      <c r="L1002" s="2" t="s">
        <v>2490</v>
      </c>
      <c r="M1002" s="3" t="s">
        <v>1333</v>
      </c>
      <c r="N1002" s="2" t="s">
        <v>1332</v>
      </c>
      <c r="O1002" s="2" t="s">
        <v>5337</v>
      </c>
      <c r="P1002" s="2">
        <v>70</v>
      </c>
      <c r="Q1002" s="3" t="s">
        <v>2528</v>
      </c>
      <c r="R1002" s="2" t="s">
        <v>965</v>
      </c>
      <c r="S1002" s="3" t="s">
        <v>2529</v>
      </c>
      <c r="T1002" s="3" t="s">
        <v>2496</v>
      </c>
      <c r="U1002" s="2">
        <v>74250</v>
      </c>
      <c r="V1002" s="2">
        <v>7</v>
      </c>
      <c r="W1002" s="2">
        <v>0</v>
      </c>
      <c r="X1002" s="2" t="s">
        <v>1332</v>
      </c>
      <c r="Y1002" s="2" t="s">
        <v>5338</v>
      </c>
      <c r="Z1002" s="51">
        <v>45889.577648344901</v>
      </c>
      <c r="AB1002" s="2" t="s">
        <v>950</v>
      </c>
    </row>
    <row r="1003" spans="1:28" ht="15.75" x14ac:dyDescent="0.25">
      <c r="A1003" s="2">
        <v>1002</v>
      </c>
      <c r="B1003" s="50" t="s">
        <v>1334</v>
      </c>
      <c r="C1003" s="47">
        <f ca="1">SUMIF([1]Data!$AC$2:$AC$173,C1003,[1]Data!$AD$2:$AD$173)</f>
        <v>0</v>
      </c>
      <c r="D1003" s="51">
        <v>45889</v>
      </c>
      <c r="E1003" s="51">
        <v>45889</v>
      </c>
      <c r="F1003" s="52">
        <v>45889.577653205997</v>
      </c>
      <c r="G1003" s="3" t="s">
        <v>5336</v>
      </c>
      <c r="H1003" s="51"/>
      <c r="I1003" s="2" t="s">
        <v>2487</v>
      </c>
      <c r="J1003" s="3" t="s">
        <v>2488</v>
      </c>
      <c r="K1003" s="2" t="s">
        <v>2489</v>
      </c>
      <c r="L1003" s="2" t="s">
        <v>2490</v>
      </c>
      <c r="M1003" s="3" t="s">
        <v>1333</v>
      </c>
      <c r="N1003" s="2" t="s">
        <v>1332</v>
      </c>
      <c r="O1003" s="2" t="s">
        <v>5337</v>
      </c>
      <c r="P1003" s="2">
        <v>80</v>
      </c>
      <c r="Q1003" s="3" t="s">
        <v>2502</v>
      </c>
      <c r="R1003" s="2" t="s">
        <v>981</v>
      </c>
      <c r="S1003" s="3" t="s">
        <v>2503</v>
      </c>
      <c r="T1003" s="3" t="s">
        <v>2496</v>
      </c>
      <c r="U1003" s="2">
        <v>50182</v>
      </c>
      <c r="V1003" s="2">
        <v>8</v>
      </c>
      <c r="W1003" s="2">
        <v>0</v>
      </c>
      <c r="X1003" s="2" t="s">
        <v>1332</v>
      </c>
      <c r="Y1003" s="2" t="s">
        <v>5338</v>
      </c>
      <c r="Z1003" s="51">
        <v>45889.577648344901</v>
      </c>
      <c r="AB1003" s="2" t="s">
        <v>950</v>
      </c>
    </row>
    <row r="1004" spans="1:28" ht="15.75" x14ac:dyDescent="0.25">
      <c r="A1004" s="2">
        <v>1003</v>
      </c>
      <c r="B1004" s="50" t="s">
        <v>1331</v>
      </c>
      <c r="C1004" s="47">
        <f ca="1">SUMIF([1]Data!$AC$2:$AC$173,C1004,[1]Data!$AD$2:$AD$173)</f>
        <v>0</v>
      </c>
      <c r="D1004" s="51">
        <v>45889</v>
      </c>
      <c r="E1004" s="51">
        <v>45889</v>
      </c>
      <c r="F1004" s="52">
        <v>45889.577802546301</v>
      </c>
      <c r="G1004" s="3" t="s">
        <v>5339</v>
      </c>
      <c r="H1004" s="51"/>
      <c r="I1004" s="2" t="s">
        <v>2487</v>
      </c>
      <c r="J1004" s="3" t="s">
        <v>2488</v>
      </c>
      <c r="K1004" s="2" t="s">
        <v>2489</v>
      </c>
      <c r="L1004" s="2" t="s">
        <v>2490</v>
      </c>
      <c r="M1004" s="3" t="s">
        <v>1330</v>
      </c>
      <c r="N1004" s="2" t="s">
        <v>1329</v>
      </c>
      <c r="O1004" s="2" t="s">
        <v>5340</v>
      </c>
      <c r="P1004" s="2">
        <v>10</v>
      </c>
      <c r="Q1004" s="3" t="s">
        <v>2502</v>
      </c>
      <c r="R1004" s="2" t="s">
        <v>981</v>
      </c>
      <c r="S1004" s="3" t="s">
        <v>2503</v>
      </c>
      <c r="T1004" s="3" t="s">
        <v>2496</v>
      </c>
      <c r="U1004" s="2">
        <v>50182</v>
      </c>
      <c r="V1004" s="2">
        <v>1</v>
      </c>
      <c r="W1004" s="2">
        <v>0</v>
      </c>
      <c r="X1004" s="2" t="s">
        <v>1329</v>
      </c>
      <c r="Y1004" s="2" t="s">
        <v>5341</v>
      </c>
      <c r="Z1004" s="51">
        <v>45889.577797685197</v>
      </c>
      <c r="AA1004" s="2" t="s">
        <v>5342</v>
      </c>
      <c r="AB1004" s="2" t="s">
        <v>950</v>
      </c>
    </row>
    <row r="1005" spans="1:28" ht="15.75" x14ac:dyDescent="0.25">
      <c r="A1005" s="2">
        <v>1004</v>
      </c>
      <c r="B1005" s="50" t="s">
        <v>1328</v>
      </c>
      <c r="C1005" s="47">
        <f ca="1">SUMIF([1]Data!$AC$2:$AC$173,C1005,[1]Data!$AD$2:$AD$173)</f>
        <v>0</v>
      </c>
      <c r="D1005" s="51">
        <v>45889</v>
      </c>
      <c r="E1005" s="51">
        <v>45889</v>
      </c>
      <c r="F1005" s="52">
        <v>45889.578399618098</v>
      </c>
      <c r="G1005" s="3" t="s">
        <v>5343</v>
      </c>
      <c r="H1005" s="51"/>
      <c r="I1005" s="2" t="s">
        <v>2487</v>
      </c>
      <c r="J1005" s="3" t="s">
        <v>2488</v>
      </c>
      <c r="K1005" s="2" t="s">
        <v>2489</v>
      </c>
      <c r="L1005" s="2" t="s">
        <v>2490</v>
      </c>
      <c r="M1005" s="3" t="s">
        <v>1327</v>
      </c>
      <c r="N1005" s="2" t="s">
        <v>1326</v>
      </c>
      <c r="O1005" s="2" t="s">
        <v>5344</v>
      </c>
      <c r="P1005" s="2">
        <v>10</v>
      </c>
      <c r="Q1005" s="3" t="s">
        <v>2528</v>
      </c>
      <c r="R1005" s="2" t="s">
        <v>965</v>
      </c>
      <c r="S1005" s="3" t="s">
        <v>2529</v>
      </c>
      <c r="T1005" s="3" t="s">
        <v>2496</v>
      </c>
      <c r="U1005" s="2">
        <v>74250</v>
      </c>
      <c r="V1005" s="2">
        <v>1</v>
      </c>
      <c r="W1005" s="2">
        <v>0</v>
      </c>
      <c r="X1005" s="2" t="s">
        <v>5345</v>
      </c>
      <c r="Z1005" s="51">
        <v>45889.578394363401</v>
      </c>
      <c r="AB1005" s="2" t="s">
        <v>950</v>
      </c>
    </row>
    <row r="1006" spans="1:28" ht="15.75" x14ac:dyDescent="0.25">
      <c r="A1006" s="2">
        <v>1005</v>
      </c>
      <c r="B1006" s="50" t="s">
        <v>1325</v>
      </c>
      <c r="C1006" s="47">
        <f ca="1">SUMIF([1]Data!$AC$2:$AC$173,C1006,[1]Data!$AD$2:$AD$173)</f>
        <v>0</v>
      </c>
      <c r="D1006" s="51">
        <v>45889</v>
      </c>
      <c r="E1006" s="51">
        <v>45889</v>
      </c>
      <c r="F1006" s="52">
        <v>45889.578540312497</v>
      </c>
      <c r="G1006" s="3" t="s">
        <v>5346</v>
      </c>
      <c r="H1006" s="51"/>
      <c r="I1006" s="2" t="s">
        <v>2487</v>
      </c>
      <c r="J1006" s="3" t="s">
        <v>2488</v>
      </c>
      <c r="K1006" s="2" t="s">
        <v>2489</v>
      </c>
      <c r="L1006" s="2" t="s">
        <v>2490</v>
      </c>
      <c r="M1006" s="3" t="s">
        <v>1324</v>
      </c>
      <c r="N1006" s="2" t="s">
        <v>1323</v>
      </c>
      <c r="O1006" s="2" t="s">
        <v>2798</v>
      </c>
      <c r="P1006" s="2">
        <v>10</v>
      </c>
      <c r="Q1006" s="3" t="s">
        <v>2510</v>
      </c>
      <c r="R1006" s="2" t="s">
        <v>955</v>
      </c>
      <c r="S1006" s="3" t="s">
        <v>2511</v>
      </c>
      <c r="T1006" s="3" t="s">
        <v>2496</v>
      </c>
      <c r="U1006" s="2">
        <v>46000</v>
      </c>
      <c r="V1006" s="2">
        <v>3</v>
      </c>
      <c r="W1006" s="2">
        <v>0</v>
      </c>
      <c r="X1006" s="2" t="s">
        <v>1323</v>
      </c>
      <c r="Y1006" s="2" t="s">
        <v>2541</v>
      </c>
      <c r="Z1006" s="51">
        <v>45889.578535185203</v>
      </c>
      <c r="AB1006" s="2" t="s">
        <v>950</v>
      </c>
    </row>
    <row r="1007" spans="1:28" ht="15.75" x14ac:dyDescent="0.25">
      <c r="A1007" s="2">
        <v>1006</v>
      </c>
      <c r="B1007" s="50" t="s">
        <v>1322</v>
      </c>
      <c r="C1007" s="47">
        <f ca="1">SUMIF([1]Data!$AC$2:$AC$173,C1007,[1]Data!$AD$2:$AD$173)</f>
        <v>0</v>
      </c>
      <c r="D1007" s="51">
        <v>45889</v>
      </c>
      <c r="E1007" s="51">
        <v>45894</v>
      </c>
      <c r="F1007" s="52">
        <v>45889.581167789402</v>
      </c>
      <c r="G1007" s="3" t="s">
        <v>5347</v>
      </c>
      <c r="H1007" s="51"/>
      <c r="I1007" s="2" t="s">
        <v>2487</v>
      </c>
      <c r="J1007" s="3" t="s">
        <v>2488</v>
      </c>
      <c r="K1007" s="2" t="s">
        <v>2489</v>
      </c>
      <c r="L1007" s="2" t="s">
        <v>2490</v>
      </c>
      <c r="M1007" s="3" t="s">
        <v>1320</v>
      </c>
      <c r="N1007" s="2" t="s">
        <v>1319</v>
      </c>
      <c r="O1007" s="2" t="s">
        <v>5348</v>
      </c>
      <c r="P1007" s="2">
        <v>10</v>
      </c>
      <c r="Q1007" s="3" t="s">
        <v>2519</v>
      </c>
      <c r="R1007" s="2" t="s">
        <v>951</v>
      </c>
      <c r="S1007" s="3" t="s">
        <v>2520</v>
      </c>
      <c r="T1007" s="3" t="s">
        <v>2496</v>
      </c>
      <c r="U1007" s="2">
        <v>111058</v>
      </c>
      <c r="V1007" s="2">
        <v>1</v>
      </c>
      <c r="W1007" s="2">
        <v>0</v>
      </c>
      <c r="X1007" s="2" t="s">
        <v>1319</v>
      </c>
      <c r="Z1007" s="51">
        <v>45889.581162650502</v>
      </c>
      <c r="AB1007" s="2" t="s">
        <v>950</v>
      </c>
    </row>
    <row r="1008" spans="1:28" ht="15.75" x14ac:dyDescent="0.25">
      <c r="A1008" s="2">
        <v>1007</v>
      </c>
      <c r="B1008" s="50" t="s">
        <v>1322</v>
      </c>
      <c r="C1008" s="47">
        <f ca="1">SUMIF([1]Data!$AC$2:$AC$173,C1008,[1]Data!$AD$2:$AD$173)</f>
        <v>0</v>
      </c>
      <c r="D1008" s="51">
        <v>45889</v>
      </c>
      <c r="E1008" s="51">
        <v>45894</v>
      </c>
      <c r="F1008" s="52">
        <v>45889.581167789402</v>
      </c>
      <c r="G1008" s="3" t="s">
        <v>5347</v>
      </c>
      <c r="H1008" s="51"/>
      <c r="I1008" s="2" t="s">
        <v>2487</v>
      </c>
      <c r="J1008" s="3" t="s">
        <v>2488</v>
      </c>
      <c r="K1008" s="2" t="s">
        <v>2489</v>
      </c>
      <c r="L1008" s="2" t="s">
        <v>2490</v>
      </c>
      <c r="M1008" s="3" t="s">
        <v>1320</v>
      </c>
      <c r="N1008" s="2" t="s">
        <v>1319</v>
      </c>
      <c r="O1008" s="2" t="s">
        <v>5348</v>
      </c>
      <c r="P1008" s="2">
        <v>20</v>
      </c>
      <c r="Q1008" s="3" t="s">
        <v>2510</v>
      </c>
      <c r="R1008" s="2" t="s">
        <v>955</v>
      </c>
      <c r="S1008" s="3" t="s">
        <v>2511</v>
      </c>
      <c r="T1008" s="3" t="s">
        <v>2496</v>
      </c>
      <c r="U1008" s="2">
        <v>46000</v>
      </c>
      <c r="V1008" s="2">
        <v>4</v>
      </c>
      <c r="W1008" s="2">
        <v>0</v>
      </c>
      <c r="X1008" s="2" t="s">
        <v>1319</v>
      </c>
      <c r="Z1008" s="51">
        <v>45889.581162650502</v>
      </c>
      <c r="AB1008" s="2" t="s">
        <v>950</v>
      </c>
    </row>
    <row r="1009" spans="1:28" ht="15.75" x14ac:dyDescent="0.25">
      <c r="A1009" s="2">
        <v>1008</v>
      </c>
      <c r="B1009" s="50" t="s">
        <v>1321</v>
      </c>
      <c r="C1009" s="47">
        <f ca="1">SUMIF([1]Data!$AC$2:$AC$173,C1009,[1]Data!$AD$2:$AD$173)</f>
        <v>0</v>
      </c>
      <c r="D1009" s="51">
        <v>45889</v>
      </c>
      <c r="E1009" s="51">
        <v>45894</v>
      </c>
      <c r="F1009" s="52">
        <v>45889.582258414397</v>
      </c>
      <c r="G1009" s="3" t="s">
        <v>5349</v>
      </c>
      <c r="H1009" s="51"/>
      <c r="I1009" s="2" t="s">
        <v>2487</v>
      </c>
      <c r="J1009" s="3" t="s">
        <v>2488</v>
      </c>
      <c r="K1009" s="2" t="s">
        <v>2489</v>
      </c>
      <c r="L1009" s="2" t="s">
        <v>2490</v>
      </c>
      <c r="M1009" s="3" t="s">
        <v>1320</v>
      </c>
      <c r="N1009" s="2" t="s">
        <v>1319</v>
      </c>
      <c r="O1009" s="2" t="s">
        <v>5348</v>
      </c>
      <c r="P1009" s="2">
        <v>10</v>
      </c>
      <c r="Q1009" s="3" t="s">
        <v>2519</v>
      </c>
      <c r="R1009" s="2" t="s">
        <v>951</v>
      </c>
      <c r="S1009" s="3" t="s">
        <v>2520</v>
      </c>
      <c r="T1009" s="3" t="s">
        <v>2496</v>
      </c>
      <c r="U1009" s="2">
        <v>111058</v>
      </c>
      <c r="V1009" s="2">
        <v>7</v>
      </c>
      <c r="W1009" s="2">
        <v>0</v>
      </c>
      <c r="X1009" s="2" t="s">
        <v>1319</v>
      </c>
      <c r="Z1009" s="51">
        <v>45889.582253240696</v>
      </c>
      <c r="AB1009" s="2" t="s">
        <v>950</v>
      </c>
    </row>
    <row r="1010" spans="1:28" ht="15.75" x14ac:dyDescent="0.25">
      <c r="A1010" s="2">
        <v>1009</v>
      </c>
      <c r="B1010" s="50" t="s">
        <v>1318</v>
      </c>
      <c r="C1010" s="47">
        <f ca="1">SUMIF([1]Data!$AC$2:$AC$173,C1010,[1]Data!$AD$2:$AD$173)</f>
        <v>0</v>
      </c>
      <c r="D1010" s="51">
        <v>45889</v>
      </c>
      <c r="E1010" s="51">
        <v>45894</v>
      </c>
      <c r="F1010" s="52">
        <v>45889.584299340298</v>
      </c>
      <c r="G1010" s="3" t="s">
        <v>5350</v>
      </c>
      <c r="H1010" s="51"/>
      <c r="I1010" s="2" t="s">
        <v>2487</v>
      </c>
      <c r="J1010" s="3" t="s">
        <v>2488</v>
      </c>
      <c r="K1010" s="2" t="s">
        <v>2489</v>
      </c>
      <c r="L1010" s="2" t="s">
        <v>2490</v>
      </c>
      <c r="M1010" s="3" t="s">
        <v>1317</v>
      </c>
      <c r="N1010" s="2" t="s">
        <v>1316</v>
      </c>
      <c r="O1010" s="2" t="s">
        <v>5351</v>
      </c>
      <c r="P1010" s="2">
        <v>10</v>
      </c>
      <c r="Q1010" s="3" t="s">
        <v>2563</v>
      </c>
      <c r="R1010" s="2" t="s">
        <v>961</v>
      </c>
      <c r="S1010" s="3" t="s">
        <v>2564</v>
      </c>
      <c r="T1010" s="3" t="s">
        <v>2496</v>
      </c>
      <c r="U1010" s="2">
        <v>73431</v>
      </c>
      <c r="V1010" s="2">
        <v>1</v>
      </c>
      <c r="W1010" s="2">
        <v>0</v>
      </c>
      <c r="X1010" s="2" t="s">
        <v>1316</v>
      </c>
      <c r="Z1010" s="51">
        <v>45889.584294328699</v>
      </c>
      <c r="AB1010" s="2" t="s">
        <v>950</v>
      </c>
    </row>
    <row r="1011" spans="1:28" ht="15.75" x14ac:dyDescent="0.25">
      <c r="A1011" s="2">
        <v>1010</v>
      </c>
      <c r="B1011" s="50" t="s">
        <v>1315</v>
      </c>
      <c r="C1011" s="47">
        <f ca="1">SUMIF([1]Data!$AC$2:$AC$173,C1011,[1]Data!$AD$2:$AD$173)</f>
        <v>0</v>
      </c>
      <c r="D1011" s="51">
        <v>45889</v>
      </c>
      <c r="E1011" s="51">
        <v>45889</v>
      </c>
      <c r="F1011" s="52">
        <v>45889.589564548602</v>
      </c>
      <c r="G1011" s="3" t="s">
        <v>5352</v>
      </c>
      <c r="H1011" s="51"/>
      <c r="I1011" s="2" t="s">
        <v>2487</v>
      </c>
      <c r="J1011" s="3" t="s">
        <v>2488</v>
      </c>
      <c r="K1011" s="2" t="s">
        <v>2489</v>
      </c>
      <c r="L1011" s="2" t="s">
        <v>2490</v>
      </c>
      <c r="M1011" s="3" t="s">
        <v>1170</v>
      </c>
      <c r="N1011" s="2" t="s">
        <v>1169</v>
      </c>
      <c r="O1011" s="2" t="s">
        <v>3928</v>
      </c>
      <c r="P1011" s="2">
        <v>10</v>
      </c>
      <c r="Q1011" s="3" t="s">
        <v>2592</v>
      </c>
      <c r="R1011" s="2" t="s">
        <v>959</v>
      </c>
      <c r="S1011" s="3" t="s">
        <v>2593</v>
      </c>
      <c r="T1011" s="3" t="s">
        <v>2496</v>
      </c>
      <c r="U1011" s="2">
        <v>70950</v>
      </c>
      <c r="V1011" s="2">
        <v>1</v>
      </c>
      <c r="W1011" s="2">
        <v>0</v>
      </c>
      <c r="X1011" s="2" t="s">
        <v>1169</v>
      </c>
      <c r="Z1011" s="51">
        <v>45889.5895592245</v>
      </c>
      <c r="AB1011" s="2" t="s">
        <v>950</v>
      </c>
    </row>
    <row r="1012" spans="1:28" ht="15.75" x14ac:dyDescent="0.25">
      <c r="A1012" s="2">
        <v>1011</v>
      </c>
      <c r="B1012" s="50" t="s">
        <v>1315</v>
      </c>
      <c r="C1012" s="47">
        <f ca="1">SUMIF([1]Data!$AC$2:$AC$173,C1012,[1]Data!$AD$2:$AD$173)</f>
        <v>0</v>
      </c>
      <c r="D1012" s="51">
        <v>45889</v>
      </c>
      <c r="E1012" s="51">
        <v>45889</v>
      </c>
      <c r="F1012" s="52">
        <v>45889.589564548602</v>
      </c>
      <c r="G1012" s="3" t="s">
        <v>5352</v>
      </c>
      <c r="H1012" s="51"/>
      <c r="I1012" s="2" t="s">
        <v>2487</v>
      </c>
      <c r="J1012" s="3" t="s">
        <v>2488</v>
      </c>
      <c r="K1012" s="2" t="s">
        <v>2489</v>
      </c>
      <c r="L1012" s="2" t="s">
        <v>2490</v>
      </c>
      <c r="M1012" s="3" t="s">
        <v>1170</v>
      </c>
      <c r="N1012" s="2" t="s">
        <v>1169</v>
      </c>
      <c r="O1012" s="2" t="s">
        <v>3928</v>
      </c>
      <c r="P1012" s="2">
        <v>20</v>
      </c>
      <c r="Q1012" s="3" t="s">
        <v>2494</v>
      </c>
      <c r="R1012" s="2" t="s">
        <v>1079</v>
      </c>
      <c r="S1012" s="3" t="s">
        <v>2495</v>
      </c>
      <c r="T1012" s="3" t="s">
        <v>2496</v>
      </c>
      <c r="U1012" s="2">
        <v>49500</v>
      </c>
      <c r="V1012" s="2">
        <v>1</v>
      </c>
      <c r="W1012" s="2">
        <v>0</v>
      </c>
      <c r="X1012" s="2" t="s">
        <v>1169</v>
      </c>
      <c r="Z1012" s="51">
        <v>45889.5895592245</v>
      </c>
      <c r="AB1012" s="2" t="s">
        <v>950</v>
      </c>
    </row>
    <row r="1013" spans="1:28" ht="15.75" x14ac:dyDescent="0.25">
      <c r="A1013" s="2">
        <v>1012</v>
      </c>
      <c r="B1013" s="50" t="s">
        <v>1314</v>
      </c>
      <c r="C1013" s="47">
        <f ca="1">SUMIF([1]Data!$AC$2:$AC$173,C1013,[1]Data!$AD$2:$AD$173)</f>
        <v>0</v>
      </c>
      <c r="D1013" s="51">
        <v>45889</v>
      </c>
      <c r="E1013" s="51">
        <v>45890</v>
      </c>
      <c r="F1013" s="52">
        <v>45889.593165277802</v>
      </c>
      <c r="G1013" s="3" t="s">
        <v>5353</v>
      </c>
      <c r="H1013" s="51"/>
      <c r="I1013" s="2" t="s">
        <v>2487</v>
      </c>
      <c r="J1013" s="3" t="s">
        <v>2488</v>
      </c>
      <c r="K1013" s="2" t="s">
        <v>2489</v>
      </c>
      <c r="L1013" s="2" t="s">
        <v>2490</v>
      </c>
      <c r="M1013" s="3" t="s">
        <v>1313</v>
      </c>
      <c r="N1013" s="2" t="s">
        <v>1312</v>
      </c>
      <c r="O1013" s="2" t="s">
        <v>5354</v>
      </c>
      <c r="P1013" s="2">
        <v>10</v>
      </c>
      <c r="Q1013" s="3" t="s">
        <v>2502</v>
      </c>
      <c r="R1013" s="2" t="s">
        <v>981</v>
      </c>
      <c r="S1013" s="3" t="s">
        <v>2503</v>
      </c>
      <c r="T1013" s="3" t="s">
        <v>2496</v>
      </c>
      <c r="U1013" s="2">
        <v>50182</v>
      </c>
      <c r="V1013" s="2">
        <v>3</v>
      </c>
      <c r="W1013" s="2">
        <v>0</v>
      </c>
      <c r="X1013" s="2" t="s">
        <v>1312</v>
      </c>
      <c r="Y1013" s="2" t="s">
        <v>5355</v>
      </c>
      <c r="Z1013" s="51">
        <v>45889.593159872697</v>
      </c>
      <c r="AA1013" s="2" t="s">
        <v>5356</v>
      </c>
      <c r="AB1013" s="2" t="s">
        <v>950</v>
      </c>
    </row>
    <row r="1014" spans="1:28" ht="15.75" x14ac:dyDescent="0.25">
      <c r="A1014" s="2">
        <v>1013</v>
      </c>
      <c r="B1014" s="50" t="s">
        <v>1311</v>
      </c>
      <c r="C1014" s="47">
        <f ca="1">SUMIF([1]Data!$AC$2:$AC$173,C1014,[1]Data!$AD$2:$AD$173)</f>
        <v>0</v>
      </c>
      <c r="D1014" s="51">
        <v>45889</v>
      </c>
      <c r="E1014" s="51">
        <v>45889</v>
      </c>
      <c r="F1014" s="52">
        <v>45889.594058217597</v>
      </c>
      <c r="G1014" s="3" t="s">
        <v>5357</v>
      </c>
      <c r="H1014" s="51"/>
      <c r="I1014" s="2" t="s">
        <v>2487</v>
      </c>
      <c r="J1014" s="3" t="s">
        <v>2488</v>
      </c>
      <c r="K1014" s="2" t="s">
        <v>2489</v>
      </c>
      <c r="L1014" s="2" t="s">
        <v>2490</v>
      </c>
      <c r="M1014" s="3" t="s">
        <v>1310</v>
      </c>
      <c r="N1014" s="2" t="s">
        <v>1309</v>
      </c>
      <c r="O1014" s="2" t="s">
        <v>5358</v>
      </c>
      <c r="P1014" s="2">
        <v>10</v>
      </c>
      <c r="Q1014" s="3" t="s">
        <v>2528</v>
      </c>
      <c r="R1014" s="2" t="s">
        <v>965</v>
      </c>
      <c r="S1014" s="3" t="s">
        <v>2529</v>
      </c>
      <c r="T1014" s="3" t="s">
        <v>2496</v>
      </c>
      <c r="U1014" s="2">
        <v>74250</v>
      </c>
      <c r="V1014" s="2">
        <v>2</v>
      </c>
      <c r="W1014" s="2">
        <v>0</v>
      </c>
      <c r="X1014" s="2" t="s">
        <v>1309</v>
      </c>
      <c r="Z1014" s="51">
        <v>45889.5940527778</v>
      </c>
      <c r="AA1014" s="2" t="s">
        <v>5359</v>
      </c>
      <c r="AB1014" s="2" t="s">
        <v>950</v>
      </c>
    </row>
    <row r="1015" spans="1:28" ht="15.75" x14ac:dyDescent="0.25">
      <c r="A1015" s="2">
        <v>1014</v>
      </c>
      <c r="B1015" s="50" t="s">
        <v>1308</v>
      </c>
      <c r="C1015" s="47">
        <f ca="1">SUMIF([1]Data!$AC$2:$AC$173,C1015,[1]Data!$AD$2:$AD$173)</f>
        <v>0</v>
      </c>
      <c r="D1015" s="51">
        <v>45889</v>
      </c>
      <c r="E1015" s="51">
        <v>45894</v>
      </c>
      <c r="F1015" s="52">
        <v>45889.601279780101</v>
      </c>
      <c r="G1015" s="3" t="s">
        <v>5360</v>
      </c>
      <c r="H1015" s="51"/>
      <c r="I1015" s="2" t="s">
        <v>2487</v>
      </c>
      <c r="J1015" s="3" t="s">
        <v>2488</v>
      </c>
      <c r="K1015" s="2" t="s">
        <v>2489</v>
      </c>
      <c r="L1015" s="2" t="s">
        <v>2490</v>
      </c>
      <c r="M1015" s="3" t="s">
        <v>1307</v>
      </c>
      <c r="N1015" s="2" t="s">
        <v>1306</v>
      </c>
      <c r="O1015" s="2" t="s">
        <v>5361</v>
      </c>
      <c r="P1015" s="2">
        <v>10</v>
      </c>
      <c r="Q1015" s="3" t="s">
        <v>2556</v>
      </c>
      <c r="R1015" s="2" t="s">
        <v>960</v>
      </c>
      <c r="S1015" s="3" t="s">
        <v>2557</v>
      </c>
      <c r="T1015" s="3" t="s">
        <v>2496</v>
      </c>
      <c r="U1015" s="2">
        <v>55595</v>
      </c>
      <c r="V1015" s="2">
        <v>3</v>
      </c>
      <c r="W1015" s="2">
        <v>0</v>
      </c>
      <c r="X1015" s="2" t="s">
        <v>1306</v>
      </c>
      <c r="Y1015" s="2" t="s">
        <v>5362</v>
      </c>
      <c r="Z1015" s="51">
        <v>45889.6012744213</v>
      </c>
      <c r="AB1015" s="2" t="s">
        <v>950</v>
      </c>
    </row>
    <row r="1016" spans="1:28" ht="15.75" x14ac:dyDescent="0.25">
      <c r="A1016" s="2">
        <v>1015</v>
      </c>
      <c r="B1016" s="50" t="s">
        <v>1308</v>
      </c>
      <c r="C1016" s="47">
        <f ca="1">SUMIF([1]Data!$AC$2:$AC$173,C1016,[1]Data!$AD$2:$AD$173)</f>
        <v>0</v>
      </c>
      <c r="D1016" s="51">
        <v>45889</v>
      </c>
      <c r="E1016" s="51">
        <v>45894</v>
      </c>
      <c r="F1016" s="52">
        <v>45889.601279780101</v>
      </c>
      <c r="G1016" s="3" t="s">
        <v>5360</v>
      </c>
      <c r="H1016" s="51"/>
      <c r="I1016" s="2" t="s">
        <v>2487</v>
      </c>
      <c r="J1016" s="3" t="s">
        <v>2488</v>
      </c>
      <c r="K1016" s="2" t="s">
        <v>2489</v>
      </c>
      <c r="L1016" s="2" t="s">
        <v>2490</v>
      </c>
      <c r="M1016" s="3" t="s">
        <v>1307</v>
      </c>
      <c r="N1016" s="2" t="s">
        <v>1306</v>
      </c>
      <c r="O1016" s="2" t="s">
        <v>5361</v>
      </c>
      <c r="P1016" s="2">
        <v>20</v>
      </c>
      <c r="Q1016" s="3" t="s">
        <v>2502</v>
      </c>
      <c r="R1016" s="2" t="s">
        <v>981</v>
      </c>
      <c r="S1016" s="3" t="s">
        <v>2503</v>
      </c>
      <c r="T1016" s="3" t="s">
        <v>2496</v>
      </c>
      <c r="U1016" s="2">
        <v>50182</v>
      </c>
      <c r="V1016" s="2">
        <v>2</v>
      </c>
      <c r="W1016" s="2">
        <v>0</v>
      </c>
      <c r="X1016" s="2" t="s">
        <v>1306</v>
      </c>
      <c r="Y1016" s="2" t="s">
        <v>5362</v>
      </c>
      <c r="Z1016" s="51">
        <v>45889.6012744213</v>
      </c>
      <c r="AB1016" s="2" t="s">
        <v>950</v>
      </c>
    </row>
    <row r="1017" spans="1:28" ht="15.75" x14ac:dyDescent="0.25">
      <c r="A1017" s="2">
        <v>1016</v>
      </c>
      <c r="B1017" s="50" t="s">
        <v>1308</v>
      </c>
      <c r="C1017" s="47">
        <f ca="1">SUMIF([1]Data!$AC$2:$AC$173,C1017,[1]Data!$AD$2:$AD$173)</f>
        <v>0</v>
      </c>
      <c r="D1017" s="51">
        <v>45889</v>
      </c>
      <c r="E1017" s="51">
        <v>45894</v>
      </c>
      <c r="F1017" s="52">
        <v>45889.601279780101</v>
      </c>
      <c r="G1017" s="3" t="s">
        <v>5360</v>
      </c>
      <c r="H1017" s="51"/>
      <c r="I1017" s="2" t="s">
        <v>2487</v>
      </c>
      <c r="J1017" s="3" t="s">
        <v>2488</v>
      </c>
      <c r="K1017" s="2" t="s">
        <v>2489</v>
      </c>
      <c r="L1017" s="2" t="s">
        <v>2490</v>
      </c>
      <c r="M1017" s="3" t="s">
        <v>1307</v>
      </c>
      <c r="N1017" s="2" t="s">
        <v>1306</v>
      </c>
      <c r="O1017" s="2" t="s">
        <v>5361</v>
      </c>
      <c r="P1017" s="2">
        <v>30</v>
      </c>
      <c r="Q1017" s="3" t="s">
        <v>2519</v>
      </c>
      <c r="R1017" s="2" t="s">
        <v>951</v>
      </c>
      <c r="S1017" s="3" t="s">
        <v>2520</v>
      </c>
      <c r="T1017" s="3" t="s">
        <v>2496</v>
      </c>
      <c r="U1017" s="2">
        <v>111058</v>
      </c>
      <c r="V1017" s="2">
        <v>2</v>
      </c>
      <c r="W1017" s="2">
        <v>0</v>
      </c>
      <c r="X1017" s="2" t="s">
        <v>1306</v>
      </c>
      <c r="Y1017" s="2" t="s">
        <v>5362</v>
      </c>
      <c r="Z1017" s="51">
        <v>45889.6012744213</v>
      </c>
      <c r="AB1017" s="2" t="s">
        <v>950</v>
      </c>
    </row>
    <row r="1018" spans="1:28" ht="15.75" x14ac:dyDescent="0.25">
      <c r="A1018" s="2">
        <v>1017</v>
      </c>
      <c r="B1018" s="50" t="s">
        <v>1305</v>
      </c>
      <c r="C1018" s="47">
        <f ca="1">SUMIF([1]Data!$AC$2:$AC$173,C1018,[1]Data!$AD$2:$AD$173)</f>
        <v>0</v>
      </c>
      <c r="D1018" s="51">
        <v>45889</v>
      </c>
      <c r="E1018" s="51">
        <v>45889</v>
      </c>
      <c r="F1018" s="52">
        <v>45889.601464664403</v>
      </c>
      <c r="G1018" s="3" t="s">
        <v>5363</v>
      </c>
      <c r="H1018" s="51"/>
      <c r="I1018" s="2" t="s">
        <v>2487</v>
      </c>
      <c r="J1018" s="3" t="s">
        <v>2488</v>
      </c>
      <c r="K1018" s="2" t="s">
        <v>2489</v>
      </c>
      <c r="L1018" s="2" t="s">
        <v>2490</v>
      </c>
      <c r="M1018" s="3" t="s">
        <v>1304</v>
      </c>
      <c r="N1018" s="2" t="s">
        <v>1303</v>
      </c>
      <c r="O1018" s="2" t="s">
        <v>4245</v>
      </c>
      <c r="P1018" s="2">
        <v>10</v>
      </c>
      <c r="Q1018" s="3" t="s">
        <v>2510</v>
      </c>
      <c r="R1018" s="2" t="s">
        <v>955</v>
      </c>
      <c r="S1018" s="3" t="s">
        <v>2511</v>
      </c>
      <c r="T1018" s="3" t="s">
        <v>2496</v>
      </c>
      <c r="U1018" s="2">
        <v>46000</v>
      </c>
      <c r="V1018" s="2">
        <v>4</v>
      </c>
      <c r="W1018" s="2">
        <v>0</v>
      </c>
      <c r="X1018" s="2" t="s">
        <v>1303</v>
      </c>
      <c r="Y1018" s="2" t="s">
        <v>4246</v>
      </c>
      <c r="Z1018" s="51">
        <v>45889.601459108802</v>
      </c>
      <c r="AB1018" s="2" t="s">
        <v>950</v>
      </c>
    </row>
    <row r="1019" spans="1:28" ht="15.75" x14ac:dyDescent="0.25">
      <c r="A1019" s="2">
        <v>1018</v>
      </c>
      <c r="B1019" s="50" t="s">
        <v>1305</v>
      </c>
      <c r="C1019" s="47">
        <f ca="1">SUMIF([1]Data!$AC$2:$AC$173,C1019,[1]Data!$AD$2:$AD$173)</f>
        <v>0</v>
      </c>
      <c r="D1019" s="51">
        <v>45889</v>
      </c>
      <c r="E1019" s="51">
        <v>45889</v>
      </c>
      <c r="F1019" s="52">
        <v>45889.601464664403</v>
      </c>
      <c r="G1019" s="3" t="s">
        <v>5363</v>
      </c>
      <c r="H1019" s="51"/>
      <c r="I1019" s="2" t="s">
        <v>2487</v>
      </c>
      <c r="J1019" s="3" t="s">
        <v>2488</v>
      </c>
      <c r="K1019" s="2" t="s">
        <v>2489</v>
      </c>
      <c r="L1019" s="2" t="s">
        <v>2490</v>
      </c>
      <c r="M1019" s="3" t="s">
        <v>1304</v>
      </c>
      <c r="N1019" s="2" t="s">
        <v>1303</v>
      </c>
      <c r="O1019" s="2" t="s">
        <v>4245</v>
      </c>
      <c r="P1019" s="2">
        <v>20</v>
      </c>
      <c r="Q1019" s="3" t="s">
        <v>2502</v>
      </c>
      <c r="R1019" s="2" t="s">
        <v>981</v>
      </c>
      <c r="S1019" s="3" t="s">
        <v>2503</v>
      </c>
      <c r="T1019" s="3" t="s">
        <v>2496</v>
      </c>
      <c r="U1019" s="2">
        <v>50182</v>
      </c>
      <c r="V1019" s="2">
        <v>3</v>
      </c>
      <c r="W1019" s="2">
        <v>0</v>
      </c>
      <c r="X1019" s="2" t="s">
        <v>1303</v>
      </c>
      <c r="Y1019" s="2" t="s">
        <v>4246</v>
      </c>
      <c r="Z1019" s="51">
        <v>45889.601459108802</v>
      </c>
      <c r="AB1019" s="2" t="s">
        <v>950</v>
      </c>
    </row>
    <row r="1020" spans="1:28" ht="15.75" x14ac:dyDescent="0.25">
      <c r="A1020" s="2">
        <v>1019</v>
      </c>
      <c r="B1020" s="50" t="s">
        <v>1302</v>
      </c>
      <c r="C1020" s="47">
        <f ca="1">SUMIF([1]Data!$AC$2:$AC$173,C1020,[1]Data!$AD$2:$AD$173)</f>
        <v>0</v>
      </c>
      <c r="D1020" s="51">
        <v>45889</v>
      </c>
      <c r="E1020" s="51">
        <v>45889</v>
      </c>
      <c r="F1020" s="52">
        <v>45889.601926932897</v>
      </c>
      <c r="G1020" s="3" t="s">
        <v>5364</v>
      </c>
      <c r="H1020" s="51"/>
      <c r="I1020" s="2" t="s">
        <v>2487</v>
      </c>
      <c r="J1020" s="3" t="s">
        <v>2488</v>
      </c>
      <c r="K1020" s="2" t="s">
        <v>2489</v>
      </c>
      <c r="L1020" s="2" t="s">
        <v>2490</v>
      </c>
      <c r="M1020" s="3" t="s">
        <v>1301</v>
      </c>
      <c r="N1020" s="2" t="s">
        <v>1300</v>
      </c>
      <c r="O1020" s="2" t="s">
        <v>5365</v>
      </c>
      <c r="P1020" s="2">
        <v>10</v>
      </c>
      <c r="Q1020" s="3" t="s">
        <v>2592</v>
      </c>
      <c r="R1020" s="2" t="s">
        <v>959</v>
      </c>
      <c r="S1020" s="3" t="s">
        <v>2593</v>
      </c>
      <c r="T1020" s="3" t="s">
        <v>2496</v>
      </c>
      <c r="U1020" s="2">
        <v>70950</v>
      </c>
      <c r="V1020" s="2">
        <v>2</v>
      </c>
      <c r="W1020" s="2">
        <v>0</v>
      </c>
      <c r="X1020" s="2" t="s">
        <v>1300</v>
      </c>
      <c r="Y1020" s="2" t="s">
        <v>5366</v>
      </c>
      <c r="Z1020" s="51">
        <v>45889.601921377303</v>
      </c>
      <c r="AB1020" s="2" t="s">
        <v>950</v>
      </c>
    </row>
    <row r="1021" spans="1:28" ht="15.75" x14ac:dyDescent="0.25">
      <c r="A1021" s="2">
        <v>1020</v>
      </c>
      <c r="B1021" s="50" t="s">
        <v>1299</v>
      </c>
      <c r="C1021" s="47">
        <f ca="1">SUMIF([1]Data!$AC$2:$AC$173,C1021,[1]Data!$AD$2:$AD$173)</f>
        <v>0</v>
      </c>
      <c r="D1021" s="51">
        <v>45889</v>
      </c>
      <c r="E1021" s="51">
        <v>45894</v>
      </c>
      <c r="F1021" s="52">
        <v>45889.602103206002</v>
      </c>
      <c r="G1021" s="3" t="s">
        <v>5367</v>
      </c>
      <c r="H1021" s="51"/>
      <c r="I1021" s="2" t="s">
        <v>2487</v>
      </c>
      <c r="J1021" s="3" t="s">
        <v>2488</v>
      </c>
      <c r="K1021" s="2" t="s">
        <v>2489</v>
      </c>
      <c r="L1021" s="2" t="s">
        <v>2490</v>
      </c>
      <c r="M1021" s="3" t="s">
        <v>1298</v>
      </c>
      <c r="N1021" s="2" t="s">
        <v>1297</v>
      </c>
      <c r="O1021" s="2" t="s">
        <v>5368</v>
      </c>
      <c r="P1021" s="2">
        <v>10</v>
      </c>
      <c r="Q1021" s="3" t="s">
        <v>2519</v>
      </c>
      <c r="R1021" s="2" t="s">
        <v>951</v>
      </c>
      <c r="S1021" s="3" t="s">
        <v>2520</v>
      </c>
      <c r="T1021" s="3" t="s">
        <v>2496</v>
      </c>
      <c r="U1021" s="2">
        <v>111058</v>
      </c>
      <c r="V1021" s="2">
        <v>1</v>
      </c>
      <c r="W1021" s="2">
        <v>0</v>
      </c>
      <c r="X1021" s="2" t="s">
        <v>1297</v>
      </c>
      <c r="Z1021" s="51">
        <v>45889.602097766197</v>
      </c>
      <c r="AB1021" s="2" t="s">
        <v>950</v>
      </c>
    </row>
    <row r="1022" spans="1:28" ht="15.75" x14ac:dyDescent="0.25">
      <c r="A1022" s="2">
        <v>1021</v>
      </c>
      <c r="B1022" s="50" t="s">
        <v>1296</v>
      </c>
      <c r="C1022" s="47">
        <f ca="1">SUMIF([1]Data!$AC$2:$AC$173,C1022,[1]Data!$AD$2:$AD$173)</f>
        <v>0</v>
      </c>
      <c r="D1022" s="51">
        <v>45889</v>
      </c>
      <c r="E1022" s="51">
        <v>45894</v>
      </c>
      <c r="F1022" s="52">
        <v>45889.6026879282</v>
      </c>
      <c r="G1022" s="3" t="s">
        <v>5369</v>
      </c>
      <c r="H1022" s="51"/>
      <c r="I1022" s="2" t="s">
        <v>2487</v>
      </c>
      <c r="J1022" s="3" t="s">
        <v>2488</v>
      </c>
      <c r="K1022" s="2" t="s">
        <v>2489</v>
      </c>
      <c r="L1022" s="2" t="s">
        <v>2490</v>
      </c>
      <c r="M1022" s="3" t="s">
        <v>1295</v>
      </c>
      <c r="N1022" s="2" t="s">
        <v>1294</v>
      </c>
      <c r="O1022" s="2" t="s">
        <v>5195</v>
      </c>
      <c r="P1022" s="2">
        <v>10</v>
      </c>
      <c r="Q1022" s="3" t="s">
        <v>2519</v>
      </c>
      <c r="R1022" s="2" t="s">
        <v>951</v>
      </c>
      <c r="S1022" s="3" t="s">
        <v>2520</v>
      </c>
      <c r="T1022" s="3" t="s">
        <v>2496</v>
      </c>
      <c r="U1022" s="2">
        <v>111058</v>
      </c>
      <c r="V1022" s="2">
        <v>6</v>
      </c>
      <c r="W1022" s="2">
        <v>0</v>
      </c>
      <c r="X1022" s="2" t="s">
        <v>1294</v>
      </c>
      <c r="Z1022" s="51">
        <v>45889.602682442099</v>
      </c>
      <c r="AB1022" s="2" t="s">
        <v>950</v>
      </c>
    </row>
    <row r="1023" spans="1:28" ht="15.75" x14ac:dyDescent="0.25">
      <c r="A1023" s="2">
        <v>1022</v>
      </c>
      <c r="B1023" s="50" t="s">
        <v>1293</v>
      </c>
      <c r="C1023" s="47">
        <f ca="1">SUMIF([1]Data!$AC$2:$AC$173,C1023,[1]Data!$AD$2:$AD$173)</f>
        <v>0</v>
      </c>
      <c r="D1023" s="51">
        <v>45889</v>
      </c>
      <c r="E1023" s="51">
        <v>45894</v>
      </c>
      <c r="F1023" s="52">
        <v>45889.6034735301</v>
      </c>
      <c r="G1023" s="3" t="s">
        <v>5370</v>
      </c>
      <c r="H1023" s="51"/>
      <c r="I1023" s="2" t="s">
        <v>2487</v>
      </c>
      <c r="J1023" s="3" t="s">
        <v>2488</v>
      </c>
      <c r="K1023" s="2" t="s">
        <v>2489</v>
      </c>
      <c r="L1023" s="2" t="s">
        <v>2490</v>
      </c>
      <c r="M1023" s="3" t="s">
        <v>1292</v>
      </c>
      <c r="N1023" s="2" t="s">
        <v>1291</v>
      </c>
      <c r="O1023" s="2" t="s">
        <v>5371</v>
      </c>
      <c r="P1023" s="2">
        <v>10</v>
      </c>
      <c r="Q1023" s="3" t="s">
        <v>2519</v>
      </c>
      <c r="R1023" s="2" t="s">
        <v>951</v>
      </c>
      <c r="S1023" s="3" t="s">
        <v>2520</v>
      </c>
      <c r="T1023" s="3" t="s">
        <v>2496</v>
      </c>
      <c r="U1023" s="2">
        <v>111058</v>
      </c>
      <c r="V1023" s="2">
        <v>2</v>
      </c>
      <c r="W1023" s="2">
        <v>0</v>
      </c>
      <c r="X1023" s="2" t="s">
        <v>1291</v>
      </c>
      <c r="Y1023" s="2" t="s">
        <v>5372</v>
      </c>
      <c r="Z1023" s="51">
        <v>45889.6034679398</v>
      </c>
      <c r="AB1023" s="2" t="s">
        <v>950</v>
      </c>
    </row>
    <row r="1024" spans="1:28" ht="15.75" x14ac:dyDescent="0.25">
      <c r="A1024" s="2">
        <v>1023</v>
      </c>
      <c r="B1024" s="50" t="s">
        <v>1290</v>
      </c>
      <c r="C1024" s="47">
        <f ca="1">SUMIF([1]Data!$AC$2:$AC$173,C1024,[1]Data!$AD$2:$AD$173)</f>
        <v>0</v>
      </c>
      <c r="D1024" s="51">
        <v>45889</v>
      </c>
      <c r="E1024" s="51">
        <v>45894</v>
      </c>
      <c r="F1024" s="52">
        <v>45889.605031018502</v>
      </c>
      <c r="G1024" s="3" t="s">
        <v>5373</v>
      </c>
      <c r="H1024" s="51"/>
      <c r="I1024" s="2" t="s">
        <v>2487</v>
      </c>
      <c r="J1024" s="3" t="s">
        <v>2488</v>
      </c>
      <c r="K1024" s="2" t="s">
        <v>2489</v>
      </c>
      <c r="L1024" s="2" t="s">
        <v>2490</v>
      </c>
      <c r="M1024" s="3" t="s">
        <v>1279</v>
      </c>
      <c r="N1024" s="2" t="s">
        <v>1278</v>
      </c>
      <c r="O1024" s="2" t="s">
        <v>5374</v>
      </c>
      <c r="P1024" s="2">
        <v>10</v>
      </c>
      <c r="Q1024" s="3" t="s">
        <v>2519</v>
      </c>
      <c r="R1024" s="2" t="s">
        <v>951</v>
      </c>
      <c r="S1024" s="3" t="s">
        <v>2520</v>
      </c>
      <c r="T1024" s="3" t="s">
        <v>2496</v>
      </c>
      <c r="U1024" s="2">
        <v>111058</v>
      </c>
      <c r="V1024" s="2">
        <v>3</v>
      </c>
      <c r="W1024" s="2">
        <v>0</v>
      </c>
      <c r="X1024" s="2" t="s">
        <v>1278</v>
      </c>
      <c r="Z1024" s="51">
        <v>45889.605025347199</v>
      </c>
      <c r="AB1024" s="2" t="s">
        <v>950</v>
      </c>
    </row>
    <row r="1025" spans="1:28" ht="15.75" x14ac:dyDescent="0.25">
      <c r="A1025" s="2">
        <v>1024</v>
      </c>
      <c r="B1025" s="50" t="s">
        <v>1289</v>
      </c>
      <c r="C1025" s="47">
        <f ca="1">SUMIF([1]Data!$AC$2:$AC$173,C1025,[1]Data!$AD$2:$AD$173)</f>
        <v>0</v>
      </c>
      <c r="D1025" s="51">
        <v>45889</v>
      </c>
      <c r="E1025" s="51">
        <v>45889</v>
      </c>
      <c r="F1025" s="52">
        <v>45889.606211342601</v>
      </c>
      <c r="G1025" s="3" t="s">
        <v>5375</v>
      </c>
      <c r="H1025" s="51"/>
      <c r="I1025" s="2" t="s">
        <v>2487</v>
      </c>
      <c r="J1025" s="3" t="s">
        <v>2488</v>
      </c>
      <c r="K1025" s="2" t="s">
        <v>2489</v>
      </c>
      <c r="L1025" s="2" t="s">
        <v>2490</v>
      </c>
      <c r="M1025" s="3" t="s">
        <v>1288</v>
      </c>
      <c r="N1025" s="2" t="s">
        <v>1287</v>
      </c>
      <c r="O1025" s="2" t="s">
        <v>5376</v>
      </c>
      <c r="P1025" s="2">
        <v>10</v>
      </c>
      <c r="Q1025" s="3" t="s">
        <v>2502</v>
      </c>
      <c r="R1025" s="2" t="s">
        <v>981</v>
      </c>
      <c r="S1025" s="3" t="s">
        <v>2503</v>
      </c>
      <c r="T1025" s="3" t="s">
        <v>2496</v>
      </c>
      <c r="U1025" s="2">
        <v>50182</v>
      </c>
      <c r="V1025" s="2">
        <v>1</v>
      </c>
      <c r="W1025" s="2">
        <v>0</v>
      </c>
      <c r="X1025" s="2" t="s">
        <v>1287</v>
      </c>
      <c r="Y1025" s="2" t="s">
        <v>2541</v>
      </c>
      <c r="Z1025" s="51">
        <v>45889.606205752301</v>
      </c>
      <c r="AB1025" s="2" t="s">
        <v>950</v>
      </c>
    </row>
    <row r="1026" spans="1:28" ht="15.75" x14ac:dyDescent="0.25">
      <c r="A1026" s="2">
        <v>1025</v>
      </c>
      <c r="B1026" s="50" t="s">
        <v>1289</v>
      </c>
      <c r="C1026" s="47">
        <f ca="1">SUMIF([1]Data!$AC$2:$AC$173,C1026,[1]Data!$AD$2:$AD$173)</f>
        <v>0</v>
      </c>
      <c r="D1026" s="51">
        <v>45889</v>
      </c>
      <c r="E1026" s="51">
        <v>45889</v>
      </c>
      <c r="F1026" s="52">
        <v>45889.606211342601</v>
      </c>
      <c r="G1026" s="3" t="s">
        <v>5375</v>
      </c>
      <c r="H1026" s="51"/>
      <c r="I1026" s="2" t="s">
        <v>2487</v>
      </c>
      <c r="J1026" s="3" t="s">
        <v>2488</v>
      </c>
      <c r="K1026" s="2" t="s">
        <v>2489</v>
      </c>
      <c r="L1026" s="2" t="s">
        <v>2490</v>
      </c>
      <c r="M1026" s="3" t="s">
        <v>1288</v>
      </c>
      <c r="N1026" s="2" t="s">
        <v>1287</v>
      </c>
      <c r="O1026" s="2" t="s">
        <v>5376</v>
      </c>
      <c r="P1026" s="2">
        <v>20</v>
      </c>
      <c r="Q1026" s="3" t="s">
        <v>2528</v>
      </c>
      <c r="R1026" s="2" t="s">
        <v>965</v>
      </c>
      <c r="S1026" s="3" t="s">
        <v>2529</v>
      </c>
      <c r="T1026" s="3" t="s">
        <v>2496</v>
      </c>
      <c r="U1026" s="2">
        <v>74250</v>
      </c>
      <c r="V1026" s="2">
        <v>3</v>
      </c>
      <c r="W1026" s="2">
        <v>0</v>
      </c>
      <c r="X1026" s="2" t="s">
        <v>1287</v>
      </c>
      <c r="Y1026" s="2" t="s">
        <v>2541</v>
      </c>
      <c r="Z1026" s="51">
        <v>45889.606205752301</v>
      </c>
      <c r="AB1026" s="2" t="s">
        <v>950</v>
      </c>
    </row>
    <row r="1027" spans="1:28" ht="15.75" x14ac:dyDescent="0.25">
      <c r="A1027" s="2">
        <v>1026</v>
      </c>
      <c r="B1027" s="50" t="s">
        <v>1289</v>
      </c>
      <c r="C1027" s="47">
        <f ca="1">SUMIF([1]Data!$AC$2:$AC$173,C1027,[1]Data!$AD$2:$AD$173)</f>
        <v>0</v>
      </c>
      <c r="D1027" s="51">
        <v>45889</v>
      </c>
      <c r="E1027" s="51">
        <v>45889</v>
      </c>
      <c r="F1027" s="52">
        <v>45889.606211342601</v>
      </c>
      <c r="G1027" s="3" t="s">
        <v>5375</v>
      </c>
      <c r="H1027" s="51"/>
      <c r="I1027" s="2" t="s">
        <v>2487</v>
      </c>
      <c r="J1027" s="3" t="s">
        <v>2488</v>
      </c>
      <c r="K1027" s="2" t="s">
        <v>2489</v>
      </c>
      <c r="L1027" s="2" t="s">
        <v>2490</v>
      </c>
      <c r="M1027" s="3" t="s">
        <v>1288</v>
      </c>
      <c r="N1027" s="2" t="s">
        <v>1287</v>
      </c>
      <c r="O1027" s="2" t="s">
        <v>5376</v>
      </c>
      <c r="P1027" s="2">
        <v>30</v>
      </c>
      <c r="Q1027" s="3" t="s">
        <v>2519</v>
      </c>
      <c r="R1027" s="2" t="s">
        <v>951</v>
      </c>
      <c r="S1027" s="3" t="s">
        <v>2520</v>
      </c>
      <c r="T1027" s="3" t="s">
        <v>2496</v>
      </c>
      <c r="U1027" s="2">
        <v>111058</v>
      </c>
      <c r="V1027" s="2">
        <v>1</v>
      </c>
      <c r="W1027" s="2">
        <v>0</v>
      </c>
      <c r="X1027" s="2" t="s">
        <v>1287</v>
      </c>
      <c r="Y1027" s="2" t="s">
        <v>2541</v>
      </c>
      <c r="Z1027" s="51">
        <v>45889.606205752301</v>
      </c>
      <c r="AB1027" s="2" t="s">
        <v>950</v>
      </c>
    </row>
    <row r="1028" spans="1:28" ht="15.75" x14ac:dyDescent="0.25">
      <c r="A1028" s="2">
        <v>1027</v>
      </c>
      <c r="B1028" s="50" t="s">
        <v>1286</v>
      </c>
      <c r="C1028" s="47">
        <f ca="1">SUMIF([1]Data!$AC$2:$AC$173,C1028,[1]Data!$AD$2:$AD$173)</f>
        <v>0</v>
      </c>
      <c r="D1028" s="51">
        <v>45889</v>
      </c>
      <c r="E1028" s="51">
        <v>45889</v>
      </c>
      <c r="F1028" s="52">
        <v>45889.607939849499</v>
      </c>
      <c r="G1028" s="3" t="s">
        <v>5377</v>
      </c>
      <c r="H1028" s="51"/>
      <c r="I1028" s="2" t="s">
        <v>2487</v>
      </c>
      <c r="J1028" s="3" t="s">
        <v>2488</v>
      </c>
      <c r="K1028" s="2" t="s">
        <v>2489</v>
      </c>
      <c r="L1028" s="2" t="s">
        <v>2490</v>
      </c>
      <c r="M1028" s="3" t="s">
        <v>1285</v>
      </c>
      <c r="N1028" s="2" t="s">
        <v>1284</v>
      </c>
      <c r="O1028" s="2" t="s">
        <v>3937</v>
      </c>
      <c r="P1028" s="2">
        <v>10</v>
      </c>
      <c r="Q1028" s="3" t="s">
        <v>2510</v>
      </c>
      <c r="R1028" s="2" t="s">
        <v>955</v>
      </c>
      <c r="S1028" s="3" t="s">
        <v>2511</v>
      </c>
      <c r="T1028" s="3" t="s">
        <v>2496</v>
      </c>
      <c r="U1028" s="2">
        <v>46000</v>
      </c>
      <c r="V1028" s="2">
        <v>1</v>
      </c>
      <c r="W1028" s="2">
        <v>0</v>
      </c>
      <c r="X1028" s="2" t="s">
        <v>1284</v>
      </c>
      <c r="Z1028" s="51">
        <v>45889.6079342593</v>
      </c>
      <c r="AA1028" s="2" t="s">
        <v>5378</v>
      </c>
      <c r="AB1028" s="2" t="s">
        <v>950</v>
      </c>
    </row>
    <row r="1029" spans="1:28" ht="15.75" x14ac:dyDescent="0.25">
      <c r="A1029" s="2">
        <v>1028</v>
      </c>
      <c r="B1029" s="50" t="s">
        <v>1283</v>
      </c>
      <c r="C1029" s="47">
        <f ca="1">SUMIF([1]Data!$AC$2:$AC$173,C1029,[1]Data!$AD$2:$AD$173)</f>
        <v>0</v>
      </c>
      <c r="D1029" s="51">
        <v>45889</v>
      </c>
      <c r="E1029" s="51">
        <v>45889</v>
      </c>
      <c r="F1029" s="52">
        <v>45889.6082310532</v>
      </c>
      <c r="G1029" s="3" t="s">
        <v>5379</v>
      </c>
      <c r="H1029" s="51"/>
      <c r="I1029" s="2" t="s">
        <v>2487</v>
      </c>
      <c r="J1029" s="3" t="s">
        <v>2488</v>
      </c>
      <c r="K1029" s="2" t="s">
        <v>2489</v>
      </c>
      <c r="L1029" s="2" t="s">
        <v>2490</v>
      </c>
      <c r="M1029" s="3" t="s">
        <v>1282</v>
      </c>
      <c r="N1029" s="2" t="s">
        <v>1281</v>
      </c>
      <c r="O1029" s="2" t="s">
        <v>5380</v>
      </c>
      <c r="P1029" s="2">
        <v>10</v>
      </c>
      <c r="Q1029" s="3" t="s">
        <v>2494</v>
      </c>
      <c r="R1029" s="2" t="s">
        <v>1079</v>
      </c>
      <c r="S1029" s="3" t="s">
        <v>2495</v>
      </c>
      <c r="T1029" s="3" t="s">
        <v>2496</v>
      </c>
      <c r="U1029" s="2">
        <v>49500</v>
      </c>
      <c r="V1029" s="2">
        <v>1</v>
      </c>
      <c r="W1029" s="2">
        <v>0</v>
      </c>
      <c r="X1029" s="2" t="s">
        <v>1281</v>
      </c>
      <c r="Z1029" s="51">
        <v>45889.608225497701</v>
      </c>
      <c r="AB1029" s="2" t="s">
        <v>950</v>
      </c>
    </row>
    <row r="1030" spans="1:28" ht="15.75" x14ac:dyDescent="0.25">
      <c r="A1030" s="2">
        <v>1029</v>
      </c>
      <c r="B1030" s="50" t="s">
        <v>1280</v>
      </c>
      <c r="C1030" s="47">
        <f ca="1">SUMIF([1]Data!$AC$2:$AC$173,C1030,[1]Data!$AD$2:$AD$173)</f>
        <v>0</v>
      </c>
      <c r="D1030" s="51">
        <v>45889</v>
      </c>
      <c r="E1030" s="51">
        <v>45889</v>
      </c>
      <c r="F1030" s="52">
        <v>45889.6083862616</v>
      </c>
      <c r="G1030" s="3" t="s">
        <v>5381</v>
      </c>
      <c r="H1030" s="51"/>
      <c r="I1030" s="2" t="s">
        <v>2487</v>
      </c>
      <c r="J1030" s="3" t="s">
        <v>2488</v>
      </c>
      <c r="K1030" s="2" t="s">
        <v>2489</v>
      </c>
      <c r="L1030" s="2" t="s">
        <v>2490</v>
      </c>
      <c r="M1030" s="3" t="s">
        <v>1279</v>
      </c>
      <c r="N1030" s="2" t="s">
        <v>1278</v>
      </c>
      <c r="O1030" s="2" t="s">
        <v>5374</v>
      </c>
      <c r="P1030" s="2">
        <v>10</v>
      </c>
      <c r="Q1030" s="3" t="s">
        <v>2510</v>
      </c>
      <c r="R1030" s="2" t="s">
        <v>955</v>
      </c>
      <c r="S1030" s="3" t="s">
        <v>2511</v>
      </c>
      <c r="T1030" s="3" t="s">
        <v>2496</v>
      </c>
      <c r="U1030" s="2">
        <v>46000</v>
      </c>
      <c r="V1030" s="2">
        <v>2</v>
      </c>
      <c r="W1030" s="2">
        <v>0</v>
      </c>
      <c r="X1030" s="2" t="s">
        <v>1278</v>
      </c>
      <c r="Z1030" s="51">
        <v>45889.608380590304</v>
      </c>
      <c r="AB1030" s="2" t="s">
        <v>950</v>
      </c>
    </row>
    <row r="1031" spans="1:28" ht="15.75" x14ac:dyDescent="0.25">
      <c r="A1031" s="2">
        <v>1030</v>
      </c>
      <c r="B1031" s="50" t="s">
        <v>1277</v>
      </c>
      <c r="C1031" s="47">
        <f ca="1">SUMIF([1]Data!$AC$2:$AC$173,C1031,[1]Data!$AD$2:$AD$173)</f>
        <v>0</v>
      </c>
      <c r="D1031" s="51">
        <v>45889</v>
      </c>
      <c r="E1031" s="51">
        <v>45889</v>
      </c>
      <c r="F1031" s="52">
        <v>45889.612448067099</v>
      </c>
      <c r="G1031" s="3" t="s">
        <v>5382</v>
      </c>
      <c r="H1031" s="51"/>
      <c r="I1031" s="2" t="s">
        <v>2487</v>
      </c>
      <c r="J1031" s="3" t="s">
        <v>2488</v>
      </c>
      <c r="K1031" s="2" t="s">
        <v>2489</v>
      </c>
      <c r="L1031" s="2" t="s">
        <v>2490</v>
      </c>
      <c r="M1031" s="3" t="s">
        <v>1276</v>
      </c>
      <c r="N1031" s="2" t="s">
        <v>1275</v>
      </c>
      <c r="O1031" s="2" t="s">
        <v>5383</v>
      </c>
      <c r="P1031" s="2">
        <v>10</v>
      </c>
      <c r="Q1031" s="3" t="s">
        <v>2547</v>
      </c>
      <c r="R1031" s="2" t="s">
        <v>994</v>
      </c>
      <c r="S1031" s="3" t="s">
        <v>2548</v>
      </c>
      <c r="T1031" s="3" t="s">
        <v>2496</v>
      </c>
      <c r="U1031" s="2">
        <v>111606</v>
      </c>
      <c r="V1031" s="2">
        <v>2</v>
      </c>
      <c r="W1031" s="2">
        <v>0</v>
      </c>
      <c r="X1031" s="2" t="s">
        <v>5384</v>
      </c>
      <c r="Y1031" s="2" t="s">
        <v>5385</v>
      </c>
      <c r="Z1031" s="51">
        <v>45889.6124422801</v>
      </c>
      <c r="AA1031" s="2" t="s">
        <v>5386</v>
      </c>
      <c r="AB1031" s="2" t="s">
        <v>950</v>
      </c>
    </row>
    <row r="1032" spans="1:28" ht="15.75" x14ac:dyDescent="0.25">
      <c r="A1032" s="2">
        <v>1031</v>
      </c>
      <c r="B1032" s="50" t="s">
        <v>1274</v>
      </c>
      <c r="C1032" s="47">
        <f ca="1">SUMIF([1]Data!$AC$2:$AC$173,C1032,[1]Data!$AD$2:$AD$173)</f>
        <v>0</v>
      </c>
      <c r="D1032" s="51">
        <v>45889</v>
      </c>
      <c r="E1032" s="51">
        <v>45894</v>
      </c>
      <c r="F1032" s="52">
        <v>45889.614714432901</v>
      </c>
      <c r="G1032" s="3" t="s">
        <v>5387</v>
      </c>
      <c r="H1032" s="51"/>
      <c r="I1032" s="2" t="s">
        <v>2487</v>
      </c>
      <c r="J1032" s="3" t="s">
        <v>2488</v>
      </c>
      <c r="K1032" s="2" t="s">
        <v>2489</v>
      </c>
      <c r="L1032" s="2" t="s">
        <v>2490</v>
      </c>
      <c r="M1032" s="3" t="s">
        <v>1273</v>
      </c>
      <c r="N1032" s="2" t="s">
        <v>1272</v>
      </c>
      <c r="O1032" s="2" t="s">
        <v>3578</v>
      </c>
      <c r="P1032" s="2">
        <v>10</v>
      </c>
      <c r="Q1032" s="3" t="s">
        <v>2563</v>
      </c>
      <c r="R1032" s="2" t="s">
        <v>961</v>
      </c>
      <c r="S1032" s="3" t="s">
        <v>2564</v>
      </c>
      <c r="T1032" s="3" t="s">
        <v>2496</v>
      </c>
      <c r="U1032" s="2">
        <v>73431</v>
      </c>
      <c r="V1032" s="2">
        <v>1</v>
      </c>
      <c r="W1032" s="2">
        <v>0</v>
      </c>
      <c r="X1032" s="2" t="s">
        <v>3579</v>
      </c>
      <c r="Z1032" s="51">
        <v>45889.614708831003</v>
      </c>
      <c r="AB1032" s="2" t="s">
        <v>950</v>
      </c>
    </row>
    <row r="1033" spans="1:28" ht="15.75" x14ac:dyDescent="0.25">
      <c r="A1033" s="2">
        <v>1032</v>
      </c>
      <c r="B1033" s="50" t="s">
        <v>1271</v>
      </c>
      <c r="C1033" s="47">
        <f ca="1">SUMIF([1]Data!$AC$2:$AC$173,C1033,[1]Data!$AD$2:$AD$173)</f>
        <v>0</v>
      </c>
      <c r="D1033" s="51">
        <v>45889</v>
      </c>
      <c r="E1033" s="51">
        <v>45894</v>
      </c>
      <c r="F1033" s="52">
        <v>45889.615934027803</v>
      </c>
      <c r="G1033" s="3" t="s">
        <v>5388</v>
      </c>
      <c r="H1033" s="51"/>
      <c r="I1033" s="2" t="s">
        <v>2487</v>
      </c>
      <c r="J1033" s="3" t="s">
        <v>2488</v>
      </c>
      <c r="K1033" s="2" t="s">
        <v>2489</v>
      </c>
      <c r="L1033" s="2" t="s">
        <v>2490</v>
      </c>
      <c r="M1033" s="3" t="s">
        <v>1269</v>
      </c>
      <c r="N1033" s="2" t="s">
        <v>1268</v>
      </c>
      <c r="O1033" s="2" t="s">
        <v>5389</v>
      </c>
      <c r="P1033" s="2">
        <v>10</v>
      </c>
      <c r="Q1033" s="3" t="s">
        <v>2519</v>
      </c>
      <c r="R1033" s="2" t="s">
        <v>951</v>
      </c>
      <c r="S1033" s="3" t="s">
        <v>2520</v>
      </c>
      <c r="T1033" s="3" t="s">
        <v>2496</v>
      </c>
      <c r="U1033" s="2">
        <v>111058</v>
      </c>
      <c r="V1033" s="2">
        <v>1</v>
      </c>
      <c r="W1033" s="2">
        <v>0</v>
      </c>
      <c r="X1033" s="2" t="s">
        <v>1268</v>
      </c>
      <c r="Y1033" s="2" t="s">
        <v>2541</v>
      </c>
      <c r="Z1033" s="51">
        <v>45889.615928206003</v>
      </c>
      <c r="AB1033" s="2" t="s">
        <v>950</v>
      </c>
    </row>
    <row r="1034" spans="1:28" ht="15.75" x14ac:dyDescent="0.25">
      <c r="A1034" s="2">
        <v>1033</v>
      </c>
      <c r="B1034" s="50" t="s">
        <v>1270</v>
      </c>
      <c r="C1034" s="47">
        <f ca="1">SUMIF([1]Data!$AC$2:$AC$173,C1034,[1]Data!$AD$2:$AD$173)</f>
        <v>0</v>
      </c>
      <c r="D1034" s="51">
        <v>45889</v>
      </c>
      <c r="E1034" s="51">
        <v>45894</v>
      </c>
      <c r="F1034" s="52">
        <v>45889.617324849503</v>
      </c>
      <c r="G1034" s="3" t="s">
        <v>5390</v>
      </c>
      <c r="H1034" s="51"/>
      <c r="I1034" s="2" t="s">
        <v>2487</v>
      </c>
      <c r="J1034" s="3" t="s">
        <v>2488</v>
      </c>
      <c r="K1034" s="2" t="s">
        <v>2489</v>
      </c>
      <c r="L1034" s="2" t="s">
        <v>2490</v>
      </c>
      <c r="M1034" s="3" t="s">
        <v>1269</v>
      </c>
      <c r="N1034" s="2" t="s">
        <v>1268</v>
      </c>
      <c r="O1034" s="2" t="s">
        <v>5389</v>
      </c>
      <c r="P1034" s="2">
        <v>10</v>
      </c>
      <c r="Q1034" s="3" t="s">
        <v>2556</v>
      </c>
      <c r="R1034" s="2" t="s">
        <v>960</v>
      </c>
      <c r="S1034" s="3" t="s">
        <v>2557</v>
      </c>
      <c r="T1034" s="3" t="s">
        <v>2496</v>
      </c>
      <c r="U1034" s="2">
        <v>55595</v>
      </c>
      <c r="V1034" s="2">
        <v>1</v>
      </c>
      <c r="W1034" s="2">
        <v>0</v>
      </c>
      <c r="X1034" s="2" t="s">
        <v>1268</v>
      </c>
      <c r="Y1034" s="2" t="s">
        <v>2541</v>
      </c>
      <c r="Z1034" s="51">
        <v>45889.617319560202</v>
      </c>
      <c r="AB1034" s="2" t="s">
        <v>950</v>
      </c>
    </row>
    <row r="1035" spans="1:28" ht="15.75" x14ac:dyDescent="0.25">
      <c r="A1035" s="2">
        <v>1034</v>
      </c>
      <c r="B1035" s="50" t="s">
        <v>1267</v>
      </c>
      <c r="C1035" s="47">
        <f ca="1">SUMIF([1]Data!$AC$2:$AC$173,C1035,[1]Data!$AD$2:$AD$173)</f>
        <v>0</v>
      </c>
      <c r="D1035" s="51">
        <v>45889</v>
      </c>
      <c r="E1035" s="51">
        <v>45894</v>
      </c>
      <c r="F1035" s="52">
        <v>45889.619556979203</v>
      </c>
      <c r="G1035" s="3" t="s">
        <v>5391</v>
      </c>
      <c r="H1035" s="51"/>
      <c r="I1035" s="2" t="s">
        <v>2487</v>
      </c>
      <c r="J1035" s="3" t="s">
        <v>2488</v>
      </c>
      <c r="K1035" s="2" t="s">
        <v>2489</v>
      </c>
      <c r="L1035" s="2" t="s">
        <v>2490</v>
      </c>
      <c r="M1035" s="3" t="s">
        <v>1266</v>
      </c>
      <c r="N1035" s="2" t="s">
        <v>1265</v>
      </c>
      <c r="O1035" s="2" t="s">
        <v>5392</v>
      </c>
      <c r="P1035" s="2">
        <v>10</v>
      </c>
      <c r="Q1035" s="3" t="s">
        <v>2556</v>
      </c>
      <c r="R1035" s="2" t="s">
        <v>960</v>
      </c>
      <c r="S1035" s="3" t="s">
        <v>2557</v>
      </c>
      <c r="T1035" s="3" t="s">
        <v>2496</v>
      </c>
      <c r="U1035" s="2">
        <v>55595</v>
      </c>
      <c r="V1035" s="2">
        <v>4</v>
      </c>
      <c r="W1035" s="2">
        <v>0</v>
      </c>
      <c r="X1035" s="2" t="s">
        <v>1265</v>
      </c>
      <c r="Z1035" s="51">
        <v>45889.619551122698</v>
      </c>
      <c r="AB1035" s="2" t="s">
        <v>950</v>
      </c>
    </row>
    <row r="1036" spans="1:28" ht="15.75" x14ac:dyDescent="0.25">
      <c r="A1036" s="2">
        <v>1035</v>
      </c>
      <c r="B1036" s="50" t="s">
        <v>1264</v>
      </c>
      <c r="C1036" s="47">
        <f ca="1">SUMIF([1]Data!$AC$2:$AC$173,C1036,[1]Data!$AD$2:$AD$173)</f>
        <v>0</v>
      </c>
      <c r="D1036" s="51">
        <v>45889</v>
      </c>
      <c r="E1036" s="51">
        <v>45894</v>
      </c>
      <c r="F1036" s="52">
        <v>45889.622787731503</v>
      </c>
      <c r="G1036" s="3" t="s">
        <v>5393</v>
      </c>
      <c r="H1036" s="51"/>
      <c r="I1036" s="2" t="s">
        <v>2487</v>
      </c>
      <c r="J1036" s="3" t="s">
        <v>2488</v>
      </c>
      <c r="K1036" s="2" t="s">
        <v>2489</v>
      </c>
      <c r="L1036" s="2" t="s">
        <v>2490</v>
      </c>
      <c r="M1036" s="3" t="s">
        <v>1263</v>
      </c>
      <c r="N1036" s="2" t="s">
        <v>1262</v>
      </c>
      <c r="O1036" s="2" t="s">
        <v>5394</v>
      </c>
      <c r="P1036" s="2">
        <v>10</v>
      </c>
      <c r="Q1036" s="3" t="s">
        <v>2519</v>
      </c>
      <c r="R1036" s="2" t="s">
        <v>951</v>
      </c>
      <c r="S1036" s="3" t="s">
        <v>2520</v>
      </c>
      <c r="T1036" s="3" t="s">
        <v>2496</v>
      </c>
      <c r="U1036" s="2">
        <v>111058</v>
      </c>
      <c r="V1036" s="2">
        <v>3</v>
      </c>
      <c r="W1036" s="2">
        <v>0</v>
      </c>
      <c r="X1036" s="2" t="s">
        <v>1262</v>
      </c>
      <c r="Z1036" s="51">
        <v>45889.622781828701</v>
      </c>
      <c r="AB1036" s="2" t="s">
        <v>950</v>
      </c>
    </row>
    <row r="1037" spans="1:28" ht="15.75" x14ac:dyDescent="0.25">
      <c r="A1037" s="2">
        <v>1036</v>
      </c>
      <c r="B1037" s="50" t="s">
        <v>1261</v>
      </c>
      <c r="C1037" s="47">
        <f ca="1">SUMIF([1]Data!$AC$2:$AC$173,C1037,[1]Data!$AD$2:$AD$173)</f>
        <v>0</v>
      </c>
      <c r="D1037" s="51">
        <v>45889</v>
      </c>
      <c r="E1037" s="51">
        <v>45894</v>
      </c>
      <c r="F1037" s="52">
        <v>45889.623678784701</v>
      </c>
      <c r="G1037" s="3" t="s">
        <v>5395</v>
      </c>
      <c r="H1037" s="51"/>
      <c r="I1037" s="2" t="s">
        <v>2487</v>
      </c>
      <c r="J1037" s="3" t="s">
        <v>2488</v>
      </c>
      <c r="K1037" s="2" t="s">
        <v>2489</v>
      </c>
      <c r="L1037" s="2" t="s">
        <v>2490</v>
      </c>
      <c r="M1037" s="3" t="s">
        <v>1260</v>
      </c>
      <c r="N1037" s="2" t="s">
        <v>1259</v>
      </c>
      <c r="O1037" s="2" t="s">
        <v>5396</v>
      </c>
      <c r="P1037" s="2">
        <v>10</v>
      </c>
      <c r="Q1037" s="3" t="s">
        <v>2556</v>
      </c>
      <c r="R1037" s="2" t="s">
        <v>960</v>
      </c>
      <c r="S1037" s="3" t="s">
        <v>2557</v>
      </c>
      <c r="T1037" s="3" t="s">
        <v>2496</v>
      </c>
      <c r="U1037" s="2">
        <v>55595</v>
      </c>
      <c r="V1037" s="2">
        <v>3</v>
      </c>
      <c r="W1037" s="2">
        <v>0</v>
      </c>
      <c r="X1037" s="2" t="s">
        <v>1259</v>
      </c>
      <c r="Z1037" s="51">
        <v>45889.623672800903</v>
      </c>
      <c r="AB1037" s="2" t="s">
        <v>950</v>
      </c>
    </row>
    <row r="1038" spans="1:28" ht="15.75" x14ac:dyDescent="0.25">
      <c r="A1038" s="2">
        <v>1037</v>
      </c>
      <c r="B1038" s="50" t="s">
        <v>1258</v>
      </c>
      <c r="C1038" s="47">
        <f ca="1">SUMIF([1]Data!$AC$2:$AC$173,C1038,[1]Data!$AD$2:$AD$173)</f>
        <v>0</v>
      </c>
      <c r="D1038" s="51">
        <v>45889</v>
      </c>
      <c r="E1038" s="51">
        <v>45889</v>
      </c>
      <c r="F1038" s="52">
        <v>45889.623692511603</v>
      </c>
      <c r="G1038" s="3" t="s">
        <v>5397</v>
      </c>
      <c r="H1038" s="51"/>
      <c r="I1038" s="2" t="s">
        <v>2487</v>
      </c>
      <c r="J1038" s="3" t="s">
        <v>2488</v>
      </c>
      <c r="K1038" s="2" t="s">
        <v>2489</v>
      </c>
      <c r="L1038" s="2" t="s">
        <v>2490</v>
      </c>
      <c r="M1038" s="3" t="s">
        <v>1257</v>
      </c>
      <c r="N1038" s="2" t="s">
        <v>1256</v>
      </c>
      <c r="O1038" s="2" t="s">
        <v>5398</v>
      </c>
      <c r="P1038" s="2">
        <v>10</v>
      </c>
      <c r="Q1038" s="3" t="s">
        <v>2510</v>
      </c>
      <c r="R1038" s="2" t="s">
        <v>955</v>
      </c>
      <c r="S1038" s="3" t="s">
        <v>2511</v>
      </c>
      <c r="T1038" s="3" t="s">
        <v>2496</v>
      </c>
      <c r="U1038" s="2">
        <v>46000</v>
      </c>
      <c r="V1038" s="2">
        <v>1</v>
      </c>
      <c r="W1038" s="2">
        <v>0</v>
      </c>
      <c r="X1038" s="2" t="s">
        <v>1256</v>
      </c>
      <c r="Z1038" s="51">
        <v>45889.623689502303</v>
      </c>
      <c r="AB1038" s="2" t="s">
        <v>950</v>
      </c>
    </row>
    <row r="1039" spans="1:28" ht="15.75" x14ac:dyDescent="0.25">
      <c r="A1039" s="2">
        <v>1038</v>
      </c>
      <c r="B1039" s="50" t="s">
        <v>1255</v>
      </c>
      <c r="C1039" s="47">
        <f ca="1">SUMIF([1]Data!$AC$2:$AC$173,C1039,[1]Data!$AD$2:$AD$173)</f>
        <v>0</v>
      </c>
      <c r="D1039" s="51">
        <v>45889</v>
      </c>
      <c r="E1039" s="51">
        <v>45889</v>
      </c>
      <c r="F1039" s="52">
        <v>45889.623724456003</v>
      </c>
      <c r="G1039" s="3" t="s">
        <v>5399</v>
      </c>
      <c r="H1039" s="51"/>
      <c r="I1039" s="2" t="s">
        <v>2487</v>
      </c>
      <c r="J1039" s="3" t="s">
        <v>2488</v>
      </c>
      <c r="K1039" s="2" t="s">
        <v>2489</v>
      </c>
      <c r="L1039" s="2" t="s">
        <v>2490</v>
      </c>
      <c r="M1039" s="3" t="s">
        <v>1254</v>
      </c>
      <c r="N1039" s="2" t="s">
        <v>1253</v>
      </c>
      <c r="O1039" s="2" t="s">
        <v>5400</v>
      </c>
      <c r="P1039" s="2">
        <v>10</v>
      </c>
      <c r="Q1039" s="3" t="s">
        <v>2502</v>
      </c>
      <c r="R1039" s="2" t="s">
        <v>981</v>
      </c>
      <c r="S1039" s="3" t="s">
        <v>2503</v>
      </c>
      <c r="T1039" s="3" t="s">
        <v>2496</v>
      </c>
      <c r="U1039" s="2">
        <v>50182</v>
      </c>
      <c r="V1039" s="2">
        <v>2</v>
      </c>
      <c r="W1039" s="2">
        <v>0</v>
      </c>
      <c r="X1039" s="2" t="s">
        <v>1253</v>
      </c>
      <c r="Y1039" s="2" t="s">
        <v>5401</v>
      </c>
      <c r="Z1039" s="51">
        <v>45889.623718599498</v>
      </c>
      <c r="AB1039" s="2" t="s">
        <v>950</v>
      </c>
    </row>
    <row r="1040" spans="1:28" ht="15.75" x14ac:dyDescent="0.25">
      <c r="A1040" s="2">
        <v>1039</v>
      </c>
      <c r="B1040" s="50" t="s">
        <v>1255</v>
      </c>
      <c r="C1040" s="47">
        <f ca="1">SUMIF([1]Data!$AC$2:$AC$173,C1040,[1]Data!$AD$2:$AD$173)</f>
        <v>0</v>
      </c>
      <c r="D1040" s="51">
        <v>45889</v>
      </c>
      <c r="E1040" s="51">
        <v>45889</v>
      </c>
      <c r="F1040" s="52">
        <v>45889.623724456003</v>
      </c>
      <c r="G1040" s="3" t="s">
        <v>5399</v>
      </c>
      <c r="H1040" s="51"/>
      <c r="I1040" s="2" t="s">
        <v>2487</v>
      </c>
      <c r="J1040" s="3" t="s">
        <v>2488</v>
      </c>
      <c r="K1040" s="2" t="s">
        <v>2489</v>
      </c>
      <c r="L1040" s="2" t="s">
        <v>2490</v>
      </c>
      <c r="M1040" s="3" t="s">
        <v>1254</v>
      </c>
      <c r="N1040" s="2" t="s">
        <v>1253</v>
      </c>
      <c r="O1040" s="2" t="s">
        <v>5400</v>
      </c>
      <c r="P1040" s="2">
        <v>20</v>
      </c>
      <c r="Q1040" s="3" t="s">
        <v>2592</v>
      </c>
      <c r="R1040" s="2" t="s">
        <v>959</v>
      </c>
      <c r="S1040" s="3" t="s">
        <v>2593</v>
      </c>
      <c r="T1040" s="3" t="s">
        <v>2496</v>
      </c>
      <c r="U1040" s="2">
        <v>70950</v>
      </c>
      <c r="V1040" s="2">
        <v>1</v>
      </c>
      <c r="W1040" s="2">
        <v>0</v>
      </c>
      <c r="X1040" s="2" t="s">
        <v>1253</v>
      </c>
      <c r="Y1040" s="2" t="s">
        <v>5401</v>
      </c>
      <c r="Z1040" s="51">
        <v>45889.623718599498</v>
      </c>
      <c r="AB1040" s="2" t="s">
        <v>950</v>
      </c>
    </row>
    <row r="1041" spans="1:28" ht="15.75" x14ac:dyDescent="0.25">
      <c r="A1041" s="2">
        <v>1040</v>
      </c>
      <c r="B1041" s="50" t="s">
        <v>1252</v>
      </c>
      <c r="C1041" s="47">
        <f ca="1">SUMIF([1]Data!$AC$2:$AC$173,C1041,[1]Data!$AD$2:$AD$173)</f>
        <v>0</v>
      </c>
      <c r="D1041" s="51">
        <v>45889</v>
      </c>
      <c r="E1041" s="51">
        <v>45894</v>
      </c>
      <c r="F1041" s="52">
        <v>45889.625982210702</v>
      </c>
      <c r="G1041" s="3" t="s">
        <v>5402</v>
      </c>
      <c r="H1041" s="51"/>
      <c r="I1041" s="2" t="s">
        <v>2487</v>
      </c>
      <c r="J1041" s="3" t="s">
        <v>2488</v>
      </c>
      <c r="K1041" s="2" t="s">
        <v>2489</v>
      </c>
      <c r="L1041" s="2" t="s">
        <v>2490</v>
      </c>
      <c r="M1041" s="3" t="s">
        <v>1251</v>
      </c>
      <c r="N1041" s="2" t="s">
        <v>1250</v>
      </c>
      <c r="O1041" s="2" t="s">
        <v>5403</v>
      </c>
      <c r="P1041" s="2">
        <v>10</v>
      </c>
      <c r="Q1041" s="3" t="s">
        <v>2519</v>
      </c>
      <c r="R1041" s="2" t="s">
        <v>951</v>
      </c>
      <c r="S1041" s="3" t="s">
        <v>2520</v>
      </c>
      <c r="T1041" s="3" t="s">
        <v>2496</v>
      </c>
      <c r="U1041" s="2">
        <v>111058</v>
      </c>
      <c r="V1041" s="2">
        <v>1</v>
      </c>
      <c r="W1041" s="2">
        <v>0</v>
      </c>
      <c r="X1041" s="2" t="s">
        <v>5404</v>
      </c>
      <c r="Z1041" s="51">
        <v>45889.625976354197</v>
      </c>
      <c r="AB1041" s="2" t="s">
        <v>950</v>
      </c>
    </row>
    <row r="1042" spans="1:28" ht="15.75" x14ac:dyDescent="0.25">
      <c r="A1042" s="2">
        <v>1041</v>
      </c>
      <c r="B1042" s="50" t="s">
        <v>1249</v>
      </c>
      <c r="C1042" s="47">
        <f ca="1">SUMIF([1]Data!$AC$2:$AC$173,C1042,[1]Data!$AD$2:$AD$173)</f>
        <v>0</v>
      </c>
      <c r="D1042" s="51">
        <v>45889</v>
      </c>
      <c r="E1042" s="51">
        <v>45894</v>
      </c>
      <c r="F1042" s="52">
        <v>45889.628537997698</v>
      </c>
      <c r="G1042" s="3" t="s">
        <v>5405</v>
      </c>
      <c r="H1042" s="51"/>
      <c r="I1042" s="2" t="s">
        <v>2487</v>
      </c>
      <c r="J1042" s="3" t="s">
        <v>2488</v>
      </c>
      <c r="K1042" s="2" t="s">
        <v>2489</v>
      </c>
      <c r="L1042" s="2" t="s">
        <v>2490</v>
      </c>
      <c r="M1042" s="3" t="s">
        <v>1248</v>
      </c>
      <c r="N1042" s="2" t="s">
        <v>1247</v>
      </c>
      <c r="O1042" s="2" t="s">
        <v>2936</v>
      </c>
      <c r="P1042" s="2">
        <v>10</v>
      </c>
      <c r="Q1042" s="3" t="s">
        <v>2519</v>
      </c>
      <c r="R1042" s="2" t="s">
        <v>951</v>
      </c>
      <c r="S1042" s="3" t="s">
        <v>2520</v>
      </c>
      <c r="T1042" s="3" t="s">
        <v>2496</v>
      </c>
      <c r="U1042" s="2">
        <v>111058</v>
      </c>
      <c r="V1042" s="2">
        <v>3</v>
      </c>
      <c r="W1042" s="2">
        <v>0</v>
      </c>
      <c r="X1042" s="2" t="s">
        <v>1247</v>
      </c>
      <c r="Z1042" s="51">
        <v>45889.628532060196</v>
      </c>
      <c r="AA1042" s="2" t="s">
        <v>5406</v>
      </c>
      <c r="AB1042" s="2" t="s">
        <v>950</v>
      </c>
    </row>
    <row r="1043" spans="1:28" ht="15.75" x14ac:dyDescent="0.25">
      <c r="A1043" s="2">
        <v>1042</v>
      </c>
      <c r="B1043" s="50" t="s">
        <v>1246</v>
      </c>
      <c r="C1043" s="47">
        <f ca="1">SUMIF([1]Data!$AC$2:$AC$173,C1043,[1]Data!$AD$2:$AD$173)</f>
        <v>0</v>
      </c>
      <c r="D1043" s="51">
        <v>45889</v>
      </c>
      <c r="E1043" s="51">
        <v>45889</v>
      </c>
      <c r="F1043" s="52">
        <v>45889.632653043998</v>
      </c>
      <c r="G1043" s="3" t="s">
        <v>5407</v>
      </c>
      <c r="H1043" s="51"/>
      <c r="I1043" s="2" t="s">
        <v>2487</v>
      </c>
      <c r="J1043" s="3" t="s">
        <v>2488</v>
      </c>
      <c r="K1043" s="2" t="s">
        <v>2489</v>
      </c>
      <c r="L1043" s="2" t="s">
        <v>2490</v>
      </c>
      <c r="M1043" s="3" t="s">
        <v>1170</v>
      </c>
      <c r="N1043" s="2" t="s">
        <v>1169</v>
      </c>
      <c r="O1043" s="2" t="s">
        <v>3928</v>
      </c>
      <c r="P1043" s="2">
        <v>10</v>
      </c>
      <c r="Q1043" s="3" t="s">
        <v>2510</v>
      </c>
      <c r="R1043" s="2" t="s">
        <v>955</v>
      </c>
      <c r="S1043" s="3" t="s">
        <v>2511</v>
      </c>
      <c r="T1043" s="3" t="s">
        <v>2496</v>
      </c>
      <c r="U1043" s="2">
        <v>46000</v>
      </c>
      <c r="V1043" s="2">
        <v>1</v>
      </c>
      <c r="W1043" s="2">
        <v>0</v>
      </c>
      <c r="X1043" s="2" t="s">
        <v>1169</v>
      </c>
      <c r="Z1043" s="51">
        <v>45889.6326497685</v>
      </c>
      <c r="AB1043" s="2" t="s">
        <v>950</v>
      </c>
    </row>
    <row r="1044" spans="1:28" ht="15.75" x14ac:dyDescent="0.25">
      <c r="A1044" s="2">
        <v>1043</v>
      </c>
      <c r="B1044" s="50" t="s">
        <v>1245</v>
      </c>
      <c r="C1044" s="47">
        <f ca="1">SUMIF([1]Data!$AC$2:$AC$173,C1044,[1]Data!$AD$2:$AD$173)</f>
        <v>0</v>
      </c>
      <c r="D1044" s="51">
        <v>45889</v>
      </c>
      <c r="E1044" s="51">
        <v>45894</v>
      </c>
      <c r="F1044" s="52">
        <v>45889.632667013902</v>
      </c>
      <c r="G1044" s="3" t="s">
        <v>5408</v>
      </c>
      <c r="H1044" s="51"/>
      <c r="I1044" s="2" t="s">
        <v>2487</v>
      </c>
      <c r="J1044" s="3" t="s">
        <v>2488</v>
      </c>
      <c r="K1044" s="2" t="s">
        <v>2489</v>
      </c>
      <c r="L1044" s="2" t="s">
        <v>2490</v>
      </c>
      <c r="M1044" s="3" t="s">
        <v>1244</v>
      </c>
      <c r="N1044" s="2" t="s">
        <v>1243</v>
      </c>
      <c r="O1044" s="2" t="s">
        <v>5409</v>
      </c>
      <c r="P1044" s="2">
        <v>10</v>
      </c>
      <c r="Q1044" s="3" t="s">
        <v>2519</v>
      </c>
      <c r="R1044" s="2" t="s">
        <v>951</v>
      </c>
      <c r="S1044" s="3" t="s">
        <v>2520</v>
      </c>
      <c r="T1044" s="3" t="s">
        <v>2496</v>
      </c>
      <c r="U1044" s="2">
        <v>111058</v>
      </c>
      <c r="V1044" s="2">
        <v>1</v>
      </c>
      <c r="W1044" s="2">
        <v>0</v>
      </c>
      <c r="X1044" s="2" t="s">
        <v>1243</v>
      </c>
      <c r="Y1044" s="2" t="s">
        <v>5410</v>
      </c>
      <c r="Z1044" s="51">
        <v>45889.6326638889</v>
      </c>
      <c r="AB1044" s="2" t="s">
        <v>950</v>
      </c>
    </row>
    <row r="1045" spans="1:28" ht="15.75" x14ac:dyDescent="0.25">
      <c r="A1045" s="2">
        <v>1044</v>
      </c>
      <c r="B1045" s="50" t="s">
        <v>1245</v>
      </c>
      <c r="C1045" s="47">
        <f ca="1">SUMIF([1]Data!$AC$2:$AC$173,C1045,[1]Data!$AD$2:$AD$173)</f>
        <v>0</v>
      </c>
      <c r="D1045" s="51">
        <v>45889</v>
      </c>
      <c r="E1045" s="51">
        <v>45894</v>
      </c>
      <c r="F1045" s="52">
        <v>45889.632667013902</v>
      </c>
      <c r="G1045" s="3" t="s">
        <v>5408</v>
      </c>
      <c r="H1045" s="51"/>
      <c r="I1045" s="2" t="s">
        <v>2487</v>
      </c>
      <c r="J1045" s="3" t="s">
        <v>2488</v>
      </c>
      <c r="K1045" s="2" t="s">
        <v>2489</v>
      </c>
      <c r="L1045" s="2" t="s">
        <v>2490</v>
      </c>
      <c r="M1045" s="3" t="s">
        <v>1244</v>
      </c>
      <c r="N1045" s="2" t="s">
        <v>1243</v>
      </c>
      <c r="O1045" s="2" t="s">
        <v>5409</v>
      </c>
      <c r="P1045" s="2">
        <v>20</v>
      </c>
      <c r="Q1045" s="3" t="s">
        <v>2528</v>
      </c>
      <c r="R1045" s="2" t="s">
        <v>965</v>
      </c>
      <c r="S1045" s="3" t="s">
        <v>2529</v>
      </c>
      <c r="T1045" s="3" t="s">
        <v>2496</v>
      </c>
      <c r="U1045" s="2">
        <v>74250</v>
      </c>
      <c r="V1045" s="2">
        <v>2</v>
      </c>
      <c r="W1045" s="2">
        <v>0</v>
      </c>
      <c r="X1045" s="2" t="s">
        <v>1243</v>
      </c>
      <c r="Y1045" s="2" t="s">
        <v>5410</v>
      </c>
      <c r="Z1045" s="51">
        <v>45889.6326638889</v>
      </c>
      <c r="AB1045" s="2" t="s">
        <v>950</v>
      </c>
    </row>
    <row r="1046" spans="1:28" ht="15.75" x14ac:dyDescent="0.25">
      <c r="A1046" s="2">
        <v>1045</v>
      </c>
      <c r="B1046" s="50" t="s">
        <v>1242</v>
      </c>
      <c r="C1046" s="47">
        <f ca="1">SUMIF([1]Data!$AC$2:$AC$173,C1046,[1]Data!$AD$2:$AD$173)</f>
        <v>0</v>
      </c>
      <c r="D1046" s="51">
        <v>45889</v>
      </c>
      <c r="E1046" s="51">
        <v>45889</v>
      </c>
      <c r="F1046" s="52">
        <v>45889.634403090298</v>
      </c>
      <c r="G1046" s="3" t="s">
        <v>5411</v>
      </c>
      <c r="H1046" s="51"/>
      <c r="I1046" s="2" t="s">
        <v>2487</v>
      </c>
      <c r="J1046" s="3" t="s">
        <v>2488</v>
      </c>
      <c r="K1046" s="2" t="s">
        <v>2489</v>
      </c>
      <c r="L1046" s="2" t="s">
        <v>2490</v>
      </c>
      <c r="M1046" s="3" t="s">
        <v>1241</v>
      </c>
      <c r="N1046" s="2" t="s">
        <v>1240</v>
      </c>
      <c r="O1046" s="2" t="s">
        <v>5282</v>
      </c>
      <c r="P1046" s="2">
        <v>10</v>
      </c>
      <c r="Q1046" s="3" t="s">
        <v>2528</v>
      </c>
      <c r="R1046" s="2" t="s">
        <v>965</v>
      </c>
      <c r="S1046" s="3" t="s">
        <v>2529</v>
      </c>
      <c r="T1046" s="3" t="s">
        <v>2496</v>
      </c>
      <c r="U1046" s="2">
        <v>74250</v>
      </c>
      <c r="V1046" s="2">
        <v>2</v>
      </c>
      <c r="W1046" s="2">
        <v>0</v>
      </c>
      <c r="X1046" s="2" t="s">
        <v>5283</v>
      </c>
      <c r="Z1046" s="51">
        <v>45889.6344032407</v>
      </c>
      <c r="AB1046" s="2" t="s">
        <v>950</v>
      </c>
    </row>
    <row r="1047" spans="1:28" ht="15.75" x14ac:dyDescent="0.25">
      <c r="A1047" s="2">
        <v>1046</v>
      </c>
      <c r="B1047" s="50" t="s">
        <v>1239</v>
      </c>
      <c r="C1047" s="47">
        <f ca="1">SUMIF([1]Data!$AC$2:$AC$173,C1047,[1]Data!$AD$2:$AD$173)</f>
        <v>0</v>
      </c>
      <c r="D1047" s="51">
        <v>45889</v>
      </c>
      <c r="E1047" s="51">
        <v>45895</v>
      </c>
      <c r="F1047" s="52">
        <v>45889.634408796301</v>
      </c>
      <c r="G1047" s="3" t="s">
        <v>5411</v>
      </c>
      <c r="H1047" s="51"/>
      <c r="I1047" s="2" t="s">
        <v>2487</v>
      </c>
      <c r="J1047" s="3" t="s">
        <v>2488</v>
      </c>
      <c r="K1047" s="2" t="s">
        <v>2489</v>
      </c>
      <c r="L1047" s="2" t="s">
        <v>2490</v>
      </c>
      <c r="M1047" s="3" t="s">
        <v>1238</v>
      </c>
      <c r="N1047" s="2" t="s">
        <v>1237</v>
      </c>
      <c r="O1047" s="2" t="s">
        <v>5412</v>
      </c>
      <c r="P1047" s="2">
        <v>10</v>
      </c>
      <c r="Q1047" s="3" t="s">
        <v>2519</v>
      </c>
      <c r="R1047" s="2" t="s">
        <v>951</v>
      </c>
      <c r="S1047" s="3" t="s">
        <v>2520</v>
      </c>
      <c r="T1047" s="3" t="s">
        <v>2496</v>
      </c>
      <c r="U1047" s="2">
        <v>111058</v>
      </c>
      <c r="V1047" s="2">
        <v>1</v>
      </c>
      <c r="W1047" s="2">
        <v>0</v>
      </c>
      <c r="X1047" s="2" t="s">
        <v>5413</v>
      </c>
      <c r="Y1047" s="2" t="s">
        <v>5414</v>
      </c>
      <c r="Z1047" s="51">
        <v>45889.634409143502</v>
      </c>
      <c r="AB1047" s="2" t="s">
        <v>950</v>
      </c>
    </row>
    <row r="1048" spans="1:28" ht="15.75" x14ac:dyDescent="0.25">
      <c r="A1048" s="2">
        <v>1047</v>
      </c>
      <c r="B1048" s="50" t="s">
        <v>1239</v>
      </c>
      <c r="C1048" s="47">
        <f ca="1">SUMIF([1]Data!$AC$2:$AC$173,C1048,[1]Data!$AD$2:$AD$173)</f>
        <v>0</v>
      </c>
      <c r="D1048" s="51">
        <v>45889</v>
      </c>
      <c r="E1048" s="51">
        <v>45895</v>
      </c>
      <c r="F1048" s="52">
        <v>45889.634408796301</v>
      </c>
      <c r="G1048" s="3" t="s">
        <v>5411</v>
      </c>
      <c r="H1048" s="51"/>
      <c r="I1048" s="2" t="s">
        <v>2487</v>
      </c>
      <c r="J1048" s="3" t="s">
        <v>2488</v>
      </c>
      <c r="K1048" s="2" t="s">
        <v>2489</v>
      </c>
      <c r="L1048" s="2" t="s">
        <v>2490</v>
      </c>
      <c r="M1048" s="3" t="s">
        <v>1238</v>
      </c>
      <c r="N1048" s="2" t="s">
        <v>1237</v>
      </c>
      <c r="O1048" s="2" t="s">
        <v>5412</v>
      </c>
      <c r="P1048" s="2">
        <v>20</v>
      </c>
      <c r="Q1048" s="3" t="s">
        <v>2494</v>
      </c>
      <c r="R1048" s="2" t="s">
        <v>1079</v>
      </c>
      <c r="S1048" s="3" t="s">
        <v>2495</v>
      </c>
      <c r="T1048" s="3" t="s">
        <v>2496</v>
      </c>
      <c r="U1048" s="2">
        <v>49500</v>
      </c>
      <c r="V1048" s="2">
        <v>1</v>
      </c>
      <c r="W1048" s="2">
        <v>0</v>
      </c>
      <c r="X1048" s="2" t="s">
        <v>5413</v>
      </c>
      <c r="Y1048" s="2" t="s">
        <v>5414</v>
      </c>
      <c r="Z1048" s="51">
        <v>45889.634409143502</v>
      </c>
      <c r="AB1048" s="2" t="s">
        <v>950</v>
      </c>
    </row>
    <row r="1049" spans="1:28" ht="15.75" x14ac:dyDescent="0.25">
      <c r="A1049" s="2">
        <v>1048</v>
      </c>
      <c r="B1049" s="50" t="s">
        <v>1239</v>
      </c>
      <c r="C1049" s="47">
        <f ca="1">SUMIF([1]Data!$AC$2:$AC$173,C1049,[1]Data!$AD$2:$AD$173)</f>
        <v>0</v>
      </c>
      <c r="D1049" s="51">
        <v>45889</v>
      </c>
      <c r="E1049" s="51">
        <v>45895</v>
      </c>
      <c r="F1049" s="52">
        <v>45889.634408796301</v>
      </c>
      <c r="G1049" s="3" t="s">
        <v>5411</v>
      </c>
      <c r="H1049" s="51"/>
      <c r="I1049" s="2" t="s">
        <v>2487</v>
      </c>
      <c r="J1049" s="3" t="s">
        <v>2488</v>
      </c>
      <c r="K1049" s="2" t="s">
        <v>2489</v>
      </c>
      <c r="L1049" s="2" t="s">
        <v>2490</v>
      </c>
      <c r="M1049" s="3" t="s">
        <v>1238</v>
      </c>
      <c r="N1049" s="2" t="s">
        <v>1237</v>
      </c>
      <c r="O1049" s="2" t="s">
        <v>5412</v>
      </c>
      <c r="P1049" s="2">
        <v>30</v>
      </c>
      <c r="Q1049" s="3" t="s">
        <v>2528</v>
      </c>
      <c r="R1049" s="2" t="s">
        <v>965</v>
      </c>
      <c r="S1049" s="3" t="s">
        <v>2529</v>
      </c>
      <c r="T1049" s="3" t="s">
        <v>2496</v>
      </c>
      <c r="U1049" s="2">
        <v>74250</v>
      </c>
      <c r="V1049" s="2">
        <v>1</v>
      </c>
      <c r="W1049" s="2">
        <v>0</v>
      </c>
      <c r="X1049" s="2" t="s">
        <v>5413</v>
      </c>
      <c r="Y1049" s="2" t="s">
        <v>5414</v>
      </c>
      <c r="Z1049" s="51">
        <v>45889.634409143502</v>
      </c>
      <c r="AB1049" s="2" t="s">
        <v>950</v>
      </c>
    </row>
    <row r="1050" spans="1:28" ht="15.75" x14ac:dyDescent="0.25">
      <c r="A1050" s="2">
        <v>1049</v>
      </c>
      <c r="B1050" s="50" t="s">
        <v>1239</v>
      </c>
      <c r="C1050" s="47">
        <f ca="1">SUMIF([1]Data!$AC$2:$AC$173,C1050,[1]Data!$AD$2:$AD$173)</f>
        <v>0</v>
      </c>
      <c r="D1050" s="51">
        <v>45889</v>
      </c>
      <c r="E1050" s="51">
        <v>45895</v>
      </c>
      <c r="F1050" s="52">
        <v>45889.634408796301</v>
      </c>
      <c r="G1050" s="3" t="s">
        <v>5411</v>
      </c>
      <c r="H1050" s="51"/>
      <c r="I1050" s="2" t="s">
        <v>2487</v>
      </c>
      <c r="J1050" s="3" t="s">
        <v>2488</v>
      </c>
      <c r="K1050" s="2" t="s">
        <v>2489</v>
      </c>
      <c r="L1050" s="2" t="s">
        <v>2490</v>
      </c>
      <c r="M1050" s="3" t="s">
        <v>1238</v>
      </c>
      <c r="N1050" s="2" t="s">
        <v>1237</v>
      </c>
      <c r="O1050" s="2" t="s">
        <v>5412</v>
      </c>
      <c r="P1050" s="2">
        <v>40</v>
      </c>
      <c r="Q1050" s="3" t="s">
        <v>2592</v>
      </c>
      <c r="R1050" s="2" t="s">
        <v>959</v>
      </c>
      <c r="S1050" s="3" t="s">
        <v>2593</v>
      </c>
      <c r="T1050" s="3" t="s">
        <v>2496</v>
      </c>
      <c r="U1050" s="2">
        <v>70950</v>
      </c>
      <c r="V1050" s="2">
        <v>1</v>
      </c>
      <c r="W1050" s="2">
        <v>0</v>
      </c>
      <c r="X1050" s="2" t="s">
        <v>5413</v>
      </c>
      <c r="Y1050" s="2" t="s">
        <v>5414</v>
      </c>
      <c r="Z1050" s="51">
        <v>45889.634409143502</v>
      </c>
      <c r="AB1050" s="2" t="s">
        <v>950</v>
      </c>
    </row>
    <row r="1051" spans="1:28" ht="15.75" x14ac:dyDescent="0.25">
      <c r="A1051" s="2">
        <v>1050</v>
      </c>
      <c r="B1051" s="50" t="s">
        <v>1239</v>
      </c>
      <c r="C1051" s="47">
        <f ca="1">SUMIF([1]Data!$AC$2:$AC$173,C1051,[1]Data!$AD$2:$AD$173)</f>
        <v>0</v>
      </c>
      <c r="D1051" s="51">
        <v>45889</v>
      </c>
      <c r="E1051" s="51">
        <v>45895</v>
      </c>
      <c r="F1051" s="52">
        <v>45889.634408796301</v>
      </c>
      <c r="G1051" s="3" t="s">
        <v>5411</v>
      </c>
      <c r="H1051" s="51"/>
      <c r="I1051" s="2" t="s">
        <v>2487</v>
      </c>
      <c r="J1051" s="3" t="s">
        <v>2488</v>
      </c>
      <c r="K1051" s="2" t="s">
        <v>2489</v>
      </c>
      <c r="L1051" s="2" t="s">
        <v>2490</v>
      </c>
      <c r="M1051" s="3" t="s">
        <v>1238</v>
      </c>
      <c r="N1051" s="2" t="s">
        <v>1237</v>
      </c>
      <c r="O1051" s="2" t="s">
        <v>5412</v>
      </c>
      <c r="P1051" s="2">
        <v>50</v>
      </c>
      <c r="Q1051" s="3" t="s">
        <v>2547</v>
      </c>
      <c r="R1051" s="2" t="s">
        <v>994</v>
      </c>
      <c r="S1051" s="3" t="s">
        <v>2548</v>
      </c>
      <c r="T1051" s="3" t="s">
        <v>2496</v>
      </c>
      <c r="U1051" s="2">
        <v>111606</v>
      </c>
      <c r="V1051" s="2">
        <v>2</v>
      </c>
      <c r="W1051" s="2">
        <v>0</v>
      </c>
      <c r="X1051" s="2" t="s">
        <v>5413</v>
      </c>
      <c r="Y1051" s="2" t="s">
        <v>5414</v>
      </c>
      <c r="Z1051" s="51">
        <v>45889.634409143502</v>
      </c>
      <c r="AB1051" s="2" t="s">
        <v>950</v>
      </c>
    </row>
    <row r="1052" spans="1:28" ht="15.75" x14ac:dyDescent="0.25">
      <c r="A1052" s="2">
        <v>1051</v>
      </c>
      <c r="B1052" s="50" t="s">
        <v>1239</v>
      </c>
      <c r="C1052" s="47">
        <f ca="1">SUMIF([1]Data!$AC$2:$AC$173,C1052,[1]Data!$AD$2:$AD$173)</f>
        <v>0</v>
      </c>
      <c r="D1052" s="51">
        <v>45889</v>
      </c>
      <c r="E1052" s="51">
        <v>45895</v>
      </c>
      <c r="F1052" s="52">
        <v>45889.634408796301</v>
      </c>
      <c r="G1052" s="3" t="s">
        <v>5411</v>
      </c>
      <c r="H1052" s="51"/>
      <c r="I1052" s="2" t="s">
        <v>2487</v>
      </c>
      <c r="J1052" s="3" t="s">
        <v>2488</v>
      </c>
      <c r="K1052" s="2" t="s">
        <v>2489</v>
      </c>
      <c r="L1052" s="2" t="s">
        <v>2490</v>
      </c>
      <c r="M1052" s="3" t="s">
        <v>1238</v>
      </c>
      <c r="N1052" s="2" t="s">
        <v>1237</v>
      </c>
      <c r="O1052" s="2" t="s">
        <v>5412</v>
      </c>
      <c r="P1052" s="2">
        <v>60</v>
      </c>
      <c r="Q1052" s="3" t="s">
        <v>2502</v>
      </c>
      <c r="R1052" s="2" t="s">
        <v>981</v>
      </c>
      <c r="S1052" s="3" t="s">
        <v>2503</v>
      </c>
      <c r="T1052" s="3" t="s">
        <v>2496</v>
      </c>
      <c r="U1052" s="2">
        <v>50182</v>
      </c>
      <c r="V1052" s="2">
        <v>4</v>
      </c>
      <c r="W1052" s="2">
        <v>0</v>
      </c>
      <c r="X1052" s="2" t="s">
        <v>5413</v>
      </c>
      <c r="Y1052" s="2" t="s">
        <v>5414</v>
      </c>
      <c r="Z1052" s="51">
        <v>45889.634409143502</v>
      </c>
      <c r="AB1052" s="2" t="s">
        <v>950</v>
      </c>
    </row>
    <row r="1053" spans="1:28" ht="15.75" x14ac:dyDescent="0.25">
      <c r="A1053" s="2">
        <v>1052</v>
      </c>
      <c r="B1053" s="50" t="s">
        <v>1239</v>
      </c>
      <c r="C1053" s="47">
        <f ca="1">SUMIF([1]Data!$AC$2:$AC$173,C1053,[1]Data!$AD$2:$AD$173)</f>
        <v>0</v>
      </c>
      <c r="D1053" s="51">
        <v>45889</v>
      </c>
      <c r="E1053" s="51">
        <v>45895</v>
      </c>
      <c r="F1053" s="52">
        <v>45889.634408796301</v>
      </c>
      <c r="G1053" s="3" t="s">
        <v>5411</v>
      </c>
      <c r="H1053" s="51"/>
      <c r="I1053" s="2" t="s">
        <v>2487</v>
      </c>
      <c r="J1053" s="3" t="s">
        <v>2488</v>
      </c>
      <c r="K1053" s="2" t="s">
        <v>2489</v>
      </c>
      <c r="L1053" s="2" t="s">
        <v>2490</v>
      </c>
      <c r="M1053" s="3" t="s">
        <v>1238</v>
      </c>
      <c r="N1053" s="2" t="s">
        <v>1237</v>
      </c>
      <c r="O1053" s="2" t="s">
        <v>5412</v>
      </c>
      <c r="P1053" s="2">
        <v>70</v>
      </c>
      <c r="Q1053" s="3" t="s">
        <v>2563</v>
      </c>
      <c r="R1053" s="2" t="s">
        <v>961</v>
      </c>
      <c r="S1053" s="3" t="s">
        <v>2564</v>
      </c>
      <c r="T1053" s="3" t="s">
        <v>2496</v>
      </c>
      <c r="U1053" s="2">
        <v>73431</v>
      </c>
      <c r="V1053" s="2">
        <v>1</v>
      </c>
      <c r="W1053" s="2">
        <v>0</v>
      </c>
      <c r="X1053" s="2" t="s">
        <v>5413</v>
      </c>
      <c r="Y1053" s="2" t="s">
        <v>5414</v>
      </c>
      <c r="Z1053" s="51">
        <v>45889.634409143502</v>
      </c>
      <c r="AB1053" s="2" t="s">
        <v>950</v>
      </c>
    </row>
    <row r="1054" spans="1:28" ht="15.75" x14ac:dyDescent="0.25">
      <c r="A1054" s="2">
        <v>1053</v>
      </c>
      <c r="B1054" s="50" t="s">
        <v>1236</v>
      </c>
      <c r="C1054" s="47">
        <f ca="1">SUMIF([1]Data!$AC$2:$AC$173,C1054,[1]Data!$AD$2:$AD$173)</f>
        <v>0</v>
      </c>
      <c r="D1054" s="51">
        <v>45889</v>
      </c>
      <c r="E1054" s="51">
        <v>45889</v>
      </c>
      <c r="F1054" s="52">
        <v>45889.635177812503</v>
      </c>
      <c r="G1054" s="3" t="s">
        <v>5415</v>
      </c>
      <c r="H1054" s="51"/>
      <c r="I1054" s="2" t="s">
        <v>2487</v>
      </c>
      <c r="J1054" s="3" t="s">
        <v>2488</v>
      </c>
      <c r="K1054" s="2" t="s">
        <v>2489</v>
      </c>
      <c r="L1054" s="2" t="s">
        <v>2490</v>
      </c>
      <c r="M1054" s="3" t="s">
        <v>1231</v>
      </c>
      <c r="N1054" s="2" t="s">
        <v>1230</v>
      </c>
      <c r="O1054" s="2" t="s">
        <v>5416</v>
      </c>
      <c r="P1054" s="2">
        <v>10</v>
      </c>
      <c r="Q1054" s="3" t="s">
        <v>2510</v>
      </c>
      <c r="R1054" s="2" t="s">
        <v>955</v>
      </c>
      <c r="S1054" s="3" t="s">
        <v>2511</v>
      </c>
      <c r="T1054" s="3" t="s">
        <v>2496</v>
      </c>
      <c r="U1054" s="2">
        <v>46000</v>
      </c>
      <c r="V1054" s="2">
        <v>3</v>
      </c>
      <c r="W1054" s="2">
        <v>0</v>
      </c>
      <c r="X1054" s="2" t="s">
        <v>1230</v>
      </c>
      <c r="Z1054" s="51">
        <v>45889.635178969897</v>
      </c>
      <c r="AB1054" s="2" t="s">
        <v>950</v>
      </c>
    </row>
    <row r="1055" spans="1:28" ht="15.75" x14ac:dyDescent="0.25">
      <c r="A1055" s="2">
        <v>1054</v>
      </c>
      <c r="B1055" s="50" t="s">
        <v>1235</v>
      </c>
      <c r="C1055" s="47">
        <f ca="1">SUMIF([1]Data!$AC$2:$AC$173,C1055,[1]Data!$AD$2:$AD$173)</f>
        <v>0</v>
      </c>
      <c r="D1055" s="51">
        <v>45889</v>
      </c>
      <c r="E1055" s="51">
        <v>45889</v>
      </c>
      <c r="F1055" s="52">
        <v>45889.635217627299</v>
      </c>
      <c r="G1055" s="3" t="s">
        <v>5417</v>
      </c>
      <c r="H1055" s="51"/>
      <c r="I1055" s="2" t="s">
        <v>2487</v>
      </c>
      <c r="J1055" s="3" t="s">
        <v>2488</v>
      </c>
      <c r="K1055" s="2" t="s">
        <v>2489</v>
      </c>
      <c r="L1055" s="2" t="s">
        <v>2490</v>
      </c>
      <c r="M1055" s="3" t="s">
        <v>1234</v>
      </c>
      <c r="N1055" s="2" t="s">
        <v>1233</v>
      </c>
      <c r="O1055" s="2" t="s">
        <v>5418</v>
      </c>
      <c r="P1055" s="2">
        <v>10</v>
      </c>
      <c r="Q1055" s="3" t="s">
        <v>2592</v>
      </c>
      <c r="R1055" s="2" t="s">
        <v>959</v>
      </c>
      <c r="S1055" s="3" t="s">
        <v>2593</v>
      </c>
      <c r="T1055" s="3" t="s">
        <v>2496</v>
      </c>
      <c r="U1055" s="2">
        <v>70950</v>
      </c>
      <c r="V1055" s="2">
        <v>4</v>
      </c>
      <c r="W1055" s="2">
        <v>0</v>
      </c>
      <c r="X1055" s="2" t="s">
        <v>1233</v>
      </c>
      <c r="Y1055" s="2" t="s">
        <v>5419</v>
      </c>
      <c r="Z1055" s="51">
        <v>45889.635218750002</v>
      </c>
      <c r="AB1055" s="2" t="s">
        <v>950</v>
      </c>
    </row>
    <row r="1056" spans="1:28" ht="15.75" x14ac:dyDescent="0.25">
      <c r="A1056" s="2">
        <v>1055</v>
      </c>
      <c r="B1056" s="50" t="s">
        <v>1235</v>
      </c>
      <c r="C1056" s="47">
        <f ca="1">SUMIF([1]Data!$AC$2:$AC$173,C1056,[1]Data!$AD$2:$AD$173)</f>
        <v>0</v>
      </c>
      <c r="D1056" s="51">
        <v>45889</v>
      </c>
      <c r="E1056" s="51">
        <v>45889</v>
      </c>
      <c r="F1056" s="52">
        <v>45889.635217627299</v>
      </c>
      <c r="G1056" s="3" t="s">
        <v>5417</v>
      </c>
      <c r="H1056" s="51"/>
      <c r="I1056" s="2" t="s">
        <v>2487</v>
      </c>
      <c r="J1056" s="3" t="s">
        <v>2488</v>
      </c>
      <c r="K1056" s="2" t="s">
        <v>2489</v>
      </c>
      <c r="L1056" s="2" t="s">
        <v>2490</v>
      </c>
      <c r="M1056" s="3" t="s">
        <v>1234</v>
      </c>
      <c r="N1056" s="2" t="s">
        <v>1233</v>
      </c>
      <c r="O1056" s="2" t="s">
        <v>5418</v>
      </c>
      <c r="P1056" s="2">
        <v>20</v>
      </c>
      <c r="Q1056" s="3" t="s">
        <v>2528</v>
      </c>
      <c r="R1056" s="2" t="s">
        <v>965</v>
      </c>
      <c r="S1056" s="3" t="s">
        <v>2529</v>
      </c>
      <c r="T1056" s="3" t="s">
        <v>2496</v>
      </c>
      <c r="U1056" s="2">
        <v>74250</v>
      </c>
      <c r="V1056" s="2">
        <v>4</v>
      </c>
      <c r="W1056" s="2">
        <v>0</v>
      </c>
      <c r="X1056" s="2" t="s">
        <v>1233</v>
      </c>
      <c r="Y1056" s="2" t="s">
        <v>5419</v>
      </c>
      <c r="Z1056" s="51">
        <v>45889.635218750002</v>
      </c>
      <c r="AB1056" s="2" t="s">
        <v>950</v>
      </c>
    </row>
    <row r="1057" spans="1:28" ht="15.75" x14ac:dyDescent="0.25">
      <c r="A1057" s="2">
        <v>1056</v>
      </c>
      <c r="B1057" s="50" t="s">
        <v>1232</v>
      </c>
      <c r="C1057" s="47">
        <f ca="1">SUMIF([1]Data!$AC$2:$AC$173,C1057,[1]Data!$AD$2:$AD$173)</f>
        <v>0</v>
      </c>
      <c r="D1057" s="51">
        <v>45889</v>
      </c>
      <c r="E1057" s="51">
        <v>45894</v>
      </c>
      <c r="F1057" s="52">
        <v>45889.636292129602</v>
      </c>
      <c r="G1057" s="3" t="s">
        <v>5420</v>
      </c>
      <c r="H1057" s="51"/>
      <c r="I1057" s="2" t="s">
        <v>2487</v>
      </c>
      <c r="J1057" s="3" t="s">
        <v>2488</v>
      </c>
      <c r="K1057" s="2" t="s">
        <v>2489</v>
      </c>
      <c r="L1057" s="2" t="s">
        <v>2490</v>
      </c>
      <c r="M1057" s="3" t="s">
        <v>1231</v>
      </c>
      <c r="N1057" s="2" t="s">
        <v>1230</v>
      </c>
      <c r="O1057" s="2" t="s">
        <v>5416</v>
      </c>
      <c r="P1057" s="2">
        <v>10</v>
      </c>
      <c r="Q1057" s="3" t="s">
        <v>2563</v>
      </c>
      <c r="R1057" s="2" t="s">
        <v>961</v>
      </c>
      <c r="S1057" s="3" t="s">
        <v>2564</v>
      </c>
      <c r="T1057" s="3" t="s">
        <v>2496</v>
      </c>
      <c r="U1057" s="2">
        <v>73431</v>
      </c>
      <c r="V1057" s="2">
        <v>1</v>
      </c>
      <c r="W1057" s="2">
        <v>0</v>
      </c>
      <c r="X1057" s="2" t="s">
        <v>1230</v>
      </c>
      <c r="Z1057" s="51">
        <v>45889.636293981501</v>
      </c>
      <c r="AB1057" s="2" t="s">
        <v>950</v>
      </c>
    </row>
    <row r="1058" spans="1:28" ht="15.75" x14ac:dyDescent="0.25">
      <c r="A1058" s="2">
        <v>1057</v>
      </c>
      <c r="B1058" s="50" t="s">
        <v>1229</v>
      </c>
      <c r="C1058" s="47">
        <f ca="1">SUMIF([1]Data!$AC$2:$AC$173,C1058,[1]Data!$AD$2:$AD$173)</f>
        <v>0</v>
      </c>
      <c r="D1058" s="51">
        <v>45889</v>
      </c>
      <c r="E1058" s="51">
        <v>45894</v>
      </c>
      <c r="F1058" s="52">
        <v>45889.636514780097</v>
      </c>
      <c r="G1058" s="3" t="s">
        <v>5421</v>
      </c>
      <c r="H1058" s="51"/>
      <c r="I1058" s="2" t="s">
        <v>2487</v>
      </c>
      <c r="J1058" s="3" t="s">
        <v>2488</v>
      </c>
      <c r="K1058" s="2" t="s">
        <v>2489</v>
      </c>
      <c r="L1058" s="2" t="s">
        <v>2490</v>
      </c>
      <c r="M1058" s="3" t="s">
        <v>1228</v>
      </c>
      <c r="N1058" s="2" t="s">
        <v>1227</v>
      </c>
      <c r="O1058" s="2" t="s">
        <v>5422</v>
      </c>
      <c r="P1058" s="2">
        <v>10</v>
      </c>
      <c r="Q1058" s="3" t="s">
        <v>2556</v>
      </c>
      <c r="R1058" s="2" t="s">
        <v>960</v>
      </c>
      <c r="S1058" s="3" t="s">
        <v>2557</v>
      </c>
      <c r="T1058" s="3" t="s">
        <v>2496</v>
      </c>
      <c r="U1058" s="2">
        <v>55595</v>
      </c>
      <c r="V1058" s="2">
        <v>2</v>
      </c>
      <c r="W1058" s="2">
        <v>0</v>
      </c>
      <c r="X1058" s="2" t="s">
        <v>5423</v>
      </c>
      <c r="Y1058" s="2" t="s">
        <v>5424</v>
      </c>
      <c r="Z1058" s="51">
        <v>45889.636516979197</v>
      </c>
      <c r="AB1058" s="2" t="s">
        <v>950</v>
      </c>
    </row>
    <row r="1059" spans="1:28" ht="15.75" x14ac:dyDescent="0.25">
      <c r="A1059" s="2">
        <v>1058</v>
      </c>
      <c r="B1059" s="50" t="s">
        <v>1229</v>
      </c>
      <c r="C1059" s="47">
        <f ca="1">SUMIF([1]Data!$AC$2:$AC$173,C1059,[1]Data!$AD$2:$AD$173)</f>
        <v>0</v>
      </c>
      <c r="D1059" s="51">
        <v>45889</v>
      </c>
      <c r="E1059" s="51">
        <v>45894</v>
      </c>
      <c r="F1059" s="52">
        <v>45889.636514780097</v>
      </c>
      <c r="G1059" s="3" t="s">
        <v>5421</v>
      </c>
      <c r="H1059" s="51"/>
      <c r="I1059" s="2" t="s">
        <v>2487</v>
      </c>
      <c r="J1059" s="3" t="s">
        <v>2488</v>
      </c>
      <c r="K1059" s="2" t="s">
        <v>2489</v>
      </c>
      <c r="L1059" s="2" t="s">
        <v>2490</v>
      </c>
      <c r="M1059" s="3" t="s">
        <v>1228</v>
      </c>
      <c r="N1059" s="2" t="s">
        <v>1227</v>
      </c>
      <c r="O1059" s="2" t="s">
        <v>5422</v>
      </c>
      <c r="P1059" s="2">
        <v>20</v>
      </c>
      <c r="Q1059" s="3" t="s">
        <v>2592</v>
      </c>
      <c r="R1059" s="2" t="s">
        <v>959</v>
      </c>
      <c r="S1059" s="3" t="s">
        <v>2593</v>
      </c>
      <c r="T1059" s="3" t="s">
        <v>2496</v>
      </c>
      <c r="U1059" s="2">
        <v>70950</v>
      </c>
      <c r="V1059" s="2">
        <v>1</v>
      </c>
      <c r="W1059" s="2">
        <v>0</v>
      </c>
      <c r="X1059" s="2" t="s">
        <v>5423</v>
      </c>
      <c r="Y1059" s="2" t="s">
        <v>5424</v>
      </c>
      <c r="Z1059" s="51">
        <v>45889.636516979197</v>
      </c>
      <c r="AB1059" s="2" t="s">
        <v>950</v>
      </c>
    </row>
    <row r="1060" spans="1:28" ht="15.75" x14ac:dyDescent="0.25">
      <c r="A1060" s="2">
        <v>1059</v>
      </c>
      <c r="B1060" s="50" t="s">
        <v>1229</v>
      </c>
      <c r="C1060" s="47">
        <f ca="1">SUMIF([1]Data!$AC$2:$AC$173,C1060,[1]Data!$AD$2:$AD$173)</f>
        <v>0</v>
      </c>
      <c r="D1060" s="51">
        <v>45889</v>
      </c>
      <c r="E1060" s="51">
        <v>45894</v>
      </c>
      <c r="F1060" s="52">
        <v>45889.636514780097</v>
      </c>
      <c r="G1060" s="3" t="s">
        <v>5421</v>
      </c>
      <c r="H1060" s="51"/>
      <c r="I1060" s="2" t="s">
        <v>2487</v>
      </c>
      <c r="J1060" s="3" t="s">
        <v>2488</v>
      </c>
      <c r="K1060" s="2" t="s">
        <v>2489</v>
      </c>
      <c r="L1060" s="2" t="s">
        <v>2490</v>
      </c>
      <c r="M1060" s="3" t="s">
        <v>1228</v>
      </c>
      <c r="N1060" s="2" t="s">
        <v>1227</v>
      </c>
      <c r="O1060" s="2" t="s">
        <v>5422</v>
      </c>
      <c r="P1060" s="2">
        <v>30</v>
      </c>
      <c r="Q1060" s="3" t="s">
        <v>2528</v>
      </c>
      <c r="R1060" s="2" t="s">
        <v>965</v>
      </c>
      <c r="S1060" s="3" t="s">
        <v>2529</v>
      </c>
      <c r="T1060" s="3" t="s">
        <v>2496</v>
      </c>
      <c r="U1060" s="2">
        <v>74250</v>
      </c>
      <c r="V1060" s="2">
        <v>1</v>
      </c>
      <c r="W1060" s="2">
        <v>0</v>
      </c>
      <c r="X1060" s="2" t="s">
        <v>5423</v>
      </c>
      <c r="Y1060" s="2" t="s">
        <v>5424</v>
      </c>
      <c r="Z1060" s="51">
        <v>45889.636516979197</v>
      </c>
      <c r="AB1060" s="2" t="s">
        <v>950</v>
      </c>
    </row>
    <row r="1061" spans="1:28" ht="15.75" x14ac:dyDescent="0.25">
      <c r="A1061" s="2">
        <v>1060</v>
      </c>
      <c r="B1061" s="50" t="s">
        <v>1229</v>
      </c>
      <c r="C1061" s="47">
        <f ca="1">SUMIF([1]Data!$AC$2:$AC$173,C1061,[1]Data!$AD$2:$AD$173)</f>
        <v>0</v>
      </c>
      <c r="D1061" s="51">
        <v>45889</v>
      </c>
      <c r="E1061" s="51">
        <v>45894</v>
      </c>
      <c r="F1061" s="52">
        <v>45889.636514780097</v>
      </c>
      <c r="G1061" s="3" t="s">
        <v>5421</v>
      </c>
      <c r="H1061" s="51"/>
      <c r="I1061" s="2" t="s">
        <v>2487</v>
      </c>
      <c r="J1061" s="3" t="s">
        <v>2488</v>
      </c>
      <c r="K1061" s="2" t="s">
        <v>2489</v>
      </c>
      <c r="L1061" s="2" t="s">
        <v>2490</v>
      </c>
      <c r="M1061" s="3" t="s">
        <v>1228</v>
      </c>
      <c r="N1061" s="2" t="s">
        <v>1227</v>
      </c>
      <c r="O1061" s="2" t="s">
        <v>5422</v>
      </c>
      <c r="P1061" s="2">
        <v>40</v>
      </c>
      <c r="Q1061" s="3" t="s">
        <v>2519</v>
      </c>
      <c r="R1061" s="2" t="s">
        <v>951</v>
      </c>
      <c r="S1061" s="3" t="s">
        <v>2520</v>
      </c>
      <c r="T1061" s="3" t="s">
        <v>2496</v>
      </c>
      <c r="U1061" s="2">
        <v>111058</v>
      </c>
      <c r="V1061" s="2">
        <v>1</v>
      </c>
      <c r="W1061" s="2">
        <v>0</v>
      </c>
      <c r="X1061" s="2" t="s">
        <v>5423</v>
      </c>
      <c r="Y1061" s="2" t="s">
        <v>5424</v>
      </c>
      <c r="Z1061" s="51">
        <v>45889.636516979197</v>
      </c>
      <c r="AB1061" s="2" t="s">
        <v>950</v>
      </c>
    </row>
    <row r="1062" spans="1:28" ht="15.75" x14ac:dyDescent="0.25">
      <c r="A1062" s="2">
        <v>1061</v>
      </c>
      <c r="B1062" s="50" t="s">
        <v>1229</v>
      </c>
      <c r="C1062" s="47">
        <f ca="1">SUMIF([1]Data!$AC$2:$AC$173,C1062,[1]Data!$AD$2:$AD$173)</f>
        <v>0</v>
      </c>
      <c r="D1062" s="51">
        <v>45889</v>
      </c>
      <c r="E1062" s="51">
        <v>45894</v>
      </c>
      <c r="F1062" s="52">
        <v>45889.636514780097</v>
      </c>
      <c r="G1062" s="3" t="s">
        <v>5421</v>
      </c>
      <c r="H1062" s="51"/>
      <c r="I1062" s="2" t="s">
        <v>2487</v>
      </c>
      <c r="J1062" s="3" t="s">
        <v>2488</v>
      </c>
      <c r="K1062" s="2" t="s">
        <v>2489</v>
      </c>
      <c r="L1062" s="2" t="s">
        <v>2490</v>
      </c>
      <c r="M1062" s="3" t="s">
        <v>1228</v>
      </c>
      <c r="N1062" s="2" t="s">
        <v>1227</v>
      </c>
      <c r="O1062" s="2" t="s">
        <v>5422</v>
      </c>
      <c r="P1062" s="2">
        <v>50</v>
      </c>
      <c r="Q1062" s="3" t="s">
        <v>2502</v>
      </c>
      <c r="R1062" s="2" t="s">
        <v>981</v>
      </c>
      <c r="S1062" s="3" t="s">
        <v>2503</v>
      </c>
      <c r="T1062" s="3" t="s">
        <v>2496</v>
      </c>
      <c r="U1062" s="2">
        <v>50182</v>
      </c>
      <c r="V1062" s="2">
        <v>2</v>
      </c>
      <c r="W1062" s="2">
        <v>0</v>
      </c>
      <c r="X1062" s="2" t="s">
        <v>5423</v>
      </c>
      <c r="Y1062" s="2" t="s">
        <v>5424</v>
      </c>
      <c r="Z1062" s="51">
        <v>45889.636516979197</v>
      </c>
      <c r="AB1062" s="2" t="s">
        <v>950</v>
      </c>
    </row>
    <row r="1063" spans="1:28" ht="15.75" x14ac:dyDescent="0.25">
      <c r="A1063" s="2">
        <v>1062</v>
      </c>
      <c r="B1063" s="50" t="s">
        <v>1226</v>
      </c>
      <c r="C1063" s="47">
        <f ca="1">SUMIF([1]Data!$AC$2:$AC$173,C1063,[1]Data!$AD$2:$AD$173)</f>
        <v>0</v>
      </c>
      <c r="D1063" s="51">
        <v>45889</v>
      </c>
      <c r="E1063" s="51">
        <v>45894</v>
      </c>
      <c r="F1063" s="52">
        <v>45889.636761145797</v>
      </c>
      <c r="G1063" s="3" t="s">
        <v>5425</v>
      </c>
      <c r="H1063" s="51"/>
      <c r="I1063" s="2" t="s">
        <v>2487</v>
      </c>
      <c r="J1063" s="3" t="s">
        <v>2488</v>
      </c>
      <c r="K1063" s="2" t="s">
        <v>2489</v>
      </c>
      <c r="L1063" s="2" t="s">
        <v>2490</v>
      </c>
      <c r="M1063" s="3" t="s">
        <v>1225</v>
      </c>
      <c r="N1063" s="2" t="s">
        <v>1224</v>
      </c>
      <c r="O1063" s="2" t="s">
        <v>5426</v>
      </c>
      <c r="P1063" s="2">
        <v>10</v>
      </c>
      <c r="Q1063" s="3" t="s">
        <v>2519</v>
      </c>
      <c r="R1063" s="2" t="s">
        <v>951</v>
      </c>
      <c r="S1063" s="3" t="s">
        <v>2520</v>
      </c>
      <c r="T1063" s="3" t="s">
        <v>2496</v>
      </c>
      <c r="U1063" s="2">
        <v>111058</v>
      </c>
      <c r="V1063" s="2">
        <v>1</v>
      </c>
      <c r="W1063" s="2">
        <v>0</v>
      </c>
      <c r="X1063" s="2" t="s">
        <v>5427</v>
      </c>
      <c r="Z1063" s="51">
        <v>45889.636763113398</v>
      </c>
      <c r="AB1063" s="2" t="s">
        <v>950</v>
      </c>
    </row>
    <row r="1064" spans="1:28" ht="15.75" x14ac:dyDescent="0.25">
      <c r="A1064" s="2">
        <v>1063</v>
      </c>
      <c r="B1064" s="50" t="s">
        <v>1223</v>
      </c>
      <c r="C1064" s="47">
        <f ca="1">SUMIF([1]Data!$AC$2:$AC$173,C1064,[1]Data!$AD$2:$AD$173)</f>
        <v>0</v>
      </c>
      <c r="D1064" s="51">
        <v>45889</v>
      </c>
      <c r="E1064" s="51">
        <v>45894</v>
      </c>
      <c r="F1064" s="52">
        <v>45889.643354398097</v>
      </c>
      <c r="G1064" s="3" t="s">
        <v>5428</v>
      </c>
      <c r="H1064" s="51"/>
      <c r="I1064" s="2" t="s">
        <v>2487</v>
      </c>
      <c r="J1064" s="3" t="s">
        <v>2488</v>
      </c>
      <c r="K1064" s="2" t="s">
        <v>2489</v>
      </c>
      <c r="L1064" s="2" t="s">
        <v>2490</v>
      </c>
      <c r="M1064" s="3" t="s">
        <v>1218</v>
      </c>
      <c r="N1064" s="2" t="s">
        <v>1217</v>
      </c>
      <c r="O1064" s="2" t="s">
        <v>5429</v>
      </c>
      <c r="P1064" s="2">
        <v>10</v>
      </c>
      <c r="Q1064" s="3" t="s">
        <v>2519</v>
      </c>
      <c r="R1064" s="2" t="s">
        <v>951</v>
      </c>
      <c r="S1064" s="3" t="s">
        <v>2520</v>
      </c>
      <c r="T1064" s="3" t="s">
        <v>2496</v>
      </c>
      <c r="U1064" s="2">
        <v>111058</v>
      </c>
      <c r="V1064" s="2">
        <v>2</v>
      </c>
      <c r="W1064" s="2">
        <v>0</v>
      </c>
      <c r="X1064" s="2" t="s">
        <v>1217</v>
      </c>
      <c r="Y1064" s="2" t="s">
        <v>5430</v>
      </c>
      <c r="Z1064" s="51">
        <v>45889.643358449102</v>
      </c>
      <c r="AB1064" s="2" t="s">
        <v>950</v>
      </c>
    </row>
    <row r="1065" spans="1:28" ht="15.75" x14ac:dyDescent="0.25">
      <c r="A1065" s="2">
        <v>1064</v>
      </c>
      <c r="B1065" s="50" t="s">
        <v>1222</v>
      </c>
      <c r="C1065" s="47">
        <f ca="1">SUMIF([1]Data!$AC$2:$AC$173,C1065,[1]Data!$AD$2:$AD$173)</f>
        <v>0</v>
      </c>
      <c r="D1065" s="51">
        <v>45889</v>
      </c>
      <c r="E1065" s="51">
        <v>45889</v>
      </c>
      <c r="F1065" s="52">
        <v>45889.643971411999</v>
      </c>
      <c r="G1065" s="3" t="s">
        <v>5431</v>
      </c>
      <c r="H1065" s="51"/>
      <c r="I1065" s="2" t="s">
        <v>2487</v>
      </c>
      <c r="J1065" s="3" t="s">
        <v>2488</v>
      </c>
      <c r="K1065" s="2" t="s">
        <v>2489</v>
      </c>
      <c r="L1065" s="2" t="s">
        <v>2490</v>
      </c>
      <c r="M1065" s="3" t="s">
        <v>1221</v>
      </c>
      <c r="N1065" s="2" t="s">
        <v>1220</v>
      </c>
      <c r="O1065" s="2" t="s">
        <v>5432</v>
      </c>
      <c r="P1065" s="2">
        <v>10</v>
      </c>
      <c r="Q1065" s="3" t="s">
        <v>2494</v>
      </c>
      <c r="R1065" s="2" t="s">
        <v>1079</v>
      </c>
      <c r="S1065" s="3" t="s">
        <v>2495</v>
      </c>
      <c r="T1065" s="3" t="s">
        <v>2496</v>
      </c>
      <c r="U1065" s="2">
        <v>49500</v>
      </c>
      <c r="V1065" s="2">
        <v>3</v>
      </c>
      <c r="W1065" s="2">
        <v>0</v>
      </c>
      <c r="X1065" s="2" t="s">
        <v>1220</v>
      </c>
      <c r="Y1065" s="2" t="s">
        <v>5433</v>
      </c>
      <c r="Z1065" s="51">
        <v>45889.643977511601</v>
      </c>
      <c r="AB1065" s="2" t="s">
        <v>950</v>
      </c>
    </row>
    <row r="1066" spans="1:28" ht="15.75" x14ac:dyDescent="0.25">
      <c r="A1066" s="2">
        <v>1065</v>
      </c>
      <c r="B1066" s="50" t="s">
        <v>1222</v>
      </c>
      <c r="C1066" s="47">
        <f ca="1">SUMIF([1]Data!$AC$2:$AC$173,C1066,[1]Data!$AD$2:$AD$173)</f>
        <v>0</v>
      </c>
      <c r="D1066" s="51">
        <v>45889</v>
      </c>
      <c r="E1066" s="51">
        <v>45889</v>
      </c>
      <c r="F1066" s="52">
        <v>45889.643971411999</v>
      </c>
      <c r="G1066" s="3" t="s">
        <v>5431</v>
      </c>
      <c r="H1066" s="51"/>
      <c r="I1066" s="2" t="s">
        <v>2487</v>
      </c>
      <c r="J1066" s="3" t="s">
        <v>2488</v>
      </c>
      <c r="K1066" s="2" t="s">
        <v>2489</v>
      </c>
      <c r="L1066" s="2" t="s">
        <v>2490</v>
      </c>
      <c r="M1066" s="3" t="s">
        <v>1221</v>
      </c>
      <c r="N1066" s="2" t="s">
        <v>1220</v>
      </c>
      <c r="O1066" s="2" t="s">
        <v>5432</v>
      </c>
      <c r="P1066" s="2">
        <v>20</v>
      </c>
      <c r="Q1066" s="3" t="s">
        <v>2519</v>
      </c>
      <c r="R1066" s="2" t="s">
        <v>951</v>
      </c>
      <c r="S1066" s="3" t="s">
        <v>2520</v>
      </c>
      <c r="T1066" s="3" t="s">
        <v>2496</v>
      </c>
      <c r="U1066" s="2">
        <v>111058</v>
      </c>
      <c r="V1066" s="2">
        <v>3</v>
      </c>
      <c r="W1066" s="2">
        <v>0</v>
      </c>
      <c r="X1066" s="2" t="s">
        <v>1220</v>
      </c>
      <c r="Y1066" s="2" t="s">
        <v>5433</v>
      </c>
      <c r="Z1066" s="51">
        <v>45889.643977511601</v>
      </c>
      <c r="AB1066" s="2" t="s">
        <v>950</v>
      </c>
    </row>
    <row r="1067" spans="1:28" ht="15.75" x14ac:dyDescent="0.25">
      <c r="A1067" s="2">
        <v>1066</v>
      </c>
      <c r="B1067" s="50" t="s">
        <v>1222</v>
      </c>
      <c r="C1067" s="47">
        <f ca="1">SUMIF([1]Data!$AC$2:$AC$173,C1067,[1]Data!$AD$2:$AD$173)</f>
        <v>0</v>
      </c>
      <c r="D1067" s="51">
        <v>45889</v>
      </c>
      <c r="E1067" s="51">
        <v>45889</v>
      </c>
      <c r="F1067" s="52">
        <v>45889.643971411999</v>
      </c>
      <c r="G1067" s="3" t="s">
        <v>5431</v>
      </c>
      <c r="H1067" s="51"/>
      <c r="I1067" s="2" t="s">
        <v>2487</v>
      </c>
      <c r="J1067" s="3" t="s">
        <v>2488</v>
      </c>
      <c r="K1067" s="2" t="s">
        <v>2489</v>
      </c>
      <c r="L1067" s="2" t="s">
        <v>2490</v>
      </c>
      <c r="M1067" s="3" t="s">
        <v>1221</v>
      </c>
      <c r="N1067" s="2" t="s">
        <v>1220</v>
      </c>
      <c r="O1067" s="2" t="s">
        <v>5432</v>
      </c>
      <c r="P1067" s="2">
        <v>30</v>
      </c>
      <c r="Q1067" s="3" t="s">
        <v>2502</v>
      </c>
      <c r="R1067" s="2" t="s">
        <v>981</v>
      </c>
      <c r="S1067" s="3" t="s">
        <v>2503</v>
      </c>
      <c r="T1067" s="3" t="s">
        <v>2496</v>
      </c>
      <c r="U1067" s="2">
        <v>50182</v>
      </c>
      <c r="V1067" s="2">
        <v>1</v>
      </c>
      <c r="W1067" s="2">
        <v>0</v>
      </c>
      <c r="X1067" s="2" t="s">
        <v>1220</v>
      </c>
      <c r="Y1067" s="2" t="s">
        <v>5433</v>
      </c>
      <c r="Z1067" s="51">
        <v>45889.643977511601</v>
      </c>
      <c r="AB1067" s="2" t="s">
        <v>950</v>
      </c>
    </row>
    <row r="1068" spans="1:28" ht="15.75" x14ac:dyDescent="0.25">
      <c r="A1068" s="2">
        <v>1067</v>
      </c>
      <c r="B1068" s="50" t="s">
        <v>1222</v>
      </c>
      <c r="C1068" s="47">
        <f ca="1">SUMIF([1]Data!$AC$2:$AC$173,C1068,[1]Data!$AD$2:$AD$173)</f>
        <v>0</v>
      </c>
      <c r="D1068" s="51">
        <v>45889</v>
      </c>
      <c r="E1068" s="51">
        <v>45889</v>
      </c>
      <c r="F1068" s="52">
        <v>45889.643971411999</v>
      </c>
      <c r="G1068" s="3" t="s">
        <v>5431</v>
      </c>
      <c r="H1068" s="51"/>
      <c r="I1068" s="2" t="s">
        <v>2487</v>
      </c>
      <c r="J1068" s="3" t="s">
        <v>2488</v>
      </c>
      <c r="K1068" s="2" t="s">
        <v>2489</v>
      </c>
      <c r="L1068" s="2" t="s">
        <v>2490</v>
      </c>
      <c r="M1068" s="3" t="s">
        <v>1221</v>
      </c>
      <c r="N1068" s="2" t="s">
        <v>1220</v>
      </c>
      <c r="O1068" s="2" t="s">
        <v>5432</v>
      </c>
      <c r="P1068" s="2">
        <v>40</v>
      </c>
      <c r="Q1068" s="3" t="s">
        <v>2556</v>
      </c>
      <c r="R1068" s="2" t="s">
        <v>960</v>
      </c>
      <c r="S1068" s="3" t="s">
        <v>2557</v>
      </c>
      <c r="T1068" s="3" t="s">
        <v>2496</v>
      </c>
      <c r="U1068" s="2">
        <v>55595</v>
      </c>
      <c r="V1068" s="2">
        <v>1</v>
      </c>
      <c r="W1068" s="2">
        <v>0</v>
      </c>
      <c r="X1068" s="2" t="s">
        <v>1220</v>
      </c>
      <c r="Y1068" s="2" t="s">
        <v>5433</v>
      </c>
      <c r="Z1068" s="51">
        <v>45889.643977511601</v>
      </c>
      <c r="AB1068" s="2" t="s">
        <v>950</v>
      </c>
    </row>
    <row r="1069" spans="1:28" ht="15.75" x14ac:dyDescent="0.25">
      <c r="A1069" s="2">
        <v>1068</v>
      </c>
      <c r="B1069" s="50" t="s">
        <v>1222</v>
      </c>
      <c r="C1069" s="47">
        <f ca="1">SUMIF([1]Data!$AC$2:$AC$173,C1069,[1]Data!$AD$2:$AD$173)</f>
        <v>0</v>
      </c>
      <c r="D1069" s="51">
        <v>45889</v>
      </c>
      <c r="E1069" s="51">
        <v>45889</v>
      </c>
      <c r="F1069" s="52">
        <v>45889.643971411999</v>
      </c>
      <c r="G1069" s="3" t="s">
        <v>5431</v>
      </c>
      <c r="H1069" s="51"/>
      <c r="I1069" s="2" t="s">
        <v>2487</v>
      </c>
      <c r="J1069" s="3" t="s">
        <v>2488</v>
      </c>
      <c r="K1069" s="2" t="s">
        <v>2489</v>
      </c>
      <c r="L1069" s="2" t="s">
        <v>2490</v>
      </c>
      <c r="M1069" s="3" t="s">
        <v>1221</v>
      </c>
      <c r="N1069" s="2" t="s">
        <v>1220</v>
      </c>
      <c r="O1069" s="2" t="s">
        <v>5432</v>
      </c>
      <c r="P1069" s="2">
        <v>50</v>
      </c>
      <c r="Q1069" s="3" t="s">
        <v>2592</v>
      </c>
      <c r="R1069" s="2" t="s">
        <v>959</v>
      </c>
      <c r="S1069" s="3" t="s">
        <v>2593</v>
      </c>
      <c r="T1069" s="3" t="s">
        <v>2496</v>
      </c>
      <c r="U1069" s="2">
        <v>70950</v>
      </c>
      <c r="V1069" s="2">
        <v>1</v>
      </c>
      <c r="W1069" s="2">
        <v>0</v>
      </c>
      <c r="X1069" s="2" t="s">
        <v>1220</v>
      </c>
      <c r="Y1069" s="2" t="s">
        <v>5433</v>
      </c>
      <c r="Z1069" s="51">
        <v>45889.643977511601</v>
      </c>
      <c r="AB1069" s="2" t="s">
        <v>950</v>
      </c>
    </row>
    <row r="1070" spans="1:28" ht="15.75" x14ac:dyDescent="0.25">
      <c r="A1070" s="2">
        <v>1069</v>
      </c>
      <c r="B1070" s="50" t="s">
        <v>1222</v>
      </c>
      <c r="C1070" s="47">
        <f ca="1">SUMIF([1]Data!$AC$2:$AC$173,C1070,[1]Data!$AD$2:$AD$173)</f>
        <v>0</v>
      </c>
      <c r="D1070" s="51">
        <v>45889</v>
      </c>
      <c r="E1070" s="51">
        <v>45889</v>
      </c>
      <c r="F1070" s="52">
        <v>45889.643971411999</v>
      </c>
      <c r="G1070" s="3" t="s">
        <v>5431</v>
      </c>
      <c r="H1070" s="51"/>
      <c r="I1070" s="2" t="s">
        <v>2487</v>
      </c>
      <c r="J1070" s="3" t="s">
        <v>2488</v>
      </c>
      <c r="K1070" s="2" t="s">
        <v>2489</v>
      </c>
      <c r="L1070" s="2" t="s">
        <v>2490</v>
      </c>
      <c r="M1070" s="3" t="s">
        <v>1221</v>
      </c>
      <c r="N1070" s="2" t="s">
        <v>1220</v>
      </c>
      <c r="O1070" s="2" t="s">
        <v>5432</v>
      </c>
      <c r="P1070" s="2">
        <v>60</v>
      </c>
      <c r="Q1070" s="3" t="s">
        <v>2528</v>
      </c>
      <c r="R1070" s="2" t="s">
        <v>965</v>
      </c>
      <c r="S1070" s="3" t="s">
        <v>2529</v>
      </c>
      <c r="T1070" s="3" t="s">
        <v>2496</v>
      </c>
      <c r="U1070" s="2">
        <v>74250</v>
      </c>
      <c r="V1070" s="2">
        <v>1</v>
      </c>
      <c r="W1070" s="2">
        <v>0</v>
      </c>
      <c r="X1070" s="2" t="s">
        <v>1220</v>
      </c>
      <c r="Y1070" s="2" t="s">
        <v>5433</v>
      </c>
      <c r="Z1070" s="51">
        <v>45889.643977511601</v>
      </c>
      <c r="AB1070" s="2" t="s">
        <v>950</v>
      </c>
    </row>
    <row r="1071" spans="1:28" ht="15.75" x14ac:dyDescent="0.25">
      <c r="A1071" s="2">
        <v>1070</v>
      </c>
      <c r="B1071" s="50" t="s">
        <v>1219</v>
      </c>
      <c r="C1071" s="47">
        <f ca="1">SUMIF([1]Data!$AC$2:$AC$173,C1071,[1]Data!$AD$2:$AD$173)</f>
        <v>0</v>
      </c>
      <c r="D1071" s="51">
        <v>45889</v>
      </c>
      <c r="E1071" s="51">
        <v>45894</v>
      </c>
      <c r="F1071" s="52">
        <v>45889.645637731497</v>
      </c>
      <c r="G1071" s="3" t="s">
        <v>5434</v>
      </c>
      <c r="H1071" s="51"/>
      <c r="I1071" s="2" t="s">
        <v>2487</v>
      </c>
      <c r="J1071" s="3" t="s">
        <v>2488</v>
      </c>
      <c r="K1071" s="2" t="s">
        <v>2489</v>
      </c>
      <c r="L1071" s="2" t="s">
        <v>2490</v>
      </c>
      <c r="M1071" s="3" t="s">
        <v>1218</v>
      </c>
      <c r="N1071" s="2" t="s">
        <v>1217</v>
      </c>
      <c r="O1071" s="2" t="s">
        <v>5429</v>
      </c>
      <c r="P1071" s="2">
        <v>10</v>
      </c>
      <c r="Q1071" s="3" t="s">
        <v>2519</v>
      </c>
      <c r="R1071" s="2" t="s">
        <v>951</v>
      </c>
      <c r="S1071" s="3" t="s">
        <v>2520</v>
      </c>
      <c r="T1071" s="3" t="s">
        <v>2496</v>
      </c>
      <c r="U1071" s="2">
        <v>111058</v>
      </c>
      <c r="V1071" s="2">
        <v>2</v>
      </c>
      <c r="W1071" s="2">
        <v>0</v>
      </c>
      <c r="X1071" s="2" t="s">
        <v>1217</v>
      </c>
      <c r="Y1071" s="2" t="s">
        <v>5430</v>
      </c>
      <c r="Z1071" s="51">
        <v>45889.6456418171</v>
      </c>
      <c r="AB1071" s="2" t="s">
        <v>950</v>
      </c>
    </row>
    <row r="1072" spans="1:28" ht="15.75" x14ac:dyDescent="0.25">
      <c r="A1072" s="2">
        <v>1071</v>
      </c>
      <c r="B1072" s="50" t="s">
        <v>1216</v>
      </c>
      <c r="C1072" s="47">
        <f ca="1">SUMIF([1]Data!$AC$2:$AC$173,C1072,[1]Data!$AD$2:$AD$173)</f>
        <v>0</v>
      </c>
      <c r="D1072" s="51">
        <v>45889</v>
      </c>
      <c r="E1072" s="51">
        <v>45895</v>
      </c>
      <c r="F1072" s="52">
        <v>45889.646115393502</v>
      </c>
      <c r="G1072" s="3" t="s">
        <v>5435</v>
      </c>
      <c r="H1072" s="51"/>
      <c r="I1072" s="2" t="s">
        <v>2487</v>
      </c>
      <c r="J1072" s="3" t="s">
        <v>2488</v>
      </c>
      <c r="K1072" s="2" t="s">
        <v>2489</v>
      </c>
      <c r="L1072" s="2" t="s">
        <v>2490</v>
      </c>
      <c r="M1072" s="3" t="s">
        <v>1215</v>
      </c>
      <c r="N1072" s="2" t="s">
        <v>1214</v>
      </c>
      <c r="O1072" s="2" t="s">
        <v>5436</v>
      </c>
      <c r="P1072" s="2">
        <v>10</v>
      </c>
      <c r="Q1072" s="3" t="s">
        <v>2519</v>
      </c>
      <c r="R1072" s="2" t="s">
        <v>951</v>
      </c>
      <c r="S1072" s="3" t="s">
        <v>2520</v>
      </c>
      <c r="T1072" s="3" t="s">
        <v>2496</v>
      </c>
      <c r="U1072" s="2">
        <v>111058</v>
      </c>
      <c r="V1072" s="2">
        <v>2</v>
      </c>
      <c r="W1072" s="2">
        <v>0</v>
      </c>
      <c r="X1072" s="2" t="s">
        <v>5437</v>
      </c>
      <c r="Y1072" s="2" t="s">
        <v>5438</v>
      </c>
      <c r="Z1072" s="51">
        <v>45889.646119560202</v>
      </c>
      <c r="AB1072" s="2" t="s">
        <v>950</v>
      </c>
    </row>
    <row r="1073" spans="1:28" ht="15.75" x14ac:dyDescent="0.25">
      <c r="A1073" s="2">
        <v>1072</v>
      </c>
      <c r="B1073" s="50" t="s">
        <v>1213</v>
      </c>
      <c r="C1073" s="47">
        <f ca="1">SUMIF([1]Data!$AC$2:$AC$173,C1073,[1]Data!$AD$2:$AD$173)</f>
        <v>0</v>
      </c>
      <c r="D1073" s="51">
        <v>45889</v>
      </c>
      <c r="E1073" s="51">
        <v>45889</v>
      </c>
      <c r="F1073" s="52">
        <v>45889.650480705997</v>
      </c>
      <c r="G1073" s="3" t="s">
        <v>5439</v>
      </c>
      <c r="H1073" s="51"/>
      <c r="I1073" s="2" t="s">
        <v>2487</v>
      </c>
      <c r="J1073" s="3" t="s">
        <v>2488</v>
      </c>
      <c r="K1073" s="2" t="s">
        <v>2489</v>
      </c>
      <c r="L1073" s="2" t="s">
        <v>2490</v>
      </c>
      <c r="M1073" s="3" t="s">
        <v>1205</v>
      </c>
      <c r="N1073" s="2" t="s">
        <v>1204</v>
      </c>
      <c r="O1073" s="2" t="s">
        <v>5440</v>
      </c>
      <c r="P1073" s="2">
        <v>10</v>
      </c>
      <c r="Q1073" s="3" t="s">
        <v>2592</v>
      </c>
      <c r="R1073" s="2" t="s">
        <v>959</v>
      </c>
      <c r="S1073" s="3" t="s">
        <v>2593</v>
      </c>
      <c r="T1073" s="3" t="s">
        <v>2496</v>
      </c>
      <c r="U1073" s="2">
        <v>70950</v>
      </c>
      <c r="V1073" s="2">
        <v>2</v>
      </c>
      <c r="W1073" s="2">
        <v>0</v>
      </c>
      <c r="X1073" s="2" t="s">
        <v>1204</v>
      </c>
      <c r="Z1073" s="51">
        <v>45889.650485185201</v>
      </c>
      <c r="AB1073" s="2" t="s">
        <v>950</v>
      </c>
    </row>
    <row r="1074" spans="1:28" ht="15.75" x14ac:dyDescent="0.25">
      <c r="A1074" s="2">
        <v>1073</v>
      </c>
      <c r="B1074" s="50" t="s">
        <v>1212</v>
      </c>
      <c r="C1074" s="47">
        <f ca="1">SUMIF([1]Data!$AC$2:$AC$173,C1074,[1]Data!$AD$2:$AD$173)</f>
        <v>0</v>
      </c>
      <c r="D1074" s="51">
        <v>45889</v>
      </c>
      <c r="E1074" s="51">
        <v>45889</v>
      </c>
      <c r="F1074" s="52">
        <v>45889.652417905098</v>
      </c>
      <c r="G1074" s="3" t="s">
        <v>5441</v>
      </c>
      <c r="H1074" s="51"/>
      <c r="I1074" s="2" t="s">
        <v>2487</v>
      </c>
      <c r="J1074" s="3" t="s">
        <v>2488</v>
      </c>
      <c r="K1074" s="2" t="s">
        <v>2489</v>
      </c>
      <c r="L1074" s="2" t="s">
        <v>2490</v>
      </c>
      <c r="M1074" s="3" t="s">
        <v>1211</v>
      </c>
      <c r="N1074" s="2" t="s">
        <v>1210</v>
      </c>
      <c r="O1074" s="2" t="s">
        <v>5442</v>
      </c>
      <c r="P1074" s="2">
        <v>10</v>
      </c>
      <c r="Q1074" s="3" t="s">
        <v>2502</v>
      </c>
      <c r="R1074" s="2" t="s">
        <v>981</v>
      </c>
      <c r="S1074" s="3" t="s">
        <v>2503</v>
      </c>
      <c r="T1074" s="3" t="s">
        <v>2496</v>
      </c>
      <c r="U1074" s="2">
        <v>50182</v>
      </c>
      <c r="V1074" s="2">
        <v>1</v>
      </c>
      <c r="W1074" s="2">
        <v>0</v>
      </c>
      <c r="X1074" s="2" t="s">
        <v>1210</v>
      </c>
      <c r="Z1074" s="51">
        <v>45889.652422187501</v>
      </c>
      <c r="AB1074" s="2" t="s">
        <v>950</v>
      </c>
    </row>
    <row r="1075" spans="1:28" ht="15.75" x14ac:dyDescent="0.25">
      <c r="A1075" s="2">
        <v>1074</v>
      </c>
      <c r="B1075" s="50" t="s">
        <v>1209</v>
      </c>
      <c r="C1075" s="47">
        <f ca="1">SUMIF([1]Data!$AC$2:$AC$173,C1075,[1]Data!$AD$2:$AD$173)</f>
        <v>0</v>
      </c>
      <c r="D1075" s="51">
        <v>45889</v>
      </c>
      <c r="E1075" s="51">
        <v>45894</v>
      </c>
      <c r="F1075" s="52">
        <v>45889.652596956003</v>
      </c>
      <c r="G1075" s="3" t="s">
        <v>5443</v>
      </c>
      <c r="H1075" s="51"/>
      <c r="I1075" s="2" t="s">
        <v>2487</v>
      </c>
      <c r="J1075" s="3" t="s">
        <v>2488</v>
      </c>
      <c r="K1075" s="2" t="s">
        <v>2489</v>
      </c>
      <c r="L1075" s="2" t="s">
        <v>2490</v>
      </c>
      <c r="M1075" s="3" t="s">
        <v>1208</v>
      </c>
      <c r="N1075" s="2" t="s">
        <v>1207</v>
      </c>
      <c r="O1075" s="2" t="s">
        <v>5444</v>
      </c>
      <c r="P1075" s="2">
        <v>10</v>
      </c>
      <c r="Q1075" s="3" t="s">
        <v>2563</v>
      </c>
      <c r="R1075" s="2" t="s">
        <v>961</v>
      </c>
      <c r="S1075" s="3" t="s">
        <v>2564</v>
      </c>
      <c r="T1075" s="3" t="s">
        <v>2496</v>
      </c>
      <c r="U1075" s="2">
        <v>73431</v>
      </c>
      <c r="V1075" s="2">
        <v>1</v>
      </c>
      <c r="W1075" s="2">
        <v>0</v>
      </c>
      <c r="X1075" s="2" t="s">
        <v>1207</v>
      </c>
      <c r="Z1075" s="51">
        <v>45889.652601238398</v>
      </c>
      <c r="AB1075" s="2" t="s">
        <v>950</v>
      </c>
    </row>
    <row r="1076" spans="1:28" ht="15.75" x14ac:dyDescent="0.25">
      <c r="A1076" s="2">
        <v>1075</v>
      </c>
      <c r="B1076" s="50" t="s">
        <v>1209</v>
      </c>
      <c r="C1076" s="47">
        <f ca="1">SUMIF([1]Data!$AC$2:$AC$173,C1076,[1]Data!$AD$2:$AD$173)</f>
        <v>0</v>
      </c>
      <c r="D1076" s="51">
        <v>45889</v>
      </c>
      <c r="E1076" s="51">
        <v>45894</v>
      </c>
      <c r="F1076" s="52">
        <v>45889.652596956003</v>
      </c>
      <c r="G1076" s="3" t="s">
        <v>5443</v>
      </c>
      <c r="H1076" s="51"/>
      <c r="I1076" s="2" t="s">
        <v>2487</v>
      </c>
      <c r="J1076" s="3" t="s">
        <v>2488</v>
      </c>
      <c r="K1076" s="2" t="s">
        <v>2489</v>
      </c>
      <c r="L1076" s="2" t="s">
        <v>2490</v>
      </c>
      <c r="M1076" s="3" t="s">
        <v>1208</v>
      </c>
      <c r="N1076" s="2" t="s">
        <v>1207</v>
      </c>
      <c r="O1076" s="2" t="s">
        <v>5444</v>
      </c>
      <c r="P1076" s="2">
        <v>20</v>
      </c>
      <c r="Q1076" s="3" t="s">
        <v>2519</v>
      </c>
      <c r="R1076" s="2" t="s">
        <v>951</v>
      </c>
      <c r="S1076" s="3" t="s">
        <v>2520</v>
      </c>
      <c r="T1076" s="3" t="s">
        <v>2496</v>
      </c>
      <c r="U1076" s="2">
        <v>111058</v>
      </c>
      <c r="V1076" s="2">
        <v>1</v>
      </c>
      <c r="W1076" s="2">
        <v>0</v>
      </c>
      <c r="X1076" s="2" t="s">
        <v>1207</v>
      </c>
      <c r="Z1076" s="51">
        <v>45889.652601238398</v>
      </c>
      <c r="AB1076" s="2" t="s">
        <v>950</v>
      </c>
    </row>
    <row r="1077" spans="1:28" ht="15.75" x14ac:dyDescent="0.25">
      <c r="A1077" s="2">
        <v>1076</v>
      </c>
      <c r="B1077" s="50" t="s">
        <v>1206</v>
      </c>
      <c r="C1077" s="47">
        <f ca="1">SUMIF([1]Data!$AC$2:$AC$173,C1077,[1]Data!$AD$2:$AD$173)</f>
        <v>0</v>
      </c>
      <c r="D1077" s="51">
        <v>45889</v>
      </c>
      <c r="E1077" s="51">
        <v>45889</v>
      </c>
      <c r="F1077" s="52">
        <v>45889.653540011597</v>
      </c>
      <c r="G1077" s="3" t="s">
        <v>5445</v>
      </c>
      <c r="H1077" s="51"/>
      <c r="I1077" s="2" t="s">
        <v>2487</v>
      </c>
      <c r="J1077" s="3" t="s">
        <v>2488</v>
      </c>
      <c r="K1077" s="2" t="s">
        <v>2489</v>
      </c>
      <c r="L1077" s="2" t="s">
        <v>2490</v>
      </c>
      <c r="M1077" s="3" t="s">
        <v>1205</v>
      </c>
      <c r="N1077" s="2" t="s">
        <v>1204</v>
      </c>
      <c r="O1077" s="2" t="s">
        <v>5440</v>
      </c>
      <c r="P1077" s="2">
        <v>10</v>
      </c>
      <c r="Q1077" s="3" t="s">
        <v>2592</v>
      </c>
      <c r="R1077" s="2" t="s">
        <v>959</v>
      </c>
      <c r="S1077" s="3" t="s">
        <v>2593</v>
      </c>
      <c r="T1077" s="3" t="s">
        <v>2496</v>
      </c>
      <c r="U1077" s="2">
        <v>70950</v>
      </c>
      <c r="V1077" s="2">
        <v>2</v>
      </c>
      <c r="W1077" s="2">
        <v>0</v>
      </c>
      <c r="X1077" s="2" t="s">
        <v>1204</v>
      </c>
      <c r="Z1077" s="51">
        <v>45889.653544525499</v>
      </c>
      <c r="AB1077" s="2" t="s">
        <v>950</v>
      </c>
    </row>
    <row r="1078" spans="1:28" ht="15.75" x14ac:dyDescent="0.25">
      <c r="A1078" s="2">
        <v>1077</v>
      </c>
      <c r="B1078" s="50" t="s">
        <v>1203</v>
      </c>
      <c r="C1078" s="47">
        <f ca="1">SUMIF([1]Data!$AC$2:$AC$173,C1078,[1]Data!$AD$2:$AD$173)</f>
        <v>0</v>
      </c>
      <c r="D1078" s="51">
        <v>45889</v>
      </c>
      <c r="E1078" s="51">
        <v>45889</v>
      </c>
      <c r="F1078" s="52">
        <v>45889.653780127301</v>
      </c>
      <c r="G1078" s="3" t="s">
        <v>5446</v>
      </c>
      <c r="H1078" s="51"/>
      <c r="I1078" s="2" t="s">
        <v>2487</v>
      </c>
      <c r="J1078" s="3" t="s">
        <v>2488</v>
      </c>
      <c r="K1078" s="2" t="s">
        <v>2489</v>
      </c>
      <c r="L1078" s="2" t="s">
        <v>2490</v>
      </c>
      <c r="M1078" s="3" t="s">
        <v>1202</v>
      </c>
      <c r="N1078" s="2" t="s">
        <v>1201</v>
      </c>
      <c r="O1078" s="2" t="s">
        <v>5447</v>
      </c>
      <c r="P1078" s="2">
        <v>10</v>
      </c>
      <c r="Q1078" s="3" t="s">
        <v>2528</v>
      </c>
      <c r="R1078" s="2" t="s">
        <v>965</v>
      </c>
      <c r="S1078" s="3" t="s">
        <v>2529</v>
      </c>
      <c r="T1078" s="3" t="s">
        <v>2496</v>
      </c>
      <c r="U1078" s="2">
        <v>74250</v>
      </c>
      <c r="V1078" s="2">
        <v>1</v>
      </c>
      <c r="W1078" s="2">
        <v>0</v>
      </c>
      <c r="X1078" s="2" t="s">
        <v>1201</v>
      </c>
      <c r="Z1078" s="51">
        <v>45889.653784340298</v>
      </c>
      <c r="AB1078" s="2" t="s">
        <v>950</v>
      </c>
    </row>
    <row r="1079" spans="1:28" ht="15.75" x14ac:dyDescent="0.25">
      <c r="A1079" s="2">
        <v>1078</v>
      </c>
      <c r="B1079" s="50" t="s">
        <v>1200</v>
      </c>
      <c r="C1079" s="47">
        <f ca="1">SUMIF([1]Data!$AC$2:$AC$173,C1079,[1]Data!$AD$2:$AD$173)</f>
        <v>0</v>
      </c>
      <c r="D1079" s="51">
        <v>45889</v>
      </c>
      <c r="E1079" s="51">
        <v>45889</v>
      </c>
      <c r="F1079" s="52">
        <v>45889.654457141201</v>
      </c>
      <c r="G1079" s="3" t="s">
        <v>5448</v>
      </c>
      <c r="H1079" s="51"/>
      <c r="I1079" s="2" t="s">
        <v>2487</v>
      </c>
      <c r="J1079" s="3" t="s">
        <v>2488</v>
      </c>
      <c r="K1079" s="2" t="s">
        <v>2489</v>
      </c>
      <c r="L1079" s="2" t="s">
        <v>2490</v>
      </c>
      <c r="M1079" s="3" t="s">
        <v>1195</v>
      </c>
      <c r="N1079" s="2" t="s">
        <v>1194</v>
      </c>
      <c r="O1079" s="2" t="s">
        <v>5449</v>
      </c>
      <c r="P1079" s="2">
        <v>10</v>
      </c>
      <c r="Q1079" s="3" t="s">
        <v>2528</v>
      </c>
      <c r="R1079" s="2" t="s">
        <v>965</v>
      </c>
      <c r="S1079" s="3" t="s">
        <v>2529</v>
      </c>
      <c r="T1079" s="3" t="s">
        <v>2496</v>
      </c>
      <c r="U1079" s="2">
        <v>74250</v>
      </c>
      <c r="V1079" s="2">
        <v>1</v>
      </c>
      <c r="W1079" s="2">
        <v>0</v>
      </c>
      <c r="X1079" s="2" t="s">
        <v>1194</v>
      </c>
      <c r="Z1079" s="51">
        <v>45889.654461423597</v>
      </c>
      <c r="AA1079" s="2" t="s">
        <v>5450</v>
      </c>
      <c r="AB1079" s="2" t="s">
        <v>950</v>
      </c>
    </row>
    <row r="1080" spans="1:28" ht="15.75" x14ac:dyDescent="0.25">
      <c r="A1080" s="2">
        <v>1079</v>
      </c>
      <c r="B1080" s="50" t="s">
        <v>1200</v>
      </c>
      <c r="C1080" s="47">
        <f ca="1">SUMIF([1]Data!$AC$2:$AC$173,C1080,[1]Data!$AD$2:$AD$173)</f>
        <v>0</v>
      </c>
      <c r="D1080" s="51">
        <v>45889</v>
      </c>
      <c r="E1080" s="51">
        <v>45889</v>
      </c>
      <c r="F1080" s="52">
        <v>45889.654457141201</v>
      </c>
      <c r="G1080" s="3" t="s">
        <v>5448</v>
      </c>
      <c r="H1080" s="51"/>
      <c r="I1080" s="2" t="s">
        <v>2487</v>
      </c>
      <c r="J1080" s="3" t="s">
        <v>2488</v>
      </c>
      <c r="K1080" s="2" t="s">
        <v>2489</v>
      </c>
      <c r="L1080" s="2" t="s">
        <v>2490</v>
      </c>
      <c r="M1080" s="3" t="s">
        <v>1195</v>
      </c>
      <c r="N1080" s="2" t="s">
        <v>1194</v>
      </c>
      <c r="O1080" s="2" t="s">
        <v>5449</v>
      </c>
      <c r="P1080" s="2">
        <v>20</v>
      </c>
      <c r="Q1080" s="3" t="s">
        <v>2502</v>
      </c>
      <c r="R1080" s="2" t="s">
        <v>981</v>
      </c>
      <c r="S1080" s="3" t="s">
        <v>2503</v>
      </c>
      <c r="T1080" s="3" t="s">
        <v>2496</v>
      </c>
      <c r="U1080" s="2">
        <v>50182</v>
      </c>
      <c r="V1080" s="2">
        <v>16</v>
      </c>
      <c r="W1080" s="2">
        <v>0</v>
      </c>
      <c r="X1080" s="2" t="s">
        <v>1194</v>
      </c>
      <c r="Z1080" s="51">
        <v>45889.654461423597</v>
      </c>
      <c r="AA1080" s="2" t="s">
        <v>5450</v>
      </c>
      <c r="AB1080" s="2" t="s">
        <v>950</v>
      </c>
    </row>
    <row r="1081" spans="1:28" ht="15.75" x14ac:dyDescent="0.25">
      <c r="A1081" s="2">
        <v>1080</v>
      </c>
      <c r="B1081" s="50" t="s">
        <v>1200</v>
      </c>
      <c r="C1081" s="47">
        <f ca="1">SUMIF([1]Data!$AC$2:$AC$173,C1081,[1]Data!$AD$2:$AD$173)</f>
        <v>0</v>
      </c>
      <c r="D1081" s="51">
        <v>45889</v>
      </c>
      <c r="E1081" s="51">
        <v>45889</v>
      </c>
      <c r="F1081" s="52">
        <v>45889.654457141201</v>
      </c>
      <c r="G1081" s="3" t="s">
        <v>5448</v>
      </c>
      <c r="H1081" s="51"/>
      <c r="I1081" s="2" t="s">
        <v>2487</v>
      </c>
      <c r="J1081" s="3" t="s">
        <v>2488</v>
      </c>
      <c r="K1081" s="2" t="s">
        <v>2489</v>
      </c>
      <c r="L1081" s="2" t="s">
        <v>2490</v>
      </c>
      <c r="M1081" s="3" t="s">
        <v>1195</v>
      </c>
      <c r="N1081" s="2" t="s">
        <v>1194</v>
      </c>
      <c r="O1081" s="2" t="s">
        <v>5449</v>
      </c>
      <c r="P1081" s="2">
        <v>30</v>
      </c>
      <c r="Q1081" s="3" t="s">
        <v>2556</v>
      </c>
      <c r="R1081" s="2" t="s">
        <v>960</v>
      </c>
      <c r="S1081" s="3" t="s">
        <v>2557</v>
      </c>
      <c r="T1081" s="3" t="s">
        <v>2496</v>
      </c>
      <c r="U1081" s="2">
        <v>55595</v>
      </c>
      <c r="V1081" s="2">
        <v>1</v>
      </c>
      <c r="W1081" s="2">
        <v>0</v>
      </c>
      <c r="X1081" s="2" t="s">
        <v>1194</v>
      </c>
      <c r="Z1081" s="51">
        <v>45889.654461423597</v>
      </c>
      <c r="AA1081" s="2" t="s">
        <v>5450</v>
      </c>
      <c r="AB1081" s="2" t="s">
        <v>950</v>
      </c>
    </row>
    <row r="1082" spans="1:28" ht="15.75" x14ac:dyDescent="0.25">
      <c r="A1082" s="2">
        <v>1081</v>
      </c>
      <c r="B1082" s="50" t="s">
        <v>1199</v>
      </c>
      <c r="C1082" s="47">
        <f ca="1">SUMIF([1]Data!$AC$2:$AC$173,C1082,[1]Data!$AD$2:$AD$173)</f>
        <v>0</v>
      </c>
      <c r="D1082" s="51">
        <v>45889</v>
      </c>
      <c r="E1082" s="51">
        <v>45894</v>
      </c>
      <c r="F1082" s="52">
        <v>45889.655762650502</v>
      </c>
      <c r="G1082" s="3" t="s">
        <v>5451</v>
      </c>
      <c r="H1082" s="51"/>
      <c r="I1082" s="2" t="s">
        <v>2487</v>
      </c>
      <c r="J1082" s="3" t="s">
        <v>2488</v>
      </c>
      <c r="K1082" s="2" t="s">
        <v>2489</v>
      </c>
      <c r="L1082" s="2" t="s">
        <v>2490</v>
      </c>
      <c r="M1082" s="3" t="s">
        <v>1198</v>
      </c>
      <c r="N1082" s="2" t="s">
        <v>1197</v>
      </c>
      <c r="O1082" s="2" t="s">
        <v>3749</v>
      </c>
      <c r="P1082" s="2">
        <v>10</v>
      </c>
      <c r="Q1082" s="3" t="s">
        <v>2519</v>
      </c>
      <c r="R1082" s="2" t="s">
        <v>951</v>
      </c>
      <c r="S1082" s="3" t="s">
        <v>2520</v>
      </c>
      <c r="T1082" s="3" t="s">
        <v>2496</v>
      </c>
      <c r="U1082" s="2">
        <v>111058</v>
      </c>
      <c r="V1082" s="2">
        <v>2</v>
      </c>
      <c r="W1082" s="2">
        <v>0</v>
      </c>
      <c r="X1082" s="2" t="s">
        <v>1197</v>
      </c>
      <c r="Y1082" s="2" t="s">
        <v>2541</v>
      </c>
      <c r="Z1082" s="51">
        <v>45889.6557678588</v>
      </c>
      <c r="AA1082" s="2" t="s">
        <v>5452</v>
      </c>
      <c r="AB1082" s="2" t="s">
        <v>950</v>
      </c>
    </row>
    <row r="1083" spans="1:28" ht="15.75" x14ac:dyDescent="0.25">
      <c r="A1083" s="2">
        <v>1082</v>
      </c>
      <c r="B1083" s="50" t="s">
        <v>1196</v>
      </c>
      <c r="C1083" s="47">
        <f ca="1">SUMIF([1]Data!$AC$2:$AC$173,C1083,[1]Data!$AD$2:$AD$173)</f>
        <v>0</v>
      </c>
      <c r="D1083" s="51">
        <v>45889</v>
      </c>
      <c r="E1083" s="51">
        <v>45894</v>
      </c>
      <c r="F1083" s="52">
        <v>45889.656353044003</v>
      </c>
      <c r="G1083" s="3" t="s">
        <v>5453</v>
      </c>
      <c r="H1083" s="51"/>
      <c r="I1083" s="2" t="s">
        <v>2487</v>
      </c>
      <c r="J1083" s="3" t="s">
        <v>2488</v>
      </c>
      <c r="K1083" s="2" t="s">
        <v>2489</v>
      </c>
      <c r="L1083" s="2" t="s">
        <v>2490</v>
      </c>
      <c r="M1083" s="3" t="s">
        <v>1195</v>
      </c>
      <c r="N1083" s="2" t="s">
        <v>1194</v>
      </c>
      <c r="O1083" s="2" t="s">
        <v>5449</v>
      </c>
      <c r="P1083" s="2">
        <v>10</v>
      </c>
      <c r="Q1083" s="3" t="s">
        <v>2519</v>
      </c>
      <c r="R1083" s="2" t="s">
        <v>951</v>
      </c>
      <c r="S1083" s="3" t="s">
        <v>2520</v>
      </c>
      <c r="T1083" s="3" t="s">
        <v>2496</v>
      </c>
      <c r="U1083" s="2">
        <v>111058</v>
      </c>
      <c r="V1083" s="2">
        <v>2</v>
      </c>
      <c r="W1083" s="2">
        <v>0</v>
      </c>
      <c r="X1083" s="2" t="s">
        <v>1194</v>
      </c>
      <c r="Z1083" s="51">
        <v>45889.656358067099</v>
      </c>
      <c r="AA1083" s="2" t="s">
        <v>5454</v>
      </c>
      <c r="AB1083" s="2" t="s">
        <v>950</v>
      </c>
    </row>
    <row r="1084" spans="1:28" ht="15.75" x14ac:dyDescent="0.25">
      <c r="A1084" s="2">
        <v>1083</v>
      </c>
      <c r="B1084" s="50" t="s">
        <v>1193</v>
      </c>
      <c r="C1084" s="47">
        <f ca="1">SUMIF([1]Data!$AC$2:$AC$173,C1084,[1]Data!$AD$2:$AD$173)</f>
        <v>0</v>
      </c>
      <c r="D1084" s="51">
        <v>45889</v>
      </c>
      <c r="E1084" s="51">
        <v>45889</v>
      </c>
      <c r="F1084" s="52">
        <v>45889.6567715278</v>
      </c>
      <c r="G1084" s="3" t="s">
        <v>5455</v>
      </c>
      <c r="H1084" s="51"/>
      <c r="I1084" s="2" t="s">
        <v>2487</v>
      </c>
      <c r="J1084" s="3" t="s">
        <v>2488</v>
      </c>
      <c r="K1084" s="2" t="s">
        <v>2489</v>
      </c>
      <c r="L1084" s="2" t="s">
        <v>2490</v>
      </c>
      <c r="M1084" s="3" t="s">
        <v>1192</v>
      </c>
      <c r="N1084" s="2" t="s">
        <v>1191</v>
      </c>
      <c r="O1084" s="2" t="s">
        <v>5456</v>
      </c>
      <c r="P1084" s="2">
        <v>10</v>
      </c>
      <c r="Q1084" s="3" t="s">
        <v>2502</v>
      </c>
      <c r="R1084" s="2" t="s">
        <v>981</v>
      </c>
      <c r="S1084" s="3" t="s">
        <v>2503</v>
      </c>
      <c r="T1084" s="3" t="s">
        <v>2496</v>
      </c>
      <c r="U1084" s="2">
        <v>50182</v>
      </c>
      <c r="V1084" s="2">
        <v>1</v>
      </c>
      <c r="W1084" s="2">
        <v>0</v>
      </c>
      <c r="X1084" s="2" t="s">
        <v>5457</v>
      </c>
      <c r="Z1084" s="51">
        <v>45889.656775844902</v>
      </c>
      <c r="AB1084" s="2" t="s">
        <v>950</v>
      </c>
    </row>
    <row r="1085" spans="1:28" ht="15.75" x14ac:dyDescent="0.25">
      <c r="A1085" s="2">
        <v>1084</v>
      </c>
      <c r="B1085" s="50" t="s">
        <v>1190</v>
      </c>
      <c r="C1085" s="47">
        <f ca="1">SUMIF([1]Data!$AC$2:$AC$173,C1085,[1]Data!$AD$2:$AD$173)</f>
        <v>0</v>
      </c>
      <c r="D1085" s="51">
        <v>45889</v>
      </c>
      <c r="E1085" s="51">
        <v>45894</v>
      </c>
      <c r="F1085" s="52">
        <v>45889.659298182902</v>
      </c>
      <c r="G1085" s="3" t="s">
        <v>5458</v>
      </c>
      <c r="H1085" s="51"/>
      <c r="I1085" s="2" t="s">
        <v>2487</v>
      </c>
      <c r="J1085" s="3" t="s">
        <v>2488</v>
      </c>
      <c r="K1085" s="2" t="s">
        <v>2489</v>
      </c>
      <c r="L1085" s="2" t="s">
        <v>2490</v>
      </c>
      <c r="M1085" s="3" t="s">
        <v>1189</v>
      </c>
      <c r="N1085" s="2" t="s">
        <v>1188</v>
      </c>
      <c r="O1085" s="2" t="s">
        <v>5459</v>
      </c>
      <c r="P1085" s="2">
        <v>10</v>
      </c>
      <c r="Q1085" s="3" t="s">
        <v>2519</v>
      </c>
      <c r="R1085" s="2" t="s">
        <v>951</v>
      </c>
      <c r="S1085" s="3" t="s">
        <v>2520</v>
      </c>
      <c r="T1085" s="3" t="s">
        <v>2496</v>
      </c>
      <c r="U1085" s="2">
        <v>111058</v>
      </c>
      <c r="V1085" s="2">
        <v>1</v>
      </c>
      <c r="W1085" s="2">
        <v>0</v>
      </c>
      <c r="X1085" s="2" t="s">
        <v>5460</v>
      </c>
      <c r="Y1085" s="2" t="s">
        <v>5461</v>
      </c>
      <c r="Z1085" s="51">
        <v>45889.659302314802</v>
      </c>
      <c r="AA1085" s="2" t="s">
        <v>5462</v>
      </c>
      <c r="AB1085" s="2" t="s">
        <v>950</v>
      </c>
    </row>
    <row r="1086" spans="1:28" ht="15.75" x14ac:dyDescent="0.25">
      <c r="A1086" s="2">
        <v>1085</v>
      </c>
      <c r="B1086" s="50" t="s">
        <v>1187</v>
      </c>
      <c r="C1086" s="47">
        <f ca="1">SUMIF([1]Data!$AC$2:$AC$173,C1086,[1]Data!$AD$2:$AD$173)</f>
        <v>0</v>
      </c>
      <c r="D1086" s="51">
        <v>45889</v>
      </c>
      <c r="E1086" s="51">
        <v>45894</v>
      </c>
      <c r="F1086" s="52">
        <v>45889.668035798597</v>
      </c>
      <c r="G1086" s="3" t="s">
        <v>5463</v>
      </c>
      <c r="H1086" s="51"/>
      <c r="I1086" s="2" t="s">
        <v>2487</v>
      </c>
      <c r="J1086" s="3" t="s">
        <v>2488</v>
      </c>
      <c r="K1086" s="2" t="s">
        <v>2489</v>
      </c>
      <c r="L1086" s="2" t="s">
        <v>2490</v>
      </c>
      <c r="M1086" s="3" t="s">
        <v>1186</v>
      </c>
      <c r="N1086" s="2" t="s">
        <v>1185</v>
      </c>
      <c r="O1086" s="2" t="s">
        <v>5464</v>
      </c>
      <c r="P1086" s="2">
        <v>10</v>
      </c>
      <c r="Q1086" s="3" t="s">
        <v>2519</v>
      </c>
      <c r="R1086" s="2" t="s">
        <v>951</v>
      </c>
      <c r="S1086" s="3" t="s">
        <v>2520</v>
      </c>
      <c r="T1086" s="3" t="s">
        <v>2496</v>
      </c>
      <c r="U1086" s="2">
        <v>111058</v>
      </c>
      <c r="V1086" s="2">
        <v>2</v>
      </c>
      <c r="W1086" s="2">
        <v>0</v>
      </c>
      <c r="X1086" s="2" t="s">
        <v>1185</v>
      </c>
      <c r="Z1086" s="51">
        <v>45889.668039814802</v>
      </c>
      <c r="AB1086" s="2" t="s">
        <v>950</v>
      </c>
    </row>
    <row r="1087" spans="1:28" ht="15.75" x14ac:dyDescent="0.25">
      <c r="A1087" s="2">
        <v>1086</v>
      </c>
      <c r="B1087" s="50" t="s">
        <v>1184</v>
      </c>
      <c r="C1087" s="47">
        <f ca="1">SUMIF([1]Data!$AC$2:$AC$173,C1087,[1]Data!$AD$2:$AD$173)</f>
        <v>0</v>
      </c>
      <c r="D1087" s="51">
        <v>45889</v>
      </c>
      <c r="E1087" s="51">
        <v>45894</v>
      </c>
      <c r="F1087" s="52">
        <v>45889.6726029282</v>
      </c>
      <c r="G1087" s="3" t="s">
        <v>5465</v>
      </c>
      <c r="H1087" s="51"/>
      <c r="I1087" s="2" t="s">
        <v>2487</v>
      </c>
      <c r="J1087" s="3" t="s">
        <v>2488</v>
      </c>
      <c r="K1087" s="2" t="s">
        <v>2489</v>
      </c>
      <c r="L1087" s="2" t="s">
        <v>2490</v>
      </c>
      <c r="M1087" s="3" t="s">
        <v>1183</v>
      </c>
      <c r="N1087" s="2" t="s">
        <v>1182</v>
      </c>
      <c r="O1087" s="2" t="s">
        <v>5466</v>
      </c>
      <c r="P1087" s="2">
        <v>10</v>
      </c>
      <c r="Q1087" s="3" t="s">
        <v>2519</v>
      </c>
      <c r="R1087" s="2" t="s">
        <v>951</v>
      </c>
      <c r="S1087" s="3" t="s">
        <v>2520</v>
      </c>
      <c r="T1087" s="3" t="s">
        <v>2496</v>
      </c>
      <c r="U1087" s="2">
        <v>111058</v>
      </c>
      <c r="V1087" s="2">
        <v>1</v>
      </c>
      <c r="W1087" s="2">
        <v>0</v>
      </c>
      <c r="X1087" s="2" t="s">
        <v>1182</v>
      </c>
      <c r="Z1087" s="51">
        <v>45889.672607291701</v>
      </c>
      <c r="AA1087" s="2" t="s">
        <v>5467</v>
      </c>
      <c r="AB1087" s="2" t="s">
        <v>950</v>
      </c>
    </row>
    <row r="1088" spans="1:28" ht="15.75" x14ac:dyDescent="0.25">
      <c r="A1088" s="2">
        <v>1087</v>
      </c>
      <c r="B1088" s="50" t="s">
        <v>1181</v>
      </c>
      <c r="C1088" s="47">
        <f ca="1">SUMIF([1]Data!$AC$2:$AC$173,C1088,[1]Data!$AD$2:$AD$173)</f>
        <v>0</v>
      </c>
      <c r="D1088" s="51">
        <v>45889</v>
      </c>
      <c r="E1088" s="51">
        <v>45889</v>
      </c>
      <c r="F1088" s="52">
        <v>45889.673779317098</v>
      </c>
      <c r="G1088" s="3" t="s">
        <v>5468</v>
      </c>
      <c r="H1088" s="51"/>
      <c r="I1088" s="2" t="s">
        <v>2487</v>
      </c>
      <c r="J1088" s="3" t="s">
        <v>2488</v>
      </c>
      <c r="K1088" s="2" t="s">
        <v>2489</v>
      </c>
      <c r="L1088" s="2" t="s">
        <v>2490</v>
      </c>
      <c r="M1088" s="3" t="s">
        <v>1180</v>
      </c>
      <c r="N1088" s="2" t="s">
        <v>1179</v>
      </c>
      <c r="O1088" s="2" t="s">
        <v>5469</v>
      </c>
      <c r="P1088" s="2">
        <v>10</v>
      </c>
      <c r="Q1088" s="3" t="s">
        <v>2528</v>
      </c>
      <c r="R1088" s="2" t="s">
        <v>965</v>
      </c>
      <c r="S1088" s="3" t="s">
        <v>2529</v>
      </c>
      <c r="T1088" s="3" t="s">
        <v>2496</v>
      </c>
      <c r="U1088" s="2">
        <v>74250</v>
      </c>
      <c r="V1088" s="2">
        <v>3</v>
      </c>
      <c r="W1088" s="2">
        <v>0</v>
      </c>
      <c r="X1088" s="2" t="s">
        <v>5470</v>
      </c>
      <c r="Z1088" s="51">
        <v>45889.6737832176</v>
      </c>
      <c r="AB1088" s="2" t="s">
        <v>950</v>
      </c>
    </row>
    <row r="1089" spans="1:28" ht="15.75" x14ac:dyDescent="0.25">
      <c r="A1089" s="2">
        <v>1088</v>
      </c>
      <c r="B1089" s="50" t="s">
        <v>1178</v>
      </c>
      <c r="C1089" s="47">
        <f ca="1">SUMIF([1]Data!$AC$2:$AC$173,C1089,[1]Data!$AD$2:$AD$173)</f>
        <v>0</v>
      </c>
      <c r="D1089" s="51">
        <v>45889</v>
      </c>
      <c r="E1089" s="51">
        <v>45889</v>
      </c>
      <c r="F1089" s="52">
        <v>45889.674698877301</v>
      </c>
      <c r="G1089" s="3" t="s">
        <v>5471</v>
      </c>
      <c r="H1089" s="51"/>
      <c r="I1089" s="2" t="s">
        <v>2487</v>
      </c>
      <c r="J1089" s="3" t="s">
        <v>2488</v>
      </c>
      <c r="K1089" s="2" t="s">
        <v>2489</v>
      </c>
      <c r="L1089" s="2" t="s">
        <v>2490</v>
      </c>
      <c r="M1089" s="3" t="s">
        <v>1119</v>
      </c>
      <c r="N1089" s="2" t="s">
        <v>1118</v>
      </c>
      <c r="O1089" s="2" t="s">
        <v>5472</v>
      </c>
      <c r="P1089" s="2">
        <v>10</v>
      </c>
      <c r="Q1089" s="3" t="s">
        <v>2592</v>
      </c>
      <c r="R1089" s="2" t="s">
        <v>959</v>
      </c>
      <c r="S1089" s="3" t="s">
        <v>2593</v>
      </c>
      <c r="T1089" s="3" t="s">
        <v>2496</v>
      </c>
      <c r="U1089" s="2">
        <v>70950</v>
      </c>
      <c r="V1089" s="2">
        <v>2</v>
      </c>
      <c r="W1089" s="2">
        <v>0</v>
      </c>
      <c r="X1089" s="2" t="s">
        <v>5473</v>
      </c>
      <c r="Y1089" s="2" t="s">
        <v>5474</v>
      </c>
      <c r="Z1089" s="51">
        <v>45889.674702893499</v>
      </c>
      <c r="AB1089" s="2" t="s">
        <v>950</v>
      </c>
    </row>
    <row r="1090" spans="1:28" ht="15.75" x14ac:dyDescent="0.25">
      <c r="A1090" s="2">
        <v>1089</v>
      </c>
      <c r="B1090" s="50" t="s">
        <v>1178</v>
      </c>
      <c r="C1090" s="47">
        <f ca="1">SUMIF([1]Data!$AC$2:$AC$173,C1090,[1]Data!$AD$2:$AD$173)</f>
        <v>0</v>
      </c>
      <c r="D1090" s="51">
        <v>45889</v>
      </c>
      <c r="E1090" s="51">
        <v>45889</v>
      </c>
      <c r="F1090" s="52">
        <v>45889.674698877301</v>
      </c>
      <c r="G1090" s="3" t="s">
        <v>5471</v>
      </c>
      <c r="H1090" s="51"/>
      <c r="I1090" s="2" t="s">
        <v>2487</v>
      </c>
      <c r="J1090" s="3" t="s">
        <v>2488</v>
      </c>
      <c r="K1090" s="2" t="s">
        <v>2489</v>
      </c>
      <c r="L1090" s="2" t="s">
        <v>2490</v>
      </c>
      <c r="M1090" s="3" t="s">
        <v>1119</v>
      </c>
      <c r="N1090" s="2" t="s">
        <v>1118</v>
      </c>
      <c r="O1090" s="2" t="s">
        <v>5472</v>
      </c>
      <c r="P1090" s="2">
        <v>20</v>
      </c>
      <c r="Q1090" s="3" t="s">
        <v>2519</v>
      </c>
      <c r="R1090" s="2" t="s">
        <v>951</v>
      </c>
      <c r="S1090" s="3" t="s">
        <v>2520</v>
      </c>
      <c r="T1090" s="3" t="s">
        <v>2496</v>
      </c>
      <c r="U1090" s="2">
        <v>111058</v>
      </c>
      <c r="V1090" s="2">
        <v>3</v>
      </c>
      <c r="W1090" s="2">
        <v>0</v>
      </c>
      <c r="X1090" s="2" t="s">
        <v>5473</v>
      </c>
      <c r="Y1090" s="2" t="s">
        <v>5474</v>
      </c>
      <c r="Z1090" s="51">
        <v>45889.674702893499</v>
      </c>
      <c r="AB1090" s="2" t="s">
        <v>950</v>
      </c>
    </row>
    <row r="1091" spans="1:28" ht="15.75" x14ac:dyDescent="0.25">
      <c r="A1091" s="2">
        <v>1090</v>
      </c>
      <c r="B1091" s="50" t="s">
        <v>1178</v>
      </c>
      <c r="C1091" s="47">
        <f ca="1">SUMIF([1]Data!$AC$2:$AC$173,C1091,[1]Data!$AD$2:$AD$173)</f>
        <v>0</v>
      </c>
      <c r="D1091" s="51">
        <v>45889</v>
      </c>
      <c r="E1091" s="51">
        <v>45889</v>
      </c>
      <c r="F1091" s="52">
        <v>45889.674698877301</v>
      </c>
      <c r="G1091" s="3" t="s">
        <v>5471</v>
      </c>
      <c r="H1091" s="51"/>
      <c r="I1091" s="2" t="s">
        <v>2487</v>
      </c>
      <c r="J1091" s="3" t="s">
        <v>2488</v>
      </c>
      <c r="K1091" s="2" t="s">
        <v>2489</v>
      </c>
      <c r="L1091" s="2" t="s">
        <v>2490</v>
      </c>
      <c r="M1091" s="3" t="s">
        <v>1119</v>
      </c>
      <c r="N1091" s="2" t="s">
        <v>1118</v>
      </c>
      <c r="O1091" s="2" t="s">
        <v>5472</v>
      </c>
      <c r="P1091" s="2">
        <v>30</v>
      </c>
      <c r="Q1091" s="3" t="s">
        <v>2547</v>
      </c>
      <c r="R1091" s="2" t="s">
        <v>994</v>
      </c>
      <c r="S1091" s="3" t="s">
        <v>2548</v>
      </c>
      <c r="T1091" s="3" t="s">
        <v>2496</v>
      </c>
      <c r="U1091" s="2">
        <v>111606</v>
      </c>
      <c r="V1091" s="2">
        <v>1</v>
      </c>
      <c r="W1091" s="2">
        <v>0</v>
      </c>
      <c r="X1091" s="2" t="s">
        <v>5473</v>
      </c>
      <c r="Y1091" s="2" t="s">
        <v>5474</v>
      </c>
      <c r="Z1091" s="51">
        <v>45889.674702893499</v>
      </c>
      <c r="AB1091" s="2" t="s">
        <v>950</v>
      </c>
    </row>
    <row r="1092" spans="1:28" ht="15.75" x14ac:dyDescent="0.25">
      <c r="A1092" s="2">
        <v>1091</v>
      </c>
      <c r="B1092" s="50" t="s">
        <v>1177</v>
      </c>
      <c r="C1092" s="47">
        <f ca="1">SUMIF([1]Data!$AC$2:$AC$173,C1092,[1]Data!$AD$2:$AD$173)</f>
        <v>0</v>
      </c>
      <c r="D1092" s="51">
        <v>45889</v>
      </c>
      <c r="E1092" s="51">
        <v>45895</v>
      </c>
      <c r="F1092" s="52">
        <v>45889.675854016197</v>
      </c>
      <c r="G1092" s="3" t="s">
        <v>5475</v>
      </c>
      <c r="H1092" s="51"/>
      <c r="I1092" s="2" t="s">
        <v>2487</v>
      </c>
      <c r="J1092" s="3" t="s">
        <v>2488</v>
      </c>
      <c r="K1092" s="2" t="s">
        <v>2489</v>
      </c>
      <c r="L1092" s="2" t="s">
        <v>2490</v>
      </c>
      <c r="M1092" s="3" t="s">
        <v>1176</v>
      </c>
      <c r="N1092" s="2" t="s">
        <v>1175</v>
      </c>
      <c r="O1092" s="2" t="s">
        <v>5476</v>
      </c>
      <c r="P1092" s="2">
        <v>10</v>
      </c>
      <c r="Q1092" s="3" t="s">
        <v>2519</v>
      </c>
      <c r="R1092" s="2" t="s">
        <v>951</v>
      </c>
      <c r="S1092" s="3" t="s">
        <v>2520</v>
      </c>
      <c r="T1092" s="3" t="s">
        <v>2496</v>
      </c>
      <c r="U1092" s="2">
        <v>111058</v>
      </c>
      <c r="V1092" s="2">
        <v>3</v>
      </c>
      <c r="W1092" s="2">
        <v>0</v>
      </c>
      <c r="X1092" s="2" t="s">
        <v>1175</v>
      </c>
      <c r="Z1092" s="51">
        <v>45889.675858182898</v>
      </c>
      <c r="AB1092" s="2" t="s">
        <v>950</v>
      </c>
    </row>
    <row r="1093" spans="1:28" ht="15.75" x14ac:dyDescent="0.25">
      <c r="A1093" s="2">
        <v>1092</v>
      </c>
      <c r="B1093" s="50" t="s">
        <v>1177</v>
      </c>
      <c r="C1093" s="47">
        <f ca="1">SUMIF([1]Data!$AC$2:$AC$173,C1093,[1]Data!$AD$2:$AD$173)</f>
        <v>0</v>
      </c>
      <c r="D1093" s="51">
        <v>45889</v>
      </c>
      <c r="E1093" s="51">
        <v>45895</v>
      </c>
      <c r="F1093" s="52">
        <v>45889.675854016197</v>
      </c>
      <c r="G1093" s="3" t="s">
        <v>5475</v>
      </c>
      <c r="H1093" s="51"/>
      <c r="I1093" s="2" t="s">
        <v>2487</v>
      </c>
      <c r="J1093" s="3" t="s">
        <v>2488</v>
      </c>
      <c r="K1093" s="2" t="s">
        <v>2489</v>
      </c>
      <c r="L1093" s="2" t="s">
        <v>2490</v>
      </c>
      <c r="M1093" s="3" t="s">
        <v>1176</v>
      </c>
      <c r="N1093" s="2" t="s">
        <v>1175</v>
      </c>
      <c r="O1093" s="2" t="s">
        <v>5476</v>
      </c>
      <c r="P1093" s="2">
        <v>20</v>
      </c>
      <c r="Q1093" s="3" t="s">
        <v>2556</v>
      </c>
      <c r="R1093" s="2" t="s">
        <v>960</v>
      </c>
      <c r="S1093" s="3" t="s">
        <v>2557</v>
      </c>
      <c r="T1093" s="3" t="s">
        <v>2496</v>
      </c>
      <c r="U1093" s="2">
        <v>55595</v>
      </c>
      <c r="V1093" s="2">
        <v>1</v>
      </c>
      <c r="W1093" s="2">
        <v>0</v>
      </c>
      <c r="X1093" s="2" t="s">
        <v>1175</v>
      </c>
      <c r="Z1093" s="51">
        <v>45889.675858182898</v>
      </c>
      <c r="AB1093" s="2" t="s">
        <v>950</v>
      </c>
    </row>
    <row r="1094" spans="1:28" ht="15.75" x14ac:dyDescent="0.25">
      <c r="A1094" s="2">
        <v>1093</v>
      </c>
      <c r="B1094" s="50" t="s">
        <v>5477</v>
      </c>
      <c r="C1094" s="47">
        <f ca="1">SUMIF([1]Data!$AC$2:$AC$173,C1094,[1]Data!$AD$2:$AD$173)</f>
        <v>0</v>
      </c>
      <c r="D1094" s="51">
        <v>45889</v>
      </c>
      <c r="E1094" s="51">
        <v>45889</v>
      </c>
      <c r="F1094" s="52">
        <v>45890.984015162001</v>
      </c>
      <c r="G1094" s="3" t="s">
        <v>5478</v>
      </c>
      <c r="H1094" s="51"/>
      <c r="I1094" s="2" t="s">
        <v>3477</v>
      </c>
      <c r="J1094" s="3" t="s">
        <v>2488</v>
      </c>
      <c r="K1094" s="2" t="s">
        <v>2489</v>
      </c>
      <c r="L1094" s="2" t="s">
        <v>2490</v>
      </c>
      <c r="M1094" s="3" t="s">
        <v>1173</v>
      </c>
      <c r="N1094" s="2" t="s">
        <v>1172</v>
      </c>
      <c r="O1094" s="2" t="s">
        <v>5479</v>
      </c>
      <c r="P1094" s="2">
        <v>10</v>
      </c>
      <c r="Q1094" s="3" t="s">
        <v>2510</v>
      </c>
      <c r="R1094" s="2" t="s">
        <v>955</v>
      </c>
      <c r="S1094" s="3" t="s">
        <v>2511</v>
      </c>
      <c r="T1094" s="3" t="s">
        <v>2496</v>
      </c>
      <c r="U1094" s="2">
        <v>46000</v>
      </c>
      <c r="V1094" s="2">
        <v>4</v>
      </c>
      <c r="W1094" s="2">
        <v>0</v>
      </c>
      <c r="X1094" s="2" t="s">
        <v>1172</v>
      </c>
      <c r="Z1094" s="51">
        <v>45890.984013310197</v>
      </c>
      <c r="AB1094" s="2" t="s">
        <v>950</v>
      </c>
    </row>
    <row r="1095" spans="1:28" ht="15.75" x14ac:dyDescent="0.25">
      <c r="A1095" s="2">
        <v>1094</v>
      </c>
      <c r="B1095" s="50" t="s">
        <v>1174</v>
      </c>
      <c r="C1095" s="47">
        <f ca="1">SUMIF([1]Data!$AC$2:$AC$173,C1095,[1]Data!$AD$2:$AD$173)</f>
        <v>0</v>
      </c>
      <c r="D1095" s="51">
        <v>45889</v>
      </c>
      <c r="E1095" s="51">
        <v>45889</v>
      </c>
      <c r="F1095" s="52">
        <v>45889.677610451399</v>
      </c>
      <c r="G1095" s="3" t="s">
        <v>5480</v>
      </c>
      <c r="H1095" s="51"/>
      <c r="I1095" s="2" t="s">
        <v>2487</v>
      </c>
      <c r="J1095" s="3" t="s">
        <v>2488</v>
      </c>
      <c r="K1095" s="2" t="s">
        <v>2489</v>
      </c>
      <c r="L1095" s="2" t="s">
        <v>2490</v>
      </c>
      <c r="M1095" s="3" t="s">
        <v>1173</v>
      </c>
      <c r="N1095" s="2" t="s">
        <v>1172</v>
      </c>
      <c r="O1095" s="2" t="s">
        <v>5479</v>
      </c>
      <c r="P1095" s="2">
        <v>10</v>
      </c>
      <c r="Q1095" s="3" t="s">
        <v>2510</v>
      </c>
      <c r="R1095" s="2" t="s">
        <v>955</v>
      </c>
      <c r="S1095" s="3" t="s">
        <v>2511</v>
      </c>
      <c r="T1095" s="3" t="s">
        <v>2496</v>
      </c>
      <c r="U1095" s="2">
        <v>46000</v>
      </c>
      <c r="V1095" s="2">
        <v>4</v>
      </c>
      <c r="W1095" s="2">
        <v>0</v>
      </c>
      <c r="X1095" s="2" t="s">
        <v>1172</v>
      </c>
      <c r="Z1095" s="51">
        <v>45889.677614502303</v>
      </c>
      <c r="AB1095" s="2" t="s">
        <v>950</v>
      </c>
    </row>
    <row r="1096" spans="1:28" ht="15.75" x14ac:dyDescent="0.25">
      <c r="A1096" s="2">
        <v>1095</v>
      </c>
      <c r="B1096" s="50" t="s">
        <v>1171</v>
      </c>
      <c r="C1096" s="47">
        <f ca="1">SUMIF([1]Data!$AC$2:$AC$173,C1096,[1]Data!$AD$2:$AD$173)</f>
        <v>0</v>
      </c>
      <c r="D1096" s="51">
        <v>45889</v>
      </c>
      <c r="E1096" s="51">
        <v>45889</v>
      </c>
      <c r="F1096" s="52">
        <v>45889.678245682902</v>
      </c>
      <c r="G1096" s="3" t="s">
        <v>5481</v>
      </c>
      <c r="H1096" s="51"/>
      <c r="I1096" s="2" t="s">
        <v>2487</v>
      </c>
      <c r="J1096" s="3" t="s">
        <v>2488</v>
      </c>
      <c r="K1096" s="2" t="s">
        <v>2489</v>
      </c>
      <c r="L1096" s="2" t="s">
        <v>2490</v>
      </c>
      <c r="M1096" s="3" t="s">
        <v>1170</v>
      </c>
      <c r="N1096" s="2" t="s">
        <v>1169</v>
      </c>
      <c r="O1096" s="2" t="s">
        <v>3928</v>
      </c>
      <c r="P1096" s="2">
        <v>10</v>
      </c>
      <c r="Q1096" s="3" t="s">
        <v>2592</v>
      </c>
      <c r="R1096" s="2" t="s">
        <v>959</v>
      </c>
      <c r="S1096" s="3" t="s">
        <v>2593</v>
      </c>
      <c r="T1096" s="3" t="s">
        <v>2496</v>
      </c>
      <c r="U1096" s="2">
        <v>70950</v>
      </c>
      <c r="V1096" s="2">
        <v>1</v>
      </c>
      <c r="W1096" s="2">
        <v>0</v>
      </c>
      <c r="X1096" s="2" t="s">
        <v>1169</v>
      </c>
      <c r="Z1096" s="51">
        <v>45889.678249687502</v>
      </c>
      <c r="AB1096" s="2" t="s">
        <v>950</v>
      </c>
    </row>
    <row r="1097" spans="1:28" ht="15.75" x14ac:dyDescent="0.25">
      <c r="A1097" s="2">
        <v>1096</v>
      </c>
      <c r="B1097" s="50" t="s">
        <v>1168</v>
      </c>
      <c r="C1097" s="47">
        <f ca="1">SUMIF([1]Data!$AC$2:$AC$173,C1097,[1]Data!$AD$2:$AD$173)</f>
        <v>0</v>
      </c>
      <c r="D1097" s="51">
        <v>45889</v>
      </c>
      <c r="E1097" s="51">
        <v>45894</v>
      </c>
      <c r="F1097" s="52">
        <v>45889.683034571797</v>
      </c>
      <c r="G1097" s="3" t="s">
        <v>5482</v>
      </c>
      <c r="H1097" s="51"/>
      <c r="I1097" s="2" t="s">
        <v>2487</v>
      </c>
      <c r="J1097" s="3" t="s">
        <v>2488</v>
      </c>
      <c r="K1097" s="2" t="s">
        <v>2489</v>
      </c>
      <c r="L1097" s="2" t="s">
        <v>2490</v>
      </c>
      <c r="M1097" s="3" t="s">
        <v>1167</v>
      </c>
      <c r="N1097" s="2" t="s">
        <v>1166</v>
      </c>
      <c r="O1097" s="2" t="s">
        <v>3258</v>
      </c>
      <c r="P1097" s="2">
        <v>10</v>
      </c>
      <c r="Q1097" s="3" t="s">
        <v>2519</v>
      </c>
      <c r="R1097" s="2" t="s">
        <v>951</v>
      </c>
      <c r="S1097" s="3" t="s">
        <v>2520</v>
      </c>
      <c r="T1097" s="3" t="s">
        <v>2496</v>
      </c>
      <c r="U1097" s="2">
        <v>111058</v>
      </c>
      <c r="V1097" s="2">
        <v>2</v>
      </c>
      <c r="W1097" s="2">
        <v>0</v>
      </c>
      <c r="X1097" s="2" t="s">
        <v>1166</v>
      </c>
      <c r="Z1097" s="51">
        <v>45889.683038425901</v>
      </c>
      <c r="AB1097" s="2" t="s">
        <v>950</v>
      </c>
    </row>
    <row r="1098" spans="1:28" ht="15.75" x14ac:dyDescent="0.25">
      <c r="A1098" s="2">
        <v>1097</v>
      </c>
      <c r="B1098" s="50" t="s">
        <v>1165</v>
      </c>
      <c r="C1098" s="47">
        <f ca="1">SUMIF([1]Data!$AC$2:$AC$173,C1098,[1]Data!$AD$2:$AD$173)</f>
        <v>0</v>
      </c>
      <c r="D1098" s="51">
        <v>45889</v>
      </c>
      <c r="E1098" s="51">
        <v>45894</v>
      </c>
      <c r="F1098" s="52">
        <v>45889.684007025498</v>
      </c>
      <c r="G1098" s="3" t="s">
        <v>5483</v>
      </c>
      <c r="H1098" s="51"/>
      <c r="I1098" s="2" t="s">
        <v>2487</v>
      </c>
      <c r="J1098" s="3" t="s">
        <v>2488</v>
      </c>
      <c r="K1098" s="2" t="s">
        <v>2489</v>
      </c>
      <c r="L1098" s="2" t="s">
        <v>2490</v>
      </c>
      <c r="M1098" s="3" t="s">
        <v>1164</v>
      </c>
      <c r="N1098" s="2" t="s">
        <v>1163</v>
      </c>
      <c r="O1098" s="2" t="s">
        <v>5484</v>
      </c>
      <c r="P1098" s="2">
        <v>10</v>
      </c>
      <c r="Q1098" s="3" t="s">
        <v>2563</v>
      </c>
      <c r="R1098" s="2" t="s">
        <v>961</v>
      </c>
      <c r="S1098" s="3" t="s">
        <v>2564</v>
      </c>
      <c r="T1098" s="3" t="s">
        <v>2496</v>
      </c>
      <c r="U1098" s="2">
        <v>73431</v>
      </c>
      <c r="V1098" s="2">
        <v>1</v>
      </c>
      <c r="W1098" s="2">
        <v>0</v>
      </c>
      <c r="X1098" s="2" t="s">
        <v>5485</v>
      </c>
      <c r="Z1098" s="51">
        <v>45889.684011111101</v>
      </c>
      <c r="AB1098" s="2" t="s">
        <v>950</v>
      </c>
    </row>
    <row r="1099" spans="1:28" ht="15.75" x14ac:dyDescent="0.25">
      <c r="A1099" s="2">
        <v>1098</v>
      </c>
      <c r="B1099" s="50" t="s">
        <v>1162</v>
      </c>
      <c r="C1099" s="47">
        <f ca="1">SUMIF([1]Data!$AC$2:$AC$173,C1099,[1]Data!$AD$2:$AD$173)</f>
        <v>0</v>
      </c>
      <c r="D1099" s="51">
        <v>45889</v>
      </c>
      <c r="E1099" s="51">
        <v>45894</v>
      </c>
      <c r="F1099" s="52">
        <v>45889.685234224497</v>
      </c>
      <c r="G1099" s="3" t="s">
        <v>5486</v>
      </c>
      <c r="H1099" s="51"/>
      <c r="I1099" s="2" t="s">
        <v>2487</v>
      </c>
      <c r="J1099" s="3" t="s">
        <v>2488</v>
      </c>
      <c r="K1099" s="2" t="s">
        <v>2489</v>
      </c>
      <c r="L1099" s="2" t="s">
        <v>2490</v>
      </c>
      <c r="M1099" s="3" t="s">
        <v>1161</v>
      </c>
      <c r="N1099" s="2" t="s">
        <v>1160</v>
      </c>
      <c r="O1099" s="2" t="s">
        <v>5487</v>
      </c>
      <c r="P1099" s="2">
        <v>10</v>
      </c>
      <c r="Q1099" s="3" t="s">
        <v>2556</v>
      </c>
      <c r="R1099" s="2" t="s">
        <v>960</v>
      </c>
      <c r="S1099" s="3" t="s">
        <v>2557</v>
      </c>
      <c r="T1099" s="3" t="s">
        <v>2496</v>
      </c>
      <c r="U1099" s="2">
        <v>55595</v>
      </c>
      <c r="V1099" s="2">
        <v>2</v>
      </c>
      <c r="W1099" s="2">
        <v>0</v>
      </c>
      <c r="X1099" s="2" t="s">
        <v>1160</v>
      </c>
      <c r="Z1099" s="51">
        <v>45889.685237963</v>
      </c>
      <c r="AB1099" s="2" t="s">
        <v>950</v>
      </c>
    </row>
    <row r="1100" spans="1:28" ht="15.75" x14ac:dyDescent="0.25">
      <c r="A1100" s="2">
        <v>1099</v>
      </c>
      <c r="B1100" s="50" t="s">
        <v>1159</v>
      </c>
      <c r="C1100" s="47">
        <f ca="1">SUMIF([1]Data!$AC$2:$AC$173,C1100,[1]Data!$AD$2:$AD$173)</f>
        <v>0</v>
      </c>
      <c r="D1100" s="51">
        <v>45889</v>
      </c>
      <c r="E1100" s="51">
        <v>45894</v>
      </c>
      <c r="F1100" s="52">
        <v>45889.685544560198</v>
      </c>
      <c r="G1100" s="3" t="s">
        <v>5488</v>
      </c>
      <c r="H1100" s="51"/>
      <c r="I1100" s="2" t="s">
        <v>2487</v>
      </c>
      <c r="J1100" s="3" t="s">
        <v>2488</v>
      </c>
      <c r="K1100" s="2" t="s">
        <v>2489</v>
      </c>
      <c r="L1100" s="2" t="s">
        <v>2490</v>
      </c>
      <c r="M1100" s="3" t="s">
        <v>1158</v>
      </c>
      <c r="N1100" s="2" t="s">
        <v>1157</v>
      </c>
      <c r="O1100" s="2" t="s">
        <v>5489</v>
      </c>
      <c r="P1100" s="2">
        <v>10</v>
      </c>
      <c r="Q1100" s="3" t="s">
        <v>2556</v>
      </c>
      <c r="R1100" s="2" t="s">
        <v>960</v>
      </c>
      <c r="S1100" s="3" t="s">
        <v>2557</v>
      </c>
      <c r="T1100" s="3" t="s">
        <v>2496</v>
      </c>
      <c r="U1100" s="2">
        <v>55595</v>
      </c>
      <c r="V1100" s="2">
        <v>3</v>
      </c>
      <c r="W1100" s="2">
        <v>0</v>
      </c>
      <c r="X1100" s="2" t="s">
        <v>5490</v>
      </c>
      <c r="Y1100" s="2" t="s">
        <v>2541</v>
      </c>
      <c r="Z1100" s="51">
        <v>45889.685548495399</v>
      </c>
      <c r="AB1100" s="2" t="s">
        <v>950</v>
      </c>
    </row>
    <row r="1101" spans="1:28" ht="15.75" x14ac:dyDescent="0.25">
      <c r="A1101" s="2">
        <v>1100</v>
      </c>
      <c r="B1101" s="50" t="s">
        <v>1156</v>
      </c>
      <c r="C1101" s="47">
        <f ca="1">SUMIF([1]Data!$AC$2:$AC$173,C1101,[1]Data!$AD$2:$AD$173)</f>
        <v>0</v>
      </c>
      <c r="D1101" s="51">
        <v>45889</v>
      </c>
      <c r="E1101" s="51">
        <v>45889</v>
      </c>
      <c r="F1101" s="52">
        <v>45889.6868714468</v>
      </c>
      <c r="G1101" s="3" t="s">
        <v>5491</v>
      </c>
      <c r="H1101" s="51"/>
      <c r="I1101" s="2" t="s">
        <v>2487</v>
      </c>
      <c r="J1101" s="3" t="s">
        <v>2488</v>
      </c>
      <c r="K1101" s="2" t="s">
        <v>2489</v>
      </c>
      <c r="L1101" s="2" t="s">
        <v>2490</v>
      </c>
      <c r="M1101" s="3" t="s">
        <v>1155</v>
      </c>
      <c r="N1101" s="2" t="s">
        <v>1154</v>
      </c>
      <c r="O1101" s="2" t="s">
        <v>5492</v>
      </c>
      <c r="P1101" s="2">
        <v>10</v>
      </c>
      <c r="Q1101" s="3" t="s">
        <v>2502</v>
      </c>
      <c r="R1101" s="2" t="s">
        <v>981</v>
      </c>
      <c r="S1101" s="3" t="s">
        <v>2503</v>
      </c>
      <c r="T1101" s="3" t="s">
        <v>2496</v>
      </c>
      <c r="U1101" s="2">
        <v>50182</v>
      </c>
      <c r="V1101" s="2">
        <v>2</v>
      </c>
      <c r="W1101" s="2">
        <v>0</v>
      </c>
      <c r="X1101" s="2" t="s">
        <v>1154</v>
      </c>
      <c r="Y1101" s="2" t="s">
        <v>5493</v>
      </c>
      <c r="Z1101" s="51">
        <v>45889.686875844898</v>
      </c>
      <c r="AB1101" s="2" t="s">
        <v>950</v>
      </c>
    </row>
    <row r="1102" spans="1:28" ht="15.75" x14ac:dyDescent="0.25">
      <c r="A1102" s="2">
        <v>1101</v>
      </c>
      <c r="B1102" s="50" t="s">
        <v>1153</v>
      </c>
      <c r="C1102" s="47">
        <f ca="1">SUMIF([1]Data!$AC$2:$AC$173,C1102,[1]Data!$AD$2:$AD$173)</f>
        <v>0</v>
      </c>
      <c r="D1102" s="51">
        <v>45889</v>
      </c>
      <c r="E1102" s="51">
        <v>45894</v>
      </c>
      <c r="F1102" s="52">
        <v>45889.6868751968</v>
      </c>
      <c r="G1102" s="3" t="s">
        <v>5494</v>
      </c>
      <c r="H1102" s="51"/>
      <c r="I1102" s="2" t="s">
        <v>2487</v>
      </c>
      <c r="J1102" s="3" t="s">
        <v>2488</v>
      </c>
      <c r="K1102" s="2" t="s">
        <v>2489</v>
      </c>
      <c r="L1102" s="2" t="s">
        <v>2490</v>
      </c>
      <c r="M1102" s="3" t="s">
        <v>1152</v>
      </c>
      <c r="N1102" s="2" t="s">
        <v>1151</v>
      </c>
      <c r="O1102" s="2" t="s">
        <v>4322</v>
      </c>
      <c r="P1102" s="2">
        <v>10</v>
      </c>
      <c r="Q1102" s="3" t="s">
        <v>2556</v>
      </c>
      <c r="R1102" s="2" t="s">
        <v>960</v>
      </c>
      <c r="S1102" s="3" t="s">
        <v>2557</v>
      </c>
      <c r="T1102" s="3" t="s">
        <v>2496</v>
      </c>
      <c r="U1102" s="2">
        <v>55595</v>
      </c>
      <c r="V1102" s="2">
        <v>2</v>
      </c>
      <c r="W1102" s="2">
        <v>0</v>
      </c>
      <c r="X1102" s="2" t="s">
        <v>1151</v>
      </c>
      <c r="Y1102" s="2" t="s">
        <v>4323</v>
      </c>
      <c r="Z1102" s="51">
        <v>45889.686879629597</v>
      </c>
      <c r="AB1102" s="2" t="s">
        <v>950</v>
      </c>
    </row>
    <row r="1103" spans="1:28" ht="15.75" x14ac:dyDescent="0.25">
      <c r="A1103" s="2">
        <v>1102</v>
      </c>
      <c r="B1103" s="50" t="s">
        <v>1153</v>
      </c>
      <c r="C1103" s="47">
        <f ca="1">SUMIF([1]Data!$AC$2:$AC$173,C1103,[1]Data!$AD$2:$AD$173)</f>
        <v>0</v>
      </c>
      <c r="D1103" s="51">
        <v>45889</v>
      </c>
      <c r="E1103" s="51">
        <v>45894</v>
      </c>
      <c r="F1103" s="52">
        <v>45889.6868751968</v>
      </c>
      <c r="G1103" s="3" t="s">
        <v>5494</v>
      </c>
      <c r="H1103" s="51"/>
      <c r="I1103" s="2" t="s">
        <v>2487</v>
      </c>
      <c r="J1103" s="3" t="s">
        <v>2488</v>
      </c>
      <c r="K1103" s="2" t="s">
        <v>2489</v>
      </c>
      <c r="L1103" s="2" t="s">
        <v>2490</v>
      </c>
      <c r="M1103" s="3" t="s">
        <v>1152</v>
      </c>
      <c r="N1103" s="2" t="s">
        <v>1151</v>
      </c>
      <c r="O1103" s="2" t="s">
        <v>4322</v>
      </c>
      <c r="P1103" s="2">
        <v>20</v>
      </c>
      <c r="Q1103" s="3" t="s">
        <v>2528</v>
      </c>
      <c r="R1103" s="2" t="s">
        <v>965</v>
      </c>
      <c r="S1103" s="3" t="s">
        <v>2529</v>
      </c>
      <c r="T1103" s="3" t="s">
        <v>2496</v>
      </c>
      <c r="U1103" s="2">
        <v>74250</v>
      </c>
      <c r="V1103" s="2">
        <v>1</v>
      </c>
      <c r="W1103" s="2">
        <v>0</v>
      </c>
      <c r="X1103" s="2" t="s">
        <v>1151</v>
      </c>
      <c r="Y1103" s="2" t="s">
        <v>4323</v>
      </c>
      <c r="Z1103" s="51">
        <v>45889.686879629597</v>
      </c>
      <c r="AB1103" s="2" t="s">
        <v>950</v>
      </c>
    </row>
    <row r="1104" spans="1:28" ht="15.75" x14ac:dyDescent="0.25">
      <c r="A1104" s="2">
        <v>1103</v>
      </c>
      <c r="B1104" s="50" t="s">
        <v>1150</v>
      </c>
      <c r="C1104" s="47">
        <f ca="1">SUMIF([1]Data!$AC$2:$AC$173,C1104,[1]Data!$AD$2:$AD$173)</f>
        <v>0</v>
      </c>
      <c r="D1104" s="51">
        <v>45889</v>
      </c>
      <c r="E1104" s="51">
        <v>45889</v>
      </c>
      <c r="F1104" s="52">
        <v>45889.687222951397</v>
      </c>
      <c r="G1104" s="3" t="s">
        <v>5495</v>
      </c>
      <c r="H1104" s="51"/>
      <c r="I1104" s="2" t="s">
        <v>2487</v>
      </c>
      <c r="J1104" s="3" t="s">
        <v>2488</v>
      </c>
      <c r="K1104" s="2" t="s">
        <v>2489</v>
      </c>
      <c r="L1104" s="2" t="s">
        <v>2490</v>
      </c>
      <c r="M1104" s="3" t="s">
        <v>1051</v>
      </c>
      <c r="N1104" s="2" t="s">
        <v>1050</v>
      </c>
      <c r="O1104" s="2" t="s">
        <v>5496</v>
      </c>
      <c r="P1104" s="2">
        <v>10</v>
      </c>
      <c r="Q1104" s="3" t="s">
        <v>2510</v>
      </c>
      <c r="R1104" s="2" t="s">
        <v>955</v>
      </c>
      <c r="S1104" s="3" t="s">
        <v>2511</v>
      </c>
      <c r="T1104" s="3" t="s">
        <v>2496</v>
      </c>
      <c r="U1104" s="2">
        <v>46000</v>
      </c>
      <c r="V1104" s="2">
        <v>2</v>
      </c>
      <c r="W1104" s="2">
        <v>0</v>
      </c>
      <c r="X1104" s="2" t="s">
        <v>1050</v>
      </c>
      <c r="Z1104" s="51">
        <v>45889.687227661998</v>
      </c>
      <c r="AA1104" s="2" t="s">
        <v>5497</v>
      </c>
      <c r="AB1104" s="2" t="s">
        <v>950</v>
      </c>
    </row>
    <row r="1105" spans="1:28" ht="15.75" x14ac:dyDescent="0.25">
      <c r="A1105" s="2">
        <v>1104</v>
      </c>
      <c r="B1105" s="50" t="s">
        <v>1149</v>
      </c>
      <c r="C1105" s="47">
        <f ca="1">SUMIF([1]Data!$AC$2:$AC$173,C1105,[1]Data!$AD$2:$AD$173)</f>
        <v>0</v>
      </c>
      <c r="D1105" s="51">
        <v>45889</v>
      </c>
      <c r="E1105" s="51">
        <v>45889</v>
      </c>
      <c r="F1105" s="52">
        <v>45889.690930358804</v>
      </c>
      <c r="G1105" s="3" t="s">
        <v>5498</v>
      </c>
      <c r="H1105" s="51"/>
      <c r="I1105" s="2" t="s">
        <v>2487</v>
      </c>
      <c r="J1105" s="3" t="s">
        <v>2488</v>
      </c>
      <c r="K1105" s="2" t="s">
        <v>2489</v>
      </c>
      <c r="L1105" s="2" t="s">
        <v>2490</v>
      </c>
      <c r="M1105" s="3" t="s">
        <v>1148</v>
      </c>
      <c r="N1105" s="2" t="s">
        <v>1147</v>
      </c>
      <c r="O1105" s="2" t="s">
        <v>5499</v>
      </c>
      <c r="P1105" s="2">
        <v>10</v>
      </c>
      <c r="Q1105" s="3" t="s">
        <v>2510</v>
      </c>
      <c r="R1105" s="2" t="s">
        <v>955</v>
      </c>
      <c r="S1105" s="3" t="s">
        <v>2511</v>
      </c>
      <c r="T1105" s="3" t="s">
        <v>2496</v>
      </c>
      <c r="U1105" s="2">
        <v>46000</v>
      </c>
      <c r="V1105" s="2">
        <v>1</v>
      </c>
      <c r="W1105" s="2">
        <v>0</v>
      </c>
      <c r="X1105" s="2" t="s">
        <v>5500</v>
      </c>
      <c r="Z1105" s="51">
        <v>45889.690934259299</v>
      </c>
      <c r="AB1105" s="2" t="s">
        <v>950</v>
      </c>
    </row>
    <row r="1106" spans="1:28" ht="15.75" x14ac:dyDescent="0.25">
      <c r="A1106" s="2">
        <v>1105</v>
      </c>
      <c r="B1106" s="50" t="s">
        <v>1146</v>
      </c>
      <c r="C1106" s="47">
        <f ca="1">SUMIF([1]Data!$AC$2:$AC$173,C1106,[1]Data!$AD$2:$AD$173)</f>
        <v>0</v>
      </c>
      <c r="D1106" s="51">
        <v>45889</v>
      </c>
      <c r="E1106" s="51">
        <v>45894</v>
      </c>
      <c r="F1106" s="52">
        <v>45889.691183680603</v>
      </c>
      <c r="G1106" s="3" t="s">
        <v>5501</v>
      </c>
      <c r="H1106" s="51"/>
      <c r="I1106" s="2" t="s">
        <v>2487</v>
      </c>
      <c r="J1106" s="3" t="s">
        <v>2488</v>
      </c>
      <c r="K1106" s="2" t="s">
        <v>2489</v>
      </c>
      <c r="L1106" s="2" t="s">
        <v>2490</v>
      </c>
      <c r="M1106" s="3" t="s">
        <v>1145</v>
      </c>
      <c r="N1106" s="2" t="s">
        <v>1144</v>
      </c>
      <c r="O1106" s="2" t="s">
        <v>5502</v>
      </c>
      <c r="P1106" s="2">
        <v>10</v>
      </c>
      <c r="Q1106" s="3" t="s">
        <v>2519</v>
      </c>
      <c r="R1106" s="2" t="s">
        <v>951</v>
      </c>
      <c r="S1106" s="3" t="s">
        <v>2520</v>
      </c>
      <c r="T1106" s="3" t="s">
        <v>2496</v>
      </c>
      <c r="U1106" s="2">
        <v>111058</v>
      </c>
      <c r="V1106" s="2">
        <v>1</v>
      </c>
      <c r="W1106" s="2">
        <v>0</v>
      </c>
      <c r="X1106" s="2" t="s">
        <v>5503</v>
      </c>
      <c r="Y1106" s="2" t="s">
        <v>5504</v>
      </c>
      <c r="Z1106" s="51">
        <v>45889.691187615703</v>
      </c>
      <c r="AB1106" s="2" t="s">
        <v>950</v>
      </c>
    </row>
    <row r="1107" spans="1:28" ht="15.75" x14ac:dyDescent="0.25">
      <c r="A1107" s="2">
        <v>1106</v>
      </c>
      <c r="B1107" s="50" t="s">
        <v>1146</v>
      </c>
      <c r="C1107" s="47">
        <f ca="1">SUMIF([1]Data!$AC$2:$AC$173,C1107,[1]Data!$AD$2:$AD$173)</f>
        <v>0</v>
      </c>
      <c r="D1107" s="51">
        <v>45889</v>
      </c>
      <c r="E1107" s="51">
        <v>45894</v>
      </c>
      <c r="F1107" s="52">
        <v>45889.691183680603</v>
      </c>
      <c r="G1107" s="3" t="s">
        <v>5501</v>
      </c>
      <c r="H1107" s="51"/>
      <c r="I1107" s="2" t="s">
        <v>2487</v>
      </c>
      <c r="J1107" s="3" t="s">
        <v>2488</v>
      </c>
      <c r="K1107" s="2" t="s">
        <v>2489</v>
      </c>
      <c r="L1107" s="2" t="s">
        <v>2490</v>
      </c>
      <c r="M1107" s="3" t="s">
        <v>1145</v>
      </c>
      <c r="N1107" s="2" t="s">
        <v>1144</v>
      </c>
      <c r="O1107" s="2" t="s">
        <v>5502</v>
      </c>
      <c r="P1107" s="2">
        <v>20</v>
      </c>
      <c r="Q1107" s="3" t="s">
        <v>2563</v>
      </c>
      <c r="R1107" s="2" t="s">
        <v>961</v>
      </c>
      <c r="S1107" s="3" t="s">
        <v>2564</v>
      </c>
      <c r="T1107" s="3" t="s">
        <v>2496</v>
      </c>
      <c r="U1107" s="2">
        <v>73431</v>
      </c>
      <c r="V1107" s="2">
        <v>1</v>
      </c>
      <c r="W1107" s="2">
        <v>0</v>
      </c>
      <c r="X1107" s="2" t="s">
        <v>5503</v>
      </c>
      <c r="Y1107" s="2" t="s">
        <v>5504</v>
      </c>
      <c r="Z1107" s="51">
        <v>45889.691187615703</v>
      </c>
      <c r="AB1107" s="2" t="s">
        <v>950</v>
      </c>
    </row>
    <row r="1108" spans="1:28" ht="15.75" x14ac:dyDescent="0.25">
      <c r="A1108" s="2">
        <v>1107</v>
      </c>
      <c r="B1108" s="50" t="s">
        <v>1146</v>
      </c>
      <c r="C1108" s="47">
        <f ca="1">SUMIF([1]Data!$AC$2:$AC$173,C1108,[1]Data!$AD$2:$AD$173)</f>
        <v>0</v>
      </c>
      <c r="D1108" s="51">
        <v>45889</v>
      </c>
      <c r="E1108" s="51">
        <v>45894</v>
      </c>
      <c r="F1108" s="52">
        <v>45889.691183680603</v>
      </c>
      <c r="G1108" s="3" t="s">
        <v>5501</v>
      </c>
      <c r="H1108" s="51"/>
      <c r="I1108" s="2" t="s">
        <v>2487</v>
      </c>
      <c r="J1108" s="3" t="s">
        <v>2488</v>
      </c>
      <c r="K1108" s="2" t="s">
        <v>2489</v>
      </c>
      <c r="L1108" s="2" t="s">
        <v>2490</v>
      </c>
      <c r="M1108" s="3" t="s">
        <v>1145</v>
      </c>
      <c r="N1108" s="2" t="s">
        <v>1144</v>
      </c>
      <c r="O1108" s="2" t="s">
        <v>5502</v>
      </c>
      <c r="P1108" s="2">
        <v>30</v>
      </c>
      <c r="Q1108" s="3" t="s">
        <v>2547</v>
      </c>
      <c r="R1108" s="2" t="s">
        <v>994</v>
      </c>
      <c r="S1108" s="3" t="s">
        <v>2548</v>
      </c>
      <c r="T1108" s="3" t="s">
        <v>2496</v>
      </c>
      <c r="U1108" s="2">
        <v>111606</v>
      </c>
      <c r="V1108" s="2">
        <v>2</v>
      </c>
      <c r="W1108" s="2">
        <v>0</v>
      </c>
      <c r="X1108" s="2" t="s">
        <v>5503</v>
      </c>
      <c r="Y1108" s="2" t="s">
        <v>5504</v>
      </c>
      <c r="Z1108" s="51">
        <v>45889.691187615703</v>
      </c>
      <c r="AB1108" s="2" t="s">
        <v>950</v>
      </c>
    </row>
    <row r="1109" spans="1:28" ht="15.75" x14ac:dyDescent="0.25">
      <c r="A1109" s="2">
        <v>1108</v>
      </c>
      <c r="B1109" s="50" t="s">
        <v>1143</v>
      </c>
      <c r="C1109" s="47">
        <f ca="1">SUMIF([1]Data!$AC$2:$AC$173,C1109,[1]Data!$AD$2:$AD$173)</f>
        <v>0</v>
      </c>
      <c r="D1109" s="51">
        <v>45889</v>
      </c>
      <c r="E1109" s="51">
        <v>45894</v>
      </c>
      <c r="F1109" s="52">
        <v>45889.6946082176</v>
      </c>
      <c r="G1109" s="3" t="s">
        <v>5505</v>
      </c>
      <c r="H1109" s="51"/>
      <c r="I1109" s="2" t="s">
        <v>2487</v>
      </c>
      <c r="J1109" s="3" t="s">
        <v>2488</v>
      </c>
      <c r="K1109" s="2" t="s">
        <v>2489</v>
      </c>
      <c r="L1109" s="2" t="s">
        <v>2490</v>
      </c>
      <c r="M1109" s="3" t="s">
        <v>1142</v>
      </c>
      <c r="N1109" s="2" t="s">
        <v>1141</v>
      </c>
      <c r="O1109" s="2" t="s">
        <v>3008</v>
      </c>
      <c r="P1109" s="2">
        <v>10</v>
      </c>
      <c r="Q1109" s="3" t="s">
        <v>2519</v>
      </c>
      <c r="R1109" s="2" t="s">
        <v>951</v>
      </c>
      <c r="S1109" s="3" t="s">
        <v>2520</v>
      </c>
      <c r="T1109" s="3" t="s">
        <v>2496</v>
      </c>
      <c r="U1109" s="2">
        <v>111058</v>
      </c>
      <c r="V1109" s="2">
        <v>2</v>
      </c>
      <c r="W1109" s="2">
        <v>0</v>
      </c>
      <c r="X1109" s="2" t="s">
        <v>1141</v>
      </c>
      <c r="Y1109" s="2" t="s">
        <v>3009</v>
      </c>
      <c r="Z1109" s="51">
        <v>45889.694612233798</v>
      </c>
      <c r="AB1109" s="2" t="s">
        <v>950</v>
      </c>
    </row>
    <row r="1110" spans="1:28" ht="15.75" x14ac:dyDescent="0.25">
      <c r="A1110" s="2">
        <v>1109</v>
      </c>
      <c r="B1110" s="50" t="s">
        <v>1140</v>
      </c>
      <c r="C1110" s="47">
        <f ca="1">SUMIF([1]Data!$AC$2:$AC$173,C1110,[1]Data!$AD$2:$AD$173)</f>
        <v>0</v>
      </c>
      <c r="D1110" s="51">
        <v>45889</v>
      </c>
      <c r="E1110" s="51">
        <v>45894</v>
      </c>
      <c r="F1110" s="52">
        <v>45889.695383645798</v>
      </c>
      <c r="G1110" s="3" t="s">
        <v>5506</v>
      </c>
      <c r="H1110" s="51"/>
      <c r="I1110" s="2" t="s">
        <v>2487</v>
      </c>
      <c r="J1110" s="3" t="s">
        <v>2488</v>
      </c>
      <c r="K1110" s="2" t="s">
        <v>2489</v>
      </c>
      <c r="L1110" s="2" t="s">
        <v>2490</v>
      </c>
      <c r="M1110" s="3" t="s">
        <v>1139</v>
      </c>
      <c r="N1110" s="2" t="s">
        <v>1138</v>
      </c>
      <c r="O1110" s="2" t="s">
        <v>5507</v>
      </c>
      <c r="P1110" s="2">
        <v>10</v>
      </c>
      <c r="Q1110" s="3" t="s">
        <v>2519</v>
      </c>
      <c r="R1110" s="2" t="s">
        <v>951</v>
      </c>
      <c r="S1110" s="3" t="s">
        <v>2520</v>
      </c>
      <c r="T1110" s="3" t="s">
        <v>2496</v>
      </c>
      <c r="U1110" s="2">
        <v>111058</v>
      </c>
      <c r="V1110" s="2">
        <v>1</v>
      </c>
      <c r="W1110" s="2">
        <v>0</v>
      </c>
      <c r="X1110" s="2" t="s">
        <v>1138</v>
      </c>
      <c r="Y1110" s="2" t="s">
        <v>5508</v>
      </c>
      <c r="Z1110" s="51">
        <v>45889.695387303203</v>
      </c>
      <c r="AA1110" s="2" t="s">
        <v>5509</v>
      </c>
      <c r="AB1110" s="2" t="s">
        <v>950</v>
      </c>
    </row>
    <row r="1111" spans="1:28" ht="15.75" x14ac:dyDescent="0.25">
      <c r="A1111" s="2">
        <v>1110</v>
      </c>
      <c r="B1111" s="50" t="s">
        <v>1137</v>
      </c>
      <c r="C1111" s="47">
        <f ca="1">SUMIF([1]Data!$AC$2:$AC$173,C1111,[1]Data!$AD$2:$AD$173)</f>
        <v>0</v>
      </c>
      <c r="D1111" s="51">
        <v>45889</v>
      </c>
      <c r="E1111" s="51">
        <v>45894</v>
      </c>
      <c r="F1111" s="52">
        <v>45889.696511423601</v>
      </c>
      <c r="G1111" s="3" t="s">
        <v>5510</v>
      </c>
      <c r="H1111" s="51"/>
      <c r="I1111" s="2" t="s">
        <v>2487</v>
      </c>
      <c r="J1111" s="3" t="s">
        <v>2488</v>
      </c>
      <c r="K1111" s="2" t="s">
        <v>2489</v>
      </c>
      <c r="L1111" s="2" t="s">
        <v>2490</v>
      </c>
      <c r="M1111" s="3" t="s">
        <v>1136</v>
      </c>
      <c r="N1111" s="2" t="s">
        <v>1135</v>
      </c>
      <c r="O1111" s="2" t="s">
        <v>5511</v>
      </c>
      <c r="P1111" s="2">
        <v>10</v>
      </c>
      <c r="Q1111" s="3" t="s">
        <v>2519</v>
      </c>
      <c r="R1111" s="2" t="s">
        <v>951</v>
      </c>
      <c r="S1111" s="3" t="s">
        <v>2520</v>
      </c>
      <c r="T1111" s="3" t="s">
        <v>2496</v>
      </c>
      <c r="U1111" s="2">
        <v>111058</v>
      </c>
      <c r="V1111" s="2">
        <v>3</v>
      </c>
      <c r="W1111" s="2">
        <v>0</v>
      </c>
      <c r="X1111" s="2" t="s">
        <v>1135</v>
      </c>
      <c r="Y1111" s="2" t="s">
        <v>2541</v>
      </c>
      <c r="Z1111" s="51">
        <v>45889.696515162002</v>
      </c>
      <c r="AB1111" s="2" t="s">
        <v>950</v>
      </c>
    </row>
    <row r="1112" spans="1:28" ht="15.75" x14ac:dyDescent="0.25">
      <c r="A1112" s="2">
        <v>1111</v>
      </c>
      <c r="B1112" s="50" t="s">
        <v>1134</v>
      </c>
      <c r="C1112" s="47">
        <f ca="1">SUMIF([1]Data!$AC$2:$AC$173,C1112,[1]Data!$AD$2:$AD$173)</f>
        <v>0</v>
      </c>
      <c r="D1112" s="51">
        <v>45889</v>
      </c>
      <c r="E1112" s="51">
        <v>45889</v>
      </c>
      <c r="F1112" s="52">
        <v>45889.696555555602</v>
      </c>
      <c r="G1112" s="3" t="s">
        <v>5512</v>
      </c>
      <c r="H1112" s="51"/>
      <c r="I1112" s="2" t="s">
        <v>2487</v>
      </c>
      <c r="J1112" s="3" t="s">
        <v>2488</v>
      </c>
      <c r="K1112" s="2" t="s">
        <v>2489</v>
      </c>
      <c r="L1112" s="2" t="s">
        <v>2490</v>
      </c>
      <c r="M1112" s="3" t="s">
        <v>1133</v>
      </c>
      <c r="N1112" s="2" t="s">
        <v>1132</v>
      </c>
      <c r="O1112" s="2" t="s">
        <v>5513</v>
      </c>
      <c r="P1112" s="2">
        <v>10</v>
      </c>
      <c r="Q1112" s="3" t="s">
        <v>2502</v>
      </c>
      <c r="R1112" s="2" t="s">
        <v>981</v>
      </c>
      <c r="S1112" s="3" t="s">
        <v>2503</v>
      </c>
      <c r="T1112" s="3" t="s">
        <v>2496</v>
      </c>
      <c r="U1112" s="2">
        <v>50182</v>
      </c>
      <c r="V1112" s="2">
        <v>2</v>
      </c>
      <c r="W1112" s="2">
        <v>0</v>
      </c>
      <c r="X1112" s="2" t="s">
        <v>1132</v>
      </c>
      <c r="Z1112" s="51">
        <v>45889.696559259297</v>
      </c>
      <c r="AB1112" s="2" t="s">
        <v>950</v>
      </c>
    </row>
    <row r="1113" spans="1:28" ht="15.75" x14ac:dyDescent="0.25">
      <c r="A1113" s="2">
        <v>1112</v>
      </c>
      <c r="B1113" s="50" t="s">
        <v>1134</v>
      </c>
      <c r="C1113" s="47">
        <f ca="1">SUMIF([1]Data!$AC$2:$AC$173,C1113,[1]Data!$AD$2:$AD$173)</f>
        <v>0</v>
      </c>
      <c r="D1113" s="51">
        <v>45889</v>
      </c>
      <c r="E1113" s="51">
        <v>45889</v>
      </c>
      <c r="F1113" s="52">
        <v>45889.696555555602</v>
      </c>
      <c r="G1113" s="3" t="s">
        <v>5512</v>
      </c>
      <c r="H1113" s="51"/>
      <c r="I1113" s="2" t="s">
        <v>2487</v>
      </c>
      <c r="J1113" s="3" t="s">
        <v>2488</v>
      </c>
      <c r="K1113" s="2" t="s">
        <v>2489</v>
      </c>
      <c r="L1113" s="2" t="s">
        <v>2490</v>
      </c>
      <c r="M1113" s="3" t="s">
        <v>1133</v>
      </c>
      <c r="N1113" s="2" t="s">
        <v>1132</v>
      </c>
      <c r="O1113" s="2" t="s">
        <v>5513</v>
      </c>
      <c r="P1113" s="2">
        <v>20</v>
      </c>
      <c r="Q1113" s="3" t="s">
        <v>2510</v>
      </c>
      <c r="R1113" s="2" t="s">
        <v>955</v>
      </c>
      <c r="S1113" s="3" t="s">
        <v>2511</v>
      </c>
      <c r="T1113" s="3" t="s">
        <v>2496</v>
      </c>
      <c r="U1113" s="2">
        <v>46000</v>
      </c>
      <c r="V1113" s="2">
        <v>1</v>
      </c>
      <c r="W1113" s="2">
        <v>0</v>
      </c>
      <c r="X1113" s="2" t="s">
        <v>1132</v>
      </c>
      <c r="Z1113" s="51">
        <v>45889.696559259297</v>
      </c>
      <c r="AB1113" s="2" t="s">
        <v>950</v>
      </c>
    </row>
    <row r="1114" spans="1:28" ht="15.75" x14ac:dyDescent="0.25">
      <c r="A1114" s="2">
        <v>1113</v>
      </c>
      <c r="B1114" s="50" t="s">
        <v>1134</v>
      </c>
      <c r="C1114" s="47">
        <f ca="1">SUMIF([1]Data!$AC$2:$AC$173,C1114,[1]Data!$AD$2:$AD$173)</f>
        <v>0</v>
      </c>
      <c r="D1114" s="51">
        <v>45889</v>
      </c>
      <c r="E1114" s="51">
        <v>45889</v>
      </c>
      <c r="F1114" s="52">
        <v>45889.696555555602</v>
      </c>
      <c r="G1114" s="3" t="s">
        <v>5512</v>
      </c>
      <c r="H1114" s="51"/>
      <c r="I1114" s="2" t="s">
        <v>2487</v>
      </c>
      <c r="J1114" s="3" t="s">
        <v>2488</v>
      </c>
      <c r="K1114" s="2" t="s">
        <v>2489</v>
      </c>
      <c r="L1114" s="2" t="s">
        <v>2490</v>
      </c>
      <c r="M1114" s="3" t="s">
        <v>1133</v>
      </c>
      <c r="N1114" s="2" t="s">
        <v>1132</v>
      </c>
      <c r="O1114" s="2" t="s">
        <v>5513</v>
      </c>
      <c r="P1114" s="2">
        <v>30</v>
      </c>
      <c r="Q1114" s="3" t="s">
        <v>2592</v>
      </c>
      <c r="R1114" s="2" t="s">
        <v>959</v>
      </c>
      <c r="S1114" s="3" t="s">
        <v>2593</v>
      </c>
      <c r="T1114" s="3" t="s">
        <v>2496</v>
      </c>
      <c r="U1114" s="2">
        <v>70950</v>
      </c>
      <c r="V1114" s="2">
        <v>1</v>
      </c>
      <c r="W1114" s="2">
        <v>0</v>
      </c>
      <c r="X1114" s="2" t="s">
        <v>1132</v>
      </c>
      <c r="Z1114" s="51">
        <v>45889.696559259297</v>
      </c>
      <c r="AB1114" s="2" t="s">
        <v>950</v>
      </c>
    </row>
    <row r="1115" spans="1:28" ht="15.75" x14ac:dyDescent="0.25">
      <c r="A1115" s="2">
        <v>1114</v>
      </c>
      <c r="B1115" s="50" t="s">
        <v>1134</v>
      </c>
      <c r="C1115" s="47">
        <f ca="1">SUMIF([1]Data!$AC$2:$AC$173,C1115,[1]Data!$AD$2:$AD$173)</f>
        <v>0</v>
      </c>
      <c r="D1115" s="51">
        <v>45889</v>
      </c>
      <c r="E1115" s="51">
        <v>45889</v>
      </c>
      <c r="F1115" s="52">
        <v>45889.696555555602</v>
      </c>
      <c r="G1115" s="3" t="s">
        <v>5512</v>
      </c>
      <c r="H1115" s="51"/>
      <c r="I1115" s="2" t="s">
        <v>2487</v>
      </c>
      <c r="J1115" s="3" t="s">
        <v>2488</v>
      </c>
      <c r="K1115" s="2" t="s">
        <v>2489</v>
      </c>
      <c r="L1115" s="2" t="s">
        <v>2490</v>
      </c>
      <c r="M1115" s="3" t="s">
        <v>1133</v>
      </c>
      <c r="N1115" s="2" t="s">
        <v>1132</v>
      </c>
      <c r="O1115" s="2" t="s">
        <v>5513</v>
      </c>
      <c r="P1115" s="2">
        <v>40</v>
      </c>
      <c r="Q1115" s="3" t="s">
        <v>2547</v>
      </c>
      <c r="R1115" s="2" t="s">
        <v>994</v>
      </c>
      <c r="S1115" s="3" t="s">
        <v>2548</v>
      </c>
      <c r="T1115" s="3" t="s">
        <v>2496</v>
      </c>
      <c r="U1115" s="2">
        <v>111606</v>
      </c>
      <c r="V1115" s="2">
        <v>1</v>
      </c>
      <c r="W1115" s="2">
        <v>0</v>
      </c>
      <c r="X1115" s="2" t="s">
        <v>1132</v>
      </c>
      <c r="Z1115" s="51">
        <v>45889.696559259297</v>
      </c>
      <c r="AB1115" s="2" t="s">
        <v>950</v>
      </c>
    </row>
    <row r="1116" spans="1:28" ht="15.75" x14ac:dyDescent="0.25">
      <c r="A1116" s="2">
        <v>1115</v>
      </c>
      <c r="B1116" s="50" t="s">
        <v>1131</v>
      </c>
      <c r="C1116" s="47">
        <f ca="1">SUMIF([1]Data!$AC$2:$AC$173,C1116,[1]Data!$AD$2:$AD$173)</f>
        <v>0</v>
      </c>
      <c r="D1116" s="51">
        <v>45889</v>
      </c>
      <c r="E1116" s="51">
        <v>45894</v>
      </c>
      <c r="F1116" s="52">
        <v>45889.701119641199</v>
      </c>
      <c r="G1116" s="3" t="s">
        <v>5514</v>
      </c>
      <c r="H1116" s="51"/>
      <c r="I1116" s="2" t="s">
        <v>2487</v>
      </c>
      <c r="J1116" s="3" t="s">
        <v>2488</v>
      </c>
      <c r="K1116" s="2" t="s">
        <v>2489</v>
      </c>
      <c r="L1116" s="2" t="s">
        <v>2490</v>
      </c>
      <c r="M1116" s="3" t="s">
        <v>1130</v>
      </c>
      <c r="N1116" s="2" t="s">
        <v>1129</v>
      </c>
      <c r="O1116" s="2" t="s">
        <v>5515</v>
      </c>
      <c r="P1116" s="2">
        <v>10</v>
      </c>
      <c r="Q1116" s="3" t="s">
        <v>2519</v>
      </c>
      <c r="R1116" s="2" t="s">
        <v>951</v>
      </c>
      <c r="S1116" s="3" t="s">
        <v>2520</v>
      </c>
      <c r="T1116" s="3" t="s">
        <v>2496</v>
      </c>
      <c r="U1116" s="2">
        <v>111058</v>
      </c>
      <c r="V1116" s="2">
        <v>2</v>
      </c>
      <c r="W1116" s="2">
        <v>0</v>
      </c>
      <c r="X1116" s="2" t="s">
        <v>1129</v>
      </c>
      <c r="Y1116" s="2" t="s">
        <v>2541</v>
      </c>
      <c r="Z1116" s="51">
        <v>45889.701123692103</v>
      </c>
      <c r="AB1116" s="2" t="s">
        <v>950</v>
      </c>
    </row>
    <row r="1117" spans="1:28" ht="15.75" x14ac:dyDescent="0.25">
      <c r="A1117" s="2">
        <v>1116</v>
      </c>
      <c r="B1117" s="50" t="s">
        <v>1131</v>
      </c>
      <c r="C1117" s="47">
        <f ca="1">SUMIF([1]Data!$AC$2:$AC$173,C1117,[1]Data!$AD$2:$AD$173)</f>
        <v>0</v>
      </c>
      <c r="D1117" s="51">
        <v>45889</v>
      </c>
      <c r="E1117" s="51">
        <v>45894</v>
      </c>
      <c r="F1117" s="52">
        <v>45889.701119641199</v>
      </c>
      <c r="G1117" s="3" t="s">
        <v>5514</v>
      </c>
      <c r="H1117" s="51"/>
      <c r="I1117" s="2" t="s">
        <v>2487</v>
      </c>
      <c r="J1117" s="3" t="s">
        <v>2488</v>
      </c>
      <c r="K1117" s="2" t="s">
        <v>2489</v>
      </c>
      <c r="L1117" s="2" t="s">
        <v>2490</v>
      </c>
      <c r="M1117" s="3" t="s">
        <v>1130</v>
      </c>
      <c r="N1117" s="2" t="s">
        <v>1129</v>
      </c>
      <c r="O1117" s="2" t="s">
        <v>5515</v>
      </c>
      <c r="P1117" s="2">
        <v>20</v>
      </c>
      <c r="Q1117" s="3" t="s">
        <v>2563</v>
      </c>
      <c r="R1117" s="2" t="s">
        <v>961</v>
      </c>
      <c r="S1117" s="3" t="s">
        <v>2564</v>
      </c>
      <c r="T1117" s="3" t="s">
        <v>2496</v>
      </c>
      <c r="U1117" s="2">
        <v>73431</v>
      </c>
      <c r="V1117" s="2">
        <v>1</v>
      </c>
      <c r="W1117" s="2">
        <v>0</v>
      </c>
      <c r="X1117" s="2" t="s">
        <v>1129</v>
      </c>
      <c r="Y1117" s="2" t="s">
        <v>2541</v>
      </c>
      <c r="Z1117" s="51">
        <v>45889.701123692103</v>
      </c>
      <c r="AB1117" s="2" t="s">
        <v>950</v>
      </c>
    </row>
    <row r="1118" spans="1:28" ht="15.75" x14ac:dyDescent="0.25">
      <c r="A1118" s="2">
        <v>1117</v>
      </c>
      <c r="B1118" s="50" t="s">
        <v>1128</v>
      </c>
      <c r="C1118" s="47">
        <f ca="1">SUMIF([1]Data!$AC$2:$AC$173,C1118,[1]Data!$AD$2:$AD$173)</f>
        <v>0</v>
      </c>
      <c r="D1118" s="51">
        <v>45889</v>
      </c>
      <c r="E1118" s="51">
        <v>45894</v>
      </c>
      <c r="F1118" s="52">
        <v>45889.701167858802</v>
      </c>
      <c r="G1118" s="3" t="s">
        <v>5516</v>
      </c>
      <c r="H1118" s="51"/>
      <c r="I1118" s="2" t="s">
        <v>2487</v>
      </c>
      <c r="J1118" s="3" t="s">
        <v>2488</v>
      </c>
      <c r="K1118" s="2" t="s">
        <v>2489</v>
      </c>
      <c r="L1118" s="2" t="s">
        <v>2490</v>
      </c>
      <c r="M1118" s="3" t="s">
        <v>1112</v>
      </c>
      <c r="N1118" s="2" t="s">
        <v>1111</v>
      </c>
      <c r="O1118" s="2" t="s">
        <v>5517</v>
      </c>
      <c r="P1118" s="2">
        <v>10</v>
      </c>
      <c r="Q1118" s="3" t="s">
        <v>2556</v>
      </c>
      <c r="R1118" s="2" t="s">
        <v>960</v>
      </c>
      <c r="S1118" s="3" t="s">
        <v>2557</v>
      </c>
      <c r="T1118" s="3" t="s">
        <v>2496</v>
      </c>
      <c r="U1118" s="2">
        <v>55595</v>
      </c>
      <c r="V1118" s="2">
        <v>4</v>
      </c>
      <c r="W1118" s="2">
        <v>0</v>
      </c>
      <c r="X1118" s="2" t="s">
        <v>1111</v>
      </c>
      <c r="Y1118" s="2" t="s">
        <v>5508</v>
      </c>
      <c r="Z1118" s="51">
        <v>45889.701171527799</v>
      </c>
      <c r="AB1118" s="2" t="s">
        <v>950</v>
      </c>
    </row>
    <row r="1119" spans="1:28" ht="15.75" x14ac:dyDescent="0.25">
      <c r="A1119" s="2">
        <v>1118</v>
      </c>
      <c r="B1119" s="50" t="s">
        <v>1128</v>
      </c>
      <c r="C1119" s="47">
        <f ca="1">SUMIF([1]Data!$AC$2:$AC$173,C1119,[1]Data!$AD$2:$AD$173)</f>
        <v>0</v>
      </c>
      <c r="D1119" s="51">
        <v>45889</v>
      </c>
      <c r="E1119" s="51">
        <v>45894</v>
      </c>
      <c r="F1119" s="52">
        <v>45889.701167858802</v>
      </c>
      <c r="G1119" s="3" t="s">
        <v>5516</v>
      </c>
      <c r="H1119" s="51"/>
      <c r="I1119" s="2" t="s">
        <v>2487</v>
      </c>
      <c r="J1119" s="3" t="s">
        <v>2488</v>
      </c>
      <c r="K1119" s="2" t="s">
        <v>2489</v>
      </c>
      <c r="L1119" s="2" t="s">
        <v>2490</v>
      </c>
      <c r="M1119" s="3" t="s">
        <v>1112</v>
      </c>
      <c r="N1119" s="2" t="s">
        <v>1111</v>
      </c>
      <c r="O1119" s="2" t="s">
        <v>5517</v>
      </c>
      <c r="P1119" s="2">
        <v>20</v>
      </c>
      <c r="Q1119" s="3" t="s">
        <v>2510</v>
      </c>
      <c r="R1119" s="2" t="s">
        <v>955</v>
      </c>
      <c r="S1119" s="3" t="s">
        <v>2511</v>
      </c>
      <c r="T1119" s="3" t="s">
        <v>2496</v>
      </c>
      <c r="U1119" s="2">
        <v>46000</v>
      </c>
      <c r="V1119" s="2">
        <v>2</v>
      </c>
      <c r="W1119" s="2">
        <v>0</v>
      </c>
      <c r="X1119" s="2" t="s">
        <v>1111</v>
      </c>
      <c r="Y1119" s="2" t="s">
        <v>5508</v>
      </c>
      <c r="Z1119" s="51">
        <v>45889.701171527799</v>
      </c>
      <c r="AB1119" s="2" t="s">
        <v>950</v>
      </c>
    </row>
    <row r="1120" spans="1:28" ht="15.75" x14ac:dyDescent="0.25">
      <c r="A1120" s="2">
        <v>1119</v>
      </c>
      <c r="B1120" s="50" t="s">
        <v>1127</v>
      </c>
      <c r="C1120" s="47">
        <f ca="1">SUMIF([1]Data!$AC$2:$AC$173,C1120,[1]Data!$AD$2:$AD$173)</f>
        <v>0</v>
      </c>
      <c r="D1120" s="51">
        <v>45889</v>
      </c>
      <c r="E1120" s="51">
        <v>45894</v>
      </c>
      <c r="F1120" s="52">
        <v>45889.705299537003</v>
      </c>
      <c r="G1120" s="3" t="s">
        <v>5518</v>
      </c>
      <c r="H1120" s="51"/>
      <c r="I1120" s="2" t="s">
        <v>2487</v>
      </c>
      <c r="J1120" s="3" t="s">
        <v>2488</v>
      </c>
      <c r="K1120" s="2" t="s">
        <v>2489</v>
      </c>
      <c r="L1120" s="2" t="s">
        <v>2490</v>
      </c>
      <c r="M1120" s="3" t="s">
        <v>1126</v>
      </c>
      <c r="N1120" s="2" t="s">
        <v>1125</v>
      </c>
      <c r="O1120" s="2" t="s">
        <v>5519</v>
      </c>
      <c r="P1120" s="2">
        <v>10</v>
      </c>
      <c r="Q1120" s="3" t="s">
        <v>2519</v>
      </c>
      <c r="R1120" s="2" t="s">
        <v>951</v>
      </c>
      <c r="S1120" s="3" t="s">
        <v>2520</v>
      </c>
      <c r="T1120" s="3" t="s">
        <v>2496</v>
      </c>
      <c r="U1120" s="2">
        <v>111058</v>
      </c>
      <c r="V1120" s="2">
        <v>1</v>
      </c>
      <c r="W1120" s="2">
        <v>0</v>
      </c>
      <c r="X1120" s="2" t="s">
        <v>5520</v>
      </c>
      <c r="Z1120" s="51">
        <v>45889.705303044</v>
      </c>
      <c r="AB1120" s="2" t="s">
        <v>950</v>
      </c>
    </row>
    <row r="1121" spans="1:28" ht="15.75" x14ac:dyDescent="0.25">
      <c r="A1121" s="2">
        <v>1120</v>
      </c>
      <c r="B1121" s="50" t="s">
        <v>1124</v>
      </c>
      <c r="C1121" s="47">
        <f ca="1">SUMIF([1]Data!$AC$2:$AC$173,C1121,[1]Data!$AD$2:$AD$173)</f>
        <v>0</v>
      </c>
      <c r="D1121" s="51">
        <v>45889</v>
      </c>
      <c r="E1121" s="51">
        <v>45895</v>
      </c>
      <c r="F1121" s="52">
        <v>45889.705430937502</v>
      </c>
      <c r="G1121" s="3" t="s">
        <v>5521</v>
      </c>
      <c r="H1121" s="51"/>
      <c r="I1121" s="2" t="s">
        <v>2487</v>
      </c>
      <c r="J1121" s="3" t="s">
        <v>2488</v>
      </c>
      <c r="K1121" s="2" t="s">
        <v>2489</v>
      </c>
      <c r="L1121" s="2" t="s">
        <v>2490</v>
      </c>
      <c r="M1121" s="3" t="s">
        <v>1123</v>
      </c>
      <c r="N1121" s="2" t="s">
        <v>1122</v>
      </c>
      <c r="O1121" s="2" t="s">
        <v>5522</v>
      </c>
      <c r="P1121" s="2">
        <v>10</v>
      </c>
      <c r="Q1121" s="3" t="s">
        <v>2563</v>
      </c>
      <c r="R1121" s="2" t="s">
        <v>961</v>
      </c>
      <c r="S1121" s="3" t="s">
        <v>2564</v>
      </c>
      <c r="T1121" s="3" t="s">
        <v>2496</v>
      </c>
      <c r="U1121" s="2">
        <v>73431</v>
      </c>
      <c r="V1121" s="2">
        <v>1</v>
      </c>
      <c r="W1121" s="2">
        <v>0</v>
      </c>
      <c r="X1121" s="2" t="s">
        <v>1122</v>
      </c>
      <c r="Y1121" s="2" t="s">
        <v>5523</v>
      </c>
      <c r="Z1121" s="51">
        <v>45889.7054347222</v>
      </c>
      <c r="AB1121" s="2" t="s">
        <v>950</v>
      </c>
    </row>
    <row r="1122" spans="1:28" ht="15.75" x14ac:dyDescent="0.25">
      <c r="A1122" s="2">
        <v>1121</v>
      </c>
      <c r="B1122" s="50" t="s">
        <v>1124</v>
      </c>
      <c r="C1122" s="47">
        <f ca="1">SUMIF([1]Data!$AC$2:$AC$173,C1122,[1]Data!$AD$2:$AD$173)</f>
        <v>0</v>
      </c>
      <c r="D1122" s="51">
        <v>45889</v>
      </c>
      <c r="E1122" s="51">
        <v>45895</v>
      </c>
      <c r="F1122" s="52">
        <v>45889.705430937502</v>
      </c>
      <c r="G1122" s="3" t="s">
        <v>5521</v>
      </c>
      <c r="H1122" s="51"/>
      <c r="I1122" s="2" t="s">
        <v>2487</v>
      </c>
      <c r="J1122" s="3" t="s">
        <v>2488</v>
      </c>
      <c r="K1122" s="2" t="s">
        <v>2489</v>
      </c>
      <c r="L1122" s="2" t="s">
        <v>2490</v>
      </c>
      <c r="M1122" s="3" t="s">
        <v>1123</v>
      </c>
      <c r="N1122" s="2" t="s">
        <v>1122</v>
      </c>
      <c r="O1122" s="2" t="s">
        <v>5522</v>
      </c>
      <c r="P1122" s="2">
        <v>20</v>
      </c>
      <c r="Q1122" s="3" t="s">
        <v>2519</v>
      </c>
      <c r="R1122" s="2" t="s">
        <v>951</v>
      </c>
      <c r="S1122" s="3" t="s">
        <v>2520</v>
      </c>
      <c r="T1122" s="3" t="s">
        <v>2496</v>
      </c>
      <c r="U1122" s="2">
        <v>111058</v>
      </c>
      <c r="V1122" s="2">
        <v>3</v>
      </c>
      <c r="W1122" s="2">
        <v>0</v>
      </c>
      <c r="X1122" s="2" t="s">
        <v>1122</v>
      </c>
      <c r="Y1122" s="2" t="s">
        <v>5523</v>
      </c>
      <c r="Z1122" s="51">
        <v>45889.7054347222</v>
      </c>
      <c r="AB1122" s="2" t="s">
        <v>950</v>
      </c>
    </row>
    <row r="1123" spans="1:28" ht="15.75" x14ac:dyDescent="0.25">
      <c r="A1123" s="2">
        <v>1122</v>
      </c>
      <c r="B1123" s="50" t="s">
        <v>1124</v>
      </c>
      <c r="C1123" s="47">
        <f ca="1">SUMIF([1]Data!$AC$2:$AC$173,C1123,[1]Data!$AD$2:$AD$173)</f>
        <v>0</v>
      </c>
      <c r="D1123" s="51">
        <v>45889</v>
      </c>
      <c r="E1123" s="51">
        <v>45895</v>
      </c>
      <c r="F1123" s="52">
        <v>45889.705430937502</v>
      </c>
      <c r="G1123" s="3" t="s">
        <v>5521</v>
      </c>
      <c r="H1123" s="51"/>
      <c r="I1123" s="2" t="s">
        <v>2487</v>
      </c>
      <c r="J1123" s="3" t="s">
        <v>2488</v>
      </c>
      <c r="K1123" s="2" t="s">
        <v>2489</v>
      </c>
      <c r="L1123" s="2" t="s">
        <v>2490</v>
      </c>
      <c r="M1123" s="3" t="s">
        <v>1123</v>
      </c>
      <c r="N1123" s="2" t="s">
        <v>1122</v>
      </c>
      <c r="O1123" s="2" t="s">
        <v>5522</v>
      </c>
      <c r="P1123" s="2">
        <v>30</v>
      </c>
      <c r="Q1123" s="3" t="s">
        <v>2556</v>
      </c>
      <c r="R1123" s="2" t="s">
        <v>960</v>
      </c>
      <c r="S1123" s="3" t="s">
        <v>2557</v>
      </c>
      <c r="T1123" s="3" t="s">
        <v>2496</v>
      </c>
      <c r="U1123" s="2">
        <v>55595</v>
      </c>
      <c r="V1123" s="2">
        <v>3</v>
      </c>
      <c r="W1123" s="2">
        <v>0</v>
      </c>
      <c r="X1123" s="2" t="s">
        <v>1122</v>
      </c>
      <c r="Y1123" s="2" t="s">
        <v>5523</v>
      </c>
      <c r="Z1123" s="51">
        <v>45889.7054347222</v>
      </c>
      <c r="AB1123" s="2" t="s">
        <v>950</v>
      </c>
    </row>
    <row r="1124" spans="1:28" ht="15.75" x14ac:dyDescent="0.25">
      <c r="A1124" s="2">
        <v>1123</v>
      </c>
      <c r="B1124" s="50" t="s">
        <v>1124</v>
      </c>
      <c r="C1124" s="47">
        <f ca="1">SUMIF([1]Data!$AC$2:$AC$173,C1124,[1]Data!$AD$2:$AD$173)</f>
        <v>0</v>
      </c>
      <c r="D1124" s="51">
        <v>45889</v>
      </c>
      <c r="E1124" s="51">
        <v>45895</v>
      </c>
      <c r="F1124" s="52">
        <v>45889.705430937502</v>
      </c>
      <c r="G1124" s="3" t="s">
        <v>5521</v>
      </c>
      <c r="H1124" s="51"/>
      <c r="I1124" s="2" t="s">
        <v>2487</v>
      </c>
      <c r="J1124" s="3" t="s">
        <v>2488</v>
      </c>
      <c r="K1124" s="2" t="s">
        <v>2489</v>
      </c>
      <c r="L1124" s="2" t="s">
        <v>2490</v>
      </c>
      <c r="M1124" s="3" t="s">
        <v>1123</v>
      </c>
      <c r="N1124" s="2" t="s">
        <v>1122</v>
      </c>
      <c r="O1124" s="2" t="s">
        <v>5522</v>
      </c>
      <c r="P1124" s="2">
        <v>40</v>
      </c>
      <c r="Q1124" s="3" t="s">
        <v>2592</v>
      </c>
      <c r="R1124" s="2" t="s">
        <v>959</v>
      </c>
      <c r="S1124" s="3" t="s">
        <v>2593</v>
      </c>
      <c r="T1124" s="3" t="s">
        <v>2496</v>
      </c>
      <c r="U1124" s="2">
        <v>70950</v>
      </c>
      <c r="V1124" s="2">
        <v>1</v>
      </c>
      <c r="W1124" s="2">
        <v>0</v>
      </c>
      <c r="X1124" s="2" t="s">
        <v>1122</v>
      </c>
      <c r="Y1124" s="2" t="s">
        <v>5523</v>
      </c>
      <c r="Z1124" s="51">
        <v>45889.7054347222</v>
      </c>
      <c r="AB1124" s="2" t="s">
        <v>950</v>
      </c>
    </row>
    <row r="1125" spans="1:28" ht="15.75" x14ac:dyDescent="0.25">
      <c r="A1125" s="2">
        <v>1124</v>
      </c>
      <c r="B1125" s="50" t="s">
        <v>1124</v>
      </c>
      <c r="C1125" s="47">
        <f ca="1">SUMIF([1]Data!$AC$2:$AC$173,C1125,[1]Data!$AD$2:$AD$173)</f>
        <v>0</v>
      </c>
      <c r="D1125" s="51">
        <v>45889</v>
      </c>
      <c r="E1125" s="51">
        <v>45895</v>
      </c>
      <c r="F1125" s="52">
        <v>45889.705430937502</v>
      </c>
      <c r="G1125" s="3" t="s">
        <v>5521</v>
      </c>
      <c r="H1125" s="51"/>
      <c r="I1125" s="2" t="s">
        <v>2487</v>
      </c>
      <c r="J1125" s="3" t="s">
        <v>2488</v>
      </c>
      <c r="K1125" s="2" t="s">
        <v>2489</v>
      </c>
      <c r="L1125" s="2" t="s">
        <v>2490</v>
      </c>
      <c r="M1125" s="3" t="s">
        <v>1123</v>
      </c>
      <c r="N1125" s="2" t="s">
        <v>1122</v>
      </c>
      <c r="O1125" s="2" t="s">
        <v>5522</v>
      </c>
      <c r="P1125" s="2">
        <v>50</v>
      </c>
      <c r="Q1125" s="3" t="s">
        <v>2510</v>
      </c>
      <c r="R1125" s="2" t="s">
        <v>955</v>
      </c>
      <c r="S1125" s="3" t="s">
        <v>2511</v>
      </c>
      <c r="T1125" s="3" t="s">
        <v>2496</v>
      </c>
      <c r="U1125" s="2">
        <v>46000</v>
      </c>
      <c r="V1125" s="2">
        <v>1</v>
      </c>
      <c r="W1125" s="2">
        <v>0</v>
      </c>
      <c r="X1125" s="2" t="s">
        <v>1122</v>
      </c>
      <c r="Y1125" s="2" t="s">
        <v>5523</v>
      </c>
      <c r="Z1125" s="51">
        <v>45889.7054347222</v>
      </c>
      <c r="AB1125" s="2" t="s">
        <v>950</v>
      </c>
    </row>
    <row r="1126" spans="1:28" ht="15.75" x14ac:dyDescent="0.25">
      <c r="A1126" s="2">
        <v>1125</v>
      </c>
      <c r="B1126" s="50" t="s">
        <v>1121</v>
      </c>
      <c r="C1126" s="47">
        <f ca="1">SUMIF([1]Data!$AC$2:$AC$173,C1126,[1]Data!$AD$2:$AD$173)</f>
        <v>0</v>
      </c>
      <c r="D1126" s="51">
        <v>45889</v>
      </c>
      <c r="E1126" s="51">
        <v>45889</v>
      </c>
      <c r="F1126" s="52">
        <v>45889.705838229202</v>
      </c>
      <c r="G1126" s="3" t="s">
        <v>5524</v>
      </c>
      <c r="H1126" s="51"/>
      <c r="I1126" s="2" t="s">
        <v>2487</v>
      </c>
      <c r="J1126" s="3" t="s">
        <v>2488</v>
      </c>
      <c r="K1126" s="2" t="s">
        <v>2489</v>
      </c>
      <c r="L1126" s="2" t="s">
        <v>2490</v>
      </c>
      <c r="M1126" s="3" t="s">
        <v>1112</v>
      </c>
      <c r="N1126" s="2" t="s">
        <v>1111</v>
      </c>
      <c r="O1126" s="2" t="s">
        <v>5517</v>
      </c>
      <c r="P1126" s="2">
        <v>10</v>
      </c>
      <c r="Q1126" s="3" t="s">
        <v>2510</v>
      </c>
      <c r="R1126" s="2" t="s">
        <v>955</v>
      </c>
      <c r="S1126" s="3" t="s">
        <v>2511</v>
      </c>
      <c r="T1126" s="3" t="s">
        <v>2496</v>
      </c>
      <c r="U1126" s="2">
        <v>46000</v>
      </c>
      <c r="V1126" s="2">
        <v>2</v>
      </c>
      <c r="W1126" s="2">
        <v>0</v>
      </c>
      <c r="X1126" s="2" t="s">
        <v>1111</v>
      </c>
      <c r="Y1126" s="2" t="s">
        <v>5508</v>
      </c>
      <c r="Z1126" s="51">
        <v>45889.705841701398</v>
      </c>
      <c r="AB1126" s="2" t="s">
        <v>950</v>
      </c>
    </row>
    <row r="1127" spans="1:28" ht="15.75" x14ac:dyDescent="0.25">
      <c r="A1127" s="2">
        <v>1126</v>
      </c>
      <c r="B1127" s="50" t="s">
        <v>1120</v>
      </c>
      <c r="C1127" s="47">
        <f ca="1">SUMIF([1]Data!$AC$2:$AC$173,C1127,[1]Data!$AD$2:$AD$173)</f>
        <v>0</v>
      </c>
      <c r="D1127" s="51">
        <v>45889</v>
      </c>
      <c r="E1127" s="51">
        <v>45894</v>
      </c>
      <c r="F1127" s="52">
        <v>45889.7089249653</v>
      </c>
      <c r="G1127" s="3" t="s">
        <v>5525</v>
      </c>
      <c r="H1127" s="51"/>
      <c r="I1127" s="2" t="s">
        <v>2487</v>
      </c>
      <c r="J1127" s="3" t="s">
        <v>2488</v>
      </c>
      <c r="K1127" s="2" t="s">
        <v>2489</v>
      </c>
      <c r="L1127" s="2" t="s">
        <v>2490</v>
      </c>
      <c r="M1127" s="3" t="s">
        <v>1119</v>
      </c>
      <c r="N1127" s="2" t="s">
        <v>1118</v>
      </c>
      <c r="O1127" s="2" t="s">
        <v>5472</v>
      </c>
      <c r="P1127" s="2">
        <v>10</v>
      </c>
      <c r="Q1127" s="3" t="s">
        <v>2556</v>
      </c>
      <c r="R1127" s="2" t="s">
        <v>960</v>
      </c>
      <c r="S1127" s="3" t="s">
        <v>2557</v>
      </c>
      <c r="T1127" s="3" t="s">
        <v>2496</v>
      </c>
      <c r="U1127" s="2">
        <v>55595</v>
      </c>
      <c r="V1127" s="2">
        <v>1</v>
      </c>
      <c r="W1127" s="2">
        <v>0</v>
      </c>
      <c r="X1127" s="2" t="s">
        <v>5473</v>
      </c>
      <c r="Y1127" s="2" t="s">
        <v>5474</v>
      </c>
      <c r="Z1127" s="51">
        <v>45889.708928472202</v>
      </c>
      <c r="AB1127" s="2" t="s">
        <v>950</v>
      </c>
    </row>
    <row r="1128" spans="1:28" ht="15.75" x14ac:dyDescent="0.25">
      <c r="A1128" s="2">
        <v>1127</v>
      </c>
      <c r="B1128" s="50" t="s">
        <v>1120</v>
      </c>
      <c r="C1128" s="47">
        <f ca="1">SUMIF([1]Data!$AC$2:$AC$173,C1128,[1]Data!$AD$2:$AD$173)</f>
        <v>0</v>
      </c>
      <c r="D1128" s="51">
        <v>45889</v>
      </c>
      <c r="E1128" s="51">
        <v>45894</v>
      </c>
      <c r="F1128" s="52">
        <v>45889.7089249653</v>
      </c>
      <c r="G1128" s="3" t="s">
        <v>5525</v>
      </c>
      <c r="H1128" s="51"/>
      <c r="I1128" s="2" t="s">
        <v>2487</v>
      </c>
      <c r="J1128" s="3" t="s">
        <v>2488</v>
      </c>
      <c r="K1128" s="2" t="s">
        <v>2489</v>
      </c>
      <c r="L1128" s="2" t="s">
        <v>2490</v>
      </c>
      <c r="M1128" s="3" t="s">
        <v>1119</v>
      </c>
      <c r="N1128" s="2" t="s">
        <v>1118</v>
      </c>
      <c r="O1128" s="2" t="s">
        <v>5472</v>
      </c>
      <c r="P1128" s="2">
        <v>20</v>
      </c>
      <c r="Q1128" s="3" t="s">
        <v>2592</v>
      </c>
      <c r="R1128" s="2" t="s">
        <v>959</v>
      </c>
      <c r="S1128" s="3" t="s">
        <v>2593</v>
      </c>
      <c r="T1128" s="3" t="s">
        <v>2496</v>
      </c>
      <c r="U1128" s="2">
        <v>70950</v>
      </c>
      <c r="V1128" s="2">
        <v>1</v>
      </c>
      <c r="W1128" s="2">
        <v>0</v>
      </c>
      <c r="X1128" s="2" t="s">
        <v>5473</v>
      </c>
      <c r="Y1128" s="2" t="s">
        <v>5474</v>
      </c>
      <c r="Z1128" s="51">
        <v>45889.708928472202</v>
      </c>
      <c r="AB1128" s="2" t="s">
        <v>950</v>
      </c>
    </row>
    <row r="1129" spans="1:28" ht="15.75" x14ac:dyDescent="0.25">
      <c r="A1129" s="2">
        <v>1128</v>
      </c>
      <c r="B1129" s="50" t="s">
        <v>1120</v>
      </c>
      <c r="C1129" s="47">
        <f ca="1">SUMIF([1]Data!$AC$2:$AC$173,C1129,[1]Data!$AD$2:$AD$173)</f>
        <v>0</v>
      </c>
      <c r="D1129" s="51">
        <v>45889</v>
      </c>
      <c r="E1129" s="51">
        <v>45894</v>
      </c>
      <c r="F1129" s="52">
        <v>45889.7089249653</v>
      </c>
      <c r="G1129" s="3" t="s">
        <v>5525</v>
      </c>
      <c r="H1129" s="51"/>
      <c r="I1129" s="2" t="s">
        <v>2487</v>
      </c>
      <c r="J1129" s="3" t="s">
        <v>2488</v>
      </c>
      <c r="K1129" s="2" t="s">
        <v>2489</v>
      </c>
      <c r="L1129" s="2" t="s">
        <v>2490</v>
      </c>
      <c r="M1129" s="3" t="s">
        <v>1119</v>
      </c>
      <c r="N1129" s="2" t="s">
        <v>1118</v>
      </c>
      <c r="O1129" s="2" t="s">
        <v>5472</v>
      </c>
      <c r="P1129" s="2">
        <v>30</v>
      </c>
      <c r="Q1129" s="3" t="s">
        <v>2519</v>
      </c>
      <c r="R1129" s="2" t="s">
        <v>951</v>
      </c>
      <c r="S1129" s="3" t="s">
        <v>2520</v>
      </c>
      <c r="T1129" s="3" t="s">
        <v>2496</v>
      </c>
      <c r="U1129" s="2">
        <v>111058</v>
      </c>
      <c r="V1129" s="2">
        <v>3</v>
      </c>
      <c r="W1129" s="2">
        <v>0</v>
      </c>
      <c r="X1129" s="2" t="s">
        <v>5473</v>
      </c>
      <c r="Y1129" s="2" t="s">
        <v>5474</v>
      </c>
      <c r="Z1129" s="51">
        <v>45889.708928472202</v>
      </c>
      <c r="AB1129" s="2" t="s">
        <v>950</v>
      </c>
    </row>
    <row r="1130" spans="1:28" ht="15.75" x14ac:dyDescent="0.25">
      <c r="A1130" s="2">
        <v>1129</v>
      </c>
      <c r="B1130" s="50" t="s">
        <v>1120</v>
      </c>
      <c r="C1130" s="47">
        <f ca="1">SUMIF([1]Data!$AC$2:$AC$173,C1130,[1]Data!$AD$2:$AD$173)</f>
        <v>0</v>
      </c>
      <c r="D1130" s="51">
        <v>45889</v>
      </c>
      <c r="E1130" s="51">
        <v>45894</v>
      </c>
      <c r="F1130" s="52">
        <v>45889.7089249653</v>
      </c>
      <c r="G1130" s="3" t="s">
        <v>5525</v>
      </c>
      <c r="H1130" s="51"/>
      <c r="I1130" s="2" t="s">
        <v>2487</v>
      </c>
      <c r="J1130" s="3" t="s">
        <v>2488</v>
      </c>
      <c r="K1130" s="2" t="s">
        <v>2489</v>
      </c>
      <c r="L1130" s="2" t="s">
        <v>2490</v>
      </c>
      <c r="M1130" s="3" t="s">
        <v>1119</v>
      </c>
      <c r="N1130" s="2" t="s">
        <v>1118</v>
      </c>
      <c r="O1130" s="2" t="s">
        <v>5472</v>
      </c>
      <c r="P1130" s="2">
        <v>40</v>
      </c>
      <c r="Q1130" s="3" t="s">
        <v>2547</v>
      </c>
      <c r="R1130" s="2" t="s">
        <v>994</v>
      </c>
      <c r="S1130" s="3" t="s">
        <v>2548</v>
      </c>
      <c r="T1130" s="3" t="s">
        <v>2496</v>
      </c>
      <c r="U1130" s="2">
        <v>111606</v>
      </c>
      <c r="V1130" s="2">
        <v>1</v>
      </c>
      <c r="W1130" s="2">
        <v>0</v>
      </c>
      <c r="X1130" s="2" t="s">
        <v>5473</v>
      </c>
      <c r="Y1130" s="2" t="s">
        <v>5474</v>
      </c>
      <c r="Z1130" s="51">
        <v>45889.708928472202</v>
      </c>
      <c r="AB1130" s="2" t="s">
        <v>950</v>
      </c>
    </row>
    <row r="1131" spans="1:28" ht="15.75" x14ac:dyDescent="0.25">
      <c r="A1131" s="2">
        <v>1130</v>
      </c>
      <c r="B1131" s="50" t="s">
        <v>1117</v>
      </c>
      <c r="C1131" s="47">
        <f ca="1">SUMIF([1]Data!$AC$2:$AC$173,C1131,[1]Data!$AD$2:$AD$173)</f>
        <v>0</v>
      </c>
      <c r="D1131" s="51">
        <v>45889</v>
      </c>
      <c r="E1131" s="51">
        <v>45889</v>
      </c>
      <c r="F1131" s="52">
        <v>45889.709669942102</v>
      </c>
      <c r="G1131" s="3" t="s">
        <v>5526</v>
      </c>
      <c r="H1131" s="51"/>
      <c r="I1131" s="2" t="s">
        <v>2487</v>
      </c>
      <c r="J1131" s="3" t="s">
        <v>2488</v>
      </c>
      <c r="K1131" s="2" t="s">
        <v>2489</v>
      </c>
      <c r="L1131" s="2" t="s">
        <v>2490</v>
      </c>
      <c r="M1131" s="3" t="s">
        <v>1112</v>
      </c>
      <c r="N1131" s="2" t="s">
        <v>1111</v>
      </c>
      <c r="O1131" s="2" t="s">
        <v>5517</v>
      </c>
      <c r="P1131" s="2">
        <v>10</v>
      </c>
      <c r="Q1131" s="3" t="s">
        <v>2510</v>
      </c>
      <c r="R1131" s="2" t="s">
        <v>955</v>
      </c>
      <c r="S1131" s="3" t="s">
        <v>2511</v>
      </c>
      <c r="T1131" s="3" t="s">
        <v>2496</v>
      </c>
      <c r="U1131" s="2">
        <v>46000</v>
      </c>
      <c r="V1131" s="2">
        <v>1</v>
      </c>
      <c r="W1131" s="2">
        <v>0</v>
      </c>
      <c r="X1131" s="2" t="s">
        <v>1111</v>
      </c>
      <c r="Y1131" s="2" t="s">
        <v>5508</v>
      </c>
      <c r="Z1131" s="51">
        <v>45889.709673460602</v>
      </c>
      <c r="AB1131" s="2" t="s">
        <v>950</v>
      </c>
    </row>
    <row r="1132" spans="1:28" ht="15.75" x14ac:dyDescent="0.25">
      <c r="A1132" s="2">
        <v>1131</v>
      </c>
      <c r="B1132" s="50" t="s">
        <v>1116</v>
      </c>
      <c r="C1132" s="47">
        <f ca="1">SUMIF([1]Data!$AC$2:$AC$173,C1132,[1]Data!$AD$2:$AD$173)</f>
        <v>0</v>
      </c>
      <c r="D1132" s="51">
        <v>45889</v>
      </c>
      <c r="E1132" s="51">
        <v>45894</v>
      </c>
      <c r="F1132" s="52">
        <v>45889.711586886602</v>
      </c>
      <c r="G1132" s="3" t="s">
        <v>5527</v>
      </c>
      <c r="H1132" s="51"/>
      <c r="I1132" s="2" t="s">
        <v>2487</v>
      </c>
      <c r="J1132" s="3" t="s">
        <v>2488</v>
      </c>
      <c r="K1132" s="2" t="s">
        <v>2489</v>
      </c>
      <c r="L1132" s="2" t="s">
        <v>2490</v>
      </c>
      <c r="M1132" s="3" t="s">
        <v>1115</v>
      </c>
      <c r="N1132" s="2" t="s">
        <v>1114</v>
      </c>
      <c r="O1132" s="2" t="s">
        <v>5528</v>
      </c>
      <c r="P1132" s="2">
        <v>10</v>
      </c>
      <c r="Q1132" s="3" t="s">
        <v>2563</v>
      </c>
      <c r="R1132" s="2" t="s">
        <v>961</v>
      </c>
      <c r="S1132" s="3" t="s">
        <v>2564</v>
      </c>
      <c r="T1132" s="3" t="s">
        <v>2496</v>
      </c>
      <c r="U1132" s="2">
        <v>73431</v>
      </c>
      <c r="V1132" s="2">
        <v>2</v>
      </c>
      <c r="W1132" s="2">
        <v>0</v>
      </c>
      <c r="X1132" s="2" t="s">
        <v>1114</v>
      </c>
      <c r="Z1132" s="51">
        <v>45889.711590277802</v>
      </c>
      <c r="AB1132" s="2" t="s">
        <v>950</v>
      </c>
    </row>
    <row r="1133" spans="1:28" ht="15.75" x14ac:dyDescent="0.25">
      <c r="A1133" s="2">
        <v>1132</v>
      </c>
      <c r="B1133" s="50" t="s">
        <v>1113</v>
      </c>
      <c r="C1133" s="47">
        <f ca="1">SUMIF([1]Data!$AC$2:$AC$173,C1133,[1]Data!$AD$2:$AD$173)</f>
        <v>0</v>
      </c>
      <c r="D1133" s="51">
        <v>45889</v>
      </c>
      <c r="E1133" s="51">
        <v>45889</v>
      </c>
      <c r="F1133" s="52">
        <v>45889.712598067097</v>
      </c>
      <c r="G1133" s="3" t="s">
        <v>5529</v>
      </c>
      <c r="H1133" s="51"/>
      <c r="I1133" s="2" t="s">
        <v>2487</v>
      </c>
      <c r="J1133" s="3" t="s">
        <v>2488</v>
      </c>
      <c r="K1133" s="2" t="s">
        <v>2489</v>
      </c>
      <c r="L1133" s="2" t="s">
        <v>2490</v>
      </c>
      <c r="M1133" s="3" t="s">
        <v>1112</v>
      </c>
      <c r="N1133" s="2" t="s">
        <v>1111</v>
      </c>
      <c r="O1133" s="2" t="s">
        <v>5517</v>
      </c>
      <c r="P1133" s="2">
        <v>10</v>
      </c>
      <c r="Q1133" s="3" t="s">
        <v>2502</v>
      </c>
      <c r="R1133" s="2" t="s">
        <v>981</v>
      </c>
      <c r="S1133" s="3" t="s">
        <v>2503</v>
      </c>
      <c r="T1133" s="3" t="s">
        <v>2496</v>
      </c>
      <c r="U1133" s="2">
        <v>50182</v>
      </c>
      <c r="V1133" s="2">
        <v>1</v>
      </c>
      <c r="W1133" s="2">
        <v>0</v>
      </c>
      <c r="X1133" s="2" t="s">
        <v>1111</v>
      </c>
      <c r="Y1133" s="2" t="s">
        <v>5508</v>
      </c>
      <c r="Z1133" s="51">
        <v>45889.712601585597</v>
      </c>
      <c r="AB1133" s="2" t="s">
        <v>950</v>
      </c>
    </row>
    <row r="1134" spans="1:28" ht="15.75" x14ac:dyDescent="0.25">
      <c r="A1134" s="2">
        <v>1133</v>
      </c>
      <c r="B1134" s="50" t="s">
        <v>1110</v>
      </c>
      <c r="C1134" s="47">
        <f ca="1">SUMIF([1]Data!$AC$2:$AC$173,C1134,[1]Data!$AD$2:$AD$173)</f>
        <v>0</v>
      </c>
      <c r="D1134" s="51">
        <v>45889</v>
      </c>
      <c r="E1134" s="51">
        <v>45894</v>
      </c>
      <c r="F1134" s="52">
        <v>45889.716417743097</v>
      </c>
      <c r="G1134" s="3" t="s">
        <v>5530</v>
      </c>
      <c r="H1134" s="51"/>
      <c r="I1134" s="2" t="s">
        <v>2487</v>
      </c>
      <c r="J1134" s="3" t="s">
        <v>2488</v>
      </c>
      <c r="K1134" s="2" t="s">
        <v>2489</v>
      </c>
      <c r="L1134" s="2" t="s">
        <v>2490</v>
      </c>
      <c r="M1134" s="3" t="s">
        <v>1109</v>
      </c>
      <c r="N1134" s="2" t="s">
        <v>1108</v>
      </c>
      <c r="O1134" s="2" t="s">
        <v>5531</v>
      </c>
      <c r="P1134" s="2">
        <v>10</v>
      </c>
      <c r="Q1134" s="3" t="s">
        <v>2519</v>
      </c>
      <c r="R1134" s="2" t="s">
        <v>951</v>
      </c>
      <c r="S1134" s="3" t="s">
        <v>2520</v>
      </c>
      <c r="T1134" s="3" t="s">
        <v>2496</v>
      </c>
      <c r="U1134" s="2">
        <v>111058</v>
      </c>
      <c r="V1134" s="2">
        <v>1</v>
      </c>
      <c r="W1134" s="2">
        <v>0</v>
      </c>
      <c r="X1134" s="2" t="s">
        <v>1108</v>
      </c>
      <c r="Z1134" s="51">
        <v>45889.7164211458</v>
      </c>
      <c r="AB1134" s="2" t="s">
        <v>950</v>
      </c>
    </row>
    <row r="1135" spans="1:28" ht="15.75" x14ac:dyDescent="0.25">
      <c r="A1135" s="2">
        <v>1134</v>
      </c>
      <c r="B1135" s="50" t="s">
        <v>1107</v>
      </c>
      <c r="C1135" s="47">
        <f ca="1">SUMIF([1]Data!$AC$2:$AC$173,C1135,[1]Data!$AD$2:$AD$173)</f>
        <v>0</v>
      </c>
      <c r="D1135" s="51">
        <v>45889</v>
      </c>
      <c r="E1135" s="51">
        <v>45894</v>
      </c>
      <c r="F1135" s="52">
        <v>45889.718668090303</v>
      </c>
      <c r="G1135" s="3" t="s">
        <v>5532</v>
      </c>
      <c r="H1135" s="51"/>
      <c r="I1135" s="2" t="s">
        <v>2487</v>
      </c>
      <c r="J1135" s="3" t="s">
        <v>2488</v>
      </c>
      <c r="K1135" s="2" t="s">
        <v>2489</v>
      </c>
      <c r="L1135" s="2" t="s">
        <v>2490</v>
      </c>
      <c r="M1135" s="3" t="s">
        <v>1106</v>
      </c>
      <c r="N1135" s="2" t="s">
        <v>1105</v>
      </c>
      <c r="O1135" s="2" t="s">
        <v>5533</v>
      </c>
      <c r="P1135" s="2">
        <v>10</v>
      </c>
      <c r="Q1135" s="3" t="s">
        <v>2519</v>
      </c>
      <c r="R1135" s="2" t="s">
        <v>951</v>
      </c>
      <c r="S1135" s="3" t="s">
        <v>2520</v>
      </c>
      <c r="T1135" s="3" t="s">
        <v>2496</v>
      </c>
      <c r="U1135" s="2">
        <v>111058</v>
      </c>
      <c r="V1135" s="2">
        <v>1</v>
      </c>
      <c r="W1135" s="2">
        <v>0</v>
      </c>
      <c r="X1135" s="2" t="s">
        <v>1105</v>
      </c>
      <c r="Y1135" s="2" t="s">
        <v>2541</v>
      </c>
      <c r="Z1135" s="51">
        <v>45889.718671493101</v>
      </c>
      <c r="AB1135" s="2" t="s">
        <v>950</v>
      </c>
    </row>
    <row r="1136" spans="1:28" ht="15.75" x14ac:dyDescent="0.25">
      <c r="A1136" s="2">
        <v>1135</v>
      </c>
      <c r="B1136" s="50" t="s">
        <v>1107</v>
      </c>
      <c r="C1136" s="47">
        <f ca="1">SUMIF([1]Data!$AC$2:$AC$173,C1136,[1]Data!$AD$2:$AD$173)</f>
        <v>0</v>
      </c>
      <c r="D1136" s="51">
        <v>45889</v>
      </c>
      <c r="E1136" s="51">
        <v>45894</v>
      </c>
      <c r="F1136" s="52">
        <v>45889.718668090303</v>
      </c>
      <c r="G1136" s="3" t="s">
        <v>5532</v>
      </c>
      <c r="H1136" s="51"/>
      <c r="I1136" s="2" t="s">
        <v>2487</v>
      </c>
      <c r="J1136" s="3" t="s">
        <v>2488</v>
      </c>
      <c r="K1136" s="2" t="s">
        <v>2489</v>
      </c>
      <c r="L1136" s="2" t="s">
        <v>2490</v>
      </c>
      <c r="M1136" s="3" t="s">
        <v>1106</v>
      </c>
      <c r="N1136" s="2" t="s">
        <v>1105</v>
      </c>
      <c r="O1136" s="2" t="s">
        <v>5533</v>
      </c>
      <c r="P1136" s="2">
        <v>20</v>
      </c>
      <c r="Q1136" s="3" t="s">
        <v>2528</v>
      </c>
      <c r="R1136" s="2" t="s">
        <v>965</v>
      </c>
      <c r="S1136" s="3" t="s">
        <v>2529</v>
      </c>
      <c r="T1136" s="3" t="s">
        <v>2496</v>
      </c>
      <c r="U1136" s="2">
        <v>74250</v>
      </c>
      <c r="V1136" s="2">
        <v>1</v>
      </c>
      <c r="W1136" s="2">
        <v>0</v>
      </c>
      <c r="X1136" s="2" t="s">
        <v>1105</v>
      </c>
      <c r="Y1136" s="2" t="s">
        <v>2541</v>
      </c>
      <c r="Z1136" s="51">
        <v>45889.718671493101</v>
      </c>
      <c r="AB1136" s="2" t="s">
        <v>950</v>
      </c>
    </row>
    <row r="1137" spans="1:28" ht="15.75" x14ac:dyDescent="0.25">
      <c r="A1137" s="2">
        <v>1136</v>
      </c>
      <c r="B1137" s="50" t="s">
        <v>1104</v>
      </c>
      <c r="C1137" s="47">
        <f ca="1">SUMIF([1]Data!$AC$2:$AC$173,C1137,[1]Data!$AD$2:$AD$173)</f>
        <v>0</v>
      </c>
      <c r="D1137" s="51">
        <v>45889</v>
      </c>
      <c r="E1137" s="51">
        <v>45894</v>
      </c>
      <c r="F1137" s="52">
        <v>45889.720754050897</v>
      </c>
      <c r="G1137" s="3" t="s">
        <v>5534</v>
      </c>
      <c r="H1137" s="51"/>
      <c r="I1137" s="2" t="s">
        <v>2487</v>
      </c>
      <c r="J1137" s="3" t="s">
        <v>2488</v>
      </c>
      <c r="K1137" s="2" t="s">
        <v>2489</v>
      </c>
      <c r="L1137" s="2" t="s">
        <v>2490</v>
      </c>
      <c r="M1137" s="3" t="s">
        <v>1103</v>
      </c>
      <c r="N1137" s="2" t="s">
        <v>1102</v>
      </c>
      <c r="O1137" s="2" t="s">
        <v>5535</v>
      </c>
      <c r="P1137" s="2">
        <v>10</v>
      </c>
      <c r="Q1137" s="3" t="s">
        <v>2556</v>
      </c>
      <c r="R1137" s="2" t="s">
        <v>960</v>
      </c>
      <c r="S1137" s="3" t="s">
        <v>2557</v>
      </c>
      <c r="T1137" s="3" t="s">
        <v>2496</v>
      </c>
      <c r="U1137" s="2">
        <v>55595</v>
      </c>
      <c r="V1137" s="2">
        <v>2</v>
      </c>
      <c r="W1137" s="2">
        <v>0</v>
      </c>
      <c r="X1137" s="2" t="s">
        <v>1102</v>
      </c>
      <c r="Y1137" s="2" t="s">
        <v>2541</v>
      </c>
      <c r="Z1137" s="51">
        <v>45889.720757488401</v>
      </c>
      <c r="AA1137" s="2" t="s">
        <v>5536</v>
      </c>
      <c r="AB1137" s="2" t="s">
        <v>950</v>
      </c>
    </row>
    <row r="1138" spans="1:28" ht="15.75" x14ac:dyDescent="0.25">
      <c r="A1138" s="2">
        <v>1137</v>
      </c>
      <c r="B1138" s="50" t="s">
        <v>1101</v>
      </c>
      <c r="C1138" s="47">
        <f ca="1">SUMIF([1]Data!$AC$2:$AC$173,C1138,[1]Data!$AD$2:$AD$173)</f>
        <v>0</v>
      </c>
      <c r="D1138" s="51">
        <v>45889</v>
      </c>
      <c r="E1138" s="51">
        <v>45894</v>
      </c>
      <c r="F1138" s="52">
        <v>45889.7284226505</v>
      </c>
      <c r="G1138" s="3" t="s">
        <v>5537</v>
      </c>
      <c r="H1138" s="51"/>
      <c r="I1138" s="2" t="s">
        <v>2487</v>
      </c>
      <c r="J1138" s="3" t="s">
        <v>2488</v>
      </c>
      <c r="K1138" s="2" t="s">
        <v>2489</v>
      </c>
      <c r="L1138" s="2" t="s">
        <v>2490</v>
      </c>
      <c r="M1138" s="3" t="s">
        <v>1100</v>
      </c>
      <c r="N1138" s="2" t="s">
        <v>1099</v>
      </c>
      <c r="O1138" s="2" t="s">
        <v>5538</v>
      </c>
      <c r="P1138" s="2">
        <v>10</v>
      </c>
      <c r="Q1138" s="3" t="s">
        <v>2519</v>
      </c>
      <c r="R1138" s="2" t="s">
        <v>951</v>
      </c>
      <c r="S1138" s="3" t="s">
        <v>2520</v>
      </c>
      <c r="T1138" s="3" t="s">
        <v>2496</v>
      </c>
      <c r="U1138" s="2">
        <v>111058</v>
      </c>
      <c r="V1138" s="2">
        <v>3</v>
      </c>
      <c r="W1138" s="2">
        <v>0</v>
      </c>
      <c r="X1138" s="2" t="s">
        <v>1099</v>
      </c>
      <c r="Y1138" s="2" t="s">
        <v>5539</v>
      </c>
      <c r="Z1138" s="51">
        <v>45889.728425891197</v>
      </c>
      <c r="AB1138" s="2" t="s">
        <v>950</v>
      </c>
    </row>
    <row r="1139" spans="1:28" ht="15.75" x14ac:dyDescent="0.25">
      <c r="A1139" s="2">
        <v>1138</v>
      </c>
      <c r="B1139" s="50" t="s">
        <v>1098</v>
      </c>
      <c r="C1139" s="47">
        <f ca="1">SUMIF([1]Data!$AC$2:$AC$173,C1139,[1]Data!$AD$2:$AD$173)</f>
        <v>0</v>
      </c>
      <c r="D1139" s="51">
        <v>45889</v>
      </c>
      <c r="E1139" s="51">
        <v>45894</v>
      </c>
      <c r="F1139" s="52">
        <v>45889.7413941782</v>
      </c>
      <c r="G1139" s="3" t="s">
        <v>5540</v>
      </c>
      <c r="H1139" s="51"/>
      <c r="I1139" s="2" t="s">
        <v>2487</v>
      </c>
      <c r="J1139" s="3" t="s">
        <v>2488</v>
      </c>
      <c r="K1139" s="2" t="s">
        <v>2489</v>
      </c>
      <c r="L1139" s="2" t="s">
        <v>2490</v>
      </c>
      <c r="M1139" s="3" t="s">
        <v>1097</v>
      </c>
      <c r="N1139" s="2" t="s">
        <v>1096</v>
      </c>
      <c r="O1139" s="2" t="s">
        <v>5541</v>
      </c>
      <c r="P1139" s="2">
        <v>10</v>
      </c>
      <c r="Q1139" s="3" t="s">
        <v>2556</v>
      </c>
      <c r="R1139" s="2" t="s">
        <v>960</v>
      </c>
      <c r="S1139" s="3" t="s">
        <v>2557</v>
      </c>
      <c r="T1139" s="3" t="s">
        <v>2496</v>
      </c>
      <c r="U1139" s="2">
        <v>55595</v>
      </c>
      <c r="V1139" s="2">
        <v>9</v>
      </c>
      <c r="W1139" s="2">
        <v>0</v>
      </c>
      <c r="X1139" s="2" t="s">
        <v>1096</v>
      </c>
      <c r="Y1139" s="2" t="s">
        <v>5542</v>
      </c>
      <c r="Z1139" s="51">
        <v>45889.741397418999</v>
      </c>
      <c r="AB1139" s="2" t="s">
        <v>950</v>
      </c>
    </row>
    <row r="1140" spans="1:28" ht="15.75" x14ac:dyDescent="0.25">
      <c r="A1140" s="2">
        <v>1139</v>
      </c>
      <c r="B1140" s="50" t="s">
        <v>1098</v>
      </c>
      <c r="C1140" s="47">
        <f ca="1">SUMIF([1]Data!$AC$2:$AC$173,C1140,[1]Data!$AD$2:$AD$173)</f>
        <v>0</v>
      </c>
      <c r="D1140" s="51">
        <v>45889</v>
      </c>
      <c r="E1140" s="51">
        <v>45894</v>
      </c>
      <c r="F1140" s="52">
        <v>45889.7413941782</v>
      </c>
      <c r="G1140" s="3" t="s">
        <v>5540</v>
      </c>
      <c r="H1140" s="51"/>
      <c r="I1140" s="2" t="s">
        <v>2487</v>
      </c>
      <c r="J1140" s="3" t="s">
        <v>2488</v>
      </c>
      <c r="K1140" s="2" t="s">
        <v>2489</v>
      </c>
      <c r="L1140" s="2" t="s">
        <v>2490</v>
      </c>
      <c r="M1140" s="3" t="s">
        <v>1097</v>
      </c>
      <c r="N1140" s="2" t="s">
        <v>1096</v>
      </c>
      <c r="O1140" s="2" t="s">
        <v>5541</v>
      </c>
      <c r="P1140" s="2">
        <v>20</v>
      </c>
      <c r="Q1140" s="3" t="s">
        <v>2502</v>
      </c>
      <c r="R1140" s="2" t="s">
        <v>981</v>
      </c>
      <c r="S1140" s="3" t="s">
        <v>2503</v>
      </c>
      <c r="T1140" s="3" t="s">
        <v>2496</v>
      </c>
      <c r="U1140" s="2">
        <v>50182</v>
      </c>
      <c r="V1140" s="2">
        <v>4</v>
      </c>
      <c r="W1140" s="2">
        <v>0</v>
      </c>
      <c r="X1140" s="2" t="s">
        <v>1096</v>
      </c>
      <c r="Y1140" s="2" t="s">
        <v>5542</v>
      </c>
      <c r="Z1140" s="51">
        <v>45889.741397418999</v>
      </c>
      <c r="AB1140" s="2" t="s">
        <v>950</v>
      </c>
    </row>
    <row r="1141" spans="1:28" ht="15.75" x14ac:dyDescent="0.25">
      <c r="A1141" s="2">
        <v>1140</v>
      </c>
      <c r="B1141" s="50" t="s">
        <v>1095</v>
      </c>
      <c r="C1141" s="47">
        <f ca="1">SUMIF([1]Data!$AC$2:$AC$173,C1141,[1]Data!$AD$2:$AD$173)</f>
        <v>0</v>
      </c>
      <c r="D1141" s="51">
        <v>45889</v>
      </c>
      <c r="E1141" s="51">
        <v>45894</v>
      </c>
      <c r="F1141" s="52">
        <v>45889.742348576401</v>
      </c>
      <c r="G1141" s="3" t="s">
        <v>5543</v>
      </c>
      <c r="H1141" s="51"/>
      <c r="I1141" s="2" t="s">
        <v>2487</v>
      </c>
      <c r="J1141" s="3" t="s">
        <v>2488</v>
      </c>
      <c r="K1141" s="2" t="s">
        <v>2489</v>
      </c>
      <c r="L1141" s="2" t="s">
        <v>2490</v>
      </c>
      <c r="M1141" s="3" t="s">
        <v>1094</v>
      </c>
      <c r="N1141" s="2" t="s">
        <v>1093</v>
      </c>
      <c r="O1141" s="2" t="s">
        <v>4091</v>
      </c>
      <c r="P1141" s="2">
        <v>10</v>
      </c>
      <c r="Q1141" s="3" t="s">
        <v>2519</v>
      </c>
      <c r="R1141" s="2" t="s">
        <v>951</v>
      </c>
      <c r="S1141" s="3" t="s">
        <v>2520</v>
      </c>
      <c r="T1141" s="3" t="s">
        <v>2496</v>
      </c>
      <c r="U1141" s="2">
        <v>111058</v>
      </c>
      <c r="V1141" s="2">
        <v>5</v>
      </c>
      <c r="W1141" s="2">
        <v>0</v>
      </c>
      <c r="X1141" s="2" t="s">
        <v>1093</v>
      </c>
      <c r="Z1141" s="51">
        <v>45889.742352164401</v>
      </c>
      <c r="AA1141" s="2" t="s">
        <v>5544</v>
      </c>
      <c r="AB1141" s="2" t="s">
        <v>950</v>
      </c>
    </row>
    <row r="1142" spans="1:28" ht="15.75" x14ac:dyDescent="0.25">
      <c r="A1142" s="2">
        <v>1141</v>
      </c>
      <c r="B1142" s="50" t="s">
        <v>1092</v>
      </c>
      <c r="C1142" s="47">
        <f ca="1">SUMIF([1]Data!$AC$2:$AC$173,C1142,[1]Data!$AD$2:$AD$173)</f>
        <v>0</v>
      </c>
      <c r="D1142" s="51">
        <v>45889</v>
      </c>
      <c r="E1142" s="51">
        <v>45889</v>
      </c>
      <c r="F1142" s="52">
        <v>45889.742681134303</v>
      </c>
      <c r="G1142" s="3" t="s">
        <v>5545</v>
      </c>
      <c r="H1142" s="51"/>
      <c r="I1142" s="2" t="s">
        <v>2487</v>
      </c>
      <c r="J1142" s="3" t="s">
        <v>2488</v>
      </c>
      <c r="K1142" s="2" t="s">
        <v>2489</v>
      </c>
      <c r="L1142" s="2" t="s">
        <v>2490</v>
      </c>
      <c r="M1142" s="3" t="s">
        <v>1081</v>
      </c>
      <c r="N1142" s="2" t="s">
        <v>1080</v>
      </c>
      <c r="O1142" s="2" t="s">
        <v>5546</v>
      </c>
      <c r="P1142" s="2">
        <v>10</v>
      </c>
      <c r="Q1142" s="3" t="s">
        <v>2502</v>
      </c>
      <c r="R1142" s="2" t="s">
        <v>981</v>
      </c>
      <c r="S1142" s="3" t="s">
        <v>2503</v>
      </c>
      <c r="T1142" s="3" t="s">
        <v>2496</v>
      </c>
      <c r="U1142" s="2">
        <v>50182</v>
      </c>
      <c r="V1142" s="2">
        <v>1</v>
      </c>
      <c r="W1142" s="2">
        <v>0</v>
      </c>
      <c r="X1142" s="2" t="s">
        <v>1080</v>
      </c>
      <c r="Y1142" s="2" t="s">
        <v>2541</v>
      </c>
      <c r="Z1142" s="51">
        <v>45889.742684259298</v>
      </c>
      <c r="AB1142" s="2" t="s">
        <v>950</v>
      </c>
    </row>
    <row r="1143" spans="1:28" ht="15.75" x14ac:dyDescent="0.25">
      <c r="A1143" s="2">
        <v>1142</v>
      </c>
      <c r="B1143" s="50" t="s">
        <v>1091</v>
      </c>
      <c r="C1143" s="47">
        <f ca="1">SUMIF([1]Data!$AC$2:$AC$173,C1143,[1]Data!$AD$2:$AD$173)</f>
        <v>0</v>
      </c>
      <c r="D1143" s="51">
        <v>45889</v>
      </c>
      <c r="E1143" s="51">
        <v>45894</v>
      </c>
      <c r="F1143" s="52">
        <v>45889.746317210702</v>
      </c>
      <c r="G1143" s="3" t="s">
        <v>5547</v>
      </c>
      <c r="H1143" s="51"/>
      <c r="I1143" s="2" t="s">
        <v>2487</v>
      </c>
      <c r="J1143" s="3" t="s">
        <v>2488</v>
      </c>
      <c r="K1143" s="2" t="s">
        <v>2489</v>
      </c>
      <c r="L1143" s="2" t="s">
        <v>2490</v>
      </c>
      <c r="M1143" s="3" t="s">
        <v>1090</v>
      </c>
      <c r="N1143" s="2" t="s">
        <v>1089</v>
      </c>
      <c r="O1143" s="2" t="s">
        <v>5548</v>
      </c>
      <c r="P1143" s="2">
        <v>10</v>
      </c>
      <c r="Q1143" s="3" t="s">
        <v>2519</v>
      </c>
      <c r="R1143" s="2" t="s">
        <v>951</v>
      </c>
      <c r="S1143" s="3" t="s">
        <v>2520</v>
      </c>
      <c r="T1143" s="3" t="s">
        <v>2496</v>
      </c>
      <c r="U1143" s="2">
        <v>111058</v>
      </c>
      <c r="V1143" s="2">
        <v>1</v>
      </c>
      <c r="W1143" s="2">
        <v>0</v>
      </c>
      <c r="X1143" s="2" t="s">
        <v>1089</v>
      </c>
      <c r="Y1143" s="2" t="s">
        <v>5549</v>
      </c>
      <c r="Z1143" s="51">
        <v>45889.746320486098</v>
      </c>
      <c r="AA1143" s="2" t="s">
        <v>5550</v>
      </c>
      <c r="AB1143" s="2" t="s">
        <v>950</v>
      </c>
    </row>
    <row r="1144" spans="1:28" ht="15.75" x14ac:dyDescent="0.25">
      <c r="A1144" s="2">
        <v>1143</v>
      </c>
      <c r="B1144" s="50" t="s">
        <v>1088</v>
      </c>
      <c r="C1144" s="47">
        <f ca="1">SUMIF([1]Data!$AC$2:$AC$173,C1144,[1]Data!$AD$2:$AD$173)</f>
        <v>0</v>
      </c>
      <c r="D1144" s="51">
        <v>45889</v>
      </c>
      <c r="E1144" s="51">
        <v>45889</v>
      </c>
      <c r="F1144" s="52">
        <v>45889.747335335604</v>
      </c>
      <c r="G1144" s="3" t="s">
        <v>5551</v>
      </c>
      <c r="H1144" s="51"/>
      <c r="I1144" s="2" t="s">
        <v>2487</v>
      </c>
      <c r="J1144" s="3" t="s">
        <v>2488</v>
      </c>
      <c r="K1144" s="2" t="s">
        <v>2489</v>
      </c>
      <c r="L1144" s="2" t="s">
        <v>2490</v>
      </c>
      <c r="M1144" s="3" t="s">
        <v>1087</v>
      </c>
      <c r="N1144" s="2" t="s">
        <v>1086</v>
      </c>
      <c r="O1144" s="2" t="s">
        <v>5552</v>
      </c>
      <c r="P1144" s="2">
        <v>10</v>
      </c>
      <c r="Q1144" s="3" t="s">
        <v>2592</v>
      </c>
      <c r="R1144" s="2" t="s">
        <v>959</v>
      </c>
      <c r="S1144" s="3" t="s">
        <v>2593</v>
      </c>
      <c r="T1144" s="3" t="s">
        <v>2496</v>
      </c>
      <c r="U1144" s="2">
        <v>70950</v>
      </c>
      <c r="V1144" s="2">
        <v>2</v>
      </c>
      <c r="W1144" s="2">
        <v>0</v>
      </c>
      <c r="X1144" s="2" t="s">
        <v>1086</v>
      </c>
      <c r="Y1144" s="2" t="s">
        <v>5553</v>
      </c>
      <c r="Z1144" s="51">
        <v>45889.747338425899</v>
      </c>
      <c r="AB1144" s="2" t="s">
        <v>950</v>
      </c>
    </row>
    <row r="1145" spans="1:28" ht="15.75" x14ac:dyDescent="0.25">
      <c r="A1145" s="2">
        <v>1144</v>
      </c>
      <c r="B1145" s="50" t="s">
        <v>1085</v>
      </c>
      <c r="C1145" s="47">
        <f ca="1">SUMIF([1]Data!$AC$2:$AC$173,C1145,[1]Data!$AD$2:$AD$173)</f>
        <v>0</v>
      </c>
      <c r="D1145" s="51">
        <v>45889</v>
      </c>
      <c r="E1145" s="51">
        <v>45894</v>
      </c>
      <c r="F1145" s="52">
        <v>45889.748063194398</v>
      </c>
      <c r="G1145" s="3" t="s">
        <v>5554</v>
      </c>
      <c r="H1145" s="51"/>
      <c r="I1145" s="2" t="s">
        <v>2487</v>
      </c>
      <c r="J1145" s="3" t="s">
        <v>2488</v>
      </c>
      <c r="K1145" s="2" t="s">
        <v>2489</v>
      </c>
      <c r="L1145" s="2" t="s">
        <v>2490</v>
      </c>
      <c r="M1145" s="3" t="s">
        <v>1084</v>
      </c>
      <c r="N1145" s="2" t="s">
        <v>1083</v>
      </c>
      <c r="O1145" s="2" t="s">
        <v>5555</v>
      </c>
      <c r="P1145" s="2">
        <v>10</v>
      </c>
      <c r="Q1145" s="3" t="s">
        <v>2563</v>
      </c>
      <c r="R1145" s="2" t="s">
        <v>961</v>
      </c>
      <c r="S1145" s="3" t="s">
        <v>2564</v>
      </c>
      <c r="T1145" s="3" t="s">
        <v>2496</v>
      </c>
      <c r="U1145" s="2">
        <v>73431</v>
      </c>
      <c r="V1145" s="2">
        <v>1</v>
      </c>
      <c r="W1145" s="2">
        <v>0</v>
      </c>
      <c r="X1145" s="2" t="s">
        <v>1083</v>
      </c>
      <c r="Z1145" s="51">
        <v>45889.7480663194</v>
      </c>
      <c r="AB1145" s="2" t="s">
        <v>950</v>
      </c>
    </row>
    <row r="1146" spans="1:28" ht="15.75" x14ac:dyDescent="0.25">
      <c r="A1146" s="2">
        <v>1145</v>
      </c>
      <c r="B1146" s="50" t="s">
        <v>1085</v>
      </c>
      <c r="C1146" s="47">
        <f ca="1">SUMIF([1]Data!$AC$2:$AC$173,C1146,[1]Data!$AD$2:$AD$173)</f>
        <v>0</v>
      </c>
      <c r="D1146" s="51">
        <v>45889</v>
      </c>
      <c r="E1146" s="51">
        <v>45894</v>
      </c>
      <c r="F1146" s="52">
        <v>45889.748063194398</v>
      </c>
      <c r="G1146" s="3" t="s">
        <v>5554</v>
      </c>
      <c r="H1146" s="51"/>
      <c r="I1146" s="2" t="s">
        <v>2487</v>
      </c>
      <c r="J1146" s="3" t="s">
        <v>2488</v>
      </c>
      <c r="K1146" s="2" t="s">
        <v>2489</v>
      </c>
      <c r="L1146" s="2" t="s">
        <v>2490</v>
      </c>
      <c r="M1146" s="3" t="s">
        <v>1084</v>
      </c>
      <c r="N1146" s="2" t="s">
        <v>1083</v>
      </c>
      <c r="O1146" s="2" t="s">
        <v>5555</v>
      </c>
      <c r="P1146" s="2">
        <v>20</v>
      </c>
      <c r="Q1146" s="3" t="s">
        <v>2502</v>
      </c>
      <c r="R1146" s="2" t="s">
        <v>981</v>
      </c>
      <c r="S1146" s="3" t="s">
        <v>2503</v>
      </c>
      <c r="T1146" s="3" t="s">
        <v>2496</v>
      </c>
      <c r="U1146" s="2">
        <v>50182</v>
      </c>
      <c r="V1146" s="2">
        <v>5</v>
      </c>
      <c r="W1146" s="2">
        <v>0</v>
      </c>
      <c r="X1146" s="2" t="s">
        <v>1083</v>
      </c>
      <c r="Z1146" s="51">
        <v>45889.7480663194</v>
      </c>
      <c r="AB1146" s="2" t="s">
        <v>950</v>
      </c>
    </row>
    <row r="1147" spans="1:28" ht="15.75" x14ac:dyDescent="0.25">
      <c r="A1147" s="2">
        <v>1146</v>
      </c>
      <c r="B1147" s="50" t="s">
        <v>1085</v>
      </c>
      <c r="C1147" s="47">
        <f ca="1">SUMIF([1]Data!$AC$2:$AC$173,C1147,[1]Data!$AD$2:$AD$173)</f>
        <v>0</v>
      </c>
      <c r="D1147" s="51">
        <v>45889</v>
      </c>
      <c r="E1147" s="51">
        <v>45894</v>
      </c>
      <c r="F1147" s="52">
        <v>45889.748063194398</v>
      </c>
      <c r="G1147" s="3" t="s">
        <v>5554</v>
      </c>
      <c r="H1147" s="51"/>
      <c r="I1147" s="2" t="s">
        <v>2487</v>
      </c>
      <c r="J1147" s="3" t="s">
        <v>2488</v>
      </c>
      <c r="K1147" s="2" t="s">
        <v>2489</v>
      </c>
      <c r="L1147" s="2" t="s">
        <v>2490</v>
      </c>
      <c r="M1147" s="3" t="s">
        <v>1084</v>
      </c>
      <c r="N1147" s="2" t="s">
        <v>1083</v>
      </c>
      <c r="O1147" s="2" t="s">
        <v>5555</v>
      </c>
      <c r="P1147" s="2">
        <v>30</v>
      </c>
      <c r="Q1147" s="3" t="s">
        <v>2510</v>
      </c>
      <c r="R1147" s="2" t="s">
        <v>955</v>
      </c>
      <c r="S1147" s="3" t="s">
        <v>2511</v>
      </c>
      <c r="T1147" s="3" t="s">
        <v>2496</v>
      </c>
      <c r="U1147" s="2">
        <v>46000</v>
      </c>
      <c r="V1147" s="2">
        <v>4</v>
      </c>
      <c r="W1147" s="2">
        <v>0</v>
      </c>
      <c r="X1147" s="2" t="s">
        <v>1083</v>
      </c>
      <c r="Z1147" s="51">
        <v>45889.7480663194</v>
      </c>
      <c r="AB1147" s="2" t="s">
        <v>950</v>
      </c>
    </row>
    <row r="1148" spans="1:28" ht="15.75" x14ac:dyDescent="0.25">
      <c r="A1148" s="2">
        <v>1147</v>
      </c>
      <c r="B1148" s="50" t="s">
        <v>1082</v>
      </c>
      <c r="C1148" s="47">
        <f ca="1">SUMIF([1]Data!$AC$2:$AC$173,C1148,[1]Data!$AD$2:$AD$173)</f>
        <v>0</v>
      </c>
      <c r="D1148" s="51">
        <v>45889</v>
      </c>
      <c r="E1148" s="51">
        <v>45894</v>
      </c>
      <c r="F1148" s="52">
        <v>45889.750923842599</v>
      </c>
      <c r="G1148" s="3" t="s">
        <v>5556</v>
      </c>
      <c r="H1148" s="51"/>
      <c r="I1148" s="2" t="s">
        <v>2487</v>
      </c>
      <c r="J1148" s="3" t="s">
        <v>2488</v>
      </c>
      <c r="K1148" s="2" t="s">
        <v>2489</v>
      </c>
      <c r="L1148" s="2" t="s">
        <v>2490</v>
      </c>
      <c r="M1148" s="3" t="s">
        <v>1081</v>
      </c>
      <c r="N1148" s="2" t="s">
        <v>1080</v>
      </c>
      <c r="O1148" s="2" t="s">
        <v>5546</v>
      </c>
      <c r="P1148" s="2">
        <v>10</v>
      </c>
      <c r="Q1148" s="3" t="s">
        <v>2556</v>
      </c>
      <c r="R1148" s="2" t="s">
        <v>960</v>
      </c>
      <c r="S1148" s="3" t="s">
        <v>2557</v>
      </c>
      <c r="T1148" s="3" t="s">
        <v>2496</v>
      </c>
      <c r="U1148" s="2">
        <v>55595</v>
      </c>
      <c r="V1148" s="2">
        <v>3</v>
      </c>
      <c r="W1148" s="2">
        <v>0</v>
      </c>
      <c r="X1148" s="2" t="s">
        <v>1080</v>
      </c>
      <c r="Y1148" s="2" t="s">
        <v>2541</v>
      </c>
      <c r="Z1148" s="51">
        <v>45889.750926886598</v>
      </c>
      <c r="AB1148" s="2" t="s">
        <v>950</v>
      </c>
    </row>
    <row r="1149" spans="1:28" ht="15.75" x14ac:dyDescent="0.25">
      <c r="A1149" s="2">
        <v>1148</v>
      </c>
      <c r="B1149" s="50" t="s">
        <v>1078</v>
      </c>
      <c r="C1149" s="47">
        <f ca="1">SUMIF([1]Data!$AC$2:$AC$173,C1149,[1]Data!$AD$2:$AD$173)</f>
        <v>0</v>
      </c>
      <c r="D1149" s="51">
        <v>45889</v>
      </c>
      <c r="E1149" s="51">
        <v>45889</v>
      </c>
      <c r="F1149" s="52">
        <v>45889.756632673598</v>
      </c>
      <c r="G1149" s="3" t="s">
        <v>5557</v>
      </c>
      <c r="H1149" s="51"/>
      <c r="I1149" s="2" t="s">
        <v>2487</v>
      </c>
      <c r="J1149" s="3" t="s">
        <v>2488</v>
      </c>
      <c r="K1149" s="2" t="s">
        <v>2489</v>
      </c>
      <c r="L1149" s="2" t="s">
        <v>2490</v>
      </c>
      <c r="M1149" s="3" t="s">
        <v>1073</v>
      </c>
      <c r="N1149" s="2" t="s">
        <v>1072</v>
      </c>
      <c r="O1149" s="2" t="s">
        <v>5558</v>
      </c>
      <c r="P1149" s="2">
        <v>10</v>
      </c>
      <c r="Q1149" s="3" t="s">
        <v>2494</v>
      </c>
      <c r="R1149" s="2" t="s">
        <v>1079</v>
      </c>
      <c r="S1149" s="3" t="s">
        <v>2495</v>
      </c>
      <c r="T1149" s="3" t="s">
        <v>2496</v>
      </c>
      <c r="U1149" s="2">
        <v>49500</v>
      </c>
      <c r="V1149" s="2">
        <v>1</v>
      </c>
      <c r="W1149" s="2">
        <v>0</v>
      </c>
      <c r="X1149" s="2" t="s">
        <v>5559</v>
      </c>
      <c r="Y1149" s="2" t="s">
        <v>2541</v>
      </c>
      <c r="Z1149" s="51">
        <v>45889.756636030099</v>
      </c>
      <c r="AB1149" s="2" t="s">
        <v>950</v>
      </c>
    </row>
    <row r="1150" spans="1:28" ht="15.75" x14ac:dyDescent="0.25">
      <c r="A1150" s="2">
        <v>1149</v>
      </c>
      <c r="B1150" s="50" t="s">
        <v>1078</v>
      </c>
      <c r="C1150" s="47">
        <f ca="1">SUMIF([1]Data!$AC$2:$AC$173,C1150,[1]Data!$AD$2:$AD$173)</f>
        <v>0</v>
      </c>
      <c r="D1150" s="51">
        <v>45889</v>
      </c>
      <c r="E1150" s="51">
        <v>45889</v>
      </c>
      <c r="F1150" s="52">
        <v>45889.756632673598</v>
      </c>
      <c r="G1150" s="3" t="s">
        <v>5557</v>
      </c>
      <c r="H1150" s="51"/>
      <c r="I1150" s="2" t="s">
        <v>2487</v>
      </c>
      <c r="J1150" s="3" t="s">
        <v>2488</v>
      </c>
      <c r="K1150" s="2" t="s">
        <v>2489</v>
      </c>
      <c r="L1150" s="2" t="s">
        <v>2490</v>
      </c>
      <c r="M1150" s="3" t="s">
        <v>1073</v>
      </c>
      <c r="N1150" s="2" t="s">
        <v>1072</v>
      </c>
      <c r="O1150" s="2" t="s">
        <v>5558</v>
      </c>
      <c r="P1150" s="2">
        <v>20</v>
      </c>
      <c r="Q1150" s="3" t="s">
        <v>2528</v>
      </c>
      <c r="R1150" s="2" t="s">
        <v>965</v>
      </c>
      <c r="S1150" s="3" t="s">
        <v>2529</v>
      </c>
      <c r="T1150" s="3" t="s">
        <v>2496</v>
      </c>
      <c r="U1150" s="2">
        <v>74250</v>
      </c>
      <c r="V1150" s="2">
        <v>2</v>
      </c>
      <c r="W1150" s="2">
        <v>0</v>
      </c>
      <c r="X1150" s="2" t="s">
        <v>5559</v>
      </c>
      <c r="Y1150" s="2" t="s">
        <v>2541</v>
      </c>
      <c r="Z1150" s="51">
        <v>45889.756636030099</v>
      </c>
      <c r="AB1150" s="2" t="s">
        <v>950</v>
      </c>
    </row>
    <row r="1151" spans="1:28" ht="15.75" x14ac:dyDescent="0.25">
      <c r="A1151" s="2">
        <v>1150</v>
      </c>
      <c r="B1151" s="50" t="s">
        <v>1078</v>
      </c>
      <c r="C1151" s="47">
        <f ca="1">SUMIF([1]Data!$AC$2:$AC$173,C1151,[1]Data!$AD$2:$AD$173)</f>
        <v>0</v>
      </c>
      <c r="D1151" s="51">
        <v>45889</v>
      </c>
      <c r="E1151" s="51">
        <v>45889</v>
      </c>
      <c r="F1151" s="52">
        <v>45889.756632673598</v>
      </c>
      <c r="G1151" s="3" t="s">
        <v>5557</v>
      </c>
      <c r="H1151" s="51"/>
      <c r="I1151" s="2" t="s">
        <v>2487</v>
      </c>
      <c r="J1151" s="3" t="s">
        <v>2488</v>
      </c>
      <c r="K1151" s="2" t="s">
        <v>2489</v>
      </c>
      <c r="L1151" s="2" t="s">
        <v>2490</v>
      </c>
      <c r="M1151" s="3" t="s">
        <v>1073</v>
      </c>
      <c r="N1151" s="2" t="s">
        <v>1072</v>
      </c>
      <c r="O1151" s="2" t="s">
        <v>5558</v>
      </c>
      <c r="P1151" s="2">
        <v>30</v>
      </c>
      <c r="Q1151" s="3" t="s">
        <v>2510</v>
      </c>
      <c r="R1151" s="2" t="s">
        <v>955</v>
      </c>
      <c r="S1151" s="3" t="s">
        <v>2511</v>
      </c>
      <c r="T1151" s="3" t="s">
        <v>2496</v>
      </c>
      <c r="U1151" s="2">
        <v>46000</v>
      </c>
      <c r="V1151" s="2">
        <v>2</v>
      </c>
      <c r="W1151" s="2">
        <v>0</v>
      </c>
      <c r="X1151" s="2" t="s">
        <v>5559</v>
      </c>
      <c r="Y1151" s="2" t="s">
        <v>2541</v>
      </c>
      <c r="Z1151" s="51">
        <v>45889.756636030099</v>
      </c>
      <c r="AB1151" s="2" t="s">
        <v>950</v>
      </c>
    </row>
    <row r="1152" spans="1:28" ht="15.75" x14ac:dyDescent="0.25">
      <c r="A1152" s="2">
        <v>1151</v>
      </c>
      <c r="B1152" s="50" t="s">
        <v>1077</v>
      </c>
      <c r="C1152" s="47">
        <f ca="1">SUMIF([1]Data!$AC$2:$AC$173,C1152,[1]Data!$AD$2:$AD$173)</f>
        <v>0</v>
      </c>
      <c r="D1152" s="51">
        <v>45889</v>
      </c>
      <c r="E1152" s="51">
        <v>45889</v>
      </c>
      <c r="F1152" s="52">
        <v>45889.757821527797</v>
      </c>
      <c r="G1152" s="3" t="s">
        <v>5560</v>
      </c>
      <c r="H1152" s="51"/>
      <c r="I1152" s="2" t="s">
        <v>2487</v>
      </c>
      <c r="J1152" s="3" t="s">
        <v>2488</v>
      </c>
      <c r="K1152" s="2" t="s">
        <v>2489</v>
      </c>
      <c r="L1152" s="2" t="s">
        <v>2490</v>
      </c>
      <c r="M1152" s="3" t="s">
        <v>1076</v>
      </c>
      <c r="N1152" s="2" t="s">
        <v>1075</v>
      </c>
      <c r="O1152" s="2" t="s">
        <v>4887</v>
      </c>
      <c r="P1152" s="2">
        <v>10</v>
      </c>
      <c r="Q1152" s="3" t="s">
        <v>2592</v>
      </c>
      <c r="R1152" s="2" t="s">
        <v>959</v>
      </c>
      <c r="S1152" s="3" t="s">
        <v>2593</v>
      </c>
      <c r="T1152" s="3" t="s">
        <v>2496</v>
      </c>
      <c r="U1152" s="2">
        <v>70950</v>
      </c>
      <c r="V1152" s="2">
        <v>1</v>
      </c>
      <c r="W1152" s="2">
        <v>0</v>
      </c>
      <c r="X1152" s="2" t="s">
        <v>1075</v>
      </c>
      <c r="Y1152" s="2" t="s">
        <v>4888</v>
      </c>
      <c r="Z1152" s="51">
        <v>45889.757824455999</v>
      </c>
      <c r="AA1152" s="2" t="s">
        <v>5561</v>
      </c>
      <c r="AB1152" s="2" t="s">
        <v>950</v>
      </c>
    </row>
    <row r="1153" spans="1:28" ht="15.75" x14ac:dyDescent="0.25">
      <c r="A1153" s="2">
        <v>1152</v>
      </c>
      <c r="B1153" s="50" t="s">
        <v>1074</v>
      </c>
      <c r="C1153" s="47">
        <f ca="1">SUMIF([1]Data!$AC$2:$AC$173,C1153,[1]Data!$AD$2:$AD$173)</f>
        <v>0</v>
      </c>
      <c r="D1153" s="51">
        <v>45889</v>
      </c>
      <c r="E1153" s="51">
        <v>45895</v>
      </c>
      <c r="F1153" s="52">
        <v>45889.760514895803</v>
      </c>
      <c r="G1153" s="3" t="s">
        <v>5562</v>
      </c>
      <c r="H1153" s="51"/>
      <c r="I1153" s="2" t="s">
        <v>2487</v>
      </c>
      <c r="J1153" s="3" t="s">
        <v>2488</v>
      </c>
      <c r="K1153" s="2" t="s">
        <v>2489</v>
      </c>
      <c r="L1153" s="2" t="s">
        <v>2490</v>
      </c>
      <c r="M1153" s="3" t="s">
        <v>1073</v>
      </c>
      <c r="N1153" s="2" t="s">
        <v>1072</v>
      </c>
      <c r="O1153" s="2" t="s">
        <v>5558</v>
      </c>
      <c r="P1153" s="2">
        <v>10</v>
      </c>
      <c r="Q1153" s="3" t="s">
        <v>2519</v>
      </c>
      <c r="R1153" s="2" t="s">
        <v>951</v>
      </c>
      <c r="S1153" s="3" t="s">
        <v>2520</v>
      </c>
      <c r="T1153" s="3" t="s">
        <v>2496</v>
      </c>
      <c r="U1153" s="2">
        <v>111058</v>
      </c>
      <c r="V1153" s="2">
        <v>1</v>
      </c>
      <c r="W1153" s="2">
        <v>0</v>
      </c>
      <c r="X1153" s="2" t="s">
        <v>5559</v>
      </c>
      <c r="Y1153" s="2" t="s">
        <v>2541</v>
      </c>
      <c r="Z1153" s="51">
        <v>45889.760518020797</v>
      </c>
      <c r="AB1153" s="2" t="s">
        <v>950</v>
      </c>
    </row>
    <row r="1154" spans="1:28" ht="15.75" x14ac:dyDescent="0.25">
      <c r="A1154" s="2">
        <v>1153</v>
      </c>
      <c r="B1154" s="50" t="s">
        <v>1071</v>
      </c>
      <c r="C1154" s="47">
        <f ca="1">SUMIF([1]Data!$AC$2:$AC$173,C1154,[1]Data!$AD$2:$AD$173)</f>
        <v>0</v>
      </c>
      <c r="D1154" s="51">
        <v>45889</v>
      </c>
      <c r="E1154" s="51">
        <v>45894</v>
      </c>
      <c r="F1154" s="52">
        <v>45889.763107256898</v>
      </c>
      <c r="G1154" s="3" t="s">
        <v>5563</v>
      </c>
      <c r="H1154" s="51"/>
      <c r="I1154" s="2" t="s">
        <v>2487</v>
      </c>
      <c r="J1154" s="3" t="s">
        <v>2488</v>
      </c>
      <c r="K1154" s="2" t="s">
        <v>2489</v>
      </c>
      <c r="L1154" s="2" t="s">
        <v>2490</v>
      </c>
      <c r="M1154" s="3" t="s">
        <v>1070</v>
      </c>
      <c r="N1154" s="2" t="s">
        <v>1069</v>
      </c>
      <c r="O1154" s="2" t="s">
        <v>5564</v>
      </c>
      <c r="P1154" s="2">
        <v>10</v>
      </c>
      <c r="Q1154" s="3" t="s">
        <v>2519</v>
      </c>
      <c r="R1154" s="2" t="s">
        <v>951</v>
      </c>
      <c r="S1154" s="3" t="s">
        <v>2520</v>
      </c>
      <c r="T1154" s="3" t="s">
        <v>2496</v>
      </c>
      <c r="U1154" s="2">
        <v>111058</v>
      </c>
      <c r="V1154" s="2">
        <v>2</v>
      </c>
      <c r="W1154" s="2">
        <v>0</v>
      </c>
      <c r="X1154" s="2" t="s">
        <v>5565</v>
      </c>
      <c r="Z1154" s="51">
        <v>45889.763110150503</v>
      </c>
      <c r="AB1154" s="2" t="s">
        <v>950</v>
      </c>
    </row>
    <row r="1155" spans="1:28" ht="15.75" x14ac:dyDescent="0.25">
      <c r="A1155" s="2">
        <v>1154</v>
      </c>
      <c r="B1155" s="50" t="s">
        <v>1068</v>
      </c>
      <c r="C1155" s="47">
        <f ca="1">SUMIF([1]Data!$AC$2:$AC$173,C1155,[1]Data!$AD$2:$AD$173)</f>
        <v>0</v>
      </c>
      <c r="D1155" s="51">
        <v>45889</v>
      </c>
      <c r="E1155" s="51">
        <v>45894</v>
      </c>
      <c r="F1155" s="52">
        <v>45889.775170138899</v>
      </c>
      <c r="G1155" s="3" t="s">
        <v>5566</v>
      </c>
      <c r="H1155" s="51"/>
      <c r="I1155" s="2" t="s">
        <v>2487</v>
      </c>
      <c r="J1155" s="3" t="s">
        <v>2488</v>
      </c>
      <c r="K1155" s="2" t="s">
        <v>2489</v>
      </c>
      <c r="L1155" s="2" t="s">
        <v>2490</v>
      </c>
      <c r="M1155" s="3" t="s">
        <v>1067</v>
      </c>
      <c r="N1155" s="2" t="s">
        <v>1066</v>
      </c>
      <c r="O1155" s="2" t="s">
        <v>5567</v>
      </c>
      <c r="P1155" s="2">
        <v>10</v>
      </c>
      <c r="Q1155" s="3" t="s">
        <v>2563</v>
      </c>
      <c r="R1155" s="2" t="s">
        <v>961</v>
      </c>
      <c r="S1155" s="3" t="s">
        <v>2564</v>
      </c>
      <c r="T1155" s="3" t="s">
        <v>2496</v>
      </c>
      <c r="U1155" s="2">
        <v>73431</v>
      </c>
      <c r="V1155" s="2">
        <v>2</v>
      </c>
      <c r="W1155" s="2">
        <v>0</v>
      </c>
      <c r="X1155" s="2" t="s">
        <v>1066</v>
      </c>
      <c r="Z1155" s="51">
        <v>45889.775173182898</v>
      </c>
      <c r="AB1155" s="2" t="s">
        <v>950</v>
      </c>
    </row>
    <row r="1156" spans="1:28" ht="15.75" x14ac:dyDescent="0.25">
      <c r="A1156" s="2">
        <v>1155</v>
      </c>
      <c r="B1156" s="50" t="s">
        <v>1068</v>
      </c>
      <c r="C1156" s="47">
        <f ca="1">SUMIF([1]Data!$AC$2:$AC$173,C1156,[1]Data!$AD$2:$AD$173)</f>
        <v>0</v>
      </c>
      <c r="D1156" s="51">
        <v>45889</v>
      </c>
      <c r="E1156" s="51">
        <v>45894</v>
      </c>
      <c r="F1156" s="52">
        <v>45889.775170138899</v>
      </c>
      <c r="G1156" s="3" t="s">
        <v>5566</v>
      </c>
      <c r="H1156" s="51"/>
      <c r="I1156" s="2" t="s">
        <v>2487</v>
      </c>
      <c r="J1156" s="3" t="s">
        <v>2488</v>
      </c>
      <c r="K1156" s="2" t="s">
        <v>2489</v>
      </c>
      <c r="L1156" s="2" t="s">
        <v>2490</v>
      </c>
      <c r="M1156" s="3" t="s">
        <v>1067</v>
      </c>
      <c r="N1156" s="2" t="s">
        <v>1066</v>
      </c>
      <c r="O1156" s="2" t="s">
        <v>5567</v>
      </c>
      <c r="P1156" s="2">
        <v>20</v>
      </c>
      <c r="Q1156" s="3" t="s">
        <v>2519</v>
      </c>
      <c r="R1156" s="2" t="s">
        <v>951</v>
      </c>
      <c r="S1156" s="3" t="s">
        <v>2520</v>
      </c>
      <c r="T1156" s="3" t="s">
        <v>2496</v>
      </c>
      <c r="U1156" s="2">
        <v>111058</v>
      </c>
      <c r="V1156" s="2">
        <v>3</v>
      </c>
      <c r="W1156" s="2">
        <v>0</v>
      </c>
      <c r="X1156" s="2" t="s">
        <v>1066</v>
      </c>
      <c r="Z1156" s="51">
        <v>45889.775173182898</v>
      </c>
      <c r="AB1156" s="2" t="s">
        <v>950</v>
      </c>
    </row>
    <row r="1157" spans="1:28" ht="15.75" x14ac:dyDescent="0.25">
      <c r="A1157" s="2">
        <v>1156</v>
      </c>
      <c r="B1157" s="50" t="s">
        <v>1065</v>
      </c>
      <c r="C1157" s="47">
        <f ca="1">SUMIF([1]Data!$AC$2:$AC$173,C1157,[1]Data!$AD$2:$AD$173)</f>
        <v>0</v>
      </c>
      <c r="D1157" s="51">
        <v>45889</v>
      </c>
      <c r="E1157" s="51">
        <v>45889</v>
      </c>
      <c r="F1157" s="52">
        <v>45889.775757372699</v>
      </c>
      <c r="G1157" s="3" t="s">
        <v>5568</v>
      </c>
      <c r="H1157" s="51"/>
      <c r="I1157" s="2" t="s">
        <v>2487</v>
      </c>
      <c r="J1157" s="3" t="s">
        <v>2488</v>
      </c>
      <c r="K1157" s="2" t="s">
        <v>2489</v>
      </c>
      <c r="L1157" s="2" t="s">
        <v>2490</v>
      </c>
      <c r="M1157" s="3" t="s">
        <v>1064</v>
      </c>
      <c r="N1157" s="2" t="s">
        <v>1063</v>
      </c>
      <c r="O1157" s="2" t="s">
        <v>5569</v>
      </c>
      <c r="P1157" s="2">
        <v>10</v>
      </c>
      <c r="Q1157" s="3" t="s">
        <v>2502</v>
      </c>
      <c r="R1157" s="2" t="s">
        <v>981</v>
      </c>
      <c r="S1157" s="3" t="s">
        <v>2503</v>
      </c>
      <c r="T1157" s="3" t="s">
        <v>2496</v>
      </c>
      <c r="U1157" s="2">
        <v>50182</v>
      </c>
      <c r="V1157" s="2">
        <v>3</v>
      </c>
      <c r="W1157" s="2">
        <v>0</v>
      </c>
      <c r="X1157" s="2" t="s">
        <v>1063</v>
      </c>
      <c r="Z1157" s="51">
        <v>45889.7757601505</v>
      </c>
      <c r="AB1157" s="2" t="s">
        <v>950</v>
      </c>
    </row>
    <row r="1158" spans="1:28" ht="15.75" x14ac:dyDescent="0.25">
      <c r="A1158" s="2">
        <v>1157</v>
      </c>
      <c r="B1158" s="50" t="s">
        <v>1062</v>
      </c>
      <c r="C1158" s="47">
        <f ca="1">SUMIF([1]Data!$AC$2:$AC$173,C1158,[1]Data!$AD$2:$AD$173)</f>
        <v>0</v>
      </c>
      <c r="D1158" s="51">
        <v>45889</v>
      </c>
      <c r="E1158" s="51">
        <v>45889</v>
      </c>
      <c r="F1158" s="52">
        <v>45889.775925497699</v>
      </c>
      <c r="G1158" s="3" t="s">
        <v>5570</v>
      </c>
      <c r="H1158" s="51"/>
      <c r="I1158" s="2" t="s">
        <v>2487</v>
      </c>
      <c r="J1158" s="3" t="s">
        <v>2488</v>
      </c>
      <c r="K1158" s="2" t="s">
        <v>2489</v>
      </c>
      <c r="L1158" s="2" t="s">
        <v>2490</v>
      </c>
      <c r="M1158" s="3" t="s">
        <v>1061</v>
      </c>
      <c r="N1158" s="2" t="s">
        <v>1060</v>
      </c>
      <c r="O1158" s="2" t="s">
        <v>5571</v>
      </c>
      <c r="P1158" s="2">
        <v>10</v>
      </c>
      <c r="Q1158" s="3" t="s">
        <v>2510</v>
      </c>
      <c r="R1158" s="2" t="s">
        <v>955</v>
      </c>
      <c r="S1158" s="3" t="s">
        <v>2511</v>
      </c>
      <c r="T1158" s="3" t="s">
        <v>2496</v>
      </c>
      <c r="U1158" s="2">
        <v>46000</v>
      </c>
      <c r="V1158" s="2">
        <v>3</v>
      </c>
      <c r="W1158" s="2">
        <v>0</v>
      </c>
      <c r="X1158" s="2" t="s">
        <v>5572</v>
      </c>
      <c r="Z1158" s="51">
        <v>45889.775928553201</v>
      </c>
      <c r="AB1158" s="2" t="s">
        <v>950</v>
      </c>
    </row>
    <row r="1159" spans="1:28" ht="15.75" x14ac:dyDescent="0.25">
      <c r="A1159" s="2">
        <v>1158</v>
      </c>
      <c r="B1159" s="50" t="s">
        <v>1062</v>
      </c>
      <c r="C1159" s="47">
        <f ca="1">SUMIF([1]Data!$AC$2:$AC$173,C1159,[1]Data!$AD$2:$AD$173)</f>
        <v>0</v>
      </c>
      <c r="D1159" s="51">
        <v>45889</v>
      </c>
      <c r="E1159" s="51">
        <v>45889</v>
      </c>
      <c r="F1159" s="52">
        <v>45889.775925497699</v>
      </c>
      <c r="G1159" s="3" t="s">
        <v>5570</v>
      </c>
      <c r="H1159" s="51"/>
      <c r="I1159" s="2" t="s">
        <v>2487</v>
      </c>
      <c r="J1159" s="3" t="s">
        <v>2488</v>
      </c>
      <c r="K1159" s="2" t="s">
        <v>2489</v>
      </c>
      <c r="L1159" s="2" t="s">
        <v>2490</v>
      </c>
      <c r="M1159" s="3" t="s">
        <v>1061</v>
      </c>
      <c r="N1159" s="2" t="s">
        <v>1060</v>
      </c>
      <c r="O1159" s="2" t="s">
        <v>5571</v>
      </c>
      <c r="P1159" s="2">
        <v>20</v>
      </c>
      <c r="Q1159" s="3" t="s">
        <v>2592</v>
      </c>
      <c r="R1159" s="2" t="s">
        <v>959</v>
      </c>
      <c r="S1159" s="3" t="s">
        <v>2593</v>
      </c>
      <c r="T1159" s="3" t="s">
        <v>2496</v>
      </c>
      <c r="U1159" s="2">
        <v>70950</v>
      </c>
      <c r="V1159" s="2">
        <v>1</v>
      </c>
      <c r="W1159" s="2">
        <v>0</v>
      </c>
      <c r="X1159" s="2" t="s">
        <v>5572</v>
      </c>
      <c r="Z1159" s="51">
        <v>45889.775928553201</v>
      </c>
      <c r="AB1159" s="2" t="s">
        <v>950</v>
      </c>
    </row>
    <row r="1160" spans="1:28" ht="15.75" x14ac:dyDescent="0.25">
      <c r="A1160" s="2">
        <v>1159</v>
      </c>
      <c r="B1160" s="50" t="s">
        <v>1059</v>
      </c>
      <c r="C1160" s="47">
        <f ca="1">SUMIF([1]Data!$AC$2:$AC$173,C1160,[1]Data!$AD$2:$AD$173)</f>
        <v>0</v>
      </c>
      <c r="D1160" s="51">
        <v>45889</v>
      </c>
      <c r="E1160" s="51">
        <v>45894</v>
      </c>
      <c r="F1160" s="52">
        <v>45889.776738622699</v>
      </c>
      <c r="G1160" s="3" t="s">
        <v>5573</v>
      </c>
      <c r="H1160" s="51"/>
      <c r="I1160" s="2" t="s">
        <v>2487</v>
      </c>
      <c r="J1160" s="3" t="s">
        <v>2488</v>
      </c>
      <c r="K1160" s="2" t="s">
        <v>2489</v>
      </c>
      <c r="L1160" s="2" t="s">
        <v>2490</v>
      </c>
      <c r="M1160" s="3" t="s">
        <v>1036</v>
      </c>
      <c r="N1160" s="2" t="s">
        <v>1035</v>
      </c>
      <c r="O1160" s="2" t="s">
        <v>5574</v>
      </c>
      <c r="P1160" s="2">
        <v>10</v>
      </c>
      <c r="Q1160" s="3" t="s">
        <v>2519</v>
      </c>
      <c r="R1160" s="2" t="s">
        <v>951</v>
      </c>
      <c r="S1160" s="3" t="s">
        <v>2520</v>
      </c>
      <c r="T1160" s="3" t="s">
        <v>2496</v>
      </c>
      <c r="U1160" s="2">
        <v>111058</v>
      </c>
      <c r="V1160" s="2">
        <v>1</v>
      </c>
      <c r="W1160" s="2">
        <v>0</v>
      </c>
      <c r="X1160" s="2" t="s">
        <v>1035</v>
      </c>
      <c r="Y1160" s="2" t="s">
        <v>5575</v>
      </c>
      <c r="Z1160" s="51">
        <v>45889.776741863403</v>
      </c>
      <c r="AB1160" s="2" t="s">
        <v>950</v>
      </c>
    </row>
    <row r="1161" spans="1:28" ht="15.75" x14ac:dyDescent="0.25">
      <c r="A1161" s="2">
        <v>1160</v>
      </c>
      <c r="B1161" s="50" t="s">
        <v>1058</v>
      </c>
      <c r="C1161" s="47">
        <f ca="1">SUMIF([1]Data!$AC$2:$AC$173,C1161,[1]Data!$AD$2:$AD$173)</f>
        <v>0</v>
      </c>
      <c r="D1161" s="51">
        <v>45889</v>
      </c>
      <c r="E1161" s="51">
        <v>45894</v>
      </c>
      <c r="F1161" s="52">
        <v>45889.777026585602</v>
      </c>
      <c r="G1161" s="3" t="s">
        <v>5576</v>
      </c>
      <c r="H1161" s="51"/>
      <c r="I1161" s="2" t="s">
        <v>2487</v>
      </c>
      <c r="J1161" s="3" t="s">
        <v>2488</v>
      </c>
      <c r="K1161" s="2" t="s">
        <v>2489</v>
      </c>
      <c r="L1161" s="2" t="s">
        <v>2490</v>
      </c>
      <c r="M1161" s="3" t="s">
        <v>1057</v>
      </c>
      <c r="N1161" s="2" t="s">
        <v>1056</v>
      </c>
      <c r="O1161" s="2" t="s">
        <v>3745</v>
      </c>
      <c r="P1161" s="2">
        <v>10</v>
      </c>
      <c r="Q1161" s="3" t="s">
        <v>2519</v>
      </c>
      <c r="R1161" s="2" t="s">
        <v>951</v>
      </c>
      <c r="S1161" s="3" t="s">
        <v>2520</v>
      </c>
      <c r="T1161" s="3" t="s">
        <v>2496</v>
      </c>
      <c r="U1161" s="2">
        <v>111058</v>
      </c>
      <c r="V1161" s="2">
        <v>1</v>
      </c>
      <c r="W1161" s="2">
        <v>0</v>
      </c>
      <c r="X1161" s="2" t="s">
        <v>3746</v>
      </c>
      <c r="Z1161" s="51">
        <v>45889.777029363402</v>
      </c>
      <c r="AB1161" s="2" t="s">
        <v>950</v>
      </c>
    </row>
    <row r="1162" spans="1:28" ht="15.75" x14ac:dyDescent="0.25">
      <c r="A1162" s="2">
        <v>1161</v>
      </c>
      <c r="B1162" s="50" t="s">
        <v>1055</v>
      </c>
      <c r="C1162" s="47">
        <f ca="1">SUMIF([1]Data!$AC$2:$AC$173,C1162,[1]Data!$AD$2:$AD$173)</f>
        <v>0</v>
      </c>
      <c r="D1162" s="51">
        <v>45889</v>
      </c>
      <c r="E1162" s="51">
        <v>45889</v>
      </c>
      <c r="F1162" s="52">
        <v>45889.780630243098</v>
      </c>
      <c r="G1162" s="3" t="s">
        <v>5577</v>
      </c>
      <c r="H1162" s="51"/>
      <c r="I1162" s="2" t="s">
        <v>2487</v>
      </c>
      <c r="J1162" s="3" t="s">
        <v>2488</v>
      </c>
      <c r="K1162" s="2" t="s">
        <v>2489</v>
      </c>
      <c r="L1162" s="2" t="s">
        <v>2490</v>
      </c>
      <c r="M1162" s="3" t="s">
        <v>1054</v>
      </c>
      <c r="N1162" s="2" t="s">
        <v>1053</v>
      </c>
      <c r="O1162" s="2" t="s">
        <v>5578</v>
      </c>
      <c r="P1162" s="2">
        <v>10</v>
      </c>
      <c r="Q1162" s="3" t="s">
        <v>2498</v>
      </c>
      <c r="R1162" s="2" t="s">
        <v>977</v>
      </c>
      <c r="S1162" s="3" t="s">
        <v>2499</v>
      </c>
      <c r="T1162" s="3" t="s">
        <v>2496</v>
      </c>
      <c r="U1162" s="2">
        <v>50400</v>
      </c>
      <c r="V1162" s="2">
        <v>1</v>
      </c>
      <c r="W1162" s="2">
        <v>0</v>
      </c>
      <c r="X1162" s="2" t="s">
        <v>1053</v>
      </c>
      <c r="Z1162" s="51">
        <v>45889.780632951399</v>
      </c>
      <c r="AB1162" s="2" t="s">
        <v>950</v>
      </c>
    </row>
    <row r="1163" spans="1:28" ht="15.75" x14ac:dyDescent="0.25">
      <c r="A1163" s="2">
        <v>1162</v>
      </c>
      <c r="B1163" s="50" t="s">
        <v>1052</v>
      </c>
      <c r="C1163" s="47">
        <f ca="1">SUMIF([1]Data!$AC$2:$AC$173,C1163,[1]Data!$AD$2:$AD$173)</f>
        <v>0</v>
      </c>
      <c r="D1163" s="51">
        <v>45889</v>
      </c>
      <c r="E1163" s="51">
        <v>45894</v>
      </c>
      <c r="F1163" s="52">
        <v>45889.780642905098</v>
      </c>
      <c r="G1163" s="3" t="s">
        <v>5579</v>
      </c>
      <c r="H1163" s="51"/>
      <c r="I1163" s="2" t="s">
        <v>2487</v>
      </c>
      <c r="J1163" s="3" t="s">
        <v>2488</v>
      </c>
      <c r="K1163" s="2" t="s">
        <v>2489</v>
      </c>
      <c r="L1163" s="2" t="s">
        <v>2490</v>
      </c>
      <c r="M1163" s="3" t="s">
        <v>1051</v>
      </c>
      <c r="N1163" s="2" t="s">
        <v>1050</v>
      </c>
      <c r="O1163" s="2" t="s">
        <v>5496</v>
      </c>
      <c r="P1163" s="2">
        <v>10</v>
      </c>
      <c r="Q1163" s="3" t="s">
        <v>2519</v>
      </c>
      <c r="R1163" s="2" t="s">
        <v>951</v>
      </c>
      <c r="S1163" s="3" t="s">
        <v>2520</v>
      </c>
      <c r="T1163" s="3" t="s">
        <v>2496</v>
      </c>
      <c r="U1163" s="2">
        <v>111058</v>
      </c>
      <c r="V1163" s="2">
        <v>1</v>
      </c>
      <c r="W1163" s="2">
        <v>0</v>
      </c>
      <c r="X1163" s="2" t="s">
        <v>1050</v>
      </c>
      <c r="Z1163" s="51">
        <v>45889.780645601903</v>
      </c>
      <c r="AA1163" s="2" t="s">
        <v>5580</v>
      </c>
      <c r="AB1163" s="2" t="s">
        <v>950</v>
      </c>
    </row>
    <row r="1164" spans="1:28" ht="15.75" x14ac:dyDescent="0.25">
      <c r="A1164" s="2">
        <v>1163</v>
      </c>
      <c r="B1164" s="50" t="s">
        <v>1049</v>
      </c>
      <c r="C1164" s="47">
        <f ca="1">SUMIF([1]Data!$AC$2:$AC$173,C1164,[1]Data!$AD$2:$AD$173)</f>
        <v>0</v>
      </c>
      <c r="D1164" s="51">
        <v>45889</v>
      </c>
      <c r="E1164" s="51">
        <v>45889</v>
      </c>
      <c r="F1164" s="52">
        <v>45889.783130555603</v>
      </c>
      <c r="G1164" s="3" t="s">
        <v>5581</v>
      </c>
      <c r="H1164" s="51"/>
      <c r="I1164" s="2" t="s">
        <v>2487</v>
      </c>
      <c r="J1164" s="3" t="s">
        <v>2488</v>
      </c>
      <c r="K1164" s="2" t="s">
        <v>2489</v>
      </c>
      <c r="L1164" s="2" t="s">
        <v>2490</v>
      </c>
      <c r="M1164" s="3" t="s">
        <v>1048</v>
      </c>
      <c r="N1164" s="2" t="s">
        <v>1047</v>
      </c>
      <c r="O1164" s="2" t="s">
        <v>4859</v>
      </c>
      <c r="P1164" s="2">
        <v>10</v>
      </c>
      <c r="Q1164" s="3" t="s">
        <v>2547</v>
      </c>
      <c r="R1164" s="2" t="s">
        <v>994</v>
      </c>
      <c r="S1164" s="3" t="s">
        <v>2548</v>
      </c>
      <c r="T1164" s="3" t="s">
        <v>2496</v>
      </c>
      <c r="U1164" s="2">
        <v>111606</v>
      </c>
      <c r="V1164" s="2">
        <v>2</v>
      </c>
      <c r="W1164" s="2">
        <v>0</v>
      </c>
      <c r="X1164" s="2" t="s">
        <v>1047</v>
      </c>
      <c r="Z1164" s="51">
        <v>45889.7831335995</v>
      </c>
      <c r="AB1164" s="2" t="s">
        <v>950</v>
      </c>
    </row>
    <row r="1165" spans="1:28" ht="15.75" x14ac:dyDescent="0.25">
      <c r="A1165" s="2">
        <v>1164</v>
      </c>
      <c r="B1165" s="50" t="s">
        <v>1046</v>
      </c>
      <c r="C1165" s="47">
        <f ca="1">SUMIF([1]Data!$AC$2:$AC$173,C1165,[1]Data!$AD$2:$AD$173)</f>
        <v>0</v>
      </c>
      <c r="D1165" s="51">
        <v>45889</v>
      </c>
      <c r="E1165" s="51">
        <v>45889</v>
      </c>
      <c r="F1165" s="52">
        <v>45889.787559108801</v>
      </c>
      <c r="G1165" s="3" t="s">
        <v>5582</v>
      </c>
      <c r="H1165" s="51"/>
      <c r="I1165" s="2" t="s">
        <v>2487</v>
      </c>
      <c r="J1165" s="3" t="s">
        <v>2488</v>
      </c>
      <c r="K1165" s="2" t="s">
        <v>2489</v>
      </c>
      <c r="L1165" s="2" t="s">
        <v>2490</v>
      </c>
      <c r="M1165" s="3" t="s">
        <v>1045</v>
      </c>
      <c r="N1165" s="2" t="s">
        <v>1044</v>
      </c>
      <c r="O1165" s="2" t="s">
        <v>5583</v>
      </c>
      <c r="P1165" s="2">
        <v>10</v>
      </c>
      <c r="Q1165" s="3" t="s">
        <v>2510</v>
      </c>
      <c r="R1165" s="2" t="s">
        <v>955</v>
      </c>
      <c r="S1165" s="3" t="s">
        <v>2511</v>
      </c>
      <c r="T1165" s="3" t="s">
        <v>2496</v>
      </c>
      <c r="U1165" s="2">
        <v>46000</v>
      </c>
      <c r="V1165" s="2">
        <v>3</v>
      </c>
      <c r="W1165" s="2">
        <v>0</v>
      </c>
      <c r="X1165" s="2" t="s">
        <v>1044</v>
      </c>
      <c r="Z1165" s="51">
        <v>45889.787561724501</v>
      </c>
      <c r="AB1165" s="2" t="s">
        <v>950</v>
      </c>
    </row>
    <row r="1166" spans="1:28" ht="15.75" x14ac:dyDescent="0.25">
      <c r="A1166" s="2">
        <v>1165</v>
      </c>
      <c r="B1166" s="50" t="s">
        <v>1046</v>
      </c>
      <c r="C1166" s="47">
        <f ca="1">SUMIF([1]Data!$AC$2:$AC$173,C1166,[1]Data!$AD$2:$AD$173)</f>
        <v>0</v>
      </c>
      <c r="D1166" s="51">
        <v>45889</v>
      </c>
      <c r="E1166" s="51">
        <v>45889</v>
      </c>
      <c r="F1166" s="52">
        <v>45889.787559108801</v>
      </c>
      <c r="G1166" s="3" t="s">
        <v>5582</v>
      </c>
      <c r="H1166" s="51"/>
      <c r="I1166" s="2" t="s">
        <v>2487</v>
      </c>
      <c r="J1166" s="3" t="s">
        <v>2488</v>
      </c>
      <c r="K1166" s="2" t="s">
        <v>2489</v>
      </c>
      <c r="L1166" s="2" t="s">
        <v>2490</v>
      </c>
      <c r="M1166" s="3" t="s">
        <v>1045</v>
      </c>
      <c r="N1166" s="2" t="s">
        <v>1044</v>
      </c>
      <c r="O1166" s="2" t="s">
        <v>5583</v>
      </c>
      <c r="P1166" s="2">
        <v>20</v>
      </c>
      <c r="Q1166" s="3" t="s">
        <v>2519</v>
      </c>
      <c r="R1166" s="2" t="s">
        <v>951</v>
      </c>
      <c r="S1166" s="3" t="s">
        <v>2520</v>
      </c>
      <c r="T1166" s="3" t="s">
        <v>2496</v>
      </c>
      <c r="U1166" s="2">
        <v>111058</v>
      </c>
      <c r="V1166" s="2">
        <v>1</v>
      </c>
      <c r="W1166" s="2">
        <v>0</v>
      </c>
      <c r="X1166" s="2" t="s">
        <v>1044</v>
      </c>
      <c r="Z1166" s="51">
        <v>45889.787561724501</v>
      </c>
      <c r="AB1166" s="2" t="s">
        <v>950</v>
      </c>
    </row>
    <row r="1167" spans="1:28" ht="15.75" x14ac:dyDescent="0.25">
      <c r="A1167" s="2">
        <v>1166</v>
      </c>
      <c r="B1167" s="50" t="s">
        <v>1043</v>
      </c>
      <c r="C1167" s="47">
        <f ca="1">SUMIF([1]Data!$AC$2:$AC$173,C1167,[1]Data!$AD$2:$AD$173)</f>
        <v>0</v>
      </c>
      <c r="D1167" s="51">
        <v>45889</v>
      </c>
      <c r="E1167" s="51">
        <v>45889</v>
      </c>
      <c r="F1167" s="52">
        <v>45889.793303587998</v>
      </c>
      <c r="G1167" s="3" t="s">
        <v>5584</v>
      </c>
      <c r="H1167" s="51"/>
      <c r="I1167" s="2" t="s">
        <v>2487</v>
      </c>
      <c r="J1167" s="3" t="s">
        <v>2488</v>
      </c>
      <c r="K1167" s="2" t="s">
        <v>2489</v>
      </c>
      <c r="L1167" s="2" t="s">
        <v>2490</v>
      </c>
      <c r="M1167" s="3" t="s">
        <v>1042</v>
      </c>
      <c r="N1167" s="2" t="s">
        <v>1041</v>
      </c>
      <c r="O1167" s="2" t="s">
        <v>5585</v>
      </c>
      <c r="P1167" s="2">
        <v>10</v>
      </c>
      <c r="Q1167" s="3" t="s">
        <v>2510</v>
      </c>
      <c r="R1167" s="2" t="s">
        <v>955</v>
      </c>
      <c r="S1167" s="3" t="s">
        <v>2511</v>
      </c>
      <c r="T1167" s="3" t="s">
        <v>2496</v>
      </c>
      <c r="U1167" s="2">
        <v>46000</v>
      </c>
      <c r="V1167" s="2">
        <v>6</v>
      </c>
      <c r="W1167" s="2">
        <v>0</v>
      </c>
      <c r="X1167" s="2" t="s">
        <v>5586</v>
      </c>
      <c r="Z1167" s="51">
        <v>45889.793306631902</v>
      </c>
      <c r="AB1167" s="2" t="s">
        <v>950</v>
      </c>
    </row>
    <row r="1168" spans="1:28" ht="15.75" x14ac:dyDescent="0.25">
      <c r="A1168" s="2">
        <v>1167</v>
      </c>
      <c r="B1168" s="50" t="s">
        <v>1040</v>
      </c>
      <c r="C1168" s="47">
        <f ca="1">SUMIF([1]Data!$AC$2:$AC$173,C1168,[1]Data!$AD$2:$AD$173)</f>
        <v>0</v>
      </c>
      <c r="D1168" s="51">
        <v>45889</v>
      </c>
      <c r="E1168" s="51">
        <v>45889</v>
      </c>
      <c r="F1168" s="52">
        <v>45889.797291169001</v>
      </c>
      <c r="G1168" s="3" t="s">
        <v>5587</v>
      </c>
      <c r="H1168" s="51"/>
      <c r="I1168" s="2" t="s">
        <v>2487</v>
      </c>
      <c r="J1168" s="3" t="s">
        <v>2488</v>
      </c>
      <c r="K1168" s="2" t="s">
        <v>2489</v>
      </c>
      <c r="L1168" s="2" t="s">
        <v>2490</v>
      </c>
      <c r="M1168" s="3" t="s">
        <v>1039</v>
      </c>
      <c r="N1168" s="2" t="s">
        <v>1038</v>
      </c>
      <c r="O1168" s="2" t="s">
        <v>5588</v>
      </c>
      <c r="P1168" s="2">
        <v>10</v>
      </c>
      <c r="Q1168" s="3" t="s">
        <v>2502</v>
      </c>
      <c r="R1168" s="2" t="s">
        <v>981</v>
      </c>
      <c r="S1168" s="3" t="s">
        <v>2503</v>
      </c>
      <c r="T1168" s="3" t="s">
        <v>2496</v>
      </c>
      <c r="U1168" s="2">
        <v>50182</v>
      </c>
      <c r="V1168" s="2">
        <v>2</v>
      </c>
      <c r="W1168" s="2">
        <v>0</v>
      </c>
      <c r="X1168" s="2" t="s">
        <v>1038</v>
      </c>
      <c r="Y1168" s="2" t="s">
        <v>2541</v>
      </c>
      <c r="Z1168" s="51">
        <v>45889.797294328702</v>
      </c>
      <c r="AB1168" s="2" t="s">
        <v>950</v>
      </c>
    </row>
    <row r="1169" spans="1:28" ht="15.75" x14ac:dyDescent="0.25">
      <c r="A1169" s="2">
        <v>1168</v>
      </c>
      <c r="B1169" s="50" t="s">
        <v>1040</v>
      </c>
      <c r="C1169" s="47">
        <f ca="1">SUMIF([1]Data!$AC$2:$AC$173,C1169,[1]Data!$AD$2:$AD$173)</f>
        <v>0</v>
      </c>
      <c r="D1169" s="51">
        <v>45889</v>
      </c>
      <c r="E1169" s="51">
        <v>45889</v>
      </c>
      <c r="F1169" s="52">
        <v>45889.797291169001</v>
      </c>
      <c r="G1169" s="3" t="s">
        <v>5587</v>
      </c>
      <c r="H1169" s="51"/>
      <c r="I1169" s="2" t="s">
        <v>2487</v>
      </c>
      <c r="J1169" s="3" t="s">
        <v>2488</v>
      </c>
      <c r="K1169" s="2" t="s">
        <v>2489</v>
      </c>
      <c r="L1169" s="2" t="s">
        <v>2490</v>
      </c>
      <c r="M1169" s="3" t="s">
        <v>1039</v>
      </c>
      <c r="N1169" s="2" t="s">
        <v>1038</v>
      </c>
      <c r="O1169" s="2" t="s">
        <v>5588</v>
      </c>
      <c r="P1169" s="2">
        <v>20</v>
      </c>
      <c r="Q1169" s="3" t="s">
        <v>2519</v>
      </c>
      <c r="R1169" s="2" t="s">
        <v>951</v>
      </c>
      <c r="S1169" s="3" t="s">
        <v>2520</v>
      </c>
      <c r="T1169" s="3" t="s">
        <v>2496</v>
      </c>
      <c r="U1169" s="2">
        <v>111058</v>
      </c>
      <c r="V1169" s="2">
        <v>1</v>
      </c>
      <c r="W1169" s="2">
        <v>0</v>
      </c>
      <c r="X1169" s="2" t="s">
        <v>1038</v>
      </c>
      <c r="Y1169" s="2" t="s">
        <v>2541</v>
      </c>
      <c r="Z1169" s="51">
        <v>45889.797294328702</v>
      </c>
      <c r="AB1169" s="2" t="s">
        <v>950</v>
      </c>
    </row>
    <row r="1170" spans="1:28" ht="15.75" x14ac:dyDescent="0.25">
      <c r="A1170" s="2">
        <v>1169</v>
      </c>
      <c r="B1170" s="50" t="s">
        <v>1040</v>
      </c>
      <c r="C1170" s="47">
        <f ca="1">SUMIF([1]Data!$AC$2:$AC$173,C1170,[1]Data!$AD$2:$AD$173)</f>
        <v>0</v>
      </c>
      <c r="D1170" s="51">
        <v>45889</v>
      </c>
      <c r="E1170" s="51">
        <v>45889</v>
      </c>
      <c r="F1170" s="52">
        <v>45889.797291169001</v>
      </c>
      <c r="G1170" s="3" t="s">
        <v>5587</v>
      </c>
      <c r="H1170" s="51"/>
      <c r="I1170" s="2" t="s">
        <v>2487</v>
      </c>
      <c r="J1170" s="3" t="s">
        <v>2488</v>
      </c>
      <c r="K1170" s="2" t="s">
        <v>2489</v>
      </c>
      <c r="L1170" s="2" t="s">
        <v>2490</v>
      </c>
      <c r="M1170" s="3" t="s">
        <v>1039</v>
      </c>
      <c r="N1170" s="2" t="s">
        <v>1038</v>
      </c>
      <c r="O1170" s="2" t="s">
        <v>5588</v>
      </c>
      <c r="P1170" s="2">
        <v>30</v>
      </c>
      <c r="Q1170" s="3" t="s">
        <v>2556</v>
      </c>
      <c r="R1170" s="2" t="s">
        <v>960</v>
      </c>
      <c r="S1170" s="3" t="s">
        <v>2557</v>
      </c>
      <c r="T1170" s="3" t="s">
        <v>2496</v>
      </c>
      <c r="U1170" s="2">
        <v>55595</v>
      </c>
      <c r="V1170" s="2">
        <v>2</v>
      </c>
      <c r="W1170" s="2">
        <v>0</v>
      </c>
      <c r="X1170" s="2" t="s">
        <v>1038</v>
      </c>
      <c r="Y1170" s="2" t="s">
        <v>2541</v>
      </c>
      <c r="Z1170" s="51">
        <v>45889.797294328702</v>
      </c>
      <c r="AB1170" s="2" t="s">
        <v>950</v>
      </c>
    </row>
    <row r="1171" spans="1:28" ht="15.75" x14ac:dyDescent="0.25">
      <c r="A1171" s="2">
        <v>1170</v>
      </c>
      <c r="B1171" s="50" t="s">
        <v>1037</v>
      </c>
      <c r="C1171" s="47">
        <f ca="1">SUMIF([1]Data!$AC$2:$AC$173,C1171,[1]Data!$AD$2:$AD$173)</f>
        <v>0</v>
      </c>
      <c r="D1171" s="51">
        <v>45889</v>
      </c>
      <c r="E1171" s="51">
        <v>45889</v>
      </c>
      <c r="F1171" s="52">
        <v>45889.803918715297</v>
      </c>
      <c r="G1171" s="3" t="s">
        <v>5589</v>
      </c>
      <c r="H1171" s="51"/>
      <c r="I1171" s="2" t="s">
        <v>2487</v>
      </c>
      <c r="J1171" s="3" t="s">
        <v>2488</v>
      </c>
      <c r="K1171" s="2" t="s">
        <v>2489</v>
      </c>
      <c r="L1171" s="2" t="s">
        <v>2490</v>
      </c>
      <c r="M1171" s="3" t="s">
        <v>1036</v>
      </c>
      <c r="N1171" s="2" t="s">
        <v>1035</v>
      </c>
      <c r="O1171" s="2" t="s">
        <v>5574</v>
      </c>
      <c r="P1171" s="2">
        <v>10</v>
      </c>
      <c r="Q1171" s="3" t="s">
        <v>2510</v>
      </c>
      <c r="R1171" s="2" t="s">
        <v>955</v>
      </c>
      <c r="S1171" s="3" t="s">
        <v>2511</v>
      </c>
      <c r="T1171" s="3" t="s">
        <v>2496</v>
      </c>
      <c r="U1171" s="2">
        <v>46000</v>
      </c>
      <c r="V1171" s="2">
        <v>1</v>
      </c>
      <c r="W1171" s="2">
        <v>0</v>
      </c>
      <c r="X1171" s="2" t="s">
        <v>1035</v>
      </c>
      <c r="Y1171" s="2" t="s">
        <v>5575</v>
      </c>
      <c r="Z1171" s="51">
        <v>45889.803921261599</v>
      </c>
      <c r="AB1171" s="2" t="s">
        <v>950</v>
      </c>
    </row>
    <row r="1172" spans="1:28" ht="15.75" x14ac:dyDescent="0.25">
      <c r="A1172" s="2">
        <v>1171</v>
      </c>
      <c r="B1172" s="50" t="s">
        <v>1034</v>
      </c>
      <c r="C1172" s="47">
        <f ca="1">SUMIF([1]Data!$AC$2:$AC$173,C1172,[1]Data!$AD$2:$AD$173)</f>
        <v>0</v>
      </c>
      <c r="D1172" s="51">
        <v>45889</v>
      </c>
      <c r="E1172" s="51">
        <v>45894</v>
      </c>
      <c r="F1172" s="52">
        <v>45889.818563159701</v>
      </c>
      <c r="G1172" s="3" t="s">
        <v>5590</v>
      </c>
      <c r="H1172" s="51"/>
      <c r="I1172" s="2" t="s">
        <v>2487</v>
      </c>
      <c r="J1172" s="3" t="s">
        <v>2488</v>
      </c>
      <c r="K1172" s="2" t="s">
        <v>2489</v>
      </c>
      <c r="L1172" s="2" t="s">
        <v>2490</v>
      </c>
      <c r="M1172" s="3" t="s">
        <v>1033</v>
      </c>
      <c r="N1172" s="2" t="s">
        <v>1032</v>
      </c>
      <c r="O1172" s="2" t="s">
        <v>5591</v>
      </c>
      <c r="P1172" s="2">
        <v>10</v>
      </c>
      <c r="Q1172" s="3" t="s">
        <v>2519</v>
      </c>
      <c r="R1172" s="2" t="s">
        <v>951</v>
      </c>
      <c r="S1172" s="3" t="s">
        <v>2520</v>
      </c>
      <c r="T1172" s="3" t="s">
        <v>2496</v>
      </c>
      <c r="U1172" s="2">
        <v>111058</v>
      </c>
      <c r="V1172" s="2">
        <v>1</v>
      </c>
      <c r="W1172" s="2">
        <v>0</v>
      </c>
      <c r="X1172" s="2" t="s">
        <v>1032</v>
      </c>
      <c r="Z1172" s="51">
        <v>45889.818565775502</v>
      </c>
      <c r="AA1172" s="2" t="s">
        <v>5592</v>
      </c>
      <c r="AB1172" s="2" t="s">
        <v>950</v>
      </c>
    </row>
    <row r="1173" spans="1:28" ht="15.75" x14ac:dyDescent="0.25">
      <c r="A1173" s="2">
        <v>1172</v>
      </c>
      <c r="B1173" s="50" t="s">
        <v>1031</v>
      </c>
      <c r="C1173" s="47">
        <f ca="1">SUMIF([1]Data!$AC$2:$AC$173,C1173,[1]Data!$AD$2:$AD$173)</f>
        <v>0</v>
      </c>
      <c r="D1173" s="51">
        <v>45889</v>
      </c>
      <c r="E1173" s="51">
        <v>45894</v>
      </c>
      <c r="F1173" s="52">
        <v>45889.824405868101</v>
      </c>
      <c r="G1173" s="3" t="s">
        <v>5593</v>
      </c>
      <c r="H1173" s="51"/>
      <c r="I1173" s="2" t="s">
        <v>2487</v>
      </c>
      <c r="J1173" s="3" t="s">
        <v>2488</v>
      </c>
      <c r="K1173" s="2" t="s">
        <v>2489</v>
      </c>
      <c r="L1173" s="2" t="s">
        <v>2490</v>
      </c>
      <c r="M1173" s="3" t="s">
        <v>1030</v>
      </c>
      <c r="N1173" s="2" t="s">
        <v>1029</v>
      </c>
      <c r="O1173" s="2" t="s">
        <v>5594</v>
      </c>
      <c r="P1173" s="2">
        <v>10</v>
      </c>
      <c r="Q1173" s="3" t="s">
        <v>2563</v>
      </c>
      <c r="R1173" s="2" t="s">
        <v>961</v>
      </c>
      <c r="S1173" s="3" t="s">
        <v>2564</v>
      </c>
      <c r="T1173" s="3" t="s">
        <v>2496</v>
      </c>
      <c r="U1173" s="2">
        <v>73431</v>
      </c>
      <c r="V1173" s="2">
        <v>1</v>
      </c>
      <c r="W1173" s="2">
        <v>0</v>
      </c>
      <c r="X1173" s="2" t="s">
        <v>5595</v>
      </c>
      <c r="Z1173" s="51">
        <v>45889.824408182903</v>
      </c>
      <c r="AB1173" s="2" t="s">
        <v>950</v>
      </c>
    </row>
    <row r="1174" spans="1:28" ht="15.75" x14ac:dyDescent="0.25">
      <c r="A1174" s="2">
        <v>1173</v>
      </c>
      <c r="B1174" s="50" t="s">
        <v>1031</v>
      </c>
      <c r="C1174" s="47">
        <f ca="1">SUMIF([1]Data!$AC$2:$AC$173,C1174,[1]Data!$AD$2:$AD$173)</f>
        <v>0</v>
      </c>
      <c r="D1174" s="51">
        <v>45889</v>
      </c>
      <c r="E1174" s="51">
        <v>45894</v>
      </c>
      <c r="F1174" s="52">
        <v>45889.824405868101</v>
      </c>
      <c r="G1174" s="3" t="s">
        <v>5593</v>
      </c>
      <c r="H1174" s="51"/>
      <c r="I1174" s="2" t="s">
        <v>2487</v>
      </c>
      <c r="J1174" s="3" t="s">
        <v>2488</v>
      </c>
      <c r="K1174" s="2" t="s">
        <v>2489</v>
      </c>
      <c r="L1174" s="2" t="s">
        <v>2490</v>
      </c>
      <c r="M1174" s="3" t="s">
        <v>1030</v>
      </c>
      <c r="N1174" s="2" t="s">
        <v>1029</v>
      </c>
      <c r="O1174" s="2" t="s">
        <v>5594</v>
      </c>
      <c r="P1174" s="2">
        <v>20</v>
      </c>
      <c r="Q1174" s="3" t="s">
        <v>2528</v>
      </c>
      <c r="R1174" s="2" t="s">
        <v>965</v>
      </c>
      <c r="S1174" s="3" t="s">
        <v>2529</v>
      </c>
      <c r="T1174" s="3" t="s">
        <v>2496</v>
      </c>
      <c r="U1174" s="2">
        <v>74250</v>
      </c>
      <c r="V1174" s="2">
        <v>2</v>
      </c>
      <c r="W1174" s="2">
        <v>0</v>
      </c>
      <c r="X1174" s="2" t="s">
        <v>5595</v>
      </c>
      <c r="Z1174" s="51">
        <v>45889.824408182903</v>
      </c>
      <c r="AB1174" s="2" t="s">
        <v>950</v>
      </c>
    </row>
    <row r="1175" spans="1:28" ht="15.75" x14ac:dyDescent="0.25">
      <c r="A1175" s="2">
        <v>1174</v>
      </c>
      <c r="B1175" s="50" t="s">
        <v>1031</v>
      </c>
      <c r="C1175" s="47">
        <f ca="1">SUMIF([1]Data!$AC$2:$AC$173,C1175,[1]Data!$AD$2:$AD$173)</f>
        <v>0</v>
      </c>
      <c r="D1175" s="51">
        <v>45889</v>
      </c>
      <c r="E1175" s="51">
        <v>45894</v>
      </c>
      <c r="F1175" s="52">
        <v>45889.824405868101</v>
      </c>
      <c r="G1175" s="3" t="s">
        <v>5593</v>
      </c>
      <c r="H1175" s="51"/>
      <c r="I1175" s="2" t="s">
        <v>2487</v>
      </c>
      <c r="J1175" s="3" t="s">
        <v>2488</v>
      </c>
      <c r="K1175" s="2" t="s">
        <v>2489</v>
      </c>
      <c r="L1175" s="2" t="s">
        <v>2490</v>
      </c>
      <c r="M1175" s="3" t="s">
        <v>1030</v>
      </c>
      <c r="N1175" s="2" t="s">
        <v>1029</v>
      </c>
      <c r="O1175" s="2" t="s">
        <v>5594</v>
      </c>
      <c r="P1175" s="2">
        <v>30</v>
      </c>
      <c r="Q1175" s="3" t="s">
        <v>2519</v>
      </c>
      <c r="R1175" s="2" t="s">
        <v>951</v>
      </c>
      <c r="S1175" s="3" t="s">
        <v>2520</v>
      </c>
      <c r="T1175" s="3" t="s">
        <v>2496</v>
      </c>
      <c r="U1175" s="2">
        <v>111058</v>
      </c>
      <c r="V1175" s="2">
        <v>1</v>
      </c>
      <c r="W1175" s="2">
        <v>0</v>
      </c>
      <c r="X1175" s="2" t="s">
        <v>5595</v>
      </c>
      <c r="Z1175" s="51">
        <v>45889.824408182903</v>
      </c>
      <c r="AB1175" s="2" t="s">
        <v>950</v>
      </c>
    </row>
    <row r="1176" spans="1:28" ht="15.75" x14ac:dyDescent="0.25">
      <c r="A1176" s="2">
        <v>1175</v>
      </c>
      <c r="B1176" s="50" t="s">
        <v>1031</v>
      </c>
      <c r="C1176" s="47">
        <f ca="1">SUMIF([1]Data!$AC$2:$AC$173,C1176,[1]Data!$AD$2:$AD$173)</f>
        <v>0</v>
      </c>
      <c r="D1176" s="51">
        <v>45889</v>
      </c>
      <c r="E1176" s="51">
        <v>45894</v>
      </c>
      <c r="F1176" s="52">
        <v>45889.824405868101</v>
      </c>
      <c r="G1176" s="3" t="s">
        <v>5593</v>
      </c>
      <c r="H1176" s="51"/>
      <c r="I1176" s="2" t="s">
        <v>2487</v>
      </c>
      <c r="J1176" s="3" t="s">
        <v>2488</v>
      </c>
      <c r="K1176" s="2" t="s">
        <v>2489</v>
      </c>
      <c r="L1176" s="2" t="s">
        <v>2490</v>
      </c>
      <c r="M1176" s="3" t="s">
        <v>1030</v>
      </c>
      <c r="N1176" s="2" t="s">
        <v>1029</v>
      </c>
      <c r="O1176" s="2" t="s">
        <v>5594</v>
      </c>
      <c r="P1176" s="2">
        <v>40</v>
      </c>
      <c r="Q1176" s="3" t="s">
        <v>2502</v>
      </c>
      <c r="R1176" s="2" t="s">
        <v>981</v>
      </c>
      <c r="S1176" s="3" t="s">
        <v>2503</v>
      </c>
      <c r="T1176" s="3" t="s">
        <v>2496</v>
      </c>
      <c r="U1176" s="2">
        <v>50182</v>
      </c>
      <c r="V1176" s="2">
        <v>5</v>
      </c>
      <c r="W1176" s="2">
        <v>0</v>
      </c>
      <c r="X1176" s="2" t="s">
        <v>5595</v>
      </c>
      <c r="Z1176" s="51">
        <v>45889.824408182903</v>
      </c>
      <c r="AB1176" s="2" t="s">
        <v>950</v>
      </c>
    </row>
    <row r="1177" spans="1:28" ht="15.75" x14ac:dyDescent="0.25">
      <c r="A1177" s="2">
        <v>1176</v>
      </c>
      <c r="B1177" s="50" t="s">
        <v>1031</v>
      </c>
      <c r="C1177" s="47">
        <f ca="1">SUMIF([1]Data!$AC$2:$AC$173,C1177,[1]Data!$AD$2:$AD$173)</f>
        <v>0</v>
      </c>
      <c r="D1177" s="51">
        <v>45889</v>
      </c>
      <c r="E1177" s="51">
        <v>45894</v>
      </c>
      <c r="F1177" s="52">
        <v>45889.824405868101</v>
      </c>
      <c r="G1177" s="3" t="s">
        <v>5593</v>
      </c>
      <c r="H1177" s="51"/>
      <c r="I1177" s="2" t="s">
        <v>2487</v>
      </c>
      <c r="J1177" s="3" t="s">
        <v>2488</v>
      </c>
      <c r="K1177" s="2" t="s">
        <v>2489</v>
      </c>
      <c r="L1177" s="2" t="s">
        <v>2490</v>
      </c>
      <c r="M1177" s="3" t="s">
        <v>1030</v>
      </c>
      <c r="N1177" s="2" t="s">
        <v>1029</v>
      </c>
      <c r="O1177" s="2" t="s">
        <v>5594</v>
      </c>
      <c r="P1177" s="2">
        <v>50</v>
      </c>
      <c r="Q1177" s="3" t="s">
        <v>2556</v>
      </c>
      <c r="R1177" s="2" t="s">
        <v>960</v>
      </c>
      <c r="S1177" s="3" t="s">
        <v>2557</v>
      </c>
      <c r="T1177" s="3" t="s">
        <v>2496</v>
      </c>
      <c r="U1177" s="2">
        <v>55595</v>
      </c>
      <c r="V1177" s="2">
        <v>4</v>
      </c>
      <c r="W1177" s="2">
        <v>0</v>
      </c>
      <c r="X1177" s="2" t="s">
        <v>5595</v>
      </c>
      <c r="Z1177" s="51">
        <v>45889.824408182903</v>
      </c>
      <c r="AB1177" s="2" t="s">
        <v>950</v>
      </c>
    </row>
    <row r="1178" spans="1:28" ht="15.75" x14ac:dyDescent="0.25">
      <c r="A1178" s="2">
        <v>1177</v>
      </c>
      <c r="B1178" s="50" t="s">
        <v>1028</v>
      </c>
      <c r="C1178" s="47">
        <f ca="1">SUMIF([1]Data!$AC$2:$AC$173,C1178,[1]Data!$AD$2:$AD$173)</f>
        <v>0</v>
      </c>
      <c r="D1178" s="51">
        <v>45889</v>
      </c>
      <c r="E1178" s="51">
        <v>45894</v>
      </c>
      <c r="F1178" s="52">
        <v>45889.827679398099</v>
      </c>
      <c r="G1178" s="3" t="s">
        <v>5596</v>
      </c>
      <c r="H1178" s="51"/>
      <c r="I1178" s="2" t="s">
        <v>2487</v>
      </c>
      <c r="J1178" s="3" t="s">
        <v>2488</v>
      </c>
      <c r="K1178" s="2" t="s">
        <v>2489</v>
      </c>
      <c r="L1178" s="2" t="s">
        <v>2490</v>
      </c>
      <c r="M1178" s="3" t="s">
        <v>1027</v>
      </c>
      <c r="N1178" s="2" t="s">
        <v>1026</v>
      </c>
      <c r="O1178" s="2" t="s">
        <v>5597</v>
      </c>
      <c r="P1178" s="2">
        <v>10</v>
      </c>
      <c r="Q1178" s="3" t="s">
        <v>2519</v>
      </c>
      <c r="R1178" s="2" t="s">
        <v>951</v>
      </c>
      <c r="S1178" s="3" t="s">
        <v>2520</v>
      </c>
      <c r="T1178" s="3" t="s">
        <v>2496</v>
      </c>
      <c r="U1178" s="2">
        <v>111058</v>
      </c>
      <c r="V1178" s="2">
        <v>1</v>
      </c>
      <c r="W1178" s="2">
        <v>0</v>
      </c>
      <c r="X1178" s="2" t="s">
        <v>1026</v>
      </c>
      <c r="Z1178" s="51">
        <v>45889.827681793999</v>
      </c>
      <c r="AA1178" s="2" t="s">
        <v>5598</v>
      </c>
      <c r="AB1178" s="2" t="s">
        <v>950</v>
      </c>
    </row>
    <row r="1179" spans="1:28" ht="15.75" x14ac:dyDescent="0.25">
      <c r="A1179" s="2">
        <v>1178</v>
      </c>
      <c r="B1179" s="50" t="s">
        <v>1025</v>
      </c>
      <c r="C1179" s="47">
        <f ca="1">SUMIF([1]Data!$AC$2:$AC$173,C1179,[1]Data!$AD$2:$AD$173)</f>
        <v>0</v>
      </c>
      <c r="D1179" s="51">
        <v>45889</v>
      </c>
      <c r="E1179" s="51">
        <v>45894</v>
      </c>
      <c r="F1179" s="52">
        <v>45889.828632442099</v>
      </c>
      <c r="G1179" s="3" t="s">
        <v>5599</v>
      </c>
      <c r="H1179" s="51"/>
      <c r="I1179" s="2" t="s">
        <v>2487</v>
      </c>
      <c r="J1179" s="3" t="s">
        <v>2488</v>
      </c>
      <c r="K1179" s="2" t="s">
        <v>2489</v>
      </c>
      <c r="L1179" s="2" t="s">
        <v>2490</v>
      </c>
      <c r="M1179" s="3" t="s">
        <v>1024</v>
      </c>
      <c r="N1179" s="2" t="s">
        <v>1023</v>
      </c>
      <c r="O1179" s="2" t="s">
        <v>5600</v>
      </c>
      <c r="P1179" s="2">
        <v>10</v>
      </c>
      <c r="Q1179" s="3" t="s">
        <v>2556</v>
      </c>
      <c r="R1179" s="2" t="s">
        <v>960</v>
      </c>
      <c r="S1179" s="3" t="s">
        <v>2557</v>
      </c>
      <c r="T1179" s="3" t="s">
        <v>2496</v>
      </c>
      <c r="U1179" s="2">
        <v>55595</v>
      </c>
      <c r="V1179" s="2">
        <v>5</v>
      </c>
      <c r="W1179" s="2">
        <v>0</v>
      </c>
      <c r="X1179" s="2" t="s">
        <v>1023</v>
      </c>
      <c r="Z1179" s="51">
        <v>45889.828634687503</v>
      </c>
      <c r="AB1179" s="2" t="s">
        <v>950</v>
      </c>
    </row>
    <row r="1180" spans="1:28" ht="15.75" x14ac:dyDescent="0.25">
      <c r="A1180" s="2">
        <v>1179</v>
      </c>
      <c r="B1180" s="50" t="s">
        <v>1022</v>
      </c>
      <c r="C1180" s="47">
        <f ca="1">SUMIF([1]Data!$AC$2:$AC$173,C1180,[1]Data!$AD$2:$AD$173)</f>
        <v>0</v>
      </c>
      <c r="D1180" s="51">
        <v>45889</v>
      </c>
      <c r="E1180" s="51">
        <v>45889</v>
      </c>
      <c r="F1180" s="52">
        <v>45889.841762418997</v>
      </c>
      <c r="G1180" s="3" t="s">
        <v>5601</v>
      </c>
      <c r="H1180" s="51"/>
      <c r="I1180" s="2" t="s">
        <v>2487</v>
      </c>
      <c r="J1180" s="3" t="s">
        <v>2488</v>
      </c>
      <c r="K1180" s="2" t="s">
        <v>2489</v>
      </c>
      <c r="L1180" s="2" t="s">
        <v>2490</v>
      </c>
      <c r="M1180" s="3" t="s">
        <v>1021</v>
      </c>
      <c r="N1180" s="2" t="s">
        <v>1020</v>
      </c>
      <c r="O1180" s="2" t="s">
        <v>5602</v>
      </c>
      <c r="P1180" s="2">
        <v>10</v>
      </c>
      <c r="Q1180" s="3" t="s">
        <v>2528</v>
      </c>
      <c r="R1180" s="2" t="s">
        <v>965</v>
      </c>
      <c r="S1180" s="3" t="s">
        <v>2529</v>
      </c>
      <c r="T1180" s="3" t="s">
        <v>2496</v>
      </c>
      <c r="U1180" s="2">
        <v>74250</v>
      </c>
      <c r="V1180" s="2">
        <v>4</v>
      </c>
      <c r="W1180" s="2">
        <v>0</v>
      </c>
      <c r="X1180" s="2" t="s">
        <v>1020</v>
      </c>
      <c r="Z1180" s="51">
        <v>45889.841764733799</v>
      </c>
      <c r="AB1180" s="2" t="s">
        <v>950</v>
      </c>
    </row>
    <row r="1181" spans="1:28" ht="15.75" x14ac:dyDescent="0.25">
      <c r="A1181" s="2">
        <v>1180</v>
      </c>
      <c r="B1181" s="50" t="s">
        <v>1022</v>
      </c>
      <c r="C1181" s="47">
        <f ca="1">SUMIF([1]Data!$AC$2:$AC$173,C1181,[1]Data!$AD$2:$AD$173)</f>
        <v>0</v>
      </c>
      <c r="D1181" s="51">
        <v>45889</v>
      </c>
      <c r="E1181" s="51">
        <v>45889</v>
      </c>
      <c r="F1181" s="52">
        <v>45889.841762418997</v>
      </c>
      <c r="G1181" s="3" t="s">
        <v>5601</v>
      </c>
      <c r="H1181" s="51"/>
      <c r="I1181" s="2" t="s">
        <v>2487</v>
      </c>
      <c r="J1181" s="3" t="s">
        <v>2488</v>
      </c>
      <c r="K1181" s="2" t="s">
        <v>2489</v>
      </c>
      <c r="L1181" s="2" t="s">
        <v>2490</v>
      </c>
      <c r="M1181" s="3" t="s">
        <v>1021</v>
      </c>
      <c r="N1181" s="2" t="s">
        <v>1020</v>
      </c>
      <c r="O1181" s="2" t="s">
        <v>5602</v>
      </c>
      <c r="P1181" s="2">
        <v>20</v>
      </c>
      <c r="Q1181" s="3" t="s">
        <v>2556</v>
      </c>
      <c r="R1181" s="2" t="s">
        <v>960</v>
      </c>
      <c r="S1181" s="3" t="s">
        <v>2557</v>
      </c>
      <c r="T1181" s="3" t="s">
        <v>2496</v>
      </c>
      <c r="U1181" s="2">
        <v>55595</v>
      </c>
      <c r="V1181" s="2">
        <v>2</v>
      </c>
      <c r="W1181" s="2">
        <v>0</v>
      </c>
      <c r="X1181" s="2" t="s">
        <v>1020</v>
      </c>
      <c r="Z1181" s="51">
        <v>45889.841764733799</v>
      </c>
      <c r="AB1181" s="2" t="s">
        <v>950</v>
      </c>
    </row>
    <row r="1182" spans="1:28" ht="15.75" x14ac:dyDescent="0.25">
      <c r="A1182" s="2">
        <v>1181</v>
      </c>
      <c r="B1182" s="50" t="s">
        <v>1022</v>
      </c>
      <c r="C1182" s="47">
        <f ca="1">SUMIF([1]Data!$AC$2:$AC$173,C1182,[1]Data!$AD$2:$AD$173)</f>
        <v>0</v>
      </c>
      <c r="D1182" s="51">
        <v>45889</v>
      </c>
      <c r="E1182" s="51">
        <v>45889</v>
      </c>
      <c r="F1182" s="52">
        <v>45889.841762418997</v>
      </c>
      <c r="G1182" s="3" t="s">
        <v>5601</v>
      </c>
      <c r="H1182" s="51"/>
      <c r="I1182" s="2" t="s">
        <v>2487</v>
      </c>
      <c r="J1182" s="3" t="s">
        <v>2488</v>
      </c>
      <c r="K1182" s="2" t="s">
        <v>2489</v>
      </c>
      <c r="L1182" s="2" t="s">
        <v>2490</v>
      </c>
      <c r="M1182" s="3" t="s">
        <v>1021</v>
      </c>
      <c r="N1182" s="2" t="s">
        <v>1020</v>
      </c>
      <c r="O1182" s="2" t="s">
        <v>5602</v>
      </c>
      <c r="P1182" s="2">
        <v>30</v>
      </c>
      <c r="Q1182" s="3" t="s">
        <v>2502</v>
      </c>
      <c r="R1182" s="2" t="s">
        <v>981</v>
      </c>
      <c r="S1182" s="3" t="s">
        <v>2503</v>
      </c>
      <c r="T1182" s="3" t="s">
        <v>2496</v>
      </c>
      <c r="U1182" s="2">
        <v>50182</v>
      </c>
      <c r="V1182" s="2">
        <v>7</v>
      </c>
      <c r="W1182" s="2">
        <v>0</v>
      </c>
      <c r="X1182" s="2" t="s">
        <v>1020</v>
      </c>
      <c r="Z1182" s="51">
        <v>45889.841764733799</v>
      </c>
      <c r="AB1182" s="2" t="s">
        <v>950</v>
      </c>
    </row>
    <row r="1183" spans="1:28" ht="15.75" x14ac:dyDescent="0.25">
      <c r="A1183" s="2">
        <v>1182</v>
      </c>
      <c r="B1183" s="50" t="s">
        <v>1019</v>
      </c>
      <c r="C1183" s="47">
        <f ca="1">SUMIF([1]Data!$AC$2:$AC$173,C1183,[1]Data!$AD$2:$AD$173)</f>
        <v>0</v>
      </c>
      <c r="D1183" s="51">
        <v>45889</v>
      </c>
      <c r="E1183" s="51">
        <v>45889</v>
      </c>
      <c r="F1183" s="52">
        <v>45889.846789930598</v>
      </c>
      <c r="G1183" s="3" t="s">
        <v>5603</v>
      </c>
      <c r="H1183" s="51"/>
      <c r="I1183" s="2" t="s">
        <v>2487</v>
      </c>
      <c r="J1183" s="3" t="s">
        <v>2488</v>
      </c>
      <c r="K1183" s="2" t="s">
        <v>2489</v>
      </c>
      <c r="L1183" s="2" t="s">
        <v>2490</v>
      </c>
      <c r="M1183" s="3" t="s">
        <v>996</v>
      </c>
      <c r="N1183" s="2" t="s">
        <v>995</v>
      </c>
      <c r="O1183" s="2" t="s">
        <v>5604</v>
      </c>
      <c r="P1183" s="2">
        <v>10</v>
      </c>
      <c r="Q1183" s="3" t="s">
        <v>2502</v>
      </c>
      <c r="R1183" s="2" t="s">
        <v>981</v>
      </c>
      <c r="S1183" s="3" t="s">
        <v>2503</v>
      </c>
      <c r="T1183" s="3" t="s">
        <v>2496</v>
      </c>
      <c r="U1183" s="2">
        <v>50182</v>
      </c>
      <c r="V1183" s="2">
        <v>1</v>
      </c>
      <c r="W1183" s="2">
        <v>0</v>
      </c>
      <c r="X1183" s="2" t="s">
        <v>5605</v>
      </c>
      <c r="Z1183" s="51">
        <v>45889.846791979202</v>
      </c>
      <c r="AB1183" s="2" t="s">
        <v>950</v>
      </c>
    </row>
    <row r="1184" spans="1:28" ht="15.75" x14ac:dyDescent="0.25">
      <c r="A1184" s="2">
        <v>1183</v>
      </c>
      <c r="B1184" s="50" t="s">
        <v>1018</v>
      </c>
      <c r="C1184" s="47">
        <f ca="1">SUMIF([1]Data!$AC$2:$AC$173,C1184,[1]Data!$AD$2:$AD$173)</f>
        <v>0</v>
      </c>
      <c r="D1184" s="51">
        <v>45889</v>
      </c>
      <c r="E1184" s="51">
        <v>45894</v>
      </c>
      <c r="F1184" s="52">
        <v>45889.849837731497</v>
      </c>
      <c r="G1184" s="3" t="s">
        <v>5606</v>
      </c>
      <c r="H1184" s="51"/>
      <c r="I1184" s="2" t="s">
        <v>2487</v>
      </c>
      <c r="J1184" s="3" t="s">
        <v>2488</v>
      </c>
      <c r="K1184" s="2" t="s">
        <v>2489</v>
      </c>
      <c r="L1184" s="2" t="s">
        <v>2490</v>
      </c>
      <c r="M1184" s="3" t="s">
        <v>1017</v>
      </c>
      <c r="N1184" s="2" t="s">
        <v>1016</v>
      </c>
      <c r="O1184" s="2" t="s">
        <v>5607</v>
      </c>
      <c r="P1184" s="2">
        <v>10</v>
      </c>
      <c r="Q1184" s="3" t="s">
        <v>2556</v>
      </c>
      <c r="R1184" s="2" t="s">
        <v>960</v>
      </c>
      <c r="S1184" s="3" t="s">
        <v>2557</v>
      </c>
      <c r="T1184" s="3" t="s">
        <v>2496</v>
      </c>
      <c r="U1184" s="2">
        <v>55595</v>
      </c>
      <c r="V1184" s="2">
        <v>1</v>
      </c>
      <c r="W1184" s="2">
        <v>0</v>
      </c>
      <c r="X1184" s="2" t="s">
        <v>1016</v>
      </c>
      <c r="Y1184" s="2" t="s">
        <v>2541</v>
      </c>
      <c r="Z1184" s="51">
        <v>45889.849839780101</v>
      </c>
      <c r="AB1184" s="2" t="s">
        <v>950</v>
      </c>
    </row>
    <row r="1185" spans="1:28" ht="15.75" x14ac:dyDescent="0.25">
      <c r="A1185" s="2">
        <v>1184</v>
      </c>
      <c r="B1185" s="50" t="s">
        <v>1015</v>
      </c>
      <c r="C1185" s="47">
        <f ca="1">SUMIF([1]Data!$AC$2:$AC$173,C1185,[1]Data!$AD$2:$AD$173)</f>
        <v>0</v>
      </c>
      <c r="D1185" s="51">
        <v>45889</v>
      </c>
      <c r="E1185" s="51">
        <v>45889</v>
      </c>
      <c r="F1185" s="52">
        <v>45889.850683645796</v>
      </c>
      <c r="G1185" s="3" t="s">
        <v>5608</v>
      </c>
      <c r="H1185" s="51"/>
      <c r="I1185" s="2" t="s">
        <v>2487</v>
      </c>
      <c r="J1185" s="3" t="s">
        <v>2488</v>
      </c>
      <c r="K1185" s="2" t="s">
        <v>2489</v>
      </c>
      <c r="L1185" s="2" t="s">
        <v>2490</v>
      </c>
      <c r="M1185" s="3" t="s">
        <v>1014</v>
      </c>
      <c r="N1185" s="2" t="s">
        <v>1013</v>
      </c>
      <c r="O1185" s="2" t="s">
        <v>5609</v>
      </c>
      <c r="P1185" s="2">
        <v>10</v>
      </c>
      <c r="Q1185" s="3" t="s">
        <v>2592</v>
      </c>
      <c r="R1185" s="2" t="s">
        <v>959</v>
      </c>
      <c r="S1185" s="3" t="s">
        <v>2593</v>
      </c>
      <c r="T1185" s="3" t="s">
        <v>2496</v>
      </c>
      <c r="U1185" s="2">
        <v>70950</v>
      </c>
      <c r="V1185" s="2">
        <v>2</v>
      </c>
      <c r="W1185" s="2">
        <v>0</v>
      </c>
      <c r="X1185" s="2" t="s">
        <v>5610</v>
      </c>
      <c r="Z1185" s="51">
        <v>45889.850685844904</v>
      </c>
      <c r="AB1185" s="2" t="s">
        <v>950</v>
      </c>
    </row>
    <row r="1186" spans="1:28" ht="15.75" x14ac:dyDescent="0.25">
      <c r="A1186" s="2">
        <v>1185</v>
      </c>
      <c r="B1186" s="50" t="s">
        <v>1015</v>
      </c>
      <c r="C1186" s="47">
        <f ca="1">SUMIF([1]Data!$AC$2:$AC$173,C1186,[1]Data!$AD$2:$AD$173)</f>
        <v>0</v>
      </c>
      <c r="D1186" s="51">
        <v>45889</v>
      </c>
      <c r="E1186" s="51">
        <v>45889</v>
      </c>
      <c r="F1186" s="52">
        <v>45889.850683645796</v>
      </c>
      <c r="G1186" s="3" t="s">
        <v>5608</v>
      </c>
      <c r="H1186" s="51"/>
      <c r="I1186" s="2" t="s">
        <v>2487</v>
      </c>
      <c r="J1186" s="3" t="s">
        <v>2488</v>
      </c>
      <c r="K1186" s="2" t="s">
        <v>2489</v>
      </c>
      <c r="L1186" s="2" t="s">
        <v>2490</v>
      </c>
      <c r="M1186" s="3" t="s">
        <v>1014</v>
      </c>
      <c r="N1186" s="2" t="s">
        <v>1013</v>
      </c>
      <c r="O1186" s="2" t="s">
        <v>5609</v>
      </c>
      <c r="P1186" s="2">
        <v>20</v>
      </c>
      <c r="Q1186" s="3" t="s">
        <v>2528</v>
      </c>
      <c r="R1186" s="2" t="s">
        <v>965</v>
      </c>
      <c r="S1186" s="3" t="s">
        <v>2529</v>
      </c>
      <c r="T1186" s="3" t="s">
        <v>2496</v>
      </c>
      <c r="U1186" s="2">
        <v>74250</v>
      </c>
      <c r="V1186" s="2">
        <v>3</v>
      </c>
      <c r="W1186" s="2">
        <v>0</v>
      </c>
      <c r="X1186" s="2" t="s">
        <v>5610</v>
      </c>
      <c r="Z1186" s="51">
        <v>45889.850685844904</v>
      </c>
      <c r="AB1186" s="2" t="s">
        <v>950</v>
      </c>
    </row>
    <row r="1187" spans="1:28" ht="15.75" x14ac:dyDescent="0.25">
      <c r="A1187" s="2">
        <v>1186</v>
      </c>
      <c r="B1187" s="50" t="s">
        <v>1015</v>
      </c>
      <c r="C1187" s="47">
        <f ca="1">SUMIF([1]Data!$AC$2:$AC$173,C1187,[1]Data!$AD$2:$AD$173)</f>
        <v>0</v>
      </c>
      <c r="D1187" s="51">
        <v>45889</v>
      </c>
      <c r="E1187" s="51">
        <v>45889</v>
      </c>
      <c r="F1187" s="52">
        <v>45889.850683645796</v>
      </c>
      <c r="G1187" s="3" t="s">
        <v>5608</v>
      </c>
      <c r="H1187" s="51"/>
      <c r="I1187" s="2" t="s">
        <v>2487</v>
      </c>
      <c r="J1187" s="3" t="s">
        <v>2488</v>
      </c>
      <c r="K1187" s="2" t="s">
        <v>2489</v>
      </c>
      <c r="L1187" s="2" t="s">
        <v>2490</v>
      </c>
      <c r="M1187" s="3" t="s">
        <v>1014</v>
      </c>
      <c r="N1187" s="2" t="s">
        <v>1013</v>
      </c>
      <c r="O1187" s="2" t="s">
        <v>5609</v>
      </c>
      <c r="P1187" s="2">
        <v>30</v>
      </c>
      <c r="Q1187" s="3" t="s">
        <v>2502</v>
      </c>
      <c r="R1187" s="2" t="s">
        <v>981</v>
      </c>
      <c r="S1187" s="3" t="s">
        <v>2503</v>
      </c>
      <c r="T1187" s="3" t="s">
        <v>2496</v>
      </c>
      <c r="U1187" s="2">
        <v>50182</v>
      </c>
      <c r="V1187" s="2">
        <v>1</v>
      </c>
      <c r="W1187" s="2">
        <v>0</v>
      </c>
      <c r="X1187" s="2" t="s">
        <v>5610</v>
      </c>
      <c r="Z1187" s="51">
        <v>45889.850685844904</v>
      </c>
      <c r="AB1187" s="2" t="s">
        <v>950</v>
      </c>
    </row>
    <row r="1188" spans="1:28" ht="15.75" x14ac:dyDescent="0.25">
      <c r="A1188" s="2">
        <v>1187</v>
      </c>
      <c r="B1188" s="50" t="s">
        <v>1012</v>
      </c>
      <c r="C1188" s="47">
        <f ca="1">SUMIF([1]Data!$AC$2:$AC$173,C1188,[1]Data!$AD$2:$AD$173)</f>
        <v>0</v>
      </c>
      <c r="D1188" s="51">
        <v>45889</v>
      </c>
      <c r="E1188" s="51">
        <v>45889</v>
      </c>
      <c r="F1188" s="52">
        <v>45889.851951620403</v>
      </c>
      <c r="G1188" s="3" t="s">
        <v>5611</v>
      </c>
      <c r="H1188" s="51"/>
      <c r="I1188" s="2" t="s">
        <v>2487</v>
      </c>
      <c r="J1188" s="3" t="s">
        <v>2488</v>
      </c>
      <c r="K1188" s="2" t="s">
        <v>2489</v>
      </c>
      <c r="L1188" s="2" t="s">
        <v>2490</v>
      </c>
      <c r="M1188" s="3" t="s">
        <v>1011</v>
      </c>
      <c r="N1188" s="2" t="s">
        <v>1010</v>
      </c>
      <c r="O1188" s="2" t="s">
        <v>3467</v>
      </c>
      <c r="P1188" s="2">
        <v>10</v>
      </c>
      <c r="Q1188" s="3" t="s">
        <v>2510</v>
      </c>
      <c r="R1188" s="2" t="s">
        <v>955</v>
      </c>
      <c r="S1188" s="3" t="s">
        <v>2511</v>
      </c>
      <c r="T1188" s="3" t="s">
        <v>2496</v>
      </c>
      <c r="U1188" s="2">
        <v>46000</v>
      </c>
      <c r="V1188" s="2">
        <v>3</v>
      </c>
      <c r="W1188" s="2">
        <v>0</v>
      </c>
      <c r="X1188" s="2" t="s">
        <v>1010</v>
      </c>
      <c r="Z1188" s="51">
        <v>45889.851953587997</v>
      </c>
      <c r="AB1188" s="2" t="s">
        <v>950</v>
      </c>
    </row>
    <row r="1189" spans="1:28" ht="15.75" x14ac:dyDescent="0.25">
      <c r="A1189" s="2">
        <v>1188</v>
      </c>
      <c r="B1189" s="50" t="s">
        <v>1009</v>
      </c>
      <c r="C1189" s="47">
        <f ca="1">SUMIF([1]Data!$AC$2:$AC$173,C1189,[1]Data!$AD$2:$AD$173)</f>
        <v>0</v>
      </c>
      <c r="D1189" s="51">
        <v>45889</v>
      </c>
      <c r="E1189" s="51">
        <v>45894</v>
      </c>
      <c r="F1189" s="52">
        <v>45889.854407442101</v>
      </c>
      <c r="G1189" s="3" t="s">
        <v>5612</v>
      </c>
      <c r="H1189" s="51"/>
      <c r="I1189" s="2" t="s">
        <v>2487</v>
      </c>
      <c r="J1189" s="3" t="s">
        <v>2488</v>
      </c>
      <c r="K1189" s="2" t="s">
        <v>2489</v>
      </c>
      <c r="L1189" s="2" t="s">
        <v>2490</v>
      </c>
      <c r="M1189" s="3" t="s">
        <v>1008</v>
      </c>
      <c r="N1189" s="2" t="s">
        <v>1007</v>
      </c>
      <c r="O1189" s="2" t="s">
        <v>5613</v>
      </c>
      <c r="P1189" s="2">
        <v>10</v>
      </c>
      <c r="Q1189" s="3" t="s">
        <v>2563</v>
      </c>
      <c r="R1189" s="2" t="s">
        <v>961</v>
      </c>
      <c r="S1189" s="3" t="s">
        <v>2564</v>
      </c>
      <c r="T1189" s="3" t="s">
        <v>2496</v>
      </c>
      <c r="U1189" s="2">
        <v>73431</v>
      </c>
      <c r="V1189" s="2">
        <v>1</v>
      </c>
      <c r="W1189" s="2">
        <v>0</v>
      </c>
      <c r="X1189" s="2" t="s">
        <v>5614</v>
      </c>
      <c r="Z1189" s="51">
        <v>45889.854409375002</v>
      </c>
      <c r="AB1189" s="2" t="s">
        <v>950</v>
      </c>
    </row>
    <row r="1190" spans="1:28" ht="15.75" x14ac:dyDescent="0.25">
      <c r="A1190" s="2">
        <v>1189</v>
      </c>
      <c r="B1190" s="50" t="s">
        <v>1006</v>
      </c>
      <c r="C1190" s="47">
        <f ca="1">SUMIF([1]Data!$AC$2:$AC$173,C1190,[1]Data!$AD$2:$AD$173)</f>
        <v>0</v>
      </c>
      <c r="D1190" s="51">
        <v>45889</v>
      </c>
      <c r="E1190" s="51">
        <v>45894</v>
      </c>
      <c r="F1190" s="52">
        <v>45889.858175613401</v>
      </c>
      <c r="G1190" s="3" t="s">
        <v>5615</v>
      </c>
      <c r="H1190" s="51"/>
      <c r="I1190" s="2" t="s">
        <v>2487</v>
      </c>
      <c r="J1190" s="3" t="s">
        <v>2488</v>
      </c>
      <c r="K1190" s="2" t="s">
        <v>2489</v>
      </c>
      <c r="L1190" s="2" t="s">
        <v>2490</v>
      </c>
      <c r="M1190" s="3" t="s">
        <v>1005</v>
      </c>
      <c r="N1190" s="2" t="s">
        <v>1004</v>
      </c>
      <c r="O1190" s="2" t="s">
        <v>5616</v>
      </c>
      <c r="P1190" s="2">
        <v>10</v>
      </c>
      <c r="Q1190" s="3" t="s">
        <v>2519</v>
      </c>
      <c r="R1190" s="2" t="s">
        <v>951</v>
      </c>
      <c r="S1190" s="3" t="s">
        <v>2520</v>
      </c>
      <c r="T1190" s="3" t="s">
        <v>2496</v>
      </c>
      <c r="U1190" s="2">
        <v>111058</v>
      </c>
      <c r="V1190" s="2">
        <v>1</v>
      </c>
      <c r="W1190" s="2">
        <v>0</v>
      </c>
      <c r="X1190" s="2" t="s">
        <v>1004</v>
      </c>
      <c r="Y1190" s="2" t="s">
        <v>2541</v>
      </c>
      <c r="Z1190" s="51">
        <v>45889.858177743103</v>
      </c>
      <c r="AB1190" s="2" t="s">
        <v>950</v>
      </c>
    </row>
    <row r="1191" spans="1:28" ht="15.75" x14ac:dyDescent="0.25">
      <c r="A1191" s="2">
        <v>1190</v>
      </c>
      <c r="B1191" s="50" t="s">
        <v>1003</v>
      </c>
      <c r="C1191" s="47">
        <f ca="1">SUMIF([1]Data!$AC$2:$AC$173,C1191,[1]Data!$AD$2:$AD$173)</f>
        <v>0</v>
      </c>
      <c r="D1191" s="51">
        <v>45889</v>
      </c>
      <c r="E1191" s="51">
        <v>45894</v>
      </c>
      <c r="F1191" s="52">
        <v>45889.8627865741</v>
      </c>
      <c r="G1191" s="3" t="s">
        <v>5617</v>
      </c>
      <c r="H1191" s="51"/>
      <c r="I1191" s="2" t="s">
        <v>2487</v>
      </c>
      <c r="J1191" s="3" t="s">
        <v>2488</v>
      </c>
      <c r="K1191" s="2" t="s">
        <v>2489</v>
      </c>
      <c r="L1191" s="2" t="s">
        <v>2490</v>
      </c>
      <c r="M1191" s="3" t="s">
        <v>1002</v>
      </c>
      <c r="N1191" s="2" t="s">
        <v>1001</v>
      </c>
      <c r="O1191" s="2" t="s">
        <v>5618</v>
      </c>
      <c r="P1191" s="2">
        <v>10</v>
      </c>
      <c r="Q1191" s="3" t="s">
        <v>2519</v>
      </c>
      <c r="R1191" s="2" t="s">
        <v>951</v>
      </c>
      <c r="S1191" s="3" t="s">
        <v>2520</v>
      </c>
      <c r="T1191" s="3" t="s">
        <v>2496</v>
      </c>
      <c r="U1191" s="2">
        <v>111058</v>
      </c>
      <c r="V1191" s="2">
        <v>1</v>
      </c>
      <c r="W1191" s="2">
        <v>0</v>
      </c>
      <c r="X1191" s="2" t="s">
        <v>1001</v>
      </c>
      <c r="Z1191" s="51">
        <v>45889.862788657403</v>
      </c>
      <c r="AB1191" s="2" t="s">
        <v>950</v>
      </c>
    </row>
    <row r="1192" spans="1:28" ht="15.75" x14ac:dyDescent="0.25">
      <c r="A1192" s="2">
        <v>1191</v>
      </c>
      <c r="B1192" s="50" t="s">
        <v>1003</v>
      </c>
      <c r="C1192" s="47">
        <f ca="1">SUMIF([1]Data!$AC$2:$AC$173,C1192,[1]Data!$AD$2:$AD$173)</f>
        <v>0</v>
      </c>
      <c r="D1192" s="51">
        <v>45889</v>
      </c>
      <c r="E1192" s="51">
        <v>45894</v>
      </c>
      <c r="F1192" s="52">
        <v>45889.8627865741</v>
      </c>
      <c r="G1192" s="3" t="s">
        <v>5617</v>
      </c>
      <c r="H1192" s="51"/>
      <c r="I1192" s="2" t="s">
        <v>2487</v>
      </c>
      <c r="J1192" s="3" t="s">
        <v>2488</v>
      </c>
      <c r="K1192" s="2" t="s">
        <v>2489</v>
      </c>
      <c r="L1192" s="2" t="s">
        <v>2490</v>
      </c>
      <c r="M1192" s="3" t="s">
        <v>1002</v>
      </c>
      <c r="N1192" s="2" t="s">
        <v>1001</v>
      </c>
      <c r="O1192" s="2" t="s">
        <v>5618</v>
      </c>
      <c r="P1192" s="2">
        <v>20</v>
      </c>
      <c r="Q1192" s="3" t="s">
        <v>2556</v>
      </c>
      <c r="R1192" s="2" t="s">
        <v>960</v>
      </c>
      <c r="S1192" s="3" t="s">
        <v>2557</v>
      </c>
      <c r="T1192" s="3" t="s">
        <v>2496</v>
      </c>
      <c r="U1192" s="2">
        <v>55595</v>
      </c>
      <c r="V1192" s="2">
        <v>1</v>
      </c>
      <c r="W1192" s="2">
        <v>0</v>
      </c>
      <c r="X1192" s="2" t="s">
        <v>1001</v>
      </c>
      <c r="Z1192" s="51">
        <v>45889.862788657403</v>
      </c>
      <c r="AB1192" s="2" t="s">
        <v>950</v>
      </c>
    </row>
    <row r="1193" spans="1:28" ht="15.75" x14ac:dyDescent="0.25">
      <c r="A1193" s="2">
        <v>1192</v>
      </c>
      <c r="B1193" s="50" t="s">
        <v>1000</v>
      </c>
      <c r="C1193" s="47">
        <f ca="1">SUMIF([1]Data!$AC$2:$AC$173,C1193,[1]Data!$AD$2:$AD$173)</f>
        <v>0</v>
      </c>
      <c r="D1193" s="51">
        <v>45889</v>
      </c>
      <c r="E1193" s="51">
        <v>45895</v>
      </c>
      <c r="F1193" s="52">
        <v>45889.8671905093</v>
      </c>
      <c r="G1193" s="3" t="s">
        <v>5619</v>
      </c>
      <c r="H1193" s="51"/>
      <c r="I1193" s="2" t="s">
        <v>2487</v>
      </c>
      <c r="J1193" s="3" t="s">
        <v>2488</v>
      </c>
      <c r="K1193" s="2" t="s">
        <v>2489</v>
      </c>
      <c r="L1193" s="2" t="s">
        <v>2490</v>
      </c>
      <c r="M1193" s="3" t="s">
        <v>999</v>
      </c>
      <c r="N1193" s="2" t="s">
        <v>998</v>
      </c>
      <c r="O1193" s="2" t="s">
        <v>3166</v>
      </c>
      <c r="P1193" s="2">
        <v>10</v>
      </c>
      <c r="Q1193" s="3" t="s">
        <v>2519</v>
      </c>
      <c r="R1193" s="2" t="s">
        <v>951</v>
      </c>
      <c r="S1193" s="3" t="s">
        <v>2520</v>
      </c>
      <c r="T1193" s="3" t="s">
        <v>2496</v>
      </c>
      <c r="U1193" s="2">
        <v>111058</v>
      </c>
      <c r="V1193" s="2">
        <v>1</v>
      </c>
      <c r="W1193" s="2">
        <v>0</v>
      </c>
      <c r="X1193" s="2" t="s">
        <v>3167</v>
      </c>
      <c r="Z1193" s="51">
        <v>45889.867192361096</v>
      </c>
      <c r="AB1193" s="2" t="s">
        <v>950</v>
      </c>
    </row>
    <row r="1194" spans="1:28" ht="15.75" x14ac:dyDescent="0.25">
      <c r="A1194" s="2">
        <v>1193</v>
      </c>
      <c r="B1194" s="50" t="s">
        <v>997</v>
      </c>
      <c r="C1194" s="47">
        <f ca="1">SUMIF([1]Data!$AC$2:$AC$173,C1194,[1]Data!$AD$2:$AD$173)</f>
        <v>0</v>
      </c>
      <c r="D1194" s="51">
        <v>45889</v>
      </c>
      <c r="E1194" s="51">
        <v>45894</v>
      </c>
      <c r="F1194" s="52">
        <v>45889.872416516198</v>
      </c>
      <c r="G1194" s="3" t="s">
        <v>5620</v>
      </c>
      <c r="H1194" s="51"/>
      <c r="I1194" s="2" t="s">
        <v>2487</v>
      </c>
      <c r="J1194" s="3" t="s">
        <v>2488</v>
      </c>
      <c r="K1194" s="2" t="s">
        <v>2489</v>
      </c>
      <c r="L1194" s="2" t="s">
        <v>2490</v>
      </c>
      <c r="M1194" s="3" t="s">
        <v>996</v>
      </c>
      <c r="N1194" s="2" t="s">
        <v>995</v>
      </c>
      <c r="O1194" s="2" t="s">
        <v>5604</v>
      </c>
      <c r="P1194" s="2">
        <v>10</v>
      </c>
      <c r="Q1194" s="3" t="s">
        <v>2519</v>
      </c>
      <c r="R1194" s="2" t="s">
        <v>951</v>
      </c>
      <c r="S1194" s="3" t="s">
        <v>2520</v>
      </c>
      <c r="T1194" s="3" t="s">
        <v>2496</v>
      </c>
      <c r="U1194" s="2">
        <v>111058</v>
      </c>
      <c r="V1194" s="2">
        <v>1</v>
      </c>
      <c r="W1194" s="2">
        <v>0</v>
      </c>
      <c r="X1194" s="2" t="s">
        <v>5605</v>
      </c>
      <c r="Z1194" s="51">
        <v>45889.872418437502</v>
      </c>
      <c r="AB1194" s="2" t="s">
        <v>950</v>
      </c>
    </row>
    <row r="1195" spans="1:28" ht="15.75" x14ac:dyDescent="0.25">
      <c r="A1195" s="2">
        <v>1194</v>
      </c>
      <c r="B1195" s="50" t="s">
        <v>997</v>
      </c>
      <c r="C1195" s="47">
        <f ca="1">SUMIF([1]Data!$AC$2:$AC$173,C1195,[1]Data!$AD$2:$AD$173)</f>
        <v>0</v>
      </c>
      <c r="D1195" s="51">
        <v>45889</v>
      </c>
      <c r="E1195" s="51">
        <v>45894</v>
      </c>
      <c r="F1195" s="52">
        <v>45889.872416516198</v>
      </c>
      <c r="G1195" s="3" t="s">
        <v>5620</v>
      </c>
      <c r="H1195" s="51"/>
      <c r="I1195" s="2" t="s">
        <v>2487</v>
      </c>
      <c r="J1195" s="3" t="s">
        <v>2488</v>
      </c>
      <c r="K1195" s="2" t="s">
        <v>2489</v>
      </c>
      <c r="L1195" s="2" t="s">
        <v>2490</v>
      </c>
      <c r="M1195" s="3" t="s">
        <v>996</v>
      </c>
      <c r="N1195" s="2" t="s">
        <v>995</v>
      </c>
      <c r="O1195" s="2" t="s">
        <v>5604</v>
      </c>
      <c r="P1195" s="2">
        <v>20</v>
      </c>
      <c r="Q1195" s="3" t="s">
        <v>2547</v>
      </c>
      <c r="R1195" s="2" t="s">
        <v>994</v>
      </c>
      <c r="S1195" s="3" t="s">
        <v>2548</v>
      </c>
      <c r="T1195" s="3" t="s">
        <v>2496</v>
      </c>
      <c r="U1195" s="2">
        <v>111606</v>
      </c>
      <c r="V1195" s="2">
        <v>2</v>
      </c>
      <c r="W1195" s="2">
        <v>0</v>
      </c>
      <c r="X1195" s="2" t="s">
        <v>5605</v>
      </c>
      <c r="Z1195" s="51">
        <v>45889.872418437502</v>
      </c>
      <c r="AB1195" s="2" t="s">
        <v>950</v>
      </c>
    </row>
    <row r="1196" spans="1:28" ht="15.75" x14ac:dyDescent="0.25">
      <c r="A1196" s="2">
        <v>1195</v>
      </c>
      <c r="B1196" s="50" t="s">
        <v>993</v>
      </c>
      <c r="C1196" s="47">
        <f ca="1">SUMIF([1]Data!$AC$2:$AC$173,C1196,[1]Data!$AD$2:$AD$173)</f>
        <v>0</v>
      </c>
      <c r="D1196" s="51">
        <v>45889</v>
      </c>
      <c r="E1196" s="51">
        <v>45894</v>
      </c>
      <c r="F1196" s="52">
        <v>45889.872595289402</v>
      </c>
      <c r="G1196" s="3" t="s">
        <v>5621</v>
      </c>
      <c r="H1196" s="51"/>
      <c r="I1196" s="2" t="s">
        <v>2487</v>
      </c>
      <c r="J1196" s="3" t="s">
        <v>2488</v>
      </c>
      <c r="K1196" s="2" t="s">
        <v>2489</v>
      </c>
      <c r="L1196" s="2" t="s">
        <v>2490</v>
      </c>
      <c r="M1196" s="3" t="s">
        <v>992</v>
      </c>
      <c r="N1196" s="2" t="s">
        <v>991</v>
      </c>
      <c r="O1196" s="2" t="s">
        <v>5622</v>
      </c>
      <c r="P1196" s="2">
        <v>10</v>
      </c>
      <c r="Q1196" s="3" t="s">
        <v>2519</v>
      </c>
      <c r="R1196" s="2" t="s">
        <v>951</v>
      </c>
      <c r="S1196" s="3" t="s">
        <v>2520</v>
      </c>
      <c r="T1196" s="3" t="s">
        <v>2496</v>
      </c>
      <c r="U1196" s="2">
        <v>111058</v>
      </c>
      <c r="V1196" s="2">
        <v>1</v>
      </c>
      <c r="W1196" s="2">
        <v>0</v>
      </c>
      <c r="X1196" s="2" t="s">
        <v>991</v>
      </c>
      <c r="Z1196" s="51">
        <v>45889.872597025504</v>
      </c>
      <c r="AB1196" s="2" t="s">
        <v>950</v>
      </c>
    </row>
    <row r="1197" spans="1:28" ht="15.75" x14ac:dyDescent="0.25">
      <c r="A1197" s="2">
        <v>1196</v>
      </c>
      <c r="B1197" s="50" t="s">
        <v>990</v>
      </c>
      <c r="C1197" s="47">
        <f ca="1">SUMIF([1]Data!$AC$2:$AC$173,C1197,[1]Data!$AD$2:$AD$173)</f>
        <v>0</v>
      </c>
      <c r="D1197" s="51">
        <v>45889</v>
      </c>
      <c r="E1197" s="51">
        <v>45889</v>
      </c>
      <c r="F1197" s="52">
        <v>45889.872763159699</v>
      </c>
      <c r="G1197" s="3" t="s">
        <v>5623</v>
      </c>
      <c r="H1197" s="51"/>
      <c r="I1197" s="2" t="s">
        <v>2487</v>
      </c>
      <c r="J1197" s="3" t="s">
        <v>2488</v>
      </c>
      <c r="K1197" s="2" t="s">
        <v>2489</v>
      </c>
      <c r="L1197" s="2" t="s">
        <v>2490</v>
      </c>
      <c r="M1197" s="3" t="s">
        <v>989</v>
      </c>
      <c r="N1197" s="2" t="s">
        <v>988</v>
      </c>
      <c r="O1197" s="2" t="s">
        <v>5624</v>
      </c>
      <c r="P1197" s="2">
        <v>10</v>
      </c>
      <c r="Q1197" s="3" t="s">
        <v>2528</v>
      </c>
      <c r="R1197" s="2" t="s">
        <v>965</v>
      </c>
      <c r="S1197" s="3" t="s">
        <v>2529</v>
      </c>
      <c r="T1197" s="3" t="s">
        <v>2496</v>
      </c>
      <c r="U1197" s="2">
        <v>74250</v>
      </c>
      <c r="V1197" s="2">
        <v>4</v>
      </c>
      <c r="W1197" s="2">
        <v>0</v>
      </c>
      <c r="X1197" s="2" t="s">
        <v>988</v>
      </c>
      <c r="Y1197" s="2" t="s">
        <v>2541</v>
      </c>
      <c r="Z1197" s="51">
        <v>45889.872764965301</v>
      </c>
      <c r="AB1197" s="2" t="s">
        <v>950</v>
      </c>
    </row>
    <row r="1198" spans="1:28" ht="15.75" x14ac:dyDescent="0.25">
      <c r="A1198" s="2">
        <v>1197</v>
      </c>
      <c r="B1198" s="50" t="s">
        <v>987</v>
      </c>
      <c r="C1198" s="47">
        <f ca="1">SUMIF([1]Data!$AC$2:$AC$173,C1198,[1]Data!$AD$2:$AD$173)</f>
        <v>0</v>
      </c>
      <c r="D1198" s="51">
        <v>45889</v>
      </c>
      <c r="E1198" s="51">
        <v>45894</v>
      </c>
      <c r="F1198" s="52">
        <v>45889.892454247703</v>
      </c>
      <c r="G1198" s="3" t="s">
        <v>5625</v>
      </c>
      <c r="H1198" s="51"/>
      <c r="I1198" s="2" t="s">
        <v>2487</v>
      </c>
      <c r="J1198" s="3" t="s">
        <v>2488</v>
      </c>
      <c r="K1198" s="2" t="s">
        <v>2489</v>
      </c>
      <c r="L1198" s="2" t="s">
        <v>2490</v>
      </c>
      <c r="M1198" s="3" t="s">
        <v>986</v>
      </c>
      <c r="N1198" s="2" t="s">
        <v>985</v>
      </c>
      <c r="O1198" s="2" t="s">
        <v>4737</v>
      </c>
      <c r="P1198" s="2">
        <v>10</v>
      </c>
      <c r="Q1198" s="3" t="s">
        <v>2563</v>
      </c>
      <c r="R1198" s="2" t="s">
        <v>961</v>
      </c>
      <c r="S1198" s="3" t="s">
        <v>2564</v>
      </c>
      <c r="T1198" s="3" t="s">
        <v>2496</v>
      </c>
      <c r="U1198" s="2">
        <v>73431</v>
      </c>
      <c r="V1198" s="2">
        <v>5</v>
      </c>
      <c r="W1198" s="2">
        <v>0</v>
      </c>
      <c r="X1198" s="2" t="s">
        <v>4738</v>
      </c>
      <c r="Z1198" s="51">
        <v>45889.892455902802</v>
      </c>
      <c r="AB1198" s="2" t="s">
        <v>950</v>
      </c>
    </row>
    <row r="1199" spans="1:28" ht="15.75" x14ac:dyDescent="0.25">
      <c r="A1199" s="2">
        <v>1198</v>
      </c>
      <c r="B1199" s="50" t="s">
        <v>984</v>
      </c>
      <c r="C1199" s="47">
        <f ca="1">SUMIF([1]Data!$AC$2:$AC$173,C1199,[1]Data!$AD$2:$AD$173)</f>
        <v>0</v>
      </c>
      <c r="D1199" s="51">
        <v>45889</v>
      </c>
      <c r="E1199" s="51">
        <v>45889</v>
      </c>
      <c r="F1199" s="52">
        <v>45889.901233645804</v>
      </c>
      <c r="G1199" s="3" t="s">
        <v>5626</v>
      </c>
      <c r="H1199" s="51"/>
      <c r="I1199" s="2" t="s">
        <v>2487</v>
      </c>
      <c r="J1199" s="3" t="s">
        <v>2488</v>
      </c>
      <c r="K1199" s="2" t="s">
        <v>2489</v>
      </c>
      <c r="L1199" s="2" t="s">
        <v>2490</v>
      </c>
      <c r="M1199" s="3" t="s">
        <v>983</v>
      </c>
      <c r="N1199" s="2" t="s">
        <v>982</v>
      </c>
      <c r="O1199" s="2" t="s">
        <v>5627</v>
      </c>
      <c r="P1199" s="2">
        <v>10</v>
      </c>
      <c r="Q1199" s="3" t="s">
        <v>2510</v>
      </c>
      <c r="R1199" s="2" t="s">
        <v>955</v>
      </c>
      <c r="S1199" s="3" t="s">
        <v>2511</v>
      </c>
      <c r="T1199" s="3" t="s">
        <v>2496</v>
      </c>
      <c r="U1199" s="2">
        <v>46000</v>
      </c>
      <c r="V1199" s="2">
        <v>3</v>
      </c>
      <c r="W1199" s="2">
        <v>0</v>
      </c>
      <c r="X1199" s="2" t="s">
        <v>982</v>
      </c>
      <c r="Z1199" s="51">
        <v>45889.901237152801</v>
      </c>
      <c r="AB1199" s="2" t="s">
        <v>950</v>
      </c>
    </row>
    <row r="1200" spans="1:28" ht="15.75" x14ac:dyDescent="0.25">
      <c r="A1200" s="2">
        <v>1199</v>
      </c>
      <c r="B1200" s="50" t="s">
        <v>980</v>
      </c>
      <c r="C1200" s="47">
        <f ca="1">SUMIF([1]Data!$AC$2:$AC$173,C1200,[1]Data!$AD$2:$AD$173)</f>
        <v>0</v>
      </c>
      <c r="D1200" s="51">
        <v>45889</v>
      </c>
      <c r="E1200" s="51">
        <v>45889</v>
      </c>
      <c r="F1200" s="52">
        <v>45889.905090358799</v>
      </c>
      <c r="G1200" s="3" t="s">
        <v>5628</v>
      </c>
      <c r="H1200" s="51"/>
      <c r="I1200" s="2" t="s">
        <v>2487</v>
      </c>
      <c r="J1200" s="3" t="s">
        <v>2488</v>
      </c>
      <c r="K1200" s="2" t="s">
        <v>2489</v>
      </c>
      <c r="L1200" s="2" t="s">
        <v>2490</v>
      </c>
      <c r="M1200" s="3" t="s">
        <v>978</v>
      </c>
      <c r="N1200" s="2" t="s">
        <v>976</v>
      </c>
      <c r="O1200" s="2" t="s">
        <v>5629</v>
      </c>
      <c r="P1200" s="2">
        <v>10</v>
      </c>
      <c r="Q1200" s="3" t="s">
        <v>2502</v>
      </c>
      <c r="R1200" s="2" t="s">
        <v>981</v>
      </c>
      <c r="S1200" s="3" t="s">
        <v>2503</v>
      </c>
      <c r="T1200" s="3" t="s">
        <v>2496</v>
      </c>
      <c r="U1200" s="2">
        <v>50182</v>
      </c>
      <c r="V1200" s="2">
        <v>1</v>
      </c>
      <c r="W1200" s="2">
        <v>0</v>
      </c>
      <c r="X1200" s="2" t="s">
        <v>976</v>
      </c>
      <c r="Z1200" s="51">
        <v>45889.905091782399</v>
      </c>
      <c r="AB1200" s="2" t="s">
        <v>950</v>
      </c>
    </row>
    <row r="1201" spans="1:28" ht="15.75" x14ac:dyDescent="0.25">
      <c r="A1201" s="2">
        <v>1200</v>
      </c>
      <c r="B1201" s="50" t="s">
        <v>980</v>
      </c>
      <c r="C1201" s="47">
        <f ca="1">SUMIF([1]Data!$AC$2:$AC$173,C1201,[1]Data!$AD$2:$AD$173)</f>
        <v>0</v>
      </c>
      <c r="D1201" s="51">
        <v>45889</v>
      </c>
      <c r="E1201" s="51">
        <v>45889</v>
      </c>
      <c r="F1201" s="52">
        <v>45889.905090358799</v>
      </c>
      <c r="G1201" s="3" t="s">
        <v>5628</v>
      </c>
      <c r="H1201" s="51"/>
      <c r="I1201" s="2" t="s">
        <v>2487</v>
      </c>
      <c r="J1201" s="3" t="s">
        <v>2488</v>
      </c>
      <c r="K1201" s="2" t="s">
        <v>2489</v>
      </c>
      <c r="L1201" s="2" t="s">
        <v>2490</v>
      </c>
      <c r="M1201" s="3" t="s">
        <v>978</v>
      </c>
      <c r="N1201" s="2" t="s">
        <v>976</v>
      </c>
      <c r="O1201" s="2" t="s">
        <v>5629</v>
      </c>
      <c r="P1201" s="2">
        <v>20</v>
      </c>
      <c r="Q1201" s="3" t="s">
        <v>2556</v>
      </c>
      <c r="R1201" s="2" t="s">
        <v>960</v>
      </c>
      <c r="S1201" s="3" t="s">
        <v>2557</v>
      </c>
      <c r="T1201" s="3" t="s">
        <v>2496</v>
      </c>
      <c r="U1201" s="2">
        <v>55595</v>
      </c>
      <c r="V1201" s="2">
        <v>1</v>
      </c>
      <c r="W1201" s="2">
        <v>0</v>
      </c>
      <c r="X1201" s="2" t="s">
        <v>976</v>
      </c>
      <c r="Z1201" s="51">
        <v>45889.905091782399</v>
      </c>
      <c r="AB1201" s="2" t="s">
        <v>950</v>
      </c>
    </row>
    <row r="1202" spans="1:28" ht="15.75" x14ac:dyDescent="0.25">
      <c r="A1202" s="2">
        <v>1201</v>
      </c>
      <c r="B1202" s="50" t="s">
        <v>980</v>
      </c>
      <c r="C1202" s="47">
        <f ca="1">SUMIF([1]Data!$AC$2:$AC$173,C1202,[1]Data!$AD$2:$AD$173)</f>
        <v>0</v>
      </c>
      <c r="D1202" s="51">
        <v>45889</v>
      </c>
      <c r="E1202" s="51">
        <v>45889</v>
      </c>
      <c r="F1202" s="52">
        <v>45889.905090358799</v>
      </c>
      <c r="G1202" s="3" t="s">
        <v>5628</v>
      </c>
      <c r="H1202" s="51"/>
      <c r="I1202" s="2" t="s">
        <v>2487</v>
      </c>
      <c r="J1202" s="3" t="s">
        <v>2488</v>
      </c>
      <c r="K1202" s="2" t="s">
        <v>2489</v>
      </c>
      <c r="L1202" s="2" t="s">
        <v>2490</v>
      </c>
      <c r="M1202" s="3" t="s">
        <v>978</v>
      </c>
      <c r="N1202" s="2" t="s">
        <v>976</v>
      </c>
      <c r="O1202" s="2" t="s">
        <v>5629</v>
      </c>
      <c r="P1202" s="2">
        <v>30</v>
      </c>
      <c r="Q1202" s="3" t="s">
        <v>2563</v>
      </c>
      <c r="R1202" s="2" t="s">
        <v>961</v>
      </c>
      <c r="S1202" s="3" t="s">
        <v>2564</v>
      </c>
      <c r="T1202" s="3" t="s">
        <v>2496</v>
      </c>
      <c r="U1202" s="2">
        <v>73431</v>
      </c>
      <c r="V1202" s="2">
        <v>1</v>
      </c>
      <c r="W1202" s="2">
        <v>0</v>
      </c>
      <c r="X1202" s="2" t="s">
        <v>976</v>
      </c>
      <c r="Z1202" s="51">
        <v>45889.905091782399</v>
      </c>
      <c r="AB1202" s="2" t="s">
        <v>950</v>
      </c>
    </row>
    <row r="1203" spans="1:28" ht="15.75" x14ac:dyDescent="0.25">
      <c r="A1203" s="2">
        <v>1202</v>
      </c>
      <c r="B1203" s="50" t="s">
        <v>979</v>
      </c>
      <c r="C1203" s="47">
        <f ca="1">SUMIF([1]Data!$AC$2:$AC$173,C1203,[1]Data!$AD$2:$AD$173)</f>
        <v>0</v>
      </c>
      <c r="D1203" s="51">
        <v>45889</v>
      </c>
      <c r="E1203" s="51">
        <v>45889</v>
      </c>
      <c r="F1203" s="52">
        <v>45889.9061466782</v>
      </c>
      <c r="G1203" s="3" t="s">
        <v>5630</v>
      </c>
      <c r="H1203" s="51"/>
      <c r="I1203" s="2" t="s">
        <v>2487</v>
      </c>
      <c r="J1203" s="3" t="s">
        <v>2488</v>
      </c>
      <c r="K1203" s="2" t="s">
        <v>2489</v>
      </c>
      <c r="L1203" s="2" t="s">
        <v>2490</v>
      </c>
      <c r="M1203" s="3" t="s">
        <v>978</v>
      </c>
      <c r="N1203" s="2" t="s">
        <v>976</v>
      </c>
      <c r="O1203" s="2" t="s">
        <v>5629</v>
      </c>
      <c r="P1203" s="2">
        <v>10</v>
      </c>
      <c r="Q1203" s="3" t="s">
        <v>2498</v>
      </c>
      <c r="R1203" s="2" t="s">
        <v>977</v>
      </c>
      <c r="S1203" s="3" t="s">
        <v>2499</v>
      </c>
      <c r="T1203" s="3" t="s">
        <v>2496</v>
      </c>
      <c r="U1203" s="2">
        <v>50400</v>
      </c>
      <c r="V1203" s="2">
        <v>2</v>
      </c>
      <c r="W1203" s="2">
        <v>0</v>
      </c>
      <c r="X1203" s="2" t="s">
        <v>976</v>
      </c>
      <c r="Z1203" s="51">
        <v>45889.906148148097</v>
      </c>
      <c r="AB1203" s="2" t="s">
        <v>950</v>
      </c>
    </row>
    <row r="1204" spans="1:28" ht="15.75" x14ac:dyDescent="0.25">
      <c r="A1204" s="2">
        <v>1203</v>
      </c>
      <c r="B1204" s="50" t="s">
        <v>975</v>
      </c>
      <c r="C1204" s="47">
        <f ca="1">SUMIF([1]Data!$AC$2:$AC$173,C1204,[1]Data!$AD$2:$AD$173)</f>
        <v>0</v>
      </c>
      <c r="D1204" s="51">
        <v>45889</v>
      </c>
      <c r="E1204" s="51">
        <v>45894</v>
      </c>
      <c r="F1204" s="52">
        <v>45889.909610648101</v>
      </c>
      <c r="G1204" s="3" t="s">
        <v>5631</v>
      </c>
      <c r="H1204" s="51"/>
      <c r="I1204" s="2" t="s">
        <v>2487</v>
      </c>
      <c r="J1204" s="3" t="s">
        <v>2488</v>
      </c>
      <c r="K1204" s="2" t="s">
        <v>2489</v>
      </c>
      <c r="L1204" s="2" t="s">
        <v>2490</v>
      </c>
      <c r="M1204" s="3" t="s">
        <v>974</v>
      </c>
      <c r="N1204" s="2" t="s">
        <v>973</v>
      </c>
      <c r="O1204" s="2" t="s">
        <v>5632</v>
      </c>
      <c r="P1204" s="2">
        <v>10</v>
      </c>
      <c r="Q1204" s="3" t="s">
        <v>2519</v>
      </c>
      <c r="R1204" s="2" t="s">
        <v>951</v>
      </c>
      <c r="S1204" s="3" t="s">
        <v>2520</v>
      </c>
      <c r="T1204" s="3" t="s">
        <v>2496</v>
      </c>
      <c r="U1204" s="2">
        <v>111058</v>
      </c>
      <c r="V1204" s="2">
        <v>1</v>
      </c>
      <c r="W1204" s="2">
        <v>0</v>
      </c>
      <c r="X1204" s="2" t="s">
        <v>973</v>
      </c>
      <c r="Y1204" s="2" t="s">
        <v>5633</v>
      </c>
      <c r="Z1204" s="51">
        <v>45889.909612152798</v>
      </c>
      <c r="AB1204" s="2" t="s">
        <v>950</v>
      </c>
    </row>
    <row r="1205" spans="1:28" ht="15.75" x14ac:dyDescent="0.25">
      <c r="A1205" s="2">
        <v>1204</v>
      </c>
      <c r="B1205" s="50" t="s">
        <v>972</v>
      </c>
      <c r="C1205" s="47">
        <f ca="1">SUMIF([1]Data!$AC$2:$AC$173,C1205,[1]Data!$AD$2:$AD$173)</f>
        <v>0</v>
      </c>
      <c r="D1205" s="51">
        <v>45889</v>
      </c>
      <c r="E1205" s="51">
        <v>45894</v>
      </c>
      <c r="F1205" s="52">
        <v>45889.909975925897</v>
      </c>
      <c r="G1205" s="3" t="s">
        <v>5634</v>
      </c>
      <c r="H1205" s="51"/>
      <c r="I1205" s="2" t="s">
        <v>2487</v>
      </c>
      <c r="J1205" s="3" t="s">
        <v>2488</v>
      </c>
      <c r="K1205" s="2" t="s">
        <v>2489</v>
      </c>
      <c r="L1205" s="2" t="s">
        <v>2490</v>
      </c>
      <c r="M1205" s="3" t="s">
        <v>971</v>
      </c>
      <c r="N1205" s="2" t="s">
        <v>970</v>
      </c>
      <c r="O1205" s="2" t="s">
        <v>5635</v>
      </c>
      <c r="P1205" s="2">
        <v>10</v>
      </c>
      <c r="Q1205" s="3" t="s">
        <v>2519</v>
      </c>
      <c r="R1205" s="2" t="s">
        <v>951</v>
      </c>
      <c r="S1205" s="3" t="s">
        <v>2520</v>
      </c>
      <c r="T1205" s="3" t="s">
        <v>2496</v>
      </c>
      <c r="U1205" s="2">
        <v>111058</v>
      </c>
      <c r="V1205" s="2">
        <v>6</v>
      </c>
      <c r="W1205" s="2">
        <v>0</v>
      </c>
      <c r="X1205" s="2" t="s">
        <v>970</v>
      </c>
      <c r="Y1205" s="2" t="s">
        <v>5636</v>
      </c>
      <c r="Z1205" s="51">
        <v>45889.909977314797</v>
      </c>
      <c r="AB1205" s="2" t="s">
        <v>950</v>
      </c>
    </row>
    <row r="1206" spans="1:28" ht="15.75" x14ac:dyDescent="0.25">
      <c r="A1206" s="2">
        <v>1205</v>
      </c>
      <c r="B1206" s="50" t="s">
        <v>969</v>
      </c>
      <c r="C1206" s="47">
        <f ca="1">SUMIF([1]Data!$AC$2:$AC$173,C1206,[1]Data!$AD$2:$AD$173)</f>
        <v>0</v>
      </c>
      <c r="D1206" s="51">
        <v>45889</v>
      </c>
      <c r="E1206" s="51">
        <v>45894</v>
      </c>
      <c r="F1206" s="52">
        <v>45889.913485682897</v>
      </c>
      <c r="G1206" s="3" t="s">
        <v>5637</v>
      </c>
      <c r="H1206" s="51"/>
      <c r="I1206" s="2" t="s">
        <v>2487</v>
      </c>
      <c r="J1206" s="3" t="s">
        <v>2488</v>
      </c>
      <c r="K1206" s="2" t="s">
        <v>2489</v>
      </c>
      <c r="L1206" s="2" t="s">
        <v>2490</v>
      </c>
      <c r="M1206" s="3" t="s">
        <v>968</v>
      </c>
      <c r="N1206" s="2" t="s">
        <v>967</v>
      </c>
      <c r="O1206" s="2" t="s">
        <v>5638</v>
      </c>
      <c r="P1206" s="2">
        <v>10</v>
      </c>
      <c r="Q1206" s="3" t="s">
        <v>2563</v>
      </c>
      <c r="R1206" s="2" t="s">
        <v>961</v>
      </c>
      <c r="S1206" s="3" t="s">
        <v>2564</v>
      </c>
      <c r="T1206" s="3" t="s">
        <v>2496</v>
      </c>
      <c r="U1206" s="2">
        <v>73431</v>
      </c>
      <c r="V1206" s="2">
        <v>1</v>
      </c>
      <c r="W1206" s="2">
        <v>0</v>
      </c>
      <c r="X1206" s="2" t="s">
        <v>967</v>
      </c>
      <c r="Y1206" s="2" t="s">
        <v>5639</v>
      </c>
      <c r="Z1206" s="51">
        <v>45889.913487037004</v>
      </c>
      <c r="AA1206" s="2" t="s">
        <v>5640</v>
      </c>
      <c r="AB1206" s="2" t="s">
        <v>950</v>
      </c>
    </row>
    <row r="1207" spans="1:28" ht="15.75" x14ac:dyDescent="0.25">
      <c r="A1207" s="2">
        <v>1206</v>
      </c>
      <c r="B1207" s="50" t="s">
        <v>966</v>
      </c>
      <c r="C1207" s="47">
        <f ca="1">SUMIF([1]Data!$AC$2:$AC$173,C1207,[1]Data!$AD$2:$AD$173)</f>
        <v>0</v>
      </c>
      <c r="D1207" s="51">
        <v>45889</v>
      </c>
      <c r="E1207" s="51">
        <v>45895</v>
      </c>
      <c r="F1207" s="52">
        <v>45889.913780405099</v>
      </c>
      <c r="G1207" s="3" t="s">
        <v>5641</v>
      </c>
      <c r="H1207" s="51"/>
      <c r="I1207" s="2" t="s">
        <v>2487</v>
      </c>
      <c r="J1207" s="3" t="s">
        <v>2488</v>
      </c>
      <c r="K1207" s="2" t="s">
        <v>2489</v>
      </c>
      <c r="L1207" s="2" t="s">
        <v>2490</v>
      </c>
      <c r="M1207" s="3" t="s">
        <v>957</v>
      </c>
      <c r="N1207" s="2" t="s">
        <v>956</v>
      </c>
      <c r="O1207" s="2" t="s">
        <v>5642</v>
      </c>
      <c r="P1207" s="2">
        <v>10</v>
      </c>
      <c r="Q1207" s="3" t="s">
        <v>2563</v>
      </c>
      <c r="R1207" s="2" t="s">
        <v>961</v>
      </c>
      <c r="S1207" s="3" t="s">
        <v>2564</v>
      </c>
      <c r="T1207" s="3" t="s">
        <v>2496</v>
      </c>
      <c r="U1207" s="2">
        <v>73431</v>
      </c>
      <c r="V1207" s="2">
        <v>3</v>
      </c>
      <c r="W1207" s="2">
        <v>0</v>
      </c>
      <c r="X1207" s="2" t="s">
        <v>3439</v>
      </c>
      <c r="Y1207" s="2" t="s">
        <v>5643</v>
      </c>
      <c r="Z1207" s="51">
        <v>45889.913782025498</v>
      </c>
      <c r="AB1207" s="2" t="s">
        <v>950</v>
      </c>
    </row>
    <row r="1208" spans="1:28" ht="15.75" x14ac:dyDescent="0.25">
      <c r="A1208" s="2">
        <v>1207</v>
      </c>
      <c r="B1208" s="50" t="s">
        <v>966</v>
      </c>
      <c r="C1208" s="47">
        <f ca="1">SUMIF([1]Data!$AC$2:$AC$173,C1208,[1]Data!$AD$2:$AD$173)</f>
        <v>0</v>
      </c>
      <c r="D1208" s="51">
        <v>45889</v>
      </c>
      <c r="E1208" s="51">
        <v>45895</v>
      </c>
      <c r="F1208" s="52">
        <v>45889.913780405099</v>
      </c>
      <c r="G1208" s="3" t="s">
        <v>5641</v>
      </c>
      <c r="H1208" s="51"/>
      <c r="I1208" s="2" t="s">
        <v>2487</v>
      </c>
      <c r="J1208" s="3" t="s">
        <v>2488</v>
      </c>
      <c r="K1208" s="2" t="s">
        <v>2489</v>
      </c>
      <c r="L1208" s="2" t="s">
        <v>2490</v>
      </c>
      <c r="M1208" s="3" t="s">
        <v>957</v>
      </c>
      <c r="N1208" s="2" t="s">
        <v>956</v>
      </c>
      <c r="O1208" s="2" t="s">
        <v>5642</v>
      </c>
      <c r="P1208" s="2">
        <v>20</v>
      </c>
      <c r="Q1208" s="3" t="s">
        <v>2519</v>
      </c>
      <c r="R1208" s="2" t="s">
        <v>951</v>
      </c>
      <c r="S1208" s="3" t="s">
        <v>2520</v>
      </c>
      <c r="T1208" s="3" t="s">
        <v>2496</v>
      </c>
      <c r="U1208" s="2">
        <v>111058</v>
      </c>
      <c r="V1208" s="2">
        <v>3</v>
      </c>
      <c r="W1208" s="2">
        <v>0</v>
      </c>
      <c r="X1208" s="2" t="s">
        <v>3439</v>
      </c>
      <c r="Y1208" s="2" t="s">
        <v>5643</v>
      </c>
      <c r="Z1208" s="51">
        <v>45889.913782025498</v>
      </c>
      <c r="AB1208" s="2" t="s">
        <v>950</v>
      </c>
    </row>
    <row r="1209" spans="1:28" ht="15.75" x14ac:dyDescent="0.25">
      <c r="A1209" s="2">
        <v>1208</v>
      </c>
      <c r="B1209" s="50" t="s">
        <v>966</v>
      </c>
      <c r="C1209" s="47">
        <f ca="1">SUMIF([1]Data!$AC$2:$AC$173,C1209,[1]Data!$AD$2:$AD$173)</f>
        <v>0</v>
      </c>
      <c r="D1209" s="51">
        <v>45889</v>
      </c>
      <c r="E1209" s="51">
        <v>45895</v>
      </c>
      <c r="F1209" s="52">
        <v>45889.913780405099</v>
      </c>
      <c r="G1209" s="3" t="s">
        <v>5641</v>
      </c>
      <c r="H1209" s="51"/>
      <c r="I1209" s="2" t="s">
        <v>2487</v>
      </c>
      <c r="J1209" s="3" t="s">
        <v>2488</v>
      </c>
      <c r="K1209" s="2" t="s">
        <v>2489</v>
      </c>
      <c r="L1209" s="2" t="s">
        <v>2490</v>
      </c>
      <c r="M1209" s="3" t="s">
        <v>957</v>
      </c>
      <c r="N1209" s="2" t="s">
        <v>956</v>
      </c>
      <c r="O1209" s="2" t="s">
        <v>5642</v>
      </c>
      <c r="P1209" s="2">
        <v>30</v>
      </c>
      <c r="Q1209" s="3" t="s">
        <v>2510</v>
      </c>
      <c r="R1209" s="2" t="s">
        <v>955</v>
      </c>
      <c r="S1209" s="3" t="s">
        <v>2511</v>
      </c>
      <c r="T1209" s="3" t="s">
        <v>2496</v>
      </c>
      <c r="U1209" s="2">
        <v>46000</v>
      </c>
      <c r="V1209" s="2">
        <v>1</v>
      </c>
      <c r="W1209" s="2">
        <v>0</v>
      </c>
      <c r="X1209" s="2" t="s">
        <v>3439</v>
      </c>
      <c r="Y1209" s="2" t="s">
        <v>5643</v>
      </c>
      <c r="Z1209" s="51">
        <v>45889.913782025498</v>
      </c>
      <c r="AB1209" s="2" t="s">
        <v>950</v>
      </c>
    </row>
    <row r="1210" spans="1:28" ht="15.75" x14ac:dyDescent="0.25">
      <c r="A1210" s="2">
        <v>1209</v>
      </c>
      <c r="B1210" s="50" t="s">
        <v>964</v>
      </c>
      <c r="C1210" s="47">
        <f ca="1">SUMIF([1]Data!$AC$2:$AC$173,C1210,[1]Data!$AD$2:$AD$173)</f>
        <v>0</v>
      </c>
      <c r="D1210" s="51">
        <v>45889</v>
      </c>
      <c r="E1210" s="51">
        <v>45889</v>
      </c>
      <c r="F1210" s="52">
        <v>45889.9177116551</v>
      </c>
      <c r="G1210" s="3" t="s">
        <v>5644</v>
      </c>
      <c r="H1210" s="51"/>
      <c r="I1210" s="2" t="s">
        <v>2487</v>
      </c>
      <c r="J1210" s="3" t="s">
        <v>2488</v>
      </c>
      <c r="K1210" s="2" t="s">
        <v>2489</v>
      </c>
      <c r="L1210" s="2" t="s">
        <v>2490</v>
      </c>
      <c r="M1210" s="3" t="s">
        <v>963</v>
      </c>
      <c r="N1210" s="2" t="s">
        <v>962</v>
      </c>
      <c r="O1210" s="2" t="s">
        <v>5645</v>
      </c>
      <c r="P1210" s="2">
        <v>10</v>
      </c>
      <c r="Q1210" s="3" t="s">
        <v>2528</v>
      </c>
      <c r="R1210" s="2" t="s">
        <v>965</v>
      </c>
      <c r="S1210" s="3" t="s">
        <v>2529</v>
      </c>
      <c r="T1210" s="3" t="s">
        <v>2496</v>
      </c>
      <c r="U1210" s="2">
        <v>74250</v>
      </c>
      <c r="V1210" s="2">
        <v>1</v>
      </c>
      <c r="W1210" s="2">
        <v>0</v>
      </c>
      <c r="X1210" s="2" t="s">
        <v>962</v>
      </c>
      <c r="Y1210" s="2" t="s">
        <v>2541</v>
      </c>
      <c r="Z1210" s="51">
        <v>45889.917712962997</v>
      </c>
      <c r="AB1210" s="2" t="s">
        <v>950</v>
      </c>
    </row>
    <row r="1211" spans="1:28" ht="15.75" x14ac:dyDescent="0.25">
      <c r="A1211" s="2">
        <v>1210</v>
      </c>
      <c r="B1211" s="50" t="s">
        <v>964</v>
      </c>
      <c r="C1211" s="47">
        <f ca="1">SUMIF([1]Data!$AC$2:$AC$173,C1211,[1]Data!$AD$2:$AD$173)</f>
        <v>0</v>
      </c>
      <c r="D1211" s="51">
        <v>45889</v>
      </c>
      <c r="E1211" s="51">
        <v>45889</v>
      </c>
      <c r="F1211" s="52">
        <v>45889.9177116551</v>
      </c>
      <c r="G1211" s="3" t="s">
        <v>5644</v>
      </c>
      <c r="H1211" s="51"/>
      <c r="I1211" s="2" t="s">
        <v>2487</v>
      </c>
      <c r="J1211" s="3" t="s">
        <v>2488</v>
      </c>
      <c r="K1211" s="2" t="s">
        <v>2489</v>
      </c>
      <c r="L1211" s="2" t="s">
        <v>2490</v>
      </c>
      <c r="M1211" s="3" t="s">
        <v>963</v>
      </c>
      <c r="N1211" s="2" t="s">
        <v>962</v>
      </c>
      <c r="O1211" s="2" t="s">
        <v>5645</v>
      </c>
      <c r="P1211" s="2">
        <v>20</v>
      </c>
      <c r="Q1211" s="3" t="s">
        <v>2510</v>
      </c>
      <c r="R1211" s="2" t="s">
        <v>955</v>
      </c>
      <c r="S1211" s="3" t="s">
        <v>2511</v>
      </c>
      <c r="T1211" s="3" t="s">
        <v>2496</v>
      </c>
      <c r="U1211" s="2">
        <v>46000</v>
      </c>
      <c r="V1211" s="2">
        <v>1</v>
      </c>
      <c r="W1211" s="2">
        <v>0</v>
      </c>
      <c r="X1211" s="2" t="s">
        <v>962</v>
      </c>
      <c r="Y1211" s="2" t="s">
        <v>2541</v>
      </c>
      <c r="Z1211" s="51">
        <v>45889.917712962997</v>
      </c>
      <c r="AB1211" s="2" t="s">
        <v>950</v>
      </c>
    </row>
    <row r="1212" spans="1:28" ht="15.75" x14ac:dyDescent="0.25">
      <c r="A1212" s="2">
        <v>1211</v>
      </c>
      <c r="B1212" s="50" t="s">
        <v>958</v>
      </c>
      <c r="C1212" s="47">
        <f ca="1">SUMIF([1]Data!$AC$2:$AC$173,C1212,[1]Data!$AD$2:$AD$173)</f>
        <v>0</v>
      </c>
      <c r="D1212" s="51">
        <v>45889</v>
      </c>
      <c r="E1212" s="51">
        <v>45895</v>
      </c>
      <c r="F1212" s="52">
        <v>45889.918635034701</v>
      </c>
      <c r="G1212" s="3" t="s">
        <v>5646</v>
      </c>
      <c r="H1212" s="51"/>
      <c r="I1212" s="2" t="s">
        <v>2487</v>
      </c>
      <c r="J1212" s="3" t="s">
        <v>2488</v>
      </c>
      <c r="K1212" s="2" t="s">
        <v>2489</v>
      </c>
      <c r="L1212" s="2" t="s">
        <v>2490</v>
      </c>
      <c r="M1212" s="3" t="s">
        <v>957</v>
      </c>
      <c r="N1212" s="2" t="s">
        <v>956</v>
      </c>
      <c r="O1212" s="2" t="s">
        <v>5642</v>
      </c>
      <c r="P1212" s="2">
        <v>10</v>
      </c>
      <c r="Q1212" s="3" t="s">
        <v>2563</v>
      </c>
      <c r="R1212" s="2" t="s">
        <v>961</v>
      </c>
      <c r="S1212" s="3" t="s">
        <v>2564</v>
      </c>
      <c r="T1212" s="3" t="s">
        <v>2496</v>
      </c>
      <c r="U1212" s="2">
        <v>73431</v>
      </c>
      <c r="V1212" s="2">
        <v>1</v>
      </c>
      <c r="W1212" s="2">
        <v>0</v>
      </c>
      <c r="X1212" s="2" t="s">
        <v>3439</v>
      </c>
      <c r="Y1212" s="2" t="s">
        <v>5643</v>
      </c>
      <c r="Z1212" s="51">
        <v>45889.918636608803</v>
      </c>
      <c r="AB1212" s="2" t="s">
        <v>950</v>
      </c>
    </row>
    <row r="1213" spans="1:28" ht="15.75" x14ac:dyDescent="0.25">
      <c r="A1213" s="2">
        <v>1212</v>
      </c>
      <c r="B1213" s="50" t="s">
        <v>958</v>
      </c>
      <c r="C1213" s="47">
        <f ca="1">SUMIF([1]Data!$AC$2:$AC$173,C1213,[1]Data!$AD$2:$AD$173)</f>
        <v>0</v>
      </c>
      <c r="D1213" s="51">
        <v>45889</v>
      </c>
      <c r="E1213" s="51">
        <v>45895</v>
      </c>
      <c r="F1213" s="52">
        <v>45889.918635034701</v>
      </c>
      <c r="G1213" s="3" t="s">
        <v>5646</v>
      </c>
      <c r="H1213" s="51"/>
      <c r="I1213" s="2" t="s">
        <v>2487</v>
      </c>
      <c r="J1213" s="3" t="s">
        <v>2488</v>
      </c>
      <c r="K1213" s="2" t="s">
        <v>2489</v>
      </c>
      <c r="L1213" s="2" t="s">
        <v>2490</v>
      </c>
      <c r="M1213" s="3" t="s">
        <v>957</v>
      </c>
      <c r="N1213" s="2" t="s">
        <v>956</v>
      </c>
      <c r="O1213" s="2" t="s">
        <v>5642</v>
      </c>
      <c r="P1213" s="2">
        <v>20</v>
      </c>
      <c r="Q1213" s="3" t="s">
        <v>2556</v>
      </c>
      <c r="R1213" s="2" t="s">
        <v>960</v>
      </c>
      <c r="S1213" s="3" t="s">
        <v>2557</v>
      </c>
      <c r="T1213" s="3" t="s">
        <v>2496</v>
      </c>
      <c r="U1213" s="2">
        <v>55595</v>
      </c>
      <c r="V1213" s="2">
        <v>2</v>
      </c>
      <c r="W1213" s="2">
        <v>0</v>
      </c>
      <c r="X1213" s="2" t="s">
        <v>3439</v>
      </c>
      <c r="Y1213" s="2" t="s">
        <v>5643</v>
      </c>
      <c r="Z1213" s="51">
        <v>45889.918636608803</v>
      </c>
      <c r="AB1213" s="2" t="s">
        <v>950</v>
      </c>
    </row>
    <row r="1214" spans="1:28" ht="15.75" x14ac:dyDescent="0.25">
      <c r="A1214" s="2">
        <v>1213</v>
      </c>
      <c r="B1214" s="50" t="s">
        <v>958</v>
      </c>
      <c r="C1214" s="47">
        <f ca="1">SUMIF([1]Data!$AC$2:$AC$173,C1214,[1]Data!$AD$2:$AD$173)</f>
        <v>0</v>
      </c>
      <c r="D1214" s="51">
        <v>45889</v>
      </c>
      <c r="E1214" s="51">
        <v>45895</v>
      </c>
      <c r="F1214" s="52">
        <v>45889.918635034701</v>
      </c>
      <c r="G1214" s="3" t="s">
        <v>5646</v>
      </c>
      <c r="H1214" s="51"/>
      <c r="I1214" s="2" t="s">
        <v>2487</v>
      </c>
      <c r="J1214" s="3" t="s">
        <v>2488</v>
      </c>
      <c r="K1214" s="2" t="s">
        <v>2489</v>
      </c>
      <c r="L1214" s="2" t="s">
        <v>2490</v>
      </c>
      <c r="M1214" s="3" t="s">
        <v>957</v>
      </c>
      <c r="N1214" s="2" t="s">
        <v>956</v>
      </c>
      <c r="O1214" s="2" t="s">
        <v>5642</v>
      </c>
      <c r="P1214" s="2">
        <v>30</v>
      </c>
      <c r="Q1214" s="3" t="s">
        <v>2592</v>
      </c>
      <c r="R1214" s="2" t="s">
        <v>959</v>
      </c>
      <c r="S1214" s="3" t="s">
        <v>2593</v>
      </c>
      <c r="T1214" s="3" t="s">
        <v>2496</v>
      </c>
      <c r="U1214" s="2">
        <v>70950</v>
      </c>
      <c r="V1214" s="2">
        <v>2</v>
      </c>
      <c r="W1214" s="2">
        <v>0</v>
      </c>
      <c r="X1214" s="2" t="s">
        <v>3439</v>
      </c>
      <c r="Y1214" s="2" t="s">
        <v>5643</v>
      </c>
      <c r="Z1214" s="51">
        <v>45889.918636608803</v>
      </c>
      <c r="AB1214" s="2" t="s">
        <v>950</v>
      </c>
    </row>
    <row r="1215" spans="1:28" ht="15.75" x14ac:dyDescent="0.25">
      <c r="A1215" s="2">
        <v>1214</v>
      </c>
      <c r="B1215" s="50" t="s">
        <v>958</v>
      </c>
      <c r="C1215" s="47">
        <f ca="1">SUMIF([1]Data!$AC$2:$AC$173,C1215,[1]Data!$AD$2:$AD$173)</f>
        <v>0</v>
      </c>
      <c r="D1215" s="51">
        <v>45889</v>
      </c>
      <c r="E1215" s="51">
        <v>45895</v>
      </c>
      <c r="F1215" s="52">
        <v>45889.918635034701</v>
      </c>
      <c r="G1215" s="3" t="s">
        <v>5646</v>
      </c>
      <c r="H1215" s="51"/>
      <c r="I1215" s="2" t="s">
        <v>2487</v>
      </c>
      <c r="J1215" s="3" t="s">
        <v>2488</v>
      </c>
      <c r="K1215" s="2" t="s">
        <v>2489</v>
      </c>
      <c r="L1215" s="2" t="s">
        <v>2490</v>
      </c>
      <c r="M1215" s="3" t="s">
        <v>957</v>
      </c>
      <c r="N1215" s="2" t="s">
        <v>956</v>
      </c>
      <c r="O1215" s="2" t="s">
        <v>5642</v>
      </c>
      <c r="P1215" s="2">
        <v>40</v>
      </c>
      <c r="Q1215" s="3" t="s">
        <v>2510</v>
      </c>
      <c r="R1215" s="2" t="s">
        <v>955</v>
      </c>
      <c r="S1215" s="3" t="s">
        <v>2511</v>
      </c>
      <c r="T1215" s="3" t="s">
        <v>2496</v>
      </c>
      <c r="U1215" s="2">
        <v>46000</v>
      </c>
      <c r="V1215" s="2">
        <v>2</v>
      </c>
      <c r="W1215" s="2">
        <v>0</v>
      </c>
      <c r="X1215" s="2" t="s">
        <v>3439</v>
      </c>
      <c r="Y1215" s="2" t="s">
        <v>5643</v>
      </c>
      <c r="Z1215" s="51">
        <v>45889.918636608803</v>
      </c>
      <c r="AB1215" s="2" t="s">
        <v>950</v>
      </c>
    </row>
    <row r="1216" spans="1:28" ht="15.75" x14ac:dyDescent="0.25">
      <c r="A1216" s="2">
        <v>1215</v>
      </c>
      <c r="B1216" s="50" t="s">
        <v>954</v>
      </c>
      <c r="C1216" s="47">
        <f ca="1">SUMIF([1]Data!$AC$2:$AC$173,C1216,[1]Data!$AD$2:$AD$173)</f>
        <v>0</v>
      </c>
      <c r="D1216" s="51">
        <v>45889</v>
      </c>
      <c r="E1216" s="51">
        <v>45894</v>
      </c>
      <c r="F1216" s="52">
        <v>45889.919226620397</v>
      </c>
      <c r="G1216" s="3" t="s">
        <v>5647</v>
      </c>
      <c r="H1216" s="51"/>
      <c r="I1216" s="2" t="s">
        <v>2487</v>
      </c>
      <c r="J1216" s="3" t="s">
        <v>2488</v>
      </c>
      <c r="K1216" s="2" t="s">
        <v>2489</v>
      </c>
      <c r="L1216" s="2" t="s">
        <v>2490</v>
      </c>
      <c r="M1216" s="3" t="s">
        <v>953</v>
      </c>
      <c r="N1216" s="2" t="s">
        <v>952</v>
      </c>
      <c r="O1216" s="2" t="s">
        <v>5648</v>
      </c>
      <c r="P1216" s="2">
        <v>10</v>
      </c>
      <c r="Q1216" s="3" t="s">
        <v>2519</v>
      </c>
      <c r="R1216" s="2" t="s">
        <v>951</v>
      </c>
      <c r="S1216" s="3" t="s">
        <v>2520</v>
      </c>
      <c r="T1216" s="3" t="s">
        <v>2496</v>
      </c>
      <c r="U1216" s="2">
        <v>111058</v>
      </c>
      <c r="V1216" s="2">
        <v>1</v>
      </c>
      <c r="W1216" s="2">
        <v>0</v>
      </c>
      <c r="X1216" s="2" t="s">
        <v>5649</v>
      </c>
      <c r="Z1216" s="51">
        <v>45889.919227893501</v>
      </c>
      <c r="AB1216" s="2" t="s">
        <v>950</v>
      </c>
    </row>
    <row r="1217" spans="1:28" ht="15.75" x14ac:dyDescent="0.25">
      <c r="A1217" s="2">
        <v>1216</v>
      </c>
      <c r="B1217" s="50" t="s">
        <v>5650</v>
      </c>
      <c r="C1217" s="47">
        <f ca="1">SUMIF([1]Data!$AC$2:$AC$173,C1217,[1]Data!$AD$2:$AD$173)</f>
        <v>0</v>
      </c>
      <c r="D1217" s="51">
        <v>45890</v>
      </c>
      <c r="E1217" s="51">
        <v>45890</v>
      </c>
      <c r="F1217" s="52">
        <v>45890.284993055597</v>
      </c>
      <c r="G1217" s="3" t="s">
        <v>5651</v>
      </c>
      <c r="H1217" s="51"/>
      <c r="I1217" s="2" t="s">
        <v>2487</v>
      </c>
      <c r="J1217" s="3" t="s">
        <v>2488</v>
      </c>
      <c r="K1217" s="2" t="s">
        <v>2489</v>
      </c>
      <c r="L1217" s="2" t="s">
        <v>2490</v>
      </c>
      <c r="M1217" s="3" t="s">
        <v>5652</v>
      </c>
      <c r="N1217" s="2" t="s">
        <v>5653</v>
      </c>
      <c r="O1217" s="2" t="s">
        <v>5654</v>
      </c>
      <c r="P1217" s="2">
        <v>10</v>
      </c>
      <c r="Q1217" s="3" t="s">
        <v>2494</v>
      </c>
      <c r="R1217" s="2" t="s">
        <v>1079</v>
      </c>
      <c r="S1217" s="3" t="s">
        <v>2495</v>
      </c>
      <c r="T1217" s="3" t="s">
        <v>2496</v>
      </c>
      <c r="U1217" s="2">
        <v>49500</v>
      </c>
      <c r="V1217" s="2">
        <v>7</v>
      </c>
      <c r="W1217" s="2">
        <v>0</v>
      </c>
      <c r="X1217" s="2" t="s">
        <v>5653</v>
      </c>
      <c r="Z1217" s="51">
        <v>45890.284990590299</v>
      </c>
      <c r="AB1217" s="2" t="s">
        <v>950</v>
      </c>
    </row>
    <row r="1218" spans="1:28" ht="15.75" x14ac:dyDescent="0.25">
      <c r="A1218" s="2">
        <v>1217</v>
      </c>
      <c r="B1218" s="50" t="s">
        <v>5650</v>
      </c>
      <c r="C1218" s="47">
        <f ca="1">SUMIF([1]Data!$AC$2:$AC$173,C1218,[1]Data!$AD$2:$AD$173)</f>
        <v>0</v>
      </c>
      <c r="D1218" s="51">
        <v>45890</v>
      </c>
      <c r="E1218" s="51">
        <v>45890</v>
      </c>
      <c r="F1218" s="52">
        <v>45890.284993055597</v>
      </c>
      <c r="G1218" s="3" t="s">
        <v>5651</v>
      </c>
      <c r="H1218" s="51"/>
      <c r="I1218" s="2" t="s">
        <v>2487</v>
      </c>
      <c r="J1218" s="3" t="s">
        <v>2488</v>
      </c>
      <c r="K1218" s="2" t="s">
        <v>2489</v>
      </c>
      <c r="L1218" s="2" t="s">
        <v>2490</v>
      </c>
      <c r="M1218" s="3" t="s">
        <v>5652</v>
      </c>
      <c r="N1218" s="2" t="s">
        <v>5653</v>
      </c>
      <c r="O1218" s="2" t="s">
        <v>5654</v>
      </c>
      <c r="P1218" s="2">
        <v>20</v>
      </c>
      <c r="Q1218" s="3" t="s">
        <v>2502</v>
      </c>
      <c r="R1218" s="2" t="s">
        <v>981</v>
      </c>
      <c r="S1218" s="3" t="s">
        <v>2503</v>
      </c>
      <c r="T1218" s="3" t="s">
        <v>2496</v>
      </c>
      <c r="U1218" s="2">
        <v>50182</v>
      </c>
      <c r="V1218" s="2">
        <v>1</v>
      </c>
      <c r="W1218" s="2">
        <v>0</v>
      </c>
      <c r="X1218" s="2" t="s">
        <v>5653</v>
      </c>
      <c r="Z1218" s="51">
        <v>45890.284990590299</v>
      </c>
      <c r="AB1218" s="2" t="s">
        <v>950</v>
      </c>
    </row>
    <row r="1219" spans="1:28" ht="15.75" x14ac:dyDescent="0.25">
      <c r="A1219" s="2">
        <v>1218</v>
      </c>
      <c r="B1219" s="50" t="s">
        <v>5650</v>
      </c>
      <c r="C1219" s="47">
        <f ca="1">SUMIF([1]Data!$AC$2:$AC$173,C1219,[1]Data!$AD$2:$AD$173)</f>
        <v>0</v>
      </c>
      <c r="D1219" s="51">
        <v>45890</v>
      </c>
      <c r="E1219" s="51">
        <v>45890</v>
      </c>
      <c r="F1219" s="52">
        <v>45890.284993055597</v>
      </c>
      <c r="G1219" s="3" t="s">
        <v>5651</v>
      </c>
      <c r="H1219" s="51"/>
      <c r="I1219" s="2" t="s">
        <v>2487</v>
      </c>
      <c r="J1219" s="3" t="s">
        <v>2488</v>
      </c>
      <c r="K1219" s="2" t="s">
        <v>2489</v>
      </c>
      <c r="L1219" s="2" t="s">
        <v>2490</v>
      </c>
      <c r="M1219" s="3" t="s">
        <v>5652</v>
      </c>
      <c r="N1219" s="2" t="s">
        <v>5653</v>
      </c>
      <c r="O1219" s="2" t="s">
        <v>5654</v>
      </c>
      <c r="P1219" s="2">
        <v>30</v>
      </c>
      <c r="Q1219" s="3" t="s">
        <v>2528</v>
      </c>
      <c r="R1219" s="2" t="s">
        <v>965</v>
      </c>
      <c r="S1219" s="3" t="s">
        <v>2529</v>
      </c>
      <c r="T1219" s="3" t="s">
        <v>2496</v>
      </c>
      <c r="U1219" s="2">
        <v>74250</v>
      </c>
      <c r="V1219" s="2">
        <v>2</v>
      </c>
      <c r="W1219" s="2">
        <v>0</v>
      </c>
      <c r="X1219" s="2" t="s">
        <v>5653</v>
      </c>
      <c r="Z1219" s="51">
        <v>45890.284990590299</v>
      </c>
      <c r="AB1219" s="2" t="s">
        <v>950</v>
      </c>
    </row>
    <row r="1220" spans="1:28" ht="15.75" x14ac:dyDescent="0.25">
      <c r="A1220" s="2">
        <v>1219</v>
      </c>
      <c r="B1220" s="50" t="s">
        <v>5655</v>
      </c>
      <c r="C1220" s="47">
        <f ca="1">SUMIF([1]Data!$AC$2:$AC$173,C1220,[1]Data!$AD$2:$AD$173)</f>
        <v>0</v>
      </c>
      <c r="D1220" s="51">
        <v>45890</v>
      </c>
      <c r="E1220" s="51">
        <v>45890</v>
      </c>
      <c r="F1220" s="52">
        <v>45890.301046180597</v>
      </c>
      <c r="G1220" s="3" t="s">
        <v>5656</v>
      </c>
      <c r="H1220" s="51"/>
      <c r="I1220" s="2" t="s">
        <v>2487</v>
      </c>
      <c r="J1220" s="3" t="s">
        <v>2488</v>
      </c>
      <c r="K1220" s="2" t="s">
        <v>2489</v>
      </c>
      <c r="L1220" s="2" t="s">
        <v>2490</v>
      </c>
      <c r="M1220" s="3" t="s">
        <v>5657</v>
      </c>
      <c r="N1220" s="2" t="s">
        <v>5658</v>
      </c>
      <c r="O1220" s="2" t="s">
        <v>5659</v>
      </c>
      <c r="P1220" s="2">
        <v>10</v>
      </c>
      <c r="Q1220" s="3" t="s">
        <v>2592</v>
      </c>
      <c r="R1220" s="2" t="s">
        <v>959</v>
      </c>
      <c r="S1220" s="3" t="s">
        <v>2593</v>
      </c>
      <c r="T1220" s="3" t="s">
        <v>2496</v>
      </c>
      <c r="U1220" s="2">
        <v>70950</v>
      </c>
      <c r="V1220" s="2">
        <v>3</v>
      </c>
      <c r="W1220" s="2">
        <v>0</v>
      </c>
      <c r="X1220" s="2" t="s">
        <v>5658</v>
      </c>
      <c r="Z1220" s="51">
        <v>45890.301043437503</v>
      </c>
      <c r="AB1220" s="2" t="s">
        <v>950</v>
      </c>
    </row>
    <row r="1221" spans="1:28" ht="15.75" x14ac:dyDescent="0.25">
      <c r="A1221" s="2">
        <v>1220</v>
      </c>
      <c r="B1221" s="50" t="s">
        <v>5655</v>
      </c>
      <c r="C1221" s="47">
        <f ca="1">SUMIF([1]Data!$AC$2:$AC$173,C1221,[1]Data!$AD$2:$AD$173)</f>
        <v>0</v>
      </c>
      <c r="D1221" s="51">
        <v>45890</v>
      </c>
      <c r="E1221" s="51">
        <v>45890</v>
      </c>
      <c r="F1221" s="52">
        <v>45890.301046180597</v>
      </c>
      <c r="G1221" s="3" t="s">
        <v>5656</v>
      </c>
      <c r="H1221" s="51"/>
      <c r="I1221" s="2" t="s">
        <v>2487</v>
      </c>
      <c r="J1221" s="3" t="s">
        <v>2488</v>
      </c>
      <c r="K1221" s="2" t="s">
        <v>2489</v>
      </c>
      <c r="L1221" s="2" t="s">
        <v>2490</v>
      </c>
      <c r="M1221" s="3" t="s">
        <v>5657</v>
      </c>
      <c r="N1221" s="2" t="s">
        <v>5658</v>
      </c>
      <c r="O1221" s="2" t="s">
        <v>5659</v>
      </c>
      <c r="P1221" s="2">
        <v>20</v>
      </c>
      <c r="Q1221" s="3" t="s">
        <v>2528</v>
      </c>
      <c r="R1221" s="2" t="s">
        <v>965</v>
      </c>
      <c r="S1221" s="3" t="s">
        <v>2529</v>
      </c>
      <c r="T1221" s="3" t="s">
        <v>2496</v>
      </c>
      <c r="U1221" s="2">
        <v>74250</v>
      </c>
      <c r="V1221" s="2">
        <v>2</v>
      </c>
      <c r="W1221" s="2">
        <v>0</v>
      </c>
      <c r="X1221" s="2" t="s">
        <v>5658</v>
      </c>
      <c r="Z1221" s="51">
        <v>45890.301043437503</v>
      </c>
      <c r="AB1221" s="2" t="s">
        <v>950</v>
      </c>
    </row>
    <row r="1222" spans="1:28" ht="15.75" x14ac:dyDescent="0.25">
      <c r="A1222" s="2">
        <v>1221</v>
      </c>
      <c r="B1222" s="50" t="s">
        <v>5660</v>
      </c>
      <c r="C1222" s="47">
        <f ca="1">SUMIF([1]Data!$AC$2:$AC$173,C1222,[1]Data!$AD$2:$AD$173)</f>
        <v>0</v>
      </c>
      <c r="D1222" s="51">
        <v>45890</v>
      </c>
      <c r="E1222" s="51">
        <v>45890</v>
      </c>
      <c r="F1222" s="52">
        <v>45890.311419247701</v>
      </c>
      <c r="G1222" s="3" t="s">
        <v>5661</v>
      </c>
      <c r="H1222" s="51"/>
      <c r="I1222" s="2" t="s">
        <v>2487</v>
      </c>
      <c r="J1222" s="3" t="s">
        <v>2488</v>
      </c>
      <c r="K1222" s="2" t="s">
        <v>2489</v>
      </c>
      <c r="L1222" s="2" t="s">
        <v>2490</v>
      </c>
      <c r="M1222" s="3" t="s">
        <v>5662</v>
      </c>
      <c r="N1222" s="2" t="s">
        <v>5663</v>
      </c>
      <c r="O1222" s="2" t="s">
        <v>5664</v>
      </c>
      <c r="P1222" s="2">
        <v>10</v>
      </c>
      <c r="Q1222" s="3" t="s">
        <v>2502</v>
      </c>
      <c r="R1222" s="2" t="s">
        <v>981</v>
      </c>
      <c r="S1222" s="3" t="s">
        <v>2503</v>
      </c>
      <c r="T1222" s="3" t="s">
        <v>2496</v>
      </c>
      <c r="U1222" s="2">
        <v>50182</v>
      </c>
      <c r="V1222" s="2">
        <v>1</v>
      </c>
      <c r="W1222" s="2">
        <v>0</v>
      </c>
      <c r="X1222" s="2" t="s">
        <v>5663</v>
      </c>
      <c r="Y1222" s="2" t="s">
        <v>5229</v>
      </c>
      <c r="Z1222" s="51">
        <v>45890.311417361103</v>
      </c>
      <c r="AB1222" s="2" t="s">
        <v>950</v>
      </c>
    </row>
    <row r="1223" spans="1:28" ht="15.75" x14ac:dyDescent="0.25">
      <c r="A1223" s="2">
        <v>1222</v>
      </c>
      <c r="B1223" s="50" t="s">
        <v>5665</v>
      </c>
      <c r="C1223" s="47">
        <f ca="1">SUMIF([1]Data!$AC$2:$AC$173,C1223,[1]Data!$AD$2:$AD$173)</f>
        <v>0</v>
      </c>
      <c r="D1223" s="51">
        <v>45890</v>
      </c>
      <c r="E1223" s="51">
        <v>45890</v>
      </c>
      <c r="F1223" s="52">
        <v>45890.319063773102</v>
      </c>
      <c r="G1223" s="3" t="s">
        <v>5666</v>
      </c>
      <c r="H1223" s="51"/>
      <c r="I1223" s="2" t="s">
        <v>2487</v>
      </c>
      <c r="J1223" s="3" t="s">
        <v>2488</v>
      </c>
      <c r="K1223" s="2" t="s">
        <v>2489</v>
      </c>
      <c r="L1223" s="2" t="s">
        <v>2490</v>
      </c>
      <c r="M1223" s="3" t="s">
        <v>5667</v>
      </c>
      <c r="N1223" s="2" t="s">
        <v>5668</v>
      </c>
      <c r="O1223" s="2" t="s">
        <v>5669</v>
      </c>
      <c r="P1223" s="2">
        <v>10</v>
      </c>
      <c r="Q1223" s="3" t="s">
        <v>2502</v>
      </c>
      <c r="R1223" s="2" t="s">
        <v>981</v>
      </c>
      <c r="S1223" s="3" t="s">
        <v>2503</v>
      </c>
      <c r="T1223" s="3" t="s">
        <v>2496</v>
      </c>
      <c r="U1223" s="2">
        <v>50182</v>
      </c>
      <c r="V1223" s="2">
        <v>2</v>
      </c>
      <c r="W1223" s="2">
        <v>0</v>
      </c>
      <c r="X1223" s="2" t="s">
        <v>5668</v>
      </c>
      <c r="Z1223" s="51">
        <v>45890.319063425901</v>
      </c>
      <c r="AB1223" s="2" t="s">
        <v>950</v>
      </c>
    </row>
    <row r="1224" spans="1:28" ht="15.75" x14ac:dyDescent="0.25">
      <c r="A1224" s="2">
        <v>1223</v>
      </c>
      <c r="B1224" s="50" t="s">
        <v>5670</v>
      </c>
      <c r="C1224" s="47">
        <f ca="1">SUMIF([1]Data!$AC$2:$AC$173,C1224,[1]Data!$AD$2:$AD$173)</f>
        <v>0</v>
      </c>
      <c r="D1224" s="51">
        <v>45890</v>
      </c>
      <c r="E1224" s="51">
        <v>45897</v>
      </c>
      <c r="F1224" s="52">
        <v>45890.332935567101</v>
      </c>
      <c r="G1224" s="3" t="s">
        <v>5671</v>
      </c>
      <c r="H1224" s="51"/>
      <c r="I1224" s="2" t="s">
        <v>2487</v>
      </c>
      <c r="J1224" s="3" t="s">
        <v>2488</v>
      </c>
      <c r="K1224" s="2" t="s">
        <v>2489</v>
      </c>
      <c r="L1224" s="2" t="s">
        <v>2490</v>
      </c>
      <c r="M1224" s="3" t="s">
        <v>5672</v>
      </c>
      <c r="N1224" s="2" t="s">
        <v>5673</v>
      </c>
      <c r="O1224" s="2" t="s">
        <v>5674</v>
      </c>
      <c r="P1224" s="2">
        <v>10</v>
      </c>
      <c r="Q1224" s="3" t="s">
        <v>2494</v>
      </c>
      <c r="R1224" s="2" t="s">
        <v>1079</v>
      </c>
      <c r="S1224" s="3" t="s">
        <v>2495</v>
      </c>
      <c r="T1224" s="3" t="s">
        <v>2496</v>
      </c>
      <c r="U1224" s="2">
        <v>49500</v>
      </c>
      <c r="V1224" s="2">
        <v>2</v>
      </c>
      <c r="W1224" s="2">
        <v>0</v>
      </c>
      <c r="X1224" s="2" t="s">
        <v>5675</v>
      </c>
      <c r="Y1224" s="2" t="s">
        <v>5676</v>
      </c>
      <c r="Z1224" s="51">
        <v>45890.332932557903</v>
      </c>
      <c r="AB1224" s="2" t="s">
        <v>950</v>
      </c>
    </row>
    <row r="1225" spans="1:28" ht="15.75" x14ac:dyDescent="0.25">
      <c r="A1225" s="2">
        <v>1224</v>
      </c>
      <c r="B1225" s="50" t="s">
        <v>5670</v>
      </c>
      <c r="C1225" s="47">
        <f ca="1">SUMIF([1]Data!$AC$2:$AC$173,C1225,[1]Data!$AD$2:$AD$173)</f>
        <v>0</v>
      </c>
      <c r="D1225" s="51">
        <v>45890</v>
      </c>
      <c r="E1225" s="51">
        <v>45897</v>
      </c>
      <c r="F1225" s="52">
        <v>45890.332935567101</v>
      </c>
      <c r="G1225" s="3" t="s">
        <v>5671</v>
      </c>
      <c r="H1225" s="51"/>
      <c r="I1225" s="2" t="s">
        <v>2487</v>
      </c>
      <c r="J1225" s="3" t="s">
        <v>2488</v>
      </c>
      <c r="K1225" s="2" t="s">
        <v>2489</v>
      </c>
      <c r="L1225" s="2" t="s">
        <v>2490</v>
      </c>
      <c r="M1225" s="3" t="s">
        <v>5672</v>
      </c>
      <c r="N1225" s="2" t="s">
        <v>5673</v>
      </c>
      <c r="O1225" s="2" t="s">
        <v>5674</v>
      </c>
      <c r="P1225" s="2">
        <v>20</v>
      </c>
      <c r="Q1225" s="3" t="s">
        <v>2498</v>
      </c>
      <c r="R1225" s="2" t="s">
        <v>977</v>
      </c>
      <c r="S1225" s="3" t="s">
        <v>2499</v>
      </c>
      <c r="T1225" s="3" t="s">
        <v>2496</v>
      </c>
      <c r="U1225" s="2">
        <v>50400</v>
      </c>
      <c r="V1225" s="2">
        <v>3</v>
      </c>
      <c r="W1225" s="2">
        <v>0</v>
      </c>
      <c r="X1225" s="2" t="s">
        <v>5675</v>
      </c>
      <c r="Y1225" s="2" t="s">
        <v>5676</v>
      </c>
      <c r="Z1225" s="51">
        <v>45890.332932557903</v>
      </c>
      <c r="AB1225" s="2" t="s">
        <v>950</v>
      </c>
    </row>
    <row r="1226" spans="1:28" ht="15.75" x14ac:dyDescent="0.25">
      <c r="A1226" s="2">
        <v>1225</v>
      </c>
      <c r="B1226" s="50" t="s">
        <v>5677</v>
      </c>
      <c r="C1226" s="47">
        <f ca="1">SUMIF([1]Data!$AC$2:$AC$173,C1226,[1]Data!$AD$2:$AD$173)</f>
        <v>0</v>
      </c>
      <c r="D1226" s="51">
        <v>45890</v>
      </c>
      <c r="E1226" s="51">
        <v>45895</v>
      </c>
      <c r="F1226" s="52">
        <v>45890.350615393501</v>
      </c>
      <c r="G1226" s="3" t="s">
        <v>5678</v>
      </c>
      <c r="H1226" s="51"/>
      <c r="I1226" s="2" t="s">
        <v>2487</v>
      </c>
      <c r="J1226" s="3" t="s">
        <v>2488</v>
      </c>
      <c r="K1226" s="2" t="s">
        <v>2489</v>
      </c>
      <c r="L1226" s="2" t="s">
        <v>2490</v>
      </c>
      <c r="M1226" s="3" t="s">
        <v>5679</v>
      </c>
      <c r="N1226" s="2" t="s">
        <v>5680</v>
      </c>
      <c r="O1226" s="2" t="s">
        <v>5681</v>
      </c>
      <c r="P1226" s="2">
        <v>10</v>
      </c>
      <c r="Q1226" s="3" t="s">
        <v>2502</v>
      </c>
      <c r="R1226" s="2" t="s">
        <v>981</v>
      </c>
      <c r="S1226" s="3" t="s">
        <v>2503</v>
      </c>
      <c r="T1226" s="3" t="s">
        <v>2496</v>
      </c>
      <c r="U1226" s="2">
        <v>50182</v>
      </c>
      <c r="V1226" s="2">
        <v>5</v>
      </c>
      <c r="W1226" s="2">
        <v>0</v>
      </c>
      <c r="X1226" s="2" t="s">
        <v>5682</v>
      </c>
      <c r="Y1226" s="2" t="s">
        <v>5229</v>
      </c>
      <c r="Z1226" s="51">
        <v>45890.350612268499</v>
      </c>
      <c r="AB1226" s="2" t="s">
        <v>950</v>
      </c>
    </row>
    <row r="1227" spans="1:28" ht="15.75" x14ac:dyDescent="0.25">
      <c r="A1227" s="2">
        <v>1226</v>
      </c>
      <c r="B1227" s="50" t="s">
        <v>5677</v>
      </c>
      <c r="C1227" s="47">
        <f ca="1">SUMIF([1]Data!$AC$2:$AC$173,C1227,[1]Data!$AD$2:$AD$173)</f>
        <v>0</v>
      </c>
      <c r="D1227" s="51">
        <v>45890</v>
      </c>
      <c r="E1227" s="51">
        <v>45895</v>
      </c>
      <c r="F1227" s="52">
        <v>45890.350615393501</v>
      </c>
      <c r="G1227" s="3" t="s">
        <v>5678</v>
      </c>
      <c r="H1227" s="51"/>
      <c r="I1227" s="2" t="s">
        <v>2487</v>
      </c>
      <c r="J1227" s="3" t="s">
        <v>2488</v>
      </c>
      <c r="K1227" s="2" t="s">
        <v>2489</v>
      </c>
      <c r="L1227" s="2" t="s">
        <v>2490</v>
      </c>
      <c r="M1227" s="3" t="s">
        <v>5679</v>
      </c>
      <c r="N1227" s="2" t="s">
        <v>5680</v>
      </c>
      <c r="O1227" s="2" t="s">
        <v>5681</v>
      </c>
      <c r="P1227" s="2">
        <v>20</v>
      </c>
      <c r="Q1227" s="3" t="s">
        <v>2510</v>
      </c>
      <c r="R1227" s="2" t="s">
        <v>955</v>
      </c>
      <c r="S1227" s="3" t="s">
        <v>2511</v>
      </c>
      <c r="T1227" s="3" t="s">
        <v>2496</v>
      </c>
      <c r="U1227" s="2">
        <v>46000</v>
      </c>
      <c r="V1227" s="2">
        <v>2</v>
      </c>
      <c r="W1227" s="2">
        <v>0</v>
      </c>
      <c r="X1227" s="2" t="s">
        <v>5682</v>
      </c>
      <c r="Y1227" s="2" t="s">
        <v>5229</v>
      </c>
      <c r="Z1227" s="51">
        <v>45890.350612268499</v>
      </c>
      <c r="AB1227" s="2" t="s">
        <v>950</v>
      </c>
    </row>
    <row r="1228" spans="1:28" ht="15.75" x14ac:dyDescent="0.25">
      <c r="A1228" s="2">
        <v>1227</v>
      </c>
      <c r="B1228" s="50" t="s">
        <v>5683</v>
      </c>
      <c r="C1228" s="47">
        <f ca="1">SUMIF([1]Data!$AC$2:$AC$173,C1228,[1]Data!$AD$2:$AD$173)</f>
        <v>0</v>
      </c>
      <c r="D1228" s="51">
        <v>45890</v>
      </c>
      <c r="E1228" s="51">
        <v>45890</v>
      </c>
      <c r="F1228" s="52">
        <v>45890.353586192097</v>
      </c>
      <c r="G1228" s="3" t="s">
        <v>5684</v>
      </c>
      <c r="H1228" s="51"/>
      <c r="I1228" s="2" t="s">
        <v>2487</v>
      </c>
      <c r="J1228" s="3" t="s">
        <v>2488</v>
      </c>
      <c r="K1228" s="2" t="s">
        <v>2489</v>
      </c>
      <c r="L1228" s="2" t="s">
        <v>2490</v>
      </c>
      <c r="M1228" s="3" t="s">
        <v>5679</v>
      </c>
      <c r="N1228" s="2" t="s">
        <v>5680</v>
      </c>
      <c r="O1228" s="2" t="s">
        <v>5681</v>
      </c>
      <c r="P1228" s="2">
        <v>10</v>
      </c>
      <c r="Q1228" s="3" t="s">
        <v>2528</v>
      </c>
      <c r="R1228" s="2" t="s">
        <v>965</v>
      </c>
      <c r="S1228" s="3" t="s">
        <v>2529</v>
      </c>
      <c r="T1228" s="3" t="s">
        <v>2496</v>
      </c>
      <c r="U1228" s="2">
        <v>74250</v>
      </c>
      <c r="V1228" s="2">
        <v>2</v>
      </c>
      <c r="W1228" s="2">
        <v>0</v>
      </c>
      <c r="X1228" s="2" t="s">
        <v>5682</v>
      </c>
      <c r="Y1228" s="2" t="s">
        <v>5229</v>
      </c>
      <c r="Z1228" s="51">
        <v>45890.353582905103</v>
      </c>
      <c r="AB1228" s="2" t="s">
        <v>950</v>
      </c>
    </row>
    <row r="1229" spans="1:28" ht="15.75" x14ac:dyDescent="0.25">
      <c r="A1229" s="2">
        <v>1228</v>
      </c>
      <c r="B1229" s="50" t="s">
        <v>5683</v>
      </c>
      <c r="C1229" s="47">
        <f ca="1">SUMIF([1]Data!$AC$2:$AC$173,C1229,[1]Data!$AD$2:$AD$173)</f>
        <v>0</v>
      </c>
      <c r="D1229" s="51">
        <v>45890</v>
      </c>
      <c r="E1229" s="51">
        <v>45890</v>
      </c>
      <c r="F1229" s="52">
        <v>45890.353586192097</v>
      </c>
      <c r="G1229" s="3" t="s">
        <v>5684</v>
      </c>
      <c r="H1229" s="51"/>
      <c r="I1229" s="2" t="s">
        <v>2487</v>
      </c>
      <c r="J1229" s="3" t="s">
        <v>2488</v>
      </c>
      <c r="K1229" s="2" t="s">
        <v>2489</v>
      </c>
      <c r="L1229" s="2" t="s">
        <v>2490</v>
      </c>
      <c r="M1229" s="3" t="s">
        <v>5679</v>
      </c>
      <c r="N1229" s="2" t="s">
        <v>5680</v>
      </c>
      <c r="O1229" s="2" t="s">
        <v>5681</v>
      </c>
      <c r="P1229" s="2">
        <v>20</v>
      </c>
      <c r="Q1229" s="3" t="s">
        <v>2563</v>
      </c>
      <c r="R1229" s="2" t="s">
        <v>961</v>
      </c>
      <c r="S1229" s="3" t="s">
        <v>2564</v>
      </c>
      <c r="T1229" s="3" t="s">
        <v>2496</v>
      </c>
      <c r="U1229" s="2">
        <v>73431</v>
      </c>
      <c r="V1229" s="2">
        <v>1</v>
      </c>
      <c r="W1229" s="2">
        <v>0</v>
      </c>
      <c r="X1229" s="2" t="s">
        <v>5682</v>
      </c>
      <c r="Y1229" s="2" t="s">
        <v>5229</v>
      </c>
      <c r="Z1229" s="51">
        <v>45890.353582905103</v>
      </c>
      <c r="AB1229" s="2" t="s">
        <v>950</v>
      </c>
    </row>
    <row r="1230" spans="1:28" ht="15.75" x14ac:dyDescent="0.25">
      <c r="A1230" s="2">
        <v>1229</v>
      </c>
      <c r="B1230" s="50" t="s">
        <v>5683</v>
      </c>
      <c r="C1230" s="47">
        <f ca="1">SUMIF([1]Data!$AC$2:$AC$173,C1230,[1]Data!$AD$2:$AD$173)</f>
        <v>0</v>
      </c>
      <c r="D1230" s="51">
        <v>45890</v>
      </c>
      <c r="E1230" s="51">
        <v>45890</v>
      </c>
      <c r="F1230" s="52">
        <v>45890.353586192097</v>
      </c>
      <c r="G1230" s="3" t="s">
        <v>5684</v>
      </c>
      <c r="H1230" s="51"/>
      <c r="I1230" s="2" t="s">
        <v>2487</v>
      </c>
      <c r="J1230" s="3" t="s">
        <v>2488</v>
      </c>
      <c r="K1230" s="2" t="s">
        <v>2489</v>
      </c>
      <c r="L1230" s="2" t="s">
        <v>2490</v>
      </c>
      <c r="M1230" s="3" t="s">
        <v>5679</v>
      </c>
      <c r="N1230" s="2" t="s">
        <v>5680</v>
      </c>
      <c r="O1230" s="2" t="s">
        <v>5681</v>
      </c>
      <c r="P1230" s="2">
        <v>30</v>
      </c>
      <c r="Q1230" s="3" t="s">
        <v>2592</v>
      </c>
      <c r="R1230" s="2" t="s">
        <v>959</v>
      </c>
      <c r="S1230" s="3" t="s">
        <v>2593</v>
      </c>
      <c r="T1230" s="3" t="s">
        <v>2496</v>
      </c>
      <c r="U1230" s="2">
        <v>70950</v>
      </c>
      <c r="V1230" s="2">
        <v>3</v>
      </c>
      <c r="W1230" s="2">
        <v>0</v>
      </c>
      <c r="X1230" s="2" t="s">
        <v>5682</v>
      </c>
      <c r="Y1230" s="2" t="s">
        <v>5229</v>
      </c>
      <c r="Z1230" s="51">
        <v>45890.353582905103</v>
      </c>
      <c r="AB1230" s="2" t="s">
        <v>950</v>
      </c>
    </row>
    <row r="1231" spans="1:28" ht="15.75" x14ac:dyDescent="0.25">
      <c r="A1231" s="2">
        <v>1230</v>
      </c>
      <c r="B1231" s="50" t="s">
        <v>5683</v>
      </c>
      <c r="C1231" s="47">
        <f ca="1">SUMIF([1]Data!$AC$2:$AC$173,C1231,[1]Data!$AD$2:$AD$173)</f>
        <v>0</v>
      </c>
      <c r="D1231" s="51">
        <v>45890</v>
      </c>
      <c r="E1231" s="51">
        <v>45890</v>
      </c>
      <c r="F1231" s="52">
        <v>45890.353586192097</v>
      </c>
      <c r="G1231" s="3" t="s">
        <v>5684</v>
      </c>
      <c r="H1231" s="51"/>
      <c r="I1231" s="2" t="s">
        <v>2487</v>
      </c>
      <c r="J1231" s="3" t="s">
        <v>2488</v>
      </c>
      <c r="K1231" s="2" t="s">
        <v>2489</v>
      </c>
      <c r="L1231" s="2" t="s">
        <v>2490</v>
      </c>
      <c r="M1231" s="3" t="s">
        <v>5679</v>
      </c>
      <c r="N1231" s="2" t="s">
        <v>5680</v>
      </c>
      <c r="O1231" s="2" t="s">
        <v>5681</v>
      </c>
      <c r="P1231" s="2">
        <v>40</v>
      </c>
      <c r="Q1231" s="3" t="s">
        <v>2547</v>
      </c>
      <c r="R1231" s="2" t="s">
        <v>994</v>
      </c>
      <c r="S1231" s="3" t="s">
        <v>2548</v>
      </c>
      <c r="T1231" s="3" t="s">
        <v>2496</v>
      </c>
      <c r="U1231" s="2">
        <v>111606</v>
      </c>
      <c r="V1231" s="2">
        <v>2</v>
      </c>
      <c r="W1231" s="2">
        <v>0</v>
      </c>
      <c r="X1231" s="2" t="s">
        <v>5682</v>
      </c>
      <c r="Y1231" s="2" t="s">
        <v>5229</v>
      </c>
      <c r="Z1231" s="51">
        <v>45890.353582905103</v>
      </c>
      <c r="AB1231" s="2" t="s">
        <v>950</v>
      </c>
    </row>
    <row r="1232" spans="1:28" ht="15.75" x14ac:dyDescent="0.25">
      <c r="A1232" s="2">
        <v>1231</v>
      </c>
      <c r="B1232" s="50" t="s">
        <v>5685</v>
      </c>
      <c r="C1232" s="47">
        <f ca="1">SUMIF([1]Data!$AC$2:$AC$173,C1232,[1]Data!$AD$2:$AD$173)</f>
        <v>0</v>
      </c>
      <c r="D1232" s="51">
        <v>45890</v>
      </c>
      <c r="E1232" s="51">
        <v>45895</v>
      </c>
      <c r="F1232" s="52">
        <v>45890.355371064798</v>
      </c>
      <c r="G1232" s="3" t="s">
        <v>5686</v>
      </c>
      <c r="H1232" s="51"/>
      <c r="I1232" s="2" t="s">
        <v>2487</v>
      </c>
      <c r="J1232" s="3" t="s">
        <v>2488</v>
      </c>
      <c r="K1232" s="2" t="s">
        <v>2489</v>
      </c>
      <c r="L1232" s="2" t="s">
        <v>2490</v>
      </c>
      <c r="M1232" s="3" t="s">
        <v>5687</v>
      </c>
      <c r="N1232" s="2" t="s">
        <v>5688</v>
      </c>
      <c r="O1232" s="2" t="s">
        <v>5689</v>
      </c>
      <c r="P1232" s="2">
        <v>10</v>
      </c>
      <c r="Q1232" s="3" t="s">
        <v>2519</v>
      </c>
      <c r="R1232" s="2" t="s">
        <v>951</v>
      </c>
      <c r="S1232" s="3" t="s">
        <v>2520</v>
      </c>
      <c r="T1232" s="3" t="s">
        <v>2496</v>
      </c>
      <c r="U1232" s="2">
        <v>111058</v>
      </c>
      <c r="V1232" s="2">
        <v>2</v>
      </c>
      <c r="W1232" s="2">
        <v>0</v>
      </c>
      <c r="X1232" s="2" t="s">
        <v>5688</v>
      </c>
      <c r="Y1232" s="2" t="s">
        <v>5690</v>
      </c>
      <c r="Z1232" s="51">
        <v>45890.355367743097</v>
      </c>
      <c r="AB1232" s="2" t="s">
        <v>950</v>
      </c>
    </row>
    <row r="1233" spans="1:28" ht="15.75" x14ac:dyDescent="0.25">
      <c r="A1233" s="2">
        <v>1232</v>
      </c>
      <c r="B1233" s="50" t="s">
        <v>5691</v>
      </c>
      <c r="C1233" s="47">
        <f ca="1">SUMIF([1]Data!$AC$2:$AC$173,C1233,[1]Data!$AD$2:$AD$173)</f>
        <v>0</v>
      </c>
      <c r="D1233" s="51">
        <v>45890</v>
      </c>
      <c r="E1233" s="51">
        <v>45895</v>
      </c>
      <c r="F1233" s="52">
        <v>45890.365430902799</v>
      </c>
      <c r="G1233" s="3" t="s">
        <v>5692</v>
      </c>
      <c r="H1233" s="51"/>
      <c r="I1233" s="2" t="s">
        <v>2487</v>
      </c>
      <c r="J1233" s="3" t="s">
        <v>2488</v>
      </c>
      <c r="K1233" s="2" t="s">
        <v>2489</v>
      </c>
      <c r="L1233" s="2" t="s">
        <v>2490</v>
      </c>
      <c r="M1233" s="3" t="s">
        <v>5693</v>
      </c>
      <c r="N1233" s="2" t="s">
        <v>5694</v>
      </c>
      <c r="O1233" s="2" t="s">
        <v>5695</v>
      </c>
      <c r="P1233" s="2">
        <v>10</v>
      </c>
      <c r="Q1233" s="3" t="s">
        <v>2519</v>
      </c>
      <c r="R1233" s="2" t="s">
        <v>951</v>
      </c>
      <c r="S1233" s="3" t="s">
        <v>2520</v>
      </c>
      <c r="T1233" s="3" t="s">
        <v>2496</v>
      </c>
      <c r="U1233" s="2">
        <v>111058</v>
      </c>
      <c r="V1233" s="2">
        <v>1</v>
      </c>
      <c r="W1233" s="2">
        <v>0</v>
      </c>
      <c r="X1233" s="2" t="s">
        <v>5694</v>
      </c>
      <c r="Z1233" s="51">
        <v>45890.3654278588</v>
      </c>
      <c r="AB1233" s="2" t="s">
        <v>950</v>
      </c>
    </row>
    <row r="1234" spans="1:28" ht="15.75" x14ac:dyDescent="0.25">
      <c r="A1234" s="2">
        <v>1233</v>
      </c>
      <c r="B1234" s="50" t="s">
        <v>5696</v>
      </c>
      <c r="C1234" s="47">
        <f ca="1">SUMIF([1]Data!$AC$2:$AC$173,C1234,[1]Data!$AD$2:$AD$173)</f>
        <v>0</v>
      </c>
      <c r="D1234" s="51">
        <v>45890</v>
      </c>
      <c r="E1234" s="51">
        <v>45895</v>
      </c>
      <c r="F1234" s="52">
        <v>45890.376251504596</v>
      </c>
      <c r="G1234" s="3" t="s">
        <v>5697</v>
      </c>
      <c r="H1234" s="51"/>
      <c r="I1234" s="2" t="s">
        <v>2487</v>
      </c>
      <c r="J1234" s="3" t="s">
        <v>2488</v>
      </c>
      <c r="K1234" s="2" t="s">
        <v>2489</v>
      </c>
      <c r="L1234" s="2" t="s">
        <v>2490</v>
      </c>
      <c r="M1234" s="3" t="s">
        <v>5698</v>
      </c>
      <c r="N1234" s="2" t="s">
        <v>5699</v>
      </c>
      <c r="O1234" s="2" t="s">
        <v>5700</v>
      </c>
      <c r="P1234" s="2">
        <v>10</v>
      </c>
      <c r="Q1234" s="3" t="s">
        <v>2556</v>
      </c>
      <c r="R1234" s="2" t="s">
        <v>960</v>
      </c>
      <c r="S1234" s="3" t="s">
        <v>2557</v>
      </c>
      <c r="T1234" s="3" t="s">
        <v>2496</v>
      </c>
      <c r="U1234" s="2">
        <v>55595</v>
      </c>
      <c r="V1234" s="2">
        <v>1</v>
      </c>
      <c r="W1234" s="2">
        <v>0</v>
      </c>
      <c r="X1234" s="2" t="s">
        <v>5699</v>
      </c>
      <c r="Z1234" s="51">
        <v>45890.376247997701</v>
      </c>
      <c r="AA1234" s="2" t="s">
        <v>5701</v>
      </c>
      <c r="AB1234" s="2" t="s">
        <v>950</v>
      </c>
    </row>
    <row r="1235" spans="1:28" ht="15.75" x14ac:dyDescent="0.25">
      <c r="A1235" s="2">
        <v>1234</v>
      </c>
      <c r="B1235" s="50" t="s">
        <v>5696</v>
      </c>
      <c r="C1235" s="47">
        <f ca="1">SUMIF([1]Data!$AC$2:$AC$173,C1235,[1]Data!$AD$2:$AD$173)</f>
        <v>0</v>
      </c>
      <c r="D1235" s="51">
        <v>45890</v>
      </c>
      <c r="E1235" s="51">
        <v>45895</v>
      </c>
      <c r="F1235" s="52">
        <v>45890.376251504596</v>
      </c>
      <c r="G1235" s="3" t="s">
        <v>5697</v>
      </c>
      <c r="H1235" s="51"/>
      <c r="I1235" s="2" t="s">
        <v>2487</v>
      </c>
      <c r="J1235" s="3" t="s">
        <v>2488</v>
      </c>
      <c r="K1235" s="2" t="s">
        <v>2489</v>
      </c>
      <c r="L1235" s="2" t="s">
        <v>2490</v>
      </c>
      <c r="M1235" s="3" t="s">
        <v>5698</v>
      </c>
      <c r="N1235" s="2" t="s">
        <v>5699</v>
      </c>
      <c r="O1235" s="2" t="s">
        <v>5700</v>
      </c>
      <c r="P1235" s="2">
        <v>20</v>
      </c>
      <c r="Q1235" s="3" t="s">
        <v>2510</v>
      </c>
      <c r="R1235" s="2" t="s">
        <v>955</v>
      </c>
      <c r="S1235" s="3" t="s">
        <v>2511</v>
      </c>
      <c r="T1235" s="3" t="s">
        <v>2496</v>
      </c>
      <c r="U1235" s="2">
        <v>46000</v>
      </c>
      <c r="V1235" s="2">
        <v>1</v>
      </c>
      <c r="W1235" s="2">
        <v>0</v>
      </c>
      <c r="X1235" s="2" t="s">
        <v>5699</v>
      </c>
      <c r="Z1235" s="51">
        <v>45890.376247997701</v>
      </c>
      <c r="AA1235" s="2" t="s">
        <v>5701</v>
      </c>
      <c r="AB1235" s="2" t="s">
        <v>950</v>
      </c>
    </row>
    <row r="1236" spans="1:28" ht="15.75" x14ac:dyDescent="0.25">
      <c r="A1236" s="2">
        <v>1235</v>
      </c>
      <c r="B1236" s="50" t="s">
        <v>5702</v>
      </c>
      <c r="C1236" s="47">
        <f ca="1">SUMIF([1]Data!$AC$2:$AC$173,C1236,[1]Data!$AD$2:$AD$173)</f>
        <v>0</v>
      </c>
      <c r="D1236" s="51">
        <v>45890</v>
      </c>
      <c r="E1236" s="51">
        <v>45895</v>
      </c>
      <c r="F1236" s="52">
        <v>45890.378127546297</v>
      </c>
      <c r="G1236" s="3" t="s">
        <v>5703</v>
      </c>
      <c r="H1236" s="51"/>
      <c r="I1236" s="2" t="s">
        <v>2487</v>
      </c>
      <c r="J1236" s="3" t="s">
        <v>2488</v>
      </c>
      <c r="K1236" s="2" t="s">
        <v>2489</v>
      </c>
      <c r="L1236" s="2" t="s">
        <v>2490</v>
      </c>
      <c r="M1236" s="3" t="s">
        <v>5704</v>
      </c>
      <c r="N1236" s="2" t="s">
        <v>5705</v>
      </c>
      <c r="O1236" s="2" t="s">
        <v>5706</v>
      </c>
      <c r="P1236" s="2">
        <v>10</v>
      </c>
      <c r="Q1236" s="3" t="s">
        <v>2519</v>
      </c>
      <c r="R1236" s="2" t="s">
        <v>951</v>
      </c>
      <c r="S1236" s="3" t="s">
        <v>2520</v>
      </c>
      <c r="T1236" s="3" t="s">
        <v>2496</v>
      </c>
      <c r="U1236" s="2">
        <v>111058</v>
      </c>
      <c r="V1236" s="2">
        <v>2</v>
      </c>
      <c r="W1236" s="2">
        <v>0</v>
      </c>
      <c r="X1236" s="2" t="s">
        <v>5705</v>
      </c>
      <c r="Y1236" s="2" t="s">
        <v>2541</v>
      </c>
      <c r="Z1236" s="51">
        <v>45890.378123993098</v>
      </c>
      <c r="AB1236" s="2" t="s">
        <v>950</v>
      </c>
    </row>
    <row r="1237" spans="1:28" ht="15.75" x14ac:dyDescent="0.25">
      <c r="A1237" s="2">
        <v>1236</v>
      </c>
      <c r="B1237" s="50" t="s">
        <v>5702</v>
      </c>
      <c r="C1237" s="47">
        <f ca="1">SUMIF([1]Data!$AC$2:$AC$173,C1237,[1]Data!$AD$2:$AD$173)</f>
        <v>0</v>
      </c>
      <c r="D1237" s="51">
        <v>45890</v>
      </c>
      <c r="E1237" s="51">
        <v>45895</v>
      </c>
      <c r="F1237" s="52">
        <v>45890.378127546297</v>
      </c>
      <c r="G1237" s="3" t="s">
        <v>5703</v>
      </c>
      <c r="H1237" s="51"/>
      <c r="I1237" s="2" t="s">
        <v>2487</v>
      </c>
      <c r="J1237" s="3" t="s">
        <v>2488</v>
      </c>
      <c r="K1237" s="2" t="s">
        <v>2489</v>
      </c>
      <c r="L1237" s="2" t="s">
        <v>2490</v>
      </c>
      <c r="M1237" s="3" t="s">
        <v>5704</v>
      </c>
      <c r="N1237" s="2" t="s">
        <v>5705</v>
      </c>
      <c r="O1237" s="2" t="s">
        <v>5706</v>
      </c>
      <c r="P1237" s="2">
        <v>20</v>
      </c>
      <c r="Q1237" s="3" t="s">
        <v>2502</v>
      </c>
      <c r="R1237" s="2" t="s">
        <v>981</v>
      </c>
      <c r="S1237" s="3" t="s">
        <v>2503</v>
      </c>
      <c r="T1237" s="3" t="s">
        <v>2496</v>
      </c>
      <c r="U1237" s="2">
        <v>50182</v>
      </c>
      <c r="V1237" s="2">
        <v>4</v>
      </c>
      <c r="W1237" s="2">
        <v>0</v>
      </c>
      <c r="X1237" s="2" t="s">
        <v>5705</v>
      </c>
      <c r="Y1237" s="2" t="s">
        <v>2541</v>
      </c>
      <c r="Z1237" s="51">
        <v>45890.378123993098</v>
      </c>
      <c r="AB1237" s="2" t="s">
        <v>950</v>
      </c>
    </row>
    <row r="1238" spans="1:28" ht="15.75" x14ac:dyDescent="0.25">
      <c r="A1238" s="2">
        <v>1237</v>
      </c>
      <c r="B1238" s="50" t="s">
        <v>5702</v>
      </c>
      <c r="C1238" s="47">
        <f ca="1">SUMIF([1]Data!$AC$2:$AC$173,C1238,[1]Data!$AD$2:$AD$173)</f>
        <v>0</v>
      </c>
      <c r="D1238" s="51">
        <v>45890</v>
      </c>
      <c r="E1238" s="51">
        <v>45895</v>
      </c>
      <c r="F1238" s="52">
        <v>45890.378127546297</v>
      </c>
      <c r="G1238" s="3" t="s">
        <v>5703</v>
      </c>
      <c r="H1238" s="51"/>
      <c r="I1238" s="2" t="s">
        <v>2487</v>
      </c>
      <c r="J1238" s="3" t="s">
        <v>2488</v>
      </c>
      <c r="K1238" s="2" t="s">
        <v>2489</v>
      </c>
      <c r="L1238" s="2" t="s">
        <v>2490</v>
      </c>
      <c r="M1238" s="3" t="s">
        <v>5704</v>
      </c>
      <c r="N1238" s="2" t="s">
        <v>5705</v>
      </c>
      <c r="O1238" s="2" t="s">
        <v>5706</v>
      </c>
      <c r="P1238" s="2">
        <v>30</v>
      </c>
      <c r="Q1238" s="3" t="s">
        <v>2592</v>
      </c>
      <c r="R1238" s="2" t="s">
        <v>959</v>
      </c>
      <c r="S1238" s="3" t="s">
        <v>2593</v>
      </c>
      <c r="T1238" s="3" t="s">
        <v>2496</v>
      </c>
      <c r="U1238" s="2">
        <v>70950</v>
      </c>
      <c r="V1238" s="2">
        <v>1</v>
      </c>
      <c r="W1238" s="2">
        <v>0</v>
      </c>
      <c r="X1238" s="2" t="s">
        <v>5705</v>
      </c>
      <c r="Y1238" s="2" t="s">
        <v>2541</v>
      </c>
      <c r="Z1238" s="51">
        <v>45890.378123993098</v>
      </c>
      <c r="AB1238" s="2" t="s">
        <v>950</v>
      </c>
    </row>
    <row r="1239" spans="1:28" ht="15.75" x14ac:dyDescent="0.25">
      <c r="A1239" s="2">
        <v>1238</v>
      </c>
      <c r="B1239" s="50" t="s">
        <v>5707</v>
      </c>
      <c r="C1239" s="47">
        <f ca="1">SUMIF([1]Data!$AC$2:$AC$173,C1239,[1]Data!$AD$2:$AD$173)</f>
        <v>0</v>
      </c>
      <c r="D1239" s="51">
        <v>45890</v>
      </c>
      <c r="E1239" s="51">
        <v>45895</v>
      </c>
      <c r="F1239" s="52">
        <v>45890.404658530097</v>
      </c>
      <c r="G1239" s="3" t="s">
        <v>5708</v>
      </c>
      <c r="H1239" s="51"/>
      <c r="I1239" s="2" t="s">
        <v>2487</v>
      </c>
      <c r="J1239" s="3" t="s">
        <v>2488</v>
      </c>
      <c r="K1239" s="2" t="s">
        <v>2489</v>
      </c>
      <c r="L1239" s="2" t="s">
        <v>2490</v>
      </c>
      <c r="M1239" s="3" t="s">
        <v>5709</v>
      </c>
      <c r="N1239" s="2" t="s">
        <v>5710</v>
      </c>
      <c r="O1239" s="2" t="s">
        <v>5711</v>
      </c>
      <c r="P1239" s="2">
        <v>10</v>
      </c>
      <c r="Q1239" s="3" t="s">
        <v>2519</v>
      </c>
      <c r="R1239" s="2" t="s">
        <v>951</v>
      </c>
      <c r="S1239" s="3" t="s">
        <v>2520</v>
      </c>
      <c r="T1239" s="3" t="s">
        <v>2496</v>
      </c>
      <c r="U1239" s="2">
        <v>111058</v>
      </c>
      <c r="V1239" s="2">
        <v>1</v>
      </c>
      <c r="W1239" s="2">
        <v>0</v>
      </c>
      <c r="X1239" s="2" t="s">
        <v>5710</v>
      </c>
      <c r="Z1239" s="51">
        <v>45890.404658831001</v>
      </c>
      <c r="AA1239" s="2" t="s">
        <v>5712</v>
      </c>
      <c r="AB1239" s="2" t="s">
        <v>950</v>
      </c>
    </row>
    <row r="1240" spans="1:28" ht="15.75" x14ac:dyDescent="0.25">
      <c r="A1240" s="2">
        <v>1239</v>
      </c>
      <c r="B1240" s="50" t="s">
        <v>5713</v>
      </c>
      <c r="C1240" s="47">
        <f ca="1">SUMIF([1]Data!$AC$2:$AC$173,C1240,[1]Data!$AD$2:$AD$173)</f>
        <v>0</v>
      </c>
      <c r="D1240" s="51">
        <v>45890</v>
      </c>
      <c r="E1240" s="51">
        <v>45895</v>
      </c>
      <c r="F1240" s="52">
        <v>45890.414346261598</v>
      </c>
      <c r="G1240" s="3" t="s">
        <v>5714</v>
      </c>
      <c r="H1240" s="51"/>
      <c r="I1240" s="2" t="s">
        <v>2487</v>
      </c>
      <c r="J1240" s="3" t="s">
        <v>2488</v>
      </c>
      <c r="K1240" s="2" t="s">
        <v>2489</v>
      </c>
      <c r="L1240" s="2" t="s">
        <v>2490</v>
      </c>
      <c r="M1240" s="3" t="s">
        <v>5715</v>
      </c>
      <c r="N1240" s="2" t="s">
        <v>5716</v>
      </c>
      <c r="O1240" s="2" t="s">
        <v>5717</v>
      </c>
      <c r="P1240" s="2">
        <v>10</v>
      </c>
      <c r="Q1240" s="3" t="s">
        <v>2563</v>
      </c>
      <c r="R1240" s="2" t="s">
        <v>961</v>
      </c>
      <c r="S1240" s="3" t="s">
        <v>2564</v>
      </c>
      <c r="T1240" s="3" t="s">
        <v>2496</v>
      </c>
      <c r="U1240" s="2">
        <v>73431</v>
      </c>
      <c r="V1240" s="2">
        <v>1</v>
      </c>
      <c r="W1240" s="2">
        <v>0</v>
      </c>
      <c r="X1240" s="2" t="s">
        <v>5716</v>
      </c>
      <c r="Z1240" s="51">
        <v>45890.414346296297</v>
      </c>
      <c r="AB1240" s="2" t="s">
        <v>950</v>
      </c>
    </row>
    <row r="1241" spans="1:28" ht="15.75" x14ac:dyDescent="0.25">
      <c r="A1241" s="2">
        <v>1240</v>
      </c>
      <c r="B1241" s="50" t="s">
        <v>5713</v>
      </c>
      <c r="C1241" s="47">
        <f ca="1">SUMIF([1]Data!$AC$2:$AC$173,C1241,[1]Data!$AD$2:$AD$173)</f>
        <v>0</v>
      </c>
      <c r="D1241" s="51">
        <v>45890</v>
      </c>
      <c r="E1241" s="51">
        <v>45895</v>
      </c>
      <c r="F1241" s="52">
        <v>45890.414346261598</v>
      </c>
      <c r="G1241" s="3" t="s">
        <v>5714</v>
      </c>
      <c r="H1241" s="51"/>
      <c r="I1241" s="2" t="s">
        <v>2487</v>
      </c>
      <c r="J1241" s="3" t="s">
        <v>2488</v>
      </c>
      <c r="K1241" s="2" t="s">
        <v>2489</v>
      </c>
      <c r="L1241" s="2" t="s">
        <v>2490</v>
      </c>
      <c r="M1241" s="3" t="s">
        <v>5715</v>
      </c>
      <c r="N1241" s="2" t="s">
        <v>5716</v>
      </c>
      <c r="O1241" s="2" t="s">
        <v>5717</v>
      </c>
      <c r="P1241" s="2">
        <v>20</v>
      </c>
      <c r="Q1241" s="3" t="s">
        <v>2519</v>
      </c>
      <c r="R1241" s="2" t="s">
        <v>951</v>
      </c>
      <c r="S1241" s="3" t="s">
        <v>2520</v>
      </c>
      <c r="T1241" s="3" t="s">
        <v>2496</v>
      </c>
      <c r="U1241" s="2">
        <v>111058</v>
      </c>
      <c r="V1241" s="2">
        <v>3</v>
      </c>
      <c r="W1241" s="2">
        <v>0</v>
      </c>
      <c r="X1241" s="2" t="s">
        <v>5716</v>
      </c>
      <c r="Z1241" s="51">
        <v>45890.414346296297</v>
      </c>
      <c r="AB1241" s="2" t="s">
        <v>950</v>
      </c>
    </row>
    <row r="1242" spans="1:28" ht="15.75" x14ac:dyDescent="0.25">
      <c r="A1242" s="2">
        <v>1241</v>
      </c>
      <c r="B1242" s="50" t="s">
        <v>5713</v>
      </c>
      <c r="C1242" s="47">
        <f ca="1">SUMIF([1]Data!$AC$2:$AC$173,C1242,[1]Data!$AD$2:$AD$173)</f>
        <v>0</v>
      </c>
      <c r="D1242" s="51">
        <v>45890</v>
      </c>
      <c r="E1242" s="51">
        <v>45895</v>
      </c>
      <c r="F1242" s="52">
        <v>45890.414346261598</v>
      </c>
      <c r="G1242" s="3" t="s">
        <v>5714</v>
      </c>
      <c r="H1242" s="51"/>
      <c r="I1242" s="2" t="s">
        <v>2487</v>
      </c>
      <c r="J1242" s="3" t="s">
        <v>2488</v>
      </c>
      <c r="K1242" s="2" t="s">
        <v>2489</v>
      </c>
      <c r="L1242" s="2" t="s">
        <v>2490</v>
      </c>
      <c r="M1242" s="3" t="s">
        <v>5715</v>
      </c>
      <c r="N1242" s="2" t="s">
        <v>5716</v>
      </c>
      <c r="O1242" s="2" t="s">
        <v>5717</v>
      </c>
      <c r="P1242" s="2">
        <v>30</v>
      </c>
      <c r="Q1242" s="3" t="s">
        <v>2494</v>
      </c>
      <c r="R1242" s="2" t="s">
        <v>1079</v>
      </c>
      <c r="S1242" s="3" t="s">
        <v>2495</v>
      </c>
      <c r="T1242" s="3" t="s">
        <v>2496</v>
      </c>
      <c r="U1242" s="2">
        <v>49500</v>
      </c>
      <c r="V1242" s="2">
        <v>2</v>
      </c>
      <c r="W1242" s="2">
        <v>0</v>
      </c>
      <c r="X1242" s="2" t="s">
        <v>5716</v>
      </c>
      <c r="Z1242" s="51">
        <v>45890.414346296297</v>
      </c>
      <c r="AB1242" s="2" t="s">
        <v>950</v>
      </c>
    </row>
    <row r="1243" spans="1:28" ht="15.75" x14ac:dyDescent="0.25">
      <c r="A1243" s="2">
        <v>1242</v>
      </c>
      <c r="B1243" s="50" t="s">
        <v>5713</v>
      </c>
      <c r="C1243" s="47">
        <f ca="1">SUMIF([1]Data!$AC$2:$AC$173,C1243,[1]Data!$AD$2:$AD$173)</f>
        <v>0</v>
      </c>
      <c r="D1243" s="51">
        <v>45890</v>
      </c>
      <c r="E1243" s="51">
        <v>45895</v>
      </c>
      <c r="F1243" s="52">
        <v>45890.414346261598</v>
      </c>
      <c r="G1243" s="3" t="s">
        <v>5714</v>
      </c>
      <c r="H1243" s="51"/>
      <c r="I1243" s="2" t="s">
        <v>2487</v>
      </c>
      <c r="J1243" s="3" t="s">
        <v>2488</v>
      </c>
      <c r="K1243" s="2" t="s">
        <v>2489</v>
      </c>
      <c r="L1243" s="2" t="s">
        <v>2490</v>
      </c>
      <c r="M1243" s="3" t="s">
        <v>5715</v>
      </c>
      <c r="N1243" s="2" t="s">
        <v>5716</v>
      </c>
      <c r="O1243" s="2" t="s">
        <v>5717</v>
      </c>
      <c r="P1243" s="2">
        <v>40</v>
      </c>
      <c r="Q1243" s="3" t="s">
        <v>2528</v>
      </c>
      <c r="R1243" s="2" t="s">
        <v>965</v>
      </c>
      <c r="S1243" s="3" t="s">
        <v>2529</v>
      </c>
      <c r="T1243" s="3" t="s">
        <v>2496</v>
      </c>
      <c r="U1243" s="2">
        <v>74250</v>
      </c>
      <c r="V1243" s="2">
        <v>2</v>
      </c>
      <c r="W1243" s="2">
        <v>0</v>
      </c>
      <c r="X1243" s="2" t="s">
        <v>5716</v>
      </c>
      <c r="Z1243" s="51">
        <v>45890.414346296297</v>
      </c>
      <c r="AB1243" s="2" t="s">
        <v>950</v>
      </c>
    </row>
    <row r="1244" spans="1:28" ht="15.75" x14ac:dyDescent="0.25">
      <c r="A1244" s="2">
        <v>1243</v>
      </c>
      <c r="B1244" s="50" t="s">
        <v>5718</v>
      </c>
      <c r="C1244" s="47">
        <f ca="1">SUMIF([1]Data!$AC$2:$AC$173,C1244,[1]Data!$AD$2:$AD$173)</f>
        <v>0</v>
      </c>
      <c r="D1244" s="51">
        <v>45890</v>
      </c>
      <c r="E1244" s="51">
        <v>45895</v>
      </c>
      <c r="F1244" s="52">
        <v>45890.4172867245</v>
      </c>
      <c r="G1244" s="3" t="s">
        <v>5719</v>
      </c>
      <c r="H1244" s="51"/>
      <c r="I1244" s="2" t="s">
        <v>2487</v>
      </c>
      <c r="J1244" s="3" t="s">
        <v>2488</v>
      </c>
      <c r="K1244" s="2" t="s">
        <v>2489</v>
      </c>
      <c r="L1244" s="2" t="s">
        <v>2490</v>
      </c>
      <c r="M1244" s="3" t="s">
        <v>1304</v>
      </c>
      <c r="N1244" s="2" t="s">
        <v>1303</v>
      </c>
      <c r="O1244" s="2" t="s">
        <v>4245</v>
      </c>
      <c r="P1244" s="2">
        <v>10</v>
      </c>
      <c r="Q1244" s="3" t="s">
        <v>2519</v>
      </c>
      <c r="R1244" s="2" t="s">
        <v>951</v>
      </c>
      <c r="S1244" s="3" t="s">
        <v>2520</v>
      </c>
      <c r="T1244" s="3" t="s">
        <v>2496</v>
      </c>
      <c r="U1244" s="2">
        <v>111058</v>
      </c>
      <c r="V1244" s="2">
        <v>1</v>
      </c>
      <c r="W1244" s="2">
        <v>0</v>
      </c>
      <c r="X1244" s="2" t="s">
        <v>1303</v>
      </c>
      <c r="Y1244" s="2" t="s">
        <v>4246</v>
      </c>
      <c r="Z1244" s="51">
        <v>45890.417286770797</v>
      </c>
      <c r="AB1244" s="2" t="s">
        <v>950</v>
      </c>
    </row>
    <row r="1245" spans="1:28" ht="15.75" x14ac:dyDescent="0.25">
      <c r="A1245" s="2">
        <v>1244</v>
      </c>
      <c r="B1245" s="50" t="s">
        <v>5720</v>
      </c>
      <c r="C1245" s="47">
        <f ca="1">SUMIF([1]Data!$AC$2:$AC$173,C1245,[1]Data!$AD$2:$AD$173)</f>
        <v>0</v>
      </c>
      <c r="D1245" s="51">
        <v>45890</v>
      </c>
      <c r="E1245" s="51">
        <v>45895</v>
      </c>
      <c r="F1245" s="52">
        <v>45890.421241747703</v>
      </c>
      <c r="G1245" s="3" t="s">
        <v>5721</v>
      </c>
      <c r="H1245" s="51"/>
      <c r="I1245" s="2" t="s">
        <v>2487</v>
      </c>
      <c r="J1245" s="3" t="s">
        <v>2488</v>
      </c>
      <c r="K1245" s="2" t="s">
        <v>2489</v>
      </c>
      <c r="L1245" s="2" t="s">
        <v>2490</v>
      </c>
      <c r="M1245" s="3" t="s">
        <v>5722</v>
      </c>
      <c r="N1245" s="2" t="s">
        <v>5723</v>
      </c>
      <c r="O1245" s="2" t="s">
        <v>5724</v>
      </c>
      <c r="P1245" s="2">
        <v>10</v>
      </c>
      <c r="Q1245" s="3" t="s">
        <v>2519</v>
      </c>
      <c r="R1245" s="2" t="s">
        <v>951</v>
      </c>
      <c r="S1245" s="3" t="s">
        <v>2520</v>
      </c>
      <c r="T1245" s="3" t="s">
        <v>2496</v>
      </c>
      <c r="U1245" s="2">
        <v>111058</v>
      </c>
      <c r="V1245" s="2">
        <v>1</v>
      </c>
      <c r="W1245" s="2">
        <v>0</v>
      </c>
      <c r="X1245" s="2" t="s">
        <v>5723</v>
      </c>
      <c r="Z1245" s="51">
        <v>45890.421241747703</v>
      </c>
      <c r="AB1245" s="2" t="s">
        <v>950</v>
      </c>
    </row>
    <row r="1246" spans="1:28" ht="15.75" x14ac:dyDescent="0.25">
      <c r="A1246" s="2">
        <v>1245</v>
      </c>
      <c r="B1246" s="50" t="s">
        <v>5720</v>
      </c>
      <c r="C1246" s="47">
        <f ca="1">SUMIF([1]Data!$AC$2:$AC$173,C1246,[1]Data!$AD$2:$AD$173)</f>
        <v>0</v>
      </c>
      <c r="D1246" s="51">
        <v>45890</v>
      </c>
      <c r="E1246" s="51">
        <v>45895</v>
      </c>
      <c r="F1246" s="52">
        <v>45890.421241747703</v>
      </c>
      <c r="G1246" s="3" t="s">
        <v>5721</v>
      </c>
      <c r="H1246" s="51"/>
      <c r="I1246" s="2" t="s">
        <v>2487</v>
      </c>
      <c r="J1246" s="3" t="s">
        <v>2488</v>
      </c>
      <c r="K1246" s="2" t="s">
        <v>2489</v>
      </c>
      <c r="L1246" s="2" t="s">
        <v>2490</v>
      </c>
      <c r="M1246" s="3" t="s">
        <v>5722</v>
      </c>
      <c r="N1246" s="2" t="s">
        <v>5723</v>
      </c>
      <c r="O1246" s="2" t="s">
        <v>5724</v>
      </c>
      <c r="P1246" s="2">
        <v>20</v>
      </c>
      <c r="Q1246" s="3" t="s">
        <v>2502</v>
      </c>
      <c r="R1246" s="2" t="s">
        <v>981</v>
      </c>
      <c r="S1246" s="3" t="s">
        <v>2503</v>
      </c>
      <c r="T1246" s="3" t="s">
        <v>2496</v>
      </c>
      <c r="U1246" s="2">
        <v>50182</v>
      </c>
      <c r="V1246" s="2">
        <v>2</v>
      </c>
      <c r="W1246" s="2">
        <v>0</v>
      </c>
      <c r="X1246" s="2" t="s">
        <v>5723</v>
      </c>
      <c r="Z1246" s="51">
        <v>45890.421241747703</v>
      </c>
      <c r="AB1246" s="2" t="s">
        <v>950</v>
      </c>
    </row>
    <row r="1247" spans="1:28" ht="15.75" x14ac:dyDescent="0.25">
      <c r="A1247" s="2">
        <v>1246</v>
      </c>
      <c r="B1247" s="50" t="s">
        <v>5725</v>
      </c>
      <c r="C1247" s="47">
        <f ca="1">SUMIF([1]Data!$AC$2:$AC$173,C1247,[1]Data!$AD$2:$AD$173)</f>
        <v>0</v>
      </c>
      <c r="D1247" s="51">
        <v>45890</v>
      </c>
      <c r="E1247" s="51">
        <v>45890</v>
      </c>
      <c r="F1247" s="52">
        <v>45890.427881481497</v>
      </c>
      <c r="G1247" s="3" t="s">
        <v>5726</v>
      </c>
      <c r="H1247" s="51"/>
      <c r="I1247" s="2" t="s">
        <v>2487</v>
      </c>
      <c r="J1247" s="3" t="s">
        <v>2488</v>
      </c>
      <c r="K1247" s="2" t="s">
        <v>2489</v>
      </c>
      <c r="L1247" s="2" t="s">
        <v>2490</v>
      </c>
      <c r="M1247" s="3" t="s">
        <v>5727</v>
      </c>
      <c r="N1247" s="2" t="s">
        <v>5728</v>
      </c>
      <c r="O1247" s="2" t="s">
        <v>5729</v>
      </c>
      <c r="P1247" s="2">
        <v>10</v>
      </c>
      <c r="Q1247" s="3" t="s">
        <v>2592</v>
      </c>
      <c r="R1247" s="2" t="s">
        <v>959</v>
      </c>
      <c r="S1247" s="3" t="s">
        <v>2593</v>
      </c>
      <c r="T1247" s="3" t="s">
        <v>2496</v>
      </c>
      <c r="U1247" s="2">
        <v>70950</v>
      </c>
      <c r="V1247" s="2">
        <v>2</v>
      </c>
      <c r="W1247" s="2">
        <v>0</v>
      </c>
      <c r="X1247" s="2" t="s">
        <v>5728</v>
      </c>
      <c r="Z1247" s="51">
        <v>45890.4278815625</v>
      </c>
      <c r="AB1247" s="2" t="s">
        <v>950</v>
      </c>
    </row>
    <row r="1248" spans="1:28" ht="15.75" x14ac:dyDescent="0.25">
      <c r="A1248" s="2">
        <v>1247</v>
      </c>
      <c r="B1248" s="50" t="s">
        <v>5725</v>
      </c>
      <c r="C1248" s="47">
        <f ca="1">SUMIF([1]Data!$AC$2:$AC$173,C1248,[1]Data!$AD$2:$AD$173)</f>
        <v>0</v>
      </c>
      <c r="D1248" s="51">
        <v>45890</v>
      </c>
      <c r="E1248" s="51">
        <v>45890</v>
      </c>
      <c r="F1248" s="52">
        <v>45890.427881481497</v>
      </c>
      <c r="G1248" s="3" t="s">
        <v>5726</v>
      </c>
      <c r="H1248" s="51"/>
      <c r="I1248" s="2" t="s">
        <v>2487</v>
      </c>
      <c r="J1248" s="3" t="s">
        <v>2488</v>
      </c>
      <c r="K1248" s="2" t="s">
        <v>2489</v>
      </c>
      <c r="L1248" s="2" t="s">
        <v>2490</v>
      </c>
      <c r="M1248" s="3" t="s">
        <v>5727</v>
      </c>
      <c r="N1248" s="2" t="s">
        <v>5728</v>
      </c>
      <c r="O1248" s="2" t="s">
        <v>5729</v>
      </c>
      <c r="P1248" s="2">
        <v>20</v>
      </c>
      <c r="Q1248" s="3" t="s">
        <v>2556</v>
      </c>
      <c r="R1248" s="2" t="s">
        <v>960</v>
      </c>
      <c r="S1248" s="3" t="s">
        <v>2557</v>
      </c>
      <c r="T1248" s="3" t="s">
        <v>2496</v>
      </c>
      <c r="U1248" s="2">
        <v>55595</v>
      </c>
      <c r="V1248" s="2">
        <v>4</v>
      </c>
      <c r="W1248" s="2">
        <v>0</v>
      </c>
      <c r="X1248" s="2" t="s">
        <v>5728</v>
      </c>
      <c r="Z1248" s="51">
        <v>45890.4278815625</v>
      </c>
      <c r="AB1248" s="2" t="s">
        <v>950</v>
      </c>
    </row>
    <row r="1249" spans="1:28" ht="15.75" x14ac:dyDescent="0.25">
      <c r="A1249" s="2">
        <v>1248</v>
      </c>
      <c r="B1249" s="50" t="s">
        <v>5730</v>
      </c>
      <c r="C1249" s="47">
        <f ca="1">SUMIF([1]Data!$AC$2:$AC$173,C1249,[1]Data!$AD$2:$AD$173)</f>
        <v>0</v>
      </c>
      <c r="D1249" s="51">
        <v>45890</v>
      </c>
      <c r="E1249" s="51">
        <v>45890</v>
      </c>
      <c r="F1249" s="52">
        <v>45890.429978738401</v>
      </c>
      <c r="G1249" s="3" t="s">
        <v>5731</v>
      </c>
      <c r="H1249" s="51"/>
      <c r="I1249" s="2" t="s">
        <v>2487</v>
      </c>
      <c r="J1249" s="3" t="s">
        <v>2488</v>
      </c>
      <c r="K1249" s="2" t="s">
        <v>2489</v>
      </c>
      <c r="L1249" s="2" t="s">
        <v>2490</v>
      </c>
      <c r="M1249" s="3" t="s">
        <v>5732</v>
      </c>
      <c r="N1249" s="2" t="s">
        <v>5733</v>
      </c>
      <c r="O1249" s="2" t="s">
        <v>5734</v>
      </c>
      <c r="P1249" s="2">
        <v>10</v>
      </c>
      <c r="Q1249" s="3" t="s">
        <v>2528</v>
      </c>
      <c r="R1249" s="2" t="s">
        <v>965</v>
      </c>
      <c r="S1249" s="3" t="s">
        <v>2529</v>
      </c>
      <c r="T1249" s="3" t="s">
        <v>2496</v>
      </c>
      <c r="U1249" s="2">
        <v>74250</v>
      </c>
      <c r="V1249" s="2">
        <v>1</v>
      </c>
      <c r="W1249" s="2">
        <v>0</v>
      </c>
      <c r="X1249" s="2" t="s">
        <v>5735</v>
      </c>
      <c r="Z1249" s="51">
        <v>45890.429978622698</v>
      </c>
      <c r="AB1249" s="2" t="s">
        <v>950</v>
      </c>
    </row>
    <row r="1250" spans="1:28" ht="15.75" x14ac:dyDescent="0.25">
      <c r="A1250" s="2">
        <v>1249</v>
      </c>
      <c r="B1250" s="50" t="s">
        <v>5736</v>
      </c>
      <c r="C1250" s="47">
        <f ca="1">SUMIF([1]Data!$AC$2:$AC$173,C1250,[1]Data!$AD$2:$AD$173)</f>
        <v>0</v>
      </c>
      <c r="D1250" s="51">
        <v>45890</v>
      </c>
      <c r="E1250" s="51">
        <v>45890</v>
      </c>
      <c r="F1250" s="52">
        <v>45890.431116122701</v>
      </c>
      <c r="G1250" s="3" t="s">
        <v>5737</v>
      </c>
      <c r="H1250" s="51"/>
      <c r="I1250" s="2" t="s">
        <v>2487</v>
      </c>
      <c r="J1250" s="3" t="s">
        <v>2488</v>
      </c>
      <c r="K1250" s="2" t="s">
        <v>2489</v>
      </c>
      <c r="L1250" s="2" t="s">
        <v>2490</v>
      </c>
      <c r="M1250" s="3" t="s">
        <v>4724</v>
      </c>
      <c r="N1250" s="2" t="s">
        <v>4725</v>
      </c>
      <c r="O1250" s="2" t="s">
        <v>4726</v>
      </c>
      <c r="P1250" s="2">
        <v>10</v>
      </c>
      <c r="Q1250" s="3" t="s">
        <v>2498</v>
      </c>
      <c r="R1250" s="2" t="s">
        <v>977</v>
      </c>
      <c r="S1250" s="3" t="s">
        <v>2499</v>
      </c>
      <c r="T1250" s="3" t="s">
        <v>2496</v>
      </c>
      <c r="U1250" s="2">
        <v>50400</v>
      </c>
      <c r="V1250" s="2">
        <v>3</v>
      </c>
      <c r="W1250" s="2">
        <v>0</v>
      </c>
      <c r="X1250" s="2" t="s">
        <v>4725</v>
      </c>
      <c r="Z1250" s="51">
        <v>45890.431116122701</v>
      </c>
      <c r="AB1250" s="2" t="s">
        <v>950</v>
      </c>
    </row>
    <row r="1251" spans="1:28" ht="15.75" x14ac:dyDescent="0.25">
      <c r="A1251" s="2">
        <v>1250</v>
      </c>
      <c r="B1251" s="50" t="s">
        <v>5738</v>
      </c>
      <c r="C1251" s="47">
        <f ca="1">SUMIF([1]Data!$AC$2:$AC$173,C1251,[1]Data!$AD$2:$AD$173)</f>
        <v>0</v>
      </c>
      <c r="D1251" s="51">
        <v>45890</v>
      </c>
      <c r="E1251" s="51">
        <v>45895</v>
      </c>
      <c r="F1251" s="52">
        <v>45890.439716319401</v>
      </c>
      <c r="G1251" s="3" t="s">
        <v>5739</v>
      </c>
      <c r="H1251" s="51"/>
      <c r="I1251" s="2" t="s">
        <v>2487</v>
      </c>
      <c r="J1251" s="3" t="s">
        <v>2488</v>
      </c>
      <c r="K1251" s="2" t="s">
        <v>2489</v>
      </c>
      <c r="L1251" s="2" t="s">
        <v>2490</v>
      </c>
      <c r="M1251" s="3" t="s">
        <v>5740</v>
      </c>
      <c r="N1251" s="2" t="s">
        <v>5741</v>
      </c>
      <c r="O1251" s="2" t="s">
        <v>5742</v>
      </c>
      <c r="P1251" s="2">
        <v>10</v>
      </c>
      <c r="Q1251" s="3" t="s">
        <v>2519</v>
      </c>
      <c r="R1251" s="2" t="s">
        <v>951</v>
      </c>
      <c r="S1251" s="3" t="s">
        <v>2520</v>
      </c>
      <c r="T1251" s="3" t="s">
        <v>2496</v>
      </c>
      <c r="U1251" s="2">
        <v>111058</v>
      </c>
      <c r="V1251" s="2">
        <v>3</v>
      </c>
      <c r="W1251" s="2">
        <v>0</v>
      </c>
      <c r="X1251" s="2" t="s">
        <v>5741</v>
      </c>
      <c r="Z1251" s="51">
        <v>45890.439716168999</v>
      </c>
      <c r="AA1251" s="2" t="s">
        <v>5743</v>
      </c>
      <c r="AB1251" s="2" t="s">
        <v>950</v>
      </c>
    </row>
    <row r="1252" spans="1:28" ht="15.75" x14ac:dyDescent="0.25">
      <c r="A1252" s="2">
        <v>1251</v>
      </c>
      <c r="B1252" s="50" t="s">
        <v>5744</v>
      </c>
      <c r="C1252" s="47">
        <f ca="1">SUMIF([1]Data!$AC$2:$AC$173,C1252,[1]Data!$AD$2:$AD$173)</f>
        <v>0</v>
      </c>
      <c r="D1252" s="51">
        <v>45890</v>
      </c>
      <c r="E1252" s="51">
        <v>45890</v>
      </c>
      <c r="F1252" s="52">
        <v>45890.446987349504</v>
      </c>
      <c r="G1252" s="3" t="s">
        <v>5745</v>
      </c>
      <c r="H1252" s="51"/>
      <c r="I1252" s="2" t="s">
        <v>2487</v>
      </c>
      <c r="J1252" s="3" t="s">
        <v>2488</v>
      </c>
      <c r="K1252" s="2" t="s">
        <v>2489</v>
      </c>
      <c r="L1252" s="2" t="s">
        <v>2490</v>
      </c>
      <c r="M1252" s="3" t="s">
        <v>5746</v>
      </c>
      <c r="N1252" s="2" t="s">
        <v>5747</v>
      </c>
      <c r="O1252" s="2" t="s">
        <v>5748</v>
      </c>
      <c r="P1252" s="2">
        <v>10</v>
      </c>
      <c r="Q1252" s="3" t="s">
        <v>2498</v>
      </c>
      <c r="R1252" s="2" t="s">
        <v>977</v>
      </c>
      <c r="S1252" s="3" t="s">
        <v>2499</v>
      </c>
      <c r="T1252" s="3" t="s">
        <v>2496</v>
      </c>
      <c r="U1252" s="2">
        <v>50400</v>
      </c>
      <c r="V1252" s="2">
        <v>3</v>
      </c>
      <c r="W1252" s="2">
        <v>0</v>
      </c>
      <c r="X1252" s="2" t="s">
        <v>5747</v>
      </c>
      <c r="Y1252" s="2" t="s">
        <v>2541</v>
      </c>
      <c r="Z1252" s="51">
        <v>45890.446987118099</v>
      </c>
      <c r="AB1252" s="2" t="s">
        <v>950</v>
      </c>
    </row>
    <row r="1253" spans="1:28" ht="15.75" x14ac:dyDescent="0.25">
      <c r="A1253" s="2">
        <v>1252</v>
      </c>
      <c r="B1253" s="50" t="s">
        <v>5744</v>
      </c>
      <c r="C1253" s="47">
        <f ca="1">SUMIF([1]Data!$AC$2:$AC$173,C1253,[1]Data!$AD$2:$AD$173)</f>
        <v>0</v>
      </c>
      <c r="D1253" s="51">
        <v>45890</v>
      </c>
      <c r="E1253" s="51">
        <v>45890</v>
      </c>
      <c r="F1253" s="52">
        <v>45890.446987349504</v>
      </c>
      <c r="G1253" s="3" t="s">
        <v>5745</v>
      </c>
      <c r="H1253" s="51"/>
      <c r="I1253" s="2" t="s">
        <v>2487</v>
      </c>
      <c r="J1253" s="3" t="s">
        <v>2488</v>
      </c>
      <c r="K1253" s="2" t="s">
        <v>2489</v>
      </c>
      <c r="L1253" s="2" t="s">
        <v>2490</v>
      </c>
      <c r="M1253" s="3" t="s">
        <v>5746</v>
      </c>
      <c r="N1253" s="2" t="s">
        <v>5747</v>
      </c>
      <c r="O1253" s="2" t="s">
        <v>5748</v>
      </c>
      <c r="P1253" s="2">
        <v>20</v>
      </c>
      <c r="Q1253" s="3" t="s">
        <v>2563</v>
      </c>
      <c r="R1253" s="2" t="s">
        <v>961</v>
      </c>
      <c r="S1253" s="3" t="s">
        <v>2564</v>
      </c>
      <c r="T1253" s="3" t="s">
        <v>2496</v>
      </c>
      <c r="U1253" s="2">
        <v>73431</v>
      </c>
      <c r="V1253" s="2">
        <v>1</v>
      </c>
      <c r="W1253" s="2">
        <v>0</v>
      </c>
      <c r="X1253" s="2" t="s">
        <v>5747</v>
      </c>
      <c r="Y1253" s="2" t="s">
        <v>2541</v>
      </c>
      <c r="Z1253" s="51">
        <v>45890.446987118099</v>
      </c>
      <c r="AB1253" s="2" t="s">
        <v>950</v>
      </c>
    </row>
    <row r="1254" spans="1:28" ht="15.75" x14ac:dyDescent="0.25">
      <c r="A1254" s="2">
        <v>1253</v>
      </c>
      <c r="B1254" s="50" t="s">
        <v>5744</v>
      </c>
      <c r="C1254" s="47">
        <f ca="1">SUMIF([1]Data!$AC$2:$AC$173,C1254,[1]Data!$AD$2:$AD$173)</f>
        <v>0</v>
      </c>
      <c r="D1254" s="51">
        <v>45890</v>
      </c>
      <c r="E1254" s="51">
        <v>45890</v>
      </c>
      <c r="F1254" s="52">
        <v>45890.446987349504</v>
      </c>
      <c r="G1254" s="3" t="s">
        <v>5745</v>
      </c>
      <c r="H1254" s="51"/>
      <c r="I1254" s="2" t="s">
        <v>2487</v>
      </c>
      <c r="J1254" s="3" t="s">
        <v>2488</v>
      </c>
      <c r="K1254" s="2" t="s">
        <v>2489</v>
      </c>
      <c r="L1254" s="2" t="s">
        <v>2490</v>
      </c>
      <c r="M1254" s="3" t="s">
        <v>5746</v>
      </c>
      <c r="N1254" s="2" t="s">
        <v>5747</v>
      </c>
      <c r="O1254" s="2" t="s">
        <v>5748</v>
      </c>
      <c r="P1254" s="2">
        <v>30</v>
      </c>
      <c r="Q1254" s="3" t="s">
        <v>2519</v>
      </c>
      <c r="R1254" s="2" t="s">
        <v>951</v>
      </c>
      <c r="S1254" s="3" t="s">
        <v>2520</v>
      </c>
      <c r="T1254" s="3" t="s">
        <v>2496</v>
      </c>
      <c r="U1254" s="2">
        <v>111058</v>
      </c>
      <c r="V1254" s="2">
        <v>1</v>
      </c>
      <c r="W1254" s="2">
        <v>0</v>
      </c>
      <c r="X1254" s="2" t="s">
        <v>5747</v>
      </c>
      <c r="Y1254" s="2" t="s">
        <v>2541</v>
      </c>
      <c r="Z1254" s="51">
        <v>45890.446987118099</v>
      </c>
      <c r="AB1254" s="2" t="s">
        <v>950</v>
      </c>
    </row>
    <row r="1255" spans="1:28" ht="15.75" x14ac:dyDescent="0.25">
      <c r="A1255" s="2">
        <v>1254</v>
      </c>
      <c r="B1255" s="50" t="s">
        <v>5749</v>
      </c>
      <c r="C1255" s="47">
        <f ca="1">SUMIF([1]Data!$AC$2:$AC$173,C1255,[1]Data!$AD$2:$AD$173)</f>
        <v>0</v>
      </c>
      <c r="D1255" s="51">
        <v>45890</v>
      </c>
      <c r="E1255" s="51">
        <v>45895</v>
      </c>
      <c r="F1255" s="52">
        <v>45890.4470168634</v>
      </c>
      <c r="G1255" s="3" t="s">
        <v>5750</v>
      </c>
      <c r="H1255" s="51"/>
      <c r="I1255" s="2" t="s">
        <v>2487</v>
      </c>
      <c r="J1255" s="3" t="s">
        <v>2488</v>
      </c>
      <c r="K1255" s="2" t="s">
        <v>2489</v>
      </c>
      <c r="L1255" s="2" t="s">
        <v>2490</v>
      </c>
      <c r="M1255" s="3" t="s">
        <v>5751</v>
      </c>
      <c r="N1255" s="2" t="s">
        <v>5752</v>
      </c>
      <c r="O1255" s="2" t="s">
        <v>5753</v>
      </c>
      <c r="P1255" s="2">
        <v>10</v>
      </c>
      <c r="Q1255" s="3" t="s">
        <v>2519</v>
      </c>
      <c r="R1255" s="2" t="s">
        <v>951</v>
      </c>
      <c r="S1255" s="3" t="s">
        <v>2520</v>
      </c>
      <c r="T1255" s="3" t="s">
        <v>2496</v>
      </c>
      <c r="U1255" s="2">
        <v>111058</v>
      </c>
      <c r="V1255" s="2">
        <v>1</v>
      </c>
      <c r="W1255" s="2">
        <v>0</v>
      </c>
      <c r="X1255" s="2" t="s">
        <v>5754</v>
      </c>
      <c r="Y1255" s="2" t="s">
        <v>2541</v>
      </c>
      <c r="Z1255" s="51">
        <v>45890.447016516198</v>
      </c>
      <c r="AB1255" s="2" t="s">
        <v>950</v>
      </c>
    </row>
    <row r="1256" spans="1:28" ht="15.75" x14ac:dyDescent="0.25">
      <c r="A1256" s="2">
        <v>1255</v>
      </c>
      <c r="B1256" s="50" t="s">
        <v>5755</v>
      </c>
      <c r="C1256" s="47">
        <f ca="1">SUMIF([1]Data!$AC$2:$AC$173,C1256,[1]Data!$AD$2:$AD$173)</f>
        <v>0</v>
      </c>
      <c r="D1256" s="51">
        <v>45890</v>
      </c>
      <c r="E1256" s="51">
        <v>45890</v>
      </c>
      <c r="F1256" s="52">
        <v>45890.447156863404</v>
      </c>
      <c r="G1256" s="3" t="s">
        <v>5756</v>
      </c>
      <c r="H1256" s="51"/>
      <c r="I1256" s="2" t="s">
        <v>2487</v>
      </c>
      <c r="J1256" s="3" t="s">
        <v>2488</v>
      </c>
      <c r="K1256" s="2" t="s">
        <v>2489</v>
      </c>
      <c r="L1256" s="2" t="s">
        <v>2490</v>
      </c>
      <c r="M1256" s="3" t="s">
        <v>5757</v>
      </c>
      <c r="N1256" s="2" t="s">
        <v>5758</v>
      </c>
      <c r="O1256" s="2" t="s">
        <v>5759</v>
      </c>
      <c r="P1256" s="2">
        <v>10</v>
      </c>
      <c r="Q1256" s="3" t="s">
        <v>2498</v>
      </c>
      <c r="R1256" s="2" t="s">
        <v>977</v>
      </c>
      <c r="S1256" s="3" t="s">
        <v>2499</v>
      </c>
      <c r="T1256" s="3" t="s">
        <v>2496</v>
      </c>
      <c r="U1256" s="2">
        <v>50400</v>
      </c>
      <c r="V1256" s="2">
        <v>9</v>
      </c>
      <c r="W1256" s="2">
        <v>0</v>
      </c>
      <c r="X1256" s="2" t="s">
        <v>5760</v>
      </c>
      <c r="Z1256" s="51">
        <v>45890.447156597198</v>
      </c>
      <c r="AB1256" s="2" t="s">
        <v>950</v>
      </c>
    </row>
    <row r="1257" spans="1:28" ht="15.75" x14ac:dyDescent="0.25">
      <c r="A1257" s="2">
        <v>1256</v>
      </c>
      <c r="B1257" s="50" t="s">
        <v>5755</v>
      </c>
      <c r="C1257" s="47">
        <f ca="1">SUMIF([1]Data!$AC$2:$AC$173,C1257,[1]Data!$AD$2:$AD$173)</f>
        <v>0</v>
      </c>
      <c r="D1257" s="51">
        <v>45890</v>
      </c>
      <c r="E1257" s="51">
        <v>45890</v>
      </c>
      <c r="F1257" s="52">
        <v>45890.447156863404</v>
      </c>
      <c r="G1257" s="3" t="s">
        <v>5756</v>
      </c>
      <c r="H1257" s="51"/>
      <c r="I1257" s="2" t="s">
        <v>2487</v>
      </c>
      <c r="J1257" s="3" t="s">
        <v>2488</v>
      </c>
      <c r="K1257" s="2" t="s">
        <v>2489</v>
      </c>
      <c r="L1257" s="2" t="s">
        <v>2490</v>
      </c>
      <c r="M1257" s="3" t="s">
        <v>5757</v>
      </c>
      <c r="N1257" s="2" t="s">
        <v>5758</v>
      </c>
      <c r="O1257" s="2" t="s">
        <v>5759</v>
      </c>
      <c r="P1257" s="2">
        <v>20</v>
      </c>
      <c r="Q1257" s="3" t="s">
        <v>2502</v>
      </c>
      <c r="R1257" s="2" t="s">
        <v>981</v>
      </c>
      <c r="S1257" s="3" t="s">
        <v>2503</v>
      </c>
      <c r="T1257" s="3" t="s">
        <v>2496</v>
      </c>
      <c r="U1257" s="2">
        <v>50182</v>
      </c>
      <c r="V1257" s="2">
        <v>6</v>
      </c>
      <c r="W1257" s="2">
        <v>0</v>
      </c>
      <c r="X1257" s="2" t="s">
        <v>5760</v>
      </c>
      <c r="Z1257" s="51">
        <v>45890.447156597198</v>
      </c>
      <c r="AB1257" s="2" t="s">
        <v>950</v>
      </c>
    </row>
    <row r="1258" spans="1:28" ht="15.75" x14ac:dyDescent="0.25">
      <c r="A1258" s="2">
        <v>1257</v>
      </c>
      <c r="B1258" s="50" t="s">
        <v>5761</v>
      </c>
      <c r="C1258" s="47">
        <f ca="1">SUMIF([1]Data!$AC$2:$AC$173,C1258,[1]Data!$AD$2:$AD$173)</f>
        <v>0</v>
      </c>
      <c r="D1258" s="51">
        <v>45890</v>
      </c>
      <c r="E1258" s="51">
        <v>45895</v>
      </c>
      <c r="F1258" s="52">
        <v>45890.4513870718</v>
      </c>
      <c r="G1258" s="3" t="s">
        <v>5762</v>
      </c>
      <c r="H1258" s="51"/>
      <c r="I1258" s="2" t="s">
        <v>2487</v>
      </c>
      <c r="J1258" s="3" t="s">
        <v>2488</v>
      </c>
      <c r="K1258" s="2" t="s">
        <v>2489</v>
      </c>
      <c r="L1258" s="2" t="s">
        <v>2490</v>
      </c>
      <c r="M1258" s="3" t="s">
        <v>5740</v>
      </c>
      <c r="N1258" s="2" t="s">
        <v>5741</v>
      </c>
      <c r="O1258" s="2" t="s">
        <v>5742</v>
      </c>
      <c r="P1258" s="2">
        <v>10</v>
      </c>
      <c r="Q1258" s="3" t="s">
        <v>2563</v>
      </c>
      <c r="R1258" s="2" t="s">
        <v>961</v>
      </c>
      <c r="S1258" s="3" t="s">
        <v>2564</v>
      </c>
      <c r="T1258" s="3" t="s">
        <v>2496</v>
      </c>
      <c r="U1258" s="2">
        <v>73431</v>
      </c>
      <c r="V1258" s="2">
        <v>1</v>
      </c>
      <c r="W1258" s="2">
        <v>0</v>
      </c>
      <c r="X1258" s="2" t="s">
        <v>5741</v>
      </c>
      <c r="Z1258" s="51">
        <v>45890.451386770801</v>
      </c>
      <c r="AA1258" s="2" t="s">
        <v>5763</v>
      </c>
      <c r="AB1258" s="2" t="s">
        <v>950</v>
      </c>
    </row>
    <row r="1259" spans="1:28" ht="15.75" x14ac:dyDescent="0.25">
      <c r="A1259" s="2">
        <v>1258</v>
      </c>
      <c r="B1259" s="50" t="s">
        <v>5764</v>
      </c>
      <c r="C1259" s="47">
        <f ca="1">SUMIF([1]Data!$AC$2:$AC$173,C1259,[1]Data!$AD$2:$AD$173)</f>
        <v>0</v>
      </c>
      <c r="D1259" s="51">
        <v>45890</v>
      </c>
      <c r="E1259" s="51">
        <v>45895</v>
      </c>
      <c r="F1259" s="52">
        <v>45890.451391631897</v>
      </c>
      <c r="G1259" s="3" t="s">
        <v>5765</v>
      </c>
      <c r="H1259" s="51"/>
      <c r="I1259" s="2" t="s">
        <v>2487</v>
      </c>
      <c r="J1259" s="3" t="s">
        <v>2488</v>
      </c>
      <c r="K1259" s="2" t="s">
        <v>2489</v>
      </c>
      <c r="L1259" s="2" t="s">
        <v>2490</v>
      </c>
      <c r="M1259" s="3" t="s">
        <v>5766</v>
      </c>
      <c r="N1259" s="2" t="s">
        <v>5767</v>
      </c>
      <c r="O1259" s="2" t="s">
        <v>5768</v>
      </c>
      <c r="P1259" s="2">
        <v>10</v>
      </c>
      <c r="Q1259" s="3" t="s">
        <v>2519</v>
      </c>
      <c r="R1259" s="2" t="s">
        <v>951</v>
      </c>
      <c r="S1259" s="3" t="s">
        <v>2520</v>
      </c>
      <c r="T1259" s="3" t="s">
        <v>2496</v>
      </c>
      <c r="U1259" s="2">
        <v>111058</v>
      </c>
      <c r="V1259" s="2">
        <v>2</v>
      </c>
      <c r="W1259" s="2">
        <v>0</v>
      </c>
      <c r="X1259" s="2" t="s">
        <v>5767</v>
      </c>
      <c r="Y1259" s="2" t="s">
        <v>5769</v>
      </c>
      <c r="Z1259" s="51">
        <v>45890.451391550901</v>
      </c>
      <c r="AB1259" s="2" t="s">
        <v>950</v>
      </c>
    </row>
    <row r="1260" spans="1:28" ht="15.75" x14ac:dyDescent="0.25">
      <c r="A1260" s="2">
        <v>1259</v>
      </c>
      <c r="B1260" s="50" t="s">
        <v>5764</v>
      </c>
      <c r="C1260" s="47">
        <f ca="1">SUMIF([1]Data!$AC$2:$AC$173,C1260,[1]Data!$AD$2:$AD$173)</f>
        <v>0</v>
      </c>
      <c r="D1260" s="51">
        <v>45890</v>
      </c>
      <c r="E1260" s="51">
        <v>45895</v>
      </c>
      <c r="F1260" s="52">
        <v>45890.451391631897</v>
      </c>
      <c r="G1260" s="3" t="s">
        <v>5765</v>
      </c>
      <c r="H1260" s="51"/>
      <c r="I1260" s="2" t="s">
        <v>2487</v>
      </c>
      <c r="J1260" s="3" t="s">
        <v>2488</v>
      </c>
      <c r="K1260" s="2" t="s">
        <v>2489</v>
      </c>
      <c r="L1260" s="2" t="s">
        <v>2490</v>
      </c>
      <c r="M1260" s="3" t="s">
        <v>5766</v>
      </c>
      <c r="N1260" s="2" t="s">
        <v>5767</v>
      </c>
      <c r="O1260" s="2" t="s">
        <v>5768</v>
      </c>
      <c r="P1260" s="2">
        <v>20</v>
      </c>
      <c r="Q1260" s="3" t="s">
        <v>2556</v>
      </c>
      <c r="R1260" s="2" t="s">
        <v>960</v>
      </c>
      <c r="S1260" s="3" t="s">
        <v>2557</v>
      </c>
      <c r="T1260" s="3" t="s">
        <v>2496</v>
      </c>
      <c r="U1260" s="2">
        <v>55595</v>
      </c>
      <c r="V1260" s="2">
        <v>1</v>
      </c>
      <c r="W1260" s="2">
        <v>0</v>
      </c>
      <c r="X1260" s="2" t="s">
        <v>5767</v>
      </c>
      <c r="Y1260" s="2" t="s">
        <v>5769</v>
      </c>
      <c r="Z1260" s="51">
        <v>45890.451391550901</v>
      </c>
      <c r="AB1260" s="2" t="s">
        <v>950</v>
      </c>
    </row>
    <row r="1261" spans="1:28" ht="15.75" x14ac:dyDescent="0.25">
      <c r="A1261" s="2">
        <v>1260</v>
      </c>
      <c r="B1261" s="50" t="s">
        <v>5770</v>
      </c>
      <c r="C1261" s="47">
        <f ca="1">SUMIF([1]Data!$AC$2:$AC$173,C1261,[1]Data!$AD$2:$AD$173)</f>
        <v>0</v>
      </c>
      <c r="D1261" s="51">
        <v>45890</v>
      </c>
      <c r="E1261" s="51">
        <v>45890</v>
      </c>
      <c r="F1261" s="52">
        <v>45890.4515624653</v>
      </c>
      <c r="G1261" s="3" t="s">
        <v>5771</v>
      </c>
      <c r="H1261" s="51"/>
      <c r="I1261" s="2" t="s">
        <v>2487</v>
      </c>
      <c r="J1261" s="3" t="s">
        <v>2488</v>
      </c>
      <c r="K1261" s="2" t="s">
        <v>2489</v>
      </c>
      <c r="L1261" s="2" t="s">
        <v>2490</v>
      </c>
      <c r="M1261" s="3" t="s">
        <v>5772</v>
      </c>
      <c r="N1261" s="2" t="s">
        <v>5773</v>
      </c>
      <c r="O1261" s="2" t="s">
        <v>5774</v>
      </c>
      <c r="P1261" s="2">
        <v>10</v>
      </c>
      <c r="Q1261" s="3" t="s">
        <v>2502</v>
      </c>
      <c r="R1261" s="2" t="s">
        <v>981</v>
      </c>
      <c r="S1261" s="3" t="s">
        <v>2503</v>
      </c>
      <c r="T1261" s="3" t="s">
        <v>2496</v>
      </c>
      <c r="U1261" s="2">
        <v>50182</v>
      </c>
      <c r="V1261" s="2">
        <v>3</v>
      </c>
      <c r="W1261" s="2">
        <v>0</v>
      </c>
      <c r="X1261" s="2" t="s">
        <v>5773</v>
      </c>
      <c r="Z1261" s="51">
        <v>45890.451562303198</v>
      </c>
      <c r="AB1261" s="2" t="s">
        <v>950</v>
      </c>
    </row>
    <row r="1262" spans="1:28" ht="15.75" x14ac:dyDescent="0.25">
      <c r="A1262" s="2">
        <v>1261</v>
      </c>
      <c r="B1262" s="50" t="s">
        <v>5775</v>
      </c>
      <c r="C1262" s="47">
        <f ca="1">SUMIF([1]Data!$AC$2:$AC$173,C1262,[1]Data!$AD$2:$AD$173)</f>
        <v>0</v>
      </c>
      <c r="D1262" s="51">
        <v>45890</v>
      </c>
      <c r="E1262" s="51">
        <v>45895</v>
      </c>
      <c r="F1262" s="52">
        <v>45890.451776354203</v>
      </c>
      <c r="G1262" s="3" t="s">
        <v>5776</v>
      </c>
      <c r="H1262" s="51"/>
      <c r="I1262" s="2" t="s">
        <v>2487</v>
      </c>
      <c r="J1262" s="3" t="s">
        <v>2488</v>
      </c>
      <c r="K1262" s="2" t="s">
        <v>2489</v>
      </c>
      <c r="L1262" s="2" t="s">
        <v>2490</v>
      </c>
      <c r="M1262" s="3" t="s">
        <v>5777</v>
      </c>
      <c r="N1262" s="2" t="s">
        <v>5778</v>
      </c>
      <c r="O1262" s="2" t="s">
        <v>5779</v>
      </c>
      <c r="P1262" s="2">
        <v>10</v>
      </c>
      <c r="Q1262" s="3" t="s">
        <v>2563</v>
      </c>
      <c r="R1262" s="2" t="s">
        <v>961</v>
      </c>
      <c r="S1262" s="3" t="s">
        <v>2564</v>
      </c>
      <c r="T1262" s="3" t="s">
        <v>2496</v>
      </c>
      <c r="U1262" s="2">
        <v>73431</v>
      </c>
      <c r="V1262" s="2">
        <v>1</v>
      </c>
      <c r="W1262" s="2">
        <v>0</v>
      </c>
      <c r="X1262" s="2" t="s">
        <v>5778</v>
      </c>
      <c r="Z1262" s="51">
        <v>45890.4517760417</v>
      </c>
      <c r="AA1262" s="2" t="s">
        <v>5780</v>
      </c>
      <c r="AB1262" s="2" t="s">
        <v>950</v>
      </c>
    </row>
    <row r="1263" spans="1:28" ht="15.75" x14ac:dyDescent="0.25">
      <c r="A1263" s="2">
        <v>1262</v>
      </c>
      <c r="B1263" s="50" t="s">
        <v>5781</v>
      </c>
      <c r="C1263" s="47">
        <f ca="1">SUMIF([1]Data!$AC$2:$AC$173,C1263,[1]Data!$AD$2:$AD$173)</f>
        <v>0</v>
      </c>
      <c r="D1263" s="51">
        <v>45890</v>
      </c>
      <c r="E1263" s="51">
        <v>45890</v>
      </c>
      <c r="F1263" s="52">
        <v>45890.451889004602</v>
      </c>
      <c r="G1263" s="3" t="s">
        <v>5782</v>
      </c>
      <c r="H1263" s="51"/>
      <c r="I1263" s="2" t="s">
        <v>2487</v>
      </c>
      <c r="J1263" s="3" t="s">
        <v>2488</v>
      </c>
      <c r="K1263" s="2" t="s">
        <v>2489</v>
      </c>
      <c r="L1263" s="2" t="s">
        <v>2490</v>
      </c>
      <c r="M1263" s="3" t="s">
        <v>5783</v>
      </c>
      <c r="N1263" s="2" t="s">
        <v>5784</v>
      </c>
      <c r="O1263" s="2" t="s">
        <v>5785</v>
      </c>
      <c r="P1263" s="2">
        <v>10</v>
      </c>
      <c r="Q1263" s="3" t="s">
        <v>2547</v>
      </c>
      <c r="R1263" s="2" t="s">
        <v>994</v>
      </c>
      <c r="S1263" s="3" t="s">
        <v>2548</v>
      </c>
      <c r="T1263" s="3" t="s">
        <v>2496</v>
      </c>
      <c r="U1263" s="2">
        <v>111606</v>
      </c>
      <c r="V1263" s="2">
        <v>1</v>
      </c>
      <c r="W1263" s="2">
        <v>0</v>
      </c>
      <c r="X1263" s="2" t="s">
        <v>5786</v>
      </c>
      <c r="Z1263" s="51">
        <v>45890.4518886921</v>
      </c>
      <c r="AA1263" s="2" t="s">
        <v>5787</v>
      </c>
      <c r="AB1263" s="2" t="s">
        <v>950</v>
      </c>
    </row>
    <row r="1264" spans="1:28" ht="15.75" x14ac:dyDescent="0.25">
      <c r="A1264" s="2">
        <v>1263</v>
      </c>
      <c r="B1264" s="50" t="s">
        <v>5788</v>
      </c>
      <c r="C1264" s="47">
        <f ca="1">SUMIF([1]Data!$AC$2:$AC$173,C1264,[1]Data!$AD$2:$AD$173)</f>
        <v>0</v>
      </c>
      <c r="D1264" s="51">
        <v>45890</v>
      </c>
      <c r="E1264" s="51">
        <v>45895</v>
      </c>
      <c r="F1264" s="52">
        <v>45890.460180706003</v>
      </c>
      <c r="G1264" s="3" t="s">
        <v>5789</v>
      </c>
      <c r="H1264" s="51"/>
      <c r="I1264" s="2" t="s">
        <v>2487</v>
      </c>
      <c r="J1264" s="3" t="s">
        <v>2488</v>
      </c>
      <c r="K1264" s="2" t="s">
        <v>2489</v>
      </c>
      <c r="L1264" s="2" t="s">
        <v>2490</v>
      </c>
      <c r="M1264" s="3" t="s">
        <v>5790</v>
      </c>
      <c r="N1264" s="2" t="s">
        <v>5791</v>
      </c>
      <c r="O1264" s="2" t="s">
        <v>5792</v>
      </c>
      <c r="P1264" s="2">
        <v>10</v>
      </c>
      <c r="Q1264" s="3" t="s">
        <v>2519</v>
      </c>
      <c r="R1264" s="2" t="s">
        <v>951</v>
      </c>
      <c r="S1264" s="3" t="s">
        <v>2520</v>
      </c>
      <c r="T1264" s="3" t="s">
        <v>2496</v>
      </c>
      <c r="U1264" s="2">
        <v>111058</v>
      </c>
      <c r="V1264" s="2">
        <v>1</v>
      </c>
      <c r="W1264" s="2">
        <v>0</v>
      </c>
      <c r="X1264" s="2" t="s">
        <v>5791</v>
      </c>
      <c r="Z1264" s="51">
        <v>45890.460180636597</v>
      </c>
      <c r="AA1264" s="2" t="s">
        <v>5793</v>
      </c>
      <c r="AB1264" s="2" t="s">
        <v>950</v>
      </c>
    </row>
    <row r="1265" spans="1:28" ht="15.75" x14ac:dyDescent="0.25">
      <c r="A1265" s="2">
        <v>1264</v>
      </c>
      <c r="B1265" s="50" t="s">
        <v>5794</v>
      </c>
      <c r="C1265" s="47">
        <f ca="1">SUMIF([1]Data!$AC$2:$AC$173,C1265,[1]Data!$AD$2:$AD$173)</f>
        <v>0</v>
      </c>
      <c r="D1265" s="51">
        <v>45890</v>
      </c>
      <c r="E1265" s="51">
        <v>45890</v>
      </c>
      <c r="F1265" s="52">
        <v>45890.460256134298</v>
      </c>
      <c r="G1265" s="3" t="s">
        <v>5795</v>
      </c>
      <c r="H1265" s="51"/>
      <c r="I1265" s="2" t="s">
        <v>2487</v>
      </c>
      <c r="J1265" s="3" t="s">
        <v>2488</v>
      </c>
      <c r="K1265" s="2" t="s">
        <v>2489</v>
      </c>
      <c r="L1265" s="2" t="s">
        <v>2490</v>
      </c>
      <c r="M1265" s="3" t="s">
        <v>5796</v>
      </c>
      <c r="N1265" s="2" t="s">
        <v>5797</v>
      </c>
      <c r="O1265" s="2" t="s">
        <v>5798</v>
      </c>
      <c r="P1265" s="2">
        <v>10</v>
      </c>
      <c r="Q1265" s="3" t="s">
        <v>2592</v>
      </c>
      <c r="R1265" s="2" t="s">
        <v>959</v>
      </c>
      <c r="S1265" s="3" t="s">
        <v>2593</v>
      </c>
      <c r="T1265" s="3" t="s">
        <v>2496</v>
      </c>
      <c r="U1265" s="2">
        <v>70950</v>
      </c>
      <c r="V1265" s="2">
        <v>1</v>
      </c>
      <c r="W1265" s="2">
        <v>0</v>
      </c>
      <c r="X1265" s="2" t="s">
        <v>5797</v>
      </c>
      <c r="Z1265" s="51">
        <v>45890.4602556713</v>
      </c>
      <c r="AB1265" s="2" t="s">
        <v>950</v>
      </c>
    </row>
    <row r="1266" spans="1:28" ht="15.75" x14ac:dyDescent="0.25">
      <c r="A1266" s="2">
        <v>1265</v>
      </c>
      <c r="B1266" s="50" t="s">
        <v>5799</v>
      </c>
      <c r="C1266" s="47">
        <f ca="1">SUMIF([1]Data!$AC$2:$AC$173,C1266,[1]Data!$AD$2:$AD$173)</f>
        <v>0</v>
      </c>
      <c r="D1266" s="51">
        <v>45890</v>
      </c>
      <c r="E1266" s="51">
        <v>45897</v>
      </c>
      <c r="F1266" s="52">
        <v>45890.460464583302</v>
      </c>
      <c r="G1266" s="3" t="s">
        <v>5800</v>
      </c>
      <c r="H1266" s="51"/>
      <c r="I1266" s="2" t="s">
        <v>2487</v>
      </c>
      <c r="J1266" s="3" t="s">
        <v>2488</v>
      </c>
      <c r="K1266" s="2" t="s">
        <v>2489</v>
      </c>
      <c r="L1266" s="2" t="s">
        <v>2490</v>
      </c>
      <c r="M1266" s="3" t="s">
        <v>5801</v>
      </c>
      <c r="N1266" s="2" t="s">
        <v>5802</v>
      </c>
      <c r="O1266" s="2" t="s">
        <v>5803</v>
      </c>
      <c r="P1266" s="2">
        <v>10</v>
      </c>
      <c r="Q1266" s="3" t="s">
        <v>2563</v>
      </c>
      <c r="R1266" s="2" t="s">
        <v>961</v>
      </c>
      <c r="S1266" s="3" t="s">
        <v>2564</v>
      </c>
      <c r="T1266" s="3" t="s">
        <v>2496</v>
      </c>
      <c r="U1266" s="2">
        <v>73431</v>
      </c>
      <c r="V1266" s="2">
        <v>2</v>
      </c>
      <c r="W1266" s="2">
        <v>0</v>
      </c>
      <c r="X1266" s="2" t="s">
        <v>5804</v>
      </c>
      <c r="Z1266" s="51">
        <v>45890.460464236101</v>
      </c>
      <c r="AB1266" s="2" t="s">
        <v>950</v>
      </c>
    </row>
    <row r="1267" spans="1:28" ht="15.75" x14ac:dyDescent="0.25">
      <c r="A1267" s="2">
        <v>1266</v>
      </c>
      <c r="B1267" s="50" t="s">
        <v>5799</v>
      </c>
      <c r="C1267" s="47">
        <f ca="1">SUMIF([1]Data!$AC$2:$AC$173,C1267,[1]Data!$AD$2:$AD$173)</f>
        <v>0</v>
      </c>
      <c r="D1267" s="51">
        <v>45890</v>
      </c>
      <c r="E1267" s="51">
        <v>45897</v>
      </c>
      <c r="F1267" s="52">
        <v>45890.460464583302</v>
      </c>
      <c r="G1267" s="3" t="s">
        <v>5800</v>
      </c>
      <c r="H1267" s="51"/>
      <c r="I1267" s="2" t="s">
        <v>2487</v>
      </c>
      <c r="J1267" s="3" t="s">
        <v>2488</v>
      </c>
      <c r="K1267" s="2" t="s">
        <v>2489</v>
      </c>
      <c r="L1267" s="2" t="s">
        <v>2490</v>
      </c>
      <c r="M1267" s="3" t="s">
        <v>5801</v>
      </c>
      <c r="N1267" s="2" t="s">
        <v>5802</v>
      </c>
      <c r="O1267" s="2" t="s">
        <v>5803</v>
      </c>
      <c r="P1267" s="2">
        <v>20</v>
      </c>
      <c r="Q1267" s="3" t="s">
        <v>2519</v>
      </c>
      <c r="R1267" s="2" t="s">
        <v>951</v>
      </c>
      <c r="S1267" s="3" t="s">
        <v>2520</v>
      </c>
      <c r="T1267" s="3" t="s">
        <v>2496</v>
      </c>
      <c r="U1267" s="2">
        <v>111058</v>
      </c>
      <c r="V1267" s="2">
        <v>1</v>
      </c>
      <c r="W1267" s="2">
        <v>0</v>
      </c>
      <c r="X1267" s="2" t="s">
        <v>5804</v>
      </c>
      <c r="Z1267" s="51">
        <v>45890.460464236101</v>
      </c>
      <c r="AB1267" s="2" t="s">
        <v>950</v>
      </c>
    </row>
    <row r="1268" spans="1:28" ht="15.75" x14ac:dyDescent="0.25">
      <c r="A1268" s="2">
        <v>1267</v>
      </c>
      <c r="B1268" s="50" t="s">
        <v>5799</v>
      </c>
      <c r="C1268" s="47">
        <f ca="1">SUMIF([1]Data!$AC$2:$AC$173,C1268,[1]Data!$AD$2:$AD$173)</f>
        <v>0</v>
      </c>
      <c r="D1268" s="51">
        <v>45890</v>
      </c>
      <c r="E1268" s="51">
        <v>45897</v>
      </c>
      <c r="F1268" s="52">
        <v>45890.460464583302</v>
      </c>
      <c r="G1268" s="3" t="s">
        <v>5800</v>
      </c>
      <c r="H1268" s="51"/>
      <c r="I1268" s="2" t="s">
        <v>2487</v>
      </c>
      <c r="J1268" s="3" t="s">
        <v>2488</v>
      </c>
      <c r="K1268" s="2" t="s">
        <v>2489</v>
      </c>
      <c r="L1268" s="2" t="s">
        <v>2490</v>
      </c>
      <c r="M1268" s="3" t="s">
        <v>5801</v>
      </c>
      <c r="N1268" s="2" t="s">
        <v>5802</v>
      </c>
      <c r="O1268" s="2" t="s">
        <v>5803</v>
      </c>
      <c r="P1268" s="2">
        <v>30</v>
      </c>
      <c r="Q1268" s="3" t="s">
        <v>2556</v>
      </c>
      <c r="R1268" s="2" t="s">
        <v>960</v>
      </c>
      <c r="S1268" s="3" t="s">
        <v>2557</v>
      </c>
      <c r="T1268" s="3" t="s">
        <v>2496</v>
      </c>
      <c r="U1268" s="2">
        <v>55595</v>
      </c>
      <c r="V1268" s="2">
        <v>1</v>
      </c>
      <c r="W1268" s="2">
        <v>0</v>
      </c>
      <c r="X1268" s="2" t="s">
        <v>5804</v>
      </c>
      <c r="Z1268" s="51">
        <v>45890.460464236101</v>
      </c>
      <c r="AB1268" s="2" t="s">
        <v>950</v>
      </c>
    </row>
    <row r="1269" spans="1:28" ht="15.75" x14ac:dyDescent="0.25">
      <c r="A1269" s="2">
        <v>1268</v>
      </c>
      <c r="B1269" s="50" t="s">
        <v>5799</v>
      </c>
      <c r="C1269" s="47">
        <f ca="1">SUMIF([1]Data!$AC$2:$AC$173,C1269,[1]Data!$AD$2:$AD$173)</f>
        <v>0</v>
      </c>
      <c r="D1269" s="51">
        <v>45890</v>
      </c>
      <c r="E1269" s="51">
        <v>45897</v>
      </c>
      <c r="F1269" s="52">
        <v>45890.460464583302</v>
      </c>
      <c r="G1269" s="3" t="s">
        <v>5800</v>
      </c>
      <c r="H1269" s="51"/>
      <c r="I1269" s="2" t="s">
        <v>2487</v>
      </c>
      <c r="J1269" s="3" t="s">
        <v>2488</v>
      </c>
      <c r="K1269" s="2" t="s">
        <v>2489</v>
      </c>
      <c r="L1269" s="2" t="s">
        <v>2490</v>
      </c>
      <c r="M1269" s="3" t="s">
        <v>5801</v>
      </c>
      <c r="N1269" s="2" t="s">
        <v>5802</v>
      </c>
      <c r="O1269" s="2" t="s">
        <v>5803</v>
      </c>
      <c r="P1269" s="2">
        <v>40</v>
      </c>
      <c r="Q1269" s="3" t="s">
        <v>2494</v>
      </c>
      <c r="R1269" s="2" t="s">
        <v>1079</v>
      </c>
      <c r="S1269" s="3" t="s">
        <v>2495</v>
      </c>
      <c r="T1269" s="3" t="s">
        <v>2496</v>
      </c>
      <c r="U1269" s="2">
        <v>49500</v>
      </c>
      <c r="V1269" s="2">
        <v>1</v>
      </c>
      <c r="W1269" s="2">
        <v>0</v>
      </c>
      <c r="X1269" s="2" t="s">
        <v>5804</v>
      </c>
      <c r="Z1269" s="51">
        <v>45890.460464236101</v>
      </c>
      <c r="AB1269" s="2" t="s">
        <v>950</v>
      </c>
    </row>
    <row r="1270" spans="1:28" ht="15.75" x14ac:dyDescent="0.25">
      <c r="A1270" s="2">
        <v>1269</v>
      </c>
      <c r="B1270" s="50" t="s">
        <v>5799</v>
      </c>
      <c r="C1270" s="47">
        <f ca="1">SUMIF([1]Data!$AC$2:$AC$173,C1270,[1]Data!$AD$2:$AD$173)</f>
        <v>0</v>
      </c>
      <c r="D1270" s="51">
        <v>45890</v>
      </c>
      <c r="E1270" s="51">
        <v>45897</v>
      </c>
      <c r="F1270" s="52">
        <v>45890.460464583302</v>
      </c>
      <c r="G1270" s="3" t="s">
        <v>5800</v>
      </c>
      <c r="H1270" s="51"/>
      <c r="I1270" s="2" t="s">
        <v>2487</v>
      </c>
      <c r="J1270" s="3" t="s">
        <v>2488</v>
      </c>
      <c r="K1270" s="2" t="s">
        <v>2489</v>
      </c>
      <c r="L1270" s="2" t="s">
        <v>2490</v>
      </c>
      <c r="M1270" s="3" t="s">
        <v>5801</v>
      </c>
      <c r="N1270" s="2" t="s">
        <v>5802</v>
      </c>
      <c r="O1270" s="2" t="s">
        <v>5803</v>
      </c>
      <c r="P1270" s="2">
        <v>50</v>
      </c>
      <c r="Q1270" s="3" t="s">
        <v>2592</v>
      </c>
      <c r="R1270" s="2" t="s">
        <v>959</v>
      </c>
      <c r="S1270" s="3" t="s">
        <v>2593</v>
      </c>
      <c r="T1270" s="3" t="s">
        <v>2496</v>
      </c>
      <c r="U1270" s="2">
        <v>70950</v>
      </c>
      <c r="V1270" s="2">
        <v>2</v>
      </c>
      <c r="W1270" s="2">
        <v>0</v>
      </c>
      <c r="X1270" s="2" t="s">
        <v>5804</v>
      </c>
      <c r="Z1270" s="51">
        <v>45890.460464236101</v>
      </c>
      <c r="AB1270" s="2" t="s">
        <v>950</v>
      </c>
    </row>
    <row r="1271" spans="1:28" ht="15.75" x14ac:dyDescent="0.25">
      <c r="A1271" s="2">
        <v>1270</v>
      </c>
      <c r="B1271" s="50" t="s">
        <v>5799</v>
      </c>
      <c r="C1271" s="47">
        <f ca="1">SUMIF([1]Data!$AC$2:$AC$173,C1271,[1]Data!$AD$2:$AD$173)</f>
        <v>0</v>
      </c>
      <c r="D1271" s="51">
        <v>45890</v>
      </c>
      <c r="E1271" s="51">
        <v>45897</v>
      </c>
      <c r="F1271" s="52">
        <v>45890.460464583302</v>
      </c>
      <c r="G1271" s="3" t="s">
        <v>5800</v>
      </c>
      <c r="H1271" s="51"/>
      <c r="I1271" s="2" t="s">
        <v>2487</v>
      </c>
      <c r="J1271" s="3" t="s">
        <v>2488</v>
      </c>
      <c r="K1271" s="2" t="s">
        <v>2489</v>
      </c>
      <c r="L1271" s="2" t="s">
        <v>2490</v>
      </c>
      <c r="M1271" s="3" t="s">
        <v>5801</v>
      </c>
      <c r="N1271" s="2" t="s">
        <v>5802</v>
      </c>
      <c r="O1271" s="2" t="s">
        <v>5803</v>
      </c>
      <c r="P1271" s="2">
        <v>60</v>
      </c>
      <c r="Q1271" s="3" t="s">
        <v>2547</v>
      </c>
      <c r="R1271" s="2" t="s">
        <v>994</v>
      </c>
      <c r="S1271" s="3" t="s">
        <v>2548</v>
      </c>
      <c r="T1271" s="3" t="s">
        <v>2496</v>
      </c>
      <c r="U1271" s="2">
        <v>111606</v>
      </c>
      <c r="V1271" s="2">
        <v>2</v>
      </c>
      <c r="W1271" s="2">
        <v>0</v>
      </c>
      <c r="X1271" s="2" t="s">
        <v>5804</v>
      </c>
      <c r="Z1271" s="51">
        <v>45890.460464236101</v>
      </c>
      <c r="AB1271" s="2" t="s">
        <v>950</v>
      </c>
    </row>
    <row r="1272" spans="1:28" ht="15.75" x14ac:dyDescent="0.25">
      <c r="A1272" s="2">
        <v>1271</v>
      </c>
      <c r="B1272" s="50" t="s">
        <v>5799</v>
      </c>
      <c r="C1272" s="47">
        <f ca="1">SUMIF([1]Data!$AC$2:$AC$173,C1272,[1]Data!$AD$2:$AD$173)</f>
        <v>0</v>
      </c>
      <c r="D1272" s="51">
        <v>45890</v>
      </c>
      <c r="E1272" s="51">
        <v>45897</v>
      </c>
      <c r="F1272" s="52">
        <v>45890.460464583302</v>
      </c>
      <c r="G1272" s="3" t="s">
        <v>5800</v>
      </c>
      <c r="H1272" s="51"/>
      <c r="I1272" s="2" t="s">
        <v>2487</v>
      </c>
      <c r="J1272" s="3" t="s">
        <v>2488</v>
      </c>
      <c r="K1272" s="2" t="s">
        <v>2489</v>
      </c>
      <c r="L1272" s="2" t="s">
        <v>2490</v>
      </c>
      <c r="M1272" s="3" t="s">
        <v>5801</v>
      </c>
      <c r="N1272" s="2" t="s">
        <v>5802</v>
      </c>
      <c r="O1272" s="2" t="s">
        <v>5803</v>
      </c>
      <c r="P1272" s="2">
        <v>70</v>
      </c>
      <c r="Q1272" s="3" t="s">
        <v>2502</v>
      </c>
      <c r="R1272" s="2" t="s">
        <v>981</v>
      </c>
      <c r="S1272" s="3" t="s">
        <v>2503</v>
      </c>
      <c r="T1272" s="3" t="s">
        <v>2496</v>
      </c>
      <c r="U1272" s="2">
        <v>50182</v>
      </c>
      <c r="V1272" s="2">
        <v>1</v>
      </c>
      <c r="W1272" s="2">
        <v>0</v>
      </c>
      <c r="X1272" s="2" t="s">
        <v>5804</v>
      </c>
      <c r="Z1272" s="51">
        <v>45890.460464236101</v>
      </c>
      <c r="AB1272" s="2" t="s">
        <v>950</v>
      </c>
    </row>
    <row r="1273" spans="1:28" ht="15.75" x14ac:dyDescent="0.25">
      <c r="A1273" s="2">
        <v>1272</v>
      </c>
      <c r="B1273" s="50" t="s">
        <v>5799</v>
      </c>
      <c r="C1273" s="47">
        <f ca="1">SUMIF([1]Data!$AC$2:$AC$173,C1273,[1]Data!$AD$2:$AD$173)</f>
        <v>0</v>
      </c>
      <c r="D1273" s="51">
        <v>45890</v>
      </c>
      <c r="E1273" s="51">
        <v>45897</v>
      </c>
      <c r="F1273" s="52">
        <v>45890.460464583302</v>
      </c>
      <c r="G1273" s="3" t="s">
        <v>5800</v>
      </c>
      <c r="H1273" s="51"/>
      <c r="I1273" s="2" t="s">
        <v>2487</v>
      </c>
      <c r="J1273" s="3" t="s">
        <v>2488</v>
      </c>
      <c r="K1273" s="2" t="s">
        <v>2489</v>
      </c>
      <c r="L1273" s="2" t="s">
        <v>2490</v>
      </c>
      <c r="M1273" s="3" t="s">
        <v>5801</v>
      </c>
      <c r="N1273" s="2" t="s">
        <v>5802</v>
      </c>
      <c r="O1273" s="2" t="s">
        <v>5803</v>
      </c>
      <c r="P1273" s="2">
        <v>80</v>
      </c>
      <c r="Q1273" s="3" t="s">
        <v>2510</v>
      </c>
      <c r="R1273" s="2" t="s">
        <v>955</v>
      </c>
      <c r="S1273" s="3" t="s">
        <v>2511</v>
      </c>
      <c r="T1273" s="3" t="s">
        <v>2496</v>
      </c>
      <c r="U1273" s="2">
        <v>46000</v>
      </c>
      <c r="V1273" s="2">
        <v>1</v>
      </c>
      <c r="W1273" s="2">
        <v>0</v>
      </c>
      <c r="X1273" s="2" t="s">
        <v>5804</v>
      </c>
      <c r="Z1273" s="51">
        <v>45890.460464236101</v>
      </c>
      <c r="AB1273" s="2" t="s">
        <v>950</v>
      </c>
    </row>
    <row r="1274" spans="1:28" ht="15.75" x14ac:dyDescent="0.25">
      <c r="A1274" s="2">
        <v>1273</v>
      </c>
      <c r="B1274" s="50" t="s">
        <v>5805</v>
      </c>
      <c r="C1274" s="47">
        <f ca="1">SUMIF([1]Data!$AC$2:$AC$173,C1274,[1]Data!$AD$2:$AD$173)</f>
        <v>0</v>
      </c>
      <c r="D1274" s="51">
        <v>45890</v>
      </c>
      <c r="E1274" s="51">
        <v>45895</v>
      </c>
      <c r="F1274" s="52">
        <v>45890.466979479199</v>
      </c>
      <c r="G1274" s="3" t="s">
        <v>5806</v>
      </c>
      <c r="H1274" s="51"/>
      <c r="I1274" s="2" t="s">
        <v>2487</v>
      </c>
      <c r="J1274" s="3" t="s">
        <v>2488</v>
      </c>
      <c r="K1274" s="2" t="s">
        <v>2489</v>
      </c>
      <c r="L1274" s="2" t="s">
        <v>2490</v>
      </c>
      <c r="M1274" s="3" t="s">
        <v>5807</v>
      </c>
      <c r="N1274" s="2" t="s">
        <v>5808</v>
      </c>
      <c r="O1274" s="2" t="s">
        <v>5809</v>
      </c>
      <c r="P1274" s="2">
        <v>10</v>
      </c>
      <c r="Q1274" s="3" t="s">
        <v>2519</v>
      </c>
      <c r="R1274" s="2" t="s">
        <v>951</v>
      </c>
      <c r="S1274" s="3" t="s">
        <v>2520</v>
      </c>
      <c r="T1274" s="3" t="s">
        <v>2496</v>
      </c>
      <c r="U1274" s="2">
        <v>111058</v>
      </c>
      <c r="V1274" s="2">
        <v>1</v>
      </c>
      <c r="W1274" s="2">
        <v>0</v>
      </c>
      <c r="X1274" s="2" t="s">
        <v>5808</v>
      </c>
      <c r="Z1274" s="51">
        <v>45890.4669790509</v>
      </c>
      <c r="AA1274" s="2" t="s">
        <v>5810</v>
      </c>
      <c r="AB1274" s="2" t="s">
        <v>950</v>
      </c>
    </row>
    <row r="1275" spans="1:28" ht="15.75" x14ac:dyDescent="0.25">
      <c r="A1275" s="2">
        <v>1274</v>
      </c>
      <c r="B1275" s="50" t="s">
        <v>5811</v>
      </c>
      <c r="C1275" s="47">
        <f ca="1">SUMIF([1]Data!$AC$2:$AC$173,C1275,[1]Data!$AD$2:$AD$173)</f>
        <v>0</v>
      </c>
      <c r="D1275" s="51">
        <v>45890</v>
      </c>
      <c r="E1275" s="51">
        <v>45895</v>
      </c>
      <c r="F1275" s="52">
        <v>45890.468664814798</v>
      </c>
      <c r="G1275" s="3" t="s">
        <v>5812</v>
      </c>
      <c r="H1275" s="51"/>
      <c r="I1275" s="2" t="s">
        <v>2487</v>
      </c>
      <c r="J1275" s="3" t="s">
        <v>2488</v>
      </c>
      <c r="K1275" s="2" t="s">
        <v>2489</v>
      </c>
      <c r="L1275" s="2" t="s">
        <v>2490</v>
      </c>
      <c r="M1275" s="3" t="s">
        <v>5807</v>
      </c>
      <c r="N1275" s="2" t="s">
        <v>5808</v>
      </c>
      <c r="O1275" s="2" t="s">
        <v>5809</v>
      </c>
      <c r="P1275" s="2">
        <v>10</v>
      </c>
      <c r="Q1275" s="3" t="s">
        <v>2519</v>
      </c>
      <c r="R1275" s="2" t="s">
        <v>951</v>
      </c>
      <c r="S1275" s="3" t="s">
        <v>2520</v>
      </c>
      <c r="T1275" s="3" t="s">
        <v>2496</v>
      </c>
      <c r="U1275" s="2">
        <v>111058</v>
      </c>
      <c r="V1275" s="2">
        <v>1</v>
      </c>
      <c r="W1275" s="2">
        <v>0</v>
      </c>
      <c r="X1275" s="2" t="s">
        <v>5808</v>
      </c>
      <c r="Z1275" s="51">
        <v>45890.468664432898</v>
      </c>
      <c r="AA1275" s="2" t="s">
        <v>5813</v>
      </c>
      <c r="AB1275" s="2" t="s">
        <v>950</v>
      </c>
    </row>
    <row r="1276" spans="1:28" ht="15.75" x14ac:dyDescent="0.25">
      <c r="A1276" s="2">
        <v>1275</v>
      </c>
      <c r="B1276" s="50" t="s">
        <v>5814</v>
      </c>
      <c r="C1276" s="47">
        <f ca="1">SUMIF([1]Data!$AC$2:$AC$173,C1276,[1]Data!$AD$2:$AD$173)</f>
        <v>0</v>
      </c>
      <c r="D1276" s="51">
        <v>45890</v>
      </c>
      <c r="E1276" s="51">
        <v>45890</v>
      </c>
      <c r="F1276" s="52">
        <v>45890.469404282398</v>
      </c>
      <c r="G1276" s="3" t="s">
        <v>5815</v>
      </c>
      <c r="H1276" s="51"/>
      <c r="I1276" s="2" t="s">
        <v>2487</v>
      </c>
      <c r="J1276" s="3" t="s">
        <v>2488</v>
      </c>
      <c r="K1276" s="2" t="s">
        <v>2489</v>
      </c>
      <c r="L1276" s="2" t="s">
        <v>2490</v>
      </c>
      <c r="M1276" s="3" t="s">
        <v>5816</v>
      </c>
      <c r="N1276" s="2" t="s">
        <v>5817</v>
      </c>
      <c r="O1276" s="2" t="s">
        <v>5818</v>
      </c>
      <c r="P1276" s="2">
        <v>10</v>
      </c>
      <c r="Q1276" s="3" t="s">
        <v>2502</v>
      </c>
      <c r="R1276" s="2" t="s">
        <v>981</v>
      </c>
      <c r="S1276" s="3" t="s">
        <v>2503</v>
      </c>
      <c r="T1276" s="3" t="s">
        <v>2496</v>
      </c>
      <c r="U1276" s="2">
        <v>50182</v>
      </c>
      <c r="V1276" s="2">
        <v>1</v>
      </c>
      <c r="W1276" s="2">
        <v>0</v>
      </c>
      <c r="X1276" s="2" t="s">
        <v>5817</v>
      </c>
      <c r="Y1276" s="2" t="s">
        <v>5819</v>
      </c>
      <c r="Z1276" s="51">
        <v>45890.469403703697</v>
      </c>
      <c r="AB1276" s="2" t="s">
        <v>950</v>
      </c>
    </row>
    <row r="1277" spans="1:28" ht="15.75" x14ac:dyDescent="0.25">
      <c r="A1277" s="2">
        <v>1276</v>
      </c>
      <c r="B1277" s="50" t="s">
        <v>5814</v>
      </c>
      <c r="C1277" s="47">
        <f ca="1">SUMIF([1]Data!$AC$2:$AC$173,C1277,[1]Data!$AD$2:$AD$173)</f>
        <v>0</v>
      </c>
      <c r="D1277" s="51">
        <v>45890</v>
      </c>
      <c r="E1277" s="51">
        <v>45890</v>
      </c>
      <c r="F1277" s="52">
        <v>45890.469404282398</v>
      </c>
      <c r="G1277" s="3" t="s">
        <v>5815</v>
      </c>
      <c r="H1277" s="51"/>
      <c r="I1277" s="2" t="s">
        <v>2487</v>
      </c>
      <c r="J1277" s="3" t="s">
        <v>2488</v>
      </c>
      <c r="K1277" s="2" t="s">
        <v>2489</v>
      </c>
      <c r="L1277" s="2" t="s">
        <v>2490</v>
      </c>
      <c r="M1277" s="3" t="s">
        <v>5816</v>
      </c>
      <c r="N1277" s="2" t="s">
        <v>5817</v>
      </c>
      <c r="O1277" s="2" t="s">
        <v>5818</v>
      </c>
      <c r="P1277" s="2">
        <v>20</v>
      </c>
      <c r="Q1277" s="3" t="s">
        <v>2510</v>
      </c>
      <c r="R1277" s="2" t="s">
        <v>955</v>
      </c>
      <c r="S1277" s="3" t="s">
        <v>2511</v>
      </c>
      <c r="T1277" s="3" t="s">
        <v>2496</v>
      </c>
      <c r="U1277" s="2">
        <v>46000</v>
      </c>
      <c r="V1277" s="2">
        <v>2</v>
      </c>
      <c r="W1277" s="2">
        <v>0</v>
      </c>
      <c r="X1277" s="2" t="s">
        <v>5817</v>
      </c>
      <c r="Y1277" s="2" t="s">
        <v>5819</v>
      </c>
      <c r="Z1277" s="51">
        <v>45890.469403703697</v>
      </c>
      <c r="AB1277" s="2" t="s">
        <v>950</v>
      </c>
    </row>
    <row r="1278" spans="1:28" ht="15.75" x14ac:dyDescent="0.25">
      <c r="A1278" s="2">
        <v>1277</v>
      </c>
      <c r="B1278" s="50" t="s">
        <v>5814</v>
      </c>
      <c r="C1278" s="47">
        <f ca="1">SUMIF([1]Data!$AC$2:$AC$173,C1278,[1]Data!$AD$2:$AD$173)</f>
        <v>0</v>
      </c>
      <c r="D1278" s="51">
        <v>45890</v>
      </c>
      <c r="E1278" s="51">
        <v>45890</v>
      </c>
      <c r="F1278" s="52">
        <v>45890.469404282398</v>
      </c>
      <c r="G1278" s="3" t="s">
        <v>5815</v>
      </c>
      <c r="H1278" s="51"/>
      <c r="I1278" s="2" t="s">
        <v>2487</v>
      </c>
      <c r="J1278" s="3" t="s">
        <v>2488</v>
      </c>
      <c r="K1278" s="2" t="s">
        <v>2489</v>
      </c>
      <c r="L1278" s="2" t="s">
        <v>2490</v>
      </c>
      <c r="M1278" s="3" t="s">
        <v>5816</v>
      </c>
      <c r="N1278" s="2" t="s">
        <v>5817</v>
      </c>
      <c r="O1278" s="2" t="s">
        <v>5818</v>
      </c>
      <c r="P1278" s="2">
        <v>30</v>
      </c>
      <c r="Q1278" s="3" t="s">
        <v>2528</v>
      </c>
      <c r="R1278" s="2" t="s">
        <v>965</v>
      </c>
      <c r="S1278" s="3" t="s">
        <v>2529</v>
      </c>
      <c r="T1278" s="3" t="s">
        <v>2496</v>
      </c>
      <c r="U1278" s="2">
        <v>74250</v>
      </c>
      <c r="V1278" s="2">
        <v>2</v>
      </c>
      <c r="W1278" s="2">
        <v>0</v>
      </c>
      <c r="X1278" s="2" t="s">
        <v>5817</v>
      </c>
      <c r="Y1278" s="2" t="s">
        <v>5819</v>
      </c>
      <c r="Z1278" s="51">
        <v>45890.469403703697</v>
      </c>
      <c r="AB1278" s="2" t="s">
        <v>950</v>
      </c>
    </row>
    <row r="1279" spans="1:28" ht="15.75" x14ac:dyDescent="0.25">
      <c r="A1279" s="2">
        <v>1278</v>
      </c>
      <c r="B1279" s="50" t="s">
        <v>5820</v>
      </c>
      <c r="C1279" s="47">
        <f ca="1">SUMIF([1]Data!$AC$2:$AC$173,C1279,[1]Data!$AD$2:$AD$173)</f>
        <v>0</v>
      </c>
      <c r="D1279" s="51">
        <v>45890</v>
      </c>
      <c r="E1279" s="51">
        <v>45890</v>
      </c>
      <c r="F1279" s="52">
        <v>45890.4734429745</v>
      </c>
      <c r="G1279" s="3" t="s">
        <v>5821</v>
      </c>
      <c r="H1279" s="51"/>
      <c r="I1279" s="2" t="s">
        <v>2487</v>
      </c>
      <c r="J1279" s="3" t="s">
        <v>2488</v>
      </c>
      <c r="K1279" s="2" t="s">
        <v>2489</v>
      </c>
      <c r="L1279" s="2" t="s">
        <v>2490</v>
      </c>
      <c r="M1279" s="3" t="s">
        <v>5822</v>
      </c>
      <c r="N1279" s="2" t="s">
        <v>5823</v>
      </c>
      <c r="O1279" s="2" t="s">
        <v>5824</v>
      </c>
      <c r="P1279" s="2">
        <v>10</v>
      </c>
      <c r="Q1279" s="3" t="s">
        <v>2592</v>
      </c>
      <c r="R1279" s="2" t="s">
        <v>959</v>
      </c>
      <c r="S1279" s="3" t="s">
        <v>2593</v>
      </c>
      <c r="T1279" s="3" t="s">
        <v>2496</v>
      </c>
      <c r="U1279" s="2">
        <v>70950</v>
      </c>
      <c r="V1279" s="2">
        <v>1</v>
      </c>
      <c r="W1279" s="2">
        <v>0</v>
      </c>
      <c r="X1279" s="2" t="s">
        <v>5823</v>
      </c>
      <c r="Z1279" s="51">
        <v>45890.473442743103</v>
      </c>
      <c r="AB1279" s="2" t="s">
        <v>950</v>
      </c>
    </row>
    <row r="1280" spans="1:28" ht="15.75" x14ac:dyDescent="0.25">
      <c r="A1280" s="2">
        <v>1279</v>
      </c>
      <c r="B1280" s="50" t="s">
        <v>5820</v>
      </c>
      <c r="C1280" s="47">
        <f ca="1">SUMIF([1]Data!$AC$2:$AC$173,C1280,[1]Data!$AD$2:$AD$173)</f>
        <v>0</v>
      </c>
      <c r="D1280" s="51">
        <v>45890</v>
      </c>
      <c r="E1280" s="51">
        <v>45890</v>
      </c>
      <c r="F1280" s="52">
        <v>45890.4734429745</v>
      </c>
      <c r="G1280" s="3" t="s">
        <v>5821</v>
      </c>
      <c r="H1280" s="51"/>
      <c r="I1280" s="2" t="s">
        <v>2487</v>
      </c>
      <c r="J1280" s="3" t="s">
        <v>2488</v>
      </c>
      <c r="K1280" s="2" t="s">
        <v>2489</v>
      </c>
      <c r="L1280" s="2" t="s">
        <v>2490</v>
      </c>
      <c r="M1280" s="3" t="s">
        <v>5822</v>
      </c>
      <c r="N1280" s="2" t="s">
        <v>5823</v>
      </c>
      <c r="O1280" s="2" t="s">
        <v>5824</v>
      </c>
      <c r="P1280" s="2">
        <v>20</v>
      </c>
      <c r="Q1280" s="3" t="s">
        <v>2528</v>
      </c>
      <c r="R1280" s="2" t="s">
        <v>965</v>
      </c>
      <c r="S1280" s="3" t="s">
        <v>2529</v>
      </c>
      <c r="T1280" s="3" t="s">
        <v>2496</v>
      </c>
      <c r="U1280" s="2">
        <v>74250</v>
      </c>
      <c r="V1280" s="2">
        <v>2</v>
      </c>
      <c r="W1280" s="2">
        <v>0</v>
      </c>
      <c r="X1280" s="2" t="s">
        <v>5823</v>
      </c>
      <c r="Z1280" s="51">
        <v>45890.473442743103</v>
      </c>
      <c r="AB1280" s="2" t="s">
        <v>950</v>
      </c>
    </row>
    <row r="1281" spans="1:28" ht="15.75" x14ac:dyDescent="0.25">
      <c r="A1281" s="2">
        <v>1280</v>
      </c>
      <c r="B1281" s="50" t="s">
        <v>5820</v>
      </c>
      <c r="C1281" s="47">
        <f ca="1">SUMIF([1]Data!$AC$2:$AC$173,C1281,[1]Data!$AD$2:$AD$173)</f>
        <v>0</v>
      </c>
      <c r="D1281" s="51">
        <v>45890</v>
      </c>
      <c r="E1281" s="51">
        <v>45890</v>
      </c>
      <c r="F1281" s="52">
        <v>45890.4734429745</v>
      </c>
      <c r="G1281" s="3" t="s">
        <v>5821</v>
      </c>
      <c r="H1281" s="51"/>
      <c r="I1281" s="2" t="s">
        <v>2487</v>
      </c>
      <c r="J1281" s="3" t="s">
        <v>2488</v>
      </c>
      <c r="K1281" s="2" t="s">
        <v>2489</v>
      </c>
      <c r="L1281" s="2" t="s">
        <v>2490</v>
      </c>
      <c r="M1281" s="3" t="s">
        <v>5822</v>
      </c>
      <c r="N1281" s="2" t="s">
        <v>5823</v>
      </c>
      <c r="O1281" s="2" t="s">
        <v>5824</v>
      </c>
      <c r="P1281" s="2">
        <v>30</v>
      </c>
      <c r="Q1281" s="3" t="s">
        <v>2519</v>
      </c>
      <c r="R1281" s="2" t="s">
        <v>951</v>
      </c>
      <c r="S1281" s="3" t="s">
        <v>2520</v>
      </c>
      <c r="T1281" s="3" t="s">
        <v>2496</v>
      </c>
      <c r="U1281" s="2">
        <v>111058</v>
      </c>
      <c r="V1281" s="2">
        <v>2</v>
      </c>
      <c r="W1281" s="2">
        <v>0</v>
      </c>
      <c r="X1281" s="2" t="s">
        <v>5823</v>
      </c>
      <c r="Z1281" s="51">
        <v>45890.473442743103</v>
      </c>
      <c r="AB1281" s="2" t="s">
        <v>950</v>
      </c>
    </row>
    <row r="1282" spans="1:28" ht="15.75" x14ac:dyDescent="0.25">
      <c r="A1282" s="2">
        <v>1281</v>
      </c>
      <c r="B1282" s="50" t="s">
        <v>5825</v>
      </c>
      <c r="C1282" s="47">
        <f ca="1">SUMIF([1]Data!$AC$2:$AC$173,C1282,[1]Data!$AD$2:$AD$173)</f>
        <v>0</v>
      </c>
      <c r="D1282" s="51">
        <v>45890</v>
      </c>
      <c r="E1282" s="51">
        <v>45895</v>
      </c>
      <c r="F1282" s="52">
        <v>45890.473815543999</v>
      </c>
      <c r="G1282" s="3" t="s">
        <v>5826</v>
      </c>
      <c r="H1282" s="51"/>
      <c r="I1282" s="2" t="s">
        <v>2487</v>
      </c>
      <c r="J1282" s="3" t="s">
        <v>2488</v>
      </c>
      <c r="K1282" s="2" t="s">
        <v>2489</v>
      </c>
      <c r="L1282" s="2" t="s">
        <v>2490</v>
      </c>
      <c r="M1282" s="3" t="s">
        <v>5827</v>
      </c>
      <c r="N1282" s="2" t="s">
        <v>5828</v>
      </c>
      <c r="O1282" s="2" t="s">
        <v>5829</v>
      </c>
      <c r="P1282" s="2">
        <v>10</v>
      </c>
      <c r="Q1282" s="3" t="s">
        <v>2519</v>
      </c>
      <c r="R1282" s="2" t="s">
        <v>951</v>
      </c>
      <c r="S1282" s="3" t="s">
        <v>2520</v>
      </c>
      <c r="T1282" s="3" t="s">
        <v>2496</v>
      </c>
      <c r="U1282" s="2">
        <v>111058</v>
      </c>
      <c r="V1282" s="2">
        <v>1</v>
      </c>
      <c r="W1282" s="2">
        <v>0</v>
      </c>
      <c r="X1282" s="2" t="s">
        <v>5828</v>
      </c>
      <c r="Y1282" s="2" t="s">
        <v>2541</v>
      </c>
      <c r="Z1282" s="51">
        <v>45890.473815127298</v>
      </c>
      <c r="AB1282" s="2" t="s">
        <v>950</v>
      </c>
    </row>
    <row r="1283" spans="1:28" ht="15.75" x14ac:dyDescent="0.25">
      <c r="A1283" s="2">
        <v>1282</v>
      </c>
      <c r="B1283" s="50" t="s">
        <v>5830</v>
      </c>
      <c r="C1283" s="47">
        <f ca="1">SUMIF([1]Data!$AC$2:$AC$173,C1283,[1]Data!$AD$2:$AD$173)</f>
        <v>0</v>
      </c>
      <c r="D1283" s="51">
        <v>45890</v>
      </c>
      <c r="E1283" s="51">
        <v>45895</v>
      </c>
      <c r="F1283" s="52">
        <v>45890.484614236098</v>
      </c>
      <c r="G1283" s="3" t="s">
        <v>5831</v>
      </c>
      <c r="H1283" s="51"/>
      <c r="I1283" s="2" t="s">
        <v>2487</v>
      </c>
      <c r="J1283" s="3" t="s">
        <v>2488</v>
      </c>
      <c r="K1283" s="2" t="s">
        <v>2489</v>
      </c>
      <c r="L1283" s="2" t="s">
        <v>2490</v>
      </c>
      <c r="M1283" s="3" t="s">
        <v>5832</v>
      </c>
      <c r="N1283" s="2" t="s">
        <v>5833</v>
      </c>
      <c r="O1283" s="2" t="s">
        <v>5834</v>
      </c>
      <c r="P1283" s="2">
        <v>10</v>
      </c>
      <c r="Q1283" s="3" t="s">
        <v>2563</v>
      </c>
      <c r="R1283" s="2" t="s">
        <v>961</v>
      </c>
      <c r="S1283" s="3" t="s">
        <v>2564</v>
      </c>
      <c r="T1283" s="3" t="s">
        <v>2496</v>
      </c>
      <c r="U1283" s="2">
        <v>73431</v>
      </c>
      <c r="V1283" s="2">
        <v>1</v>
      </c>
      <c r="W1283" s="2">
        <v>0</v>
      </c>
      <c r="X1283" s="2" t="s">
        <v>5833</v>
      </c>
      <c r="Z1283" s="51">
        <v>45890.484613692097</v>
      </c>
      <c r="AB1283" s="2" t="s">
        <v>950</v>
      </c>
    </row>
    <row r="1284" spans="1:28" ht="15.75" x14ac:dyDescent="0.25">
      <c r="A1284" s="2">
        <v>1283</v>
      </c>
      <c r="B1284" s="50" t="s">
        <v>5835</v>
      </c>
      <c r="C1284" s="47">
        <f ca="1">SUMIF([1]Data!$AC$2:$AC$173,C1284,[1]Data!$AD$2:$AD$173)</f>
        <v>0</v>
      </c>
      <c r="D1284" s="51">
        <v>45890</v>
      </c>
      <c r="E1284" s="51">
        <v>45895</v>
      </c>
      <c r="F1284" s="52">
        <v>45890.487561307898</v>
      </c>
      <c r="G1284" s="3" t="s">
        <v>5836</v>
      </c>
      <c r="H1284" s="51"/>
      <c r="I1284" s="2" t="s">
        <v>2487</v>
      </c>
      <c r="J1284" s="3" t="s">
        <v>2488</v>
      </c>
      <c r="K1284" s="2" t="s">
        <v>2489</v>
      </c>
      <c r="L1284" s="2" t="s">
        <v>2490</v>
      </c>
      <c r="M1284" s="3" t="s">
        <v>5837</v>
      </c>
      <c r="N1284" s="2" t="s">
        <v>5838</v>
      </c>
      <c r="O1284" s="2" t="s">
        <v>5839</v>
      </c>
      <c r="P1284" s="2">
        <v>10</v>
      </c>
      <c r="Q1284" s="3" t="s">
        <v>2563</v>
      </c>
      <c r="R1284" s="2" t="s">
        <v>961</v>
      </c>
      <c r="S1284" s="3" t="s">
        <v>2564</v>
      </c>
      <c r="T1284" s="3" t="s">
        <v>2496</v>
      </c>
      <c r="U1284" s="2">
        <v>73431</v>
      </c>
      <c r="V1284" s="2">
        <v>1</v>
      </c>
      <c r="W1284" s="2">
        <v>0</v>
      </c>
      <c r="X1284" s="2" t="s">
        <v>5838</v>
      </c>
      <c r="Y1284" s="2" t="s">
        <v>2541</v>
      </c>
      <c r="Z1284" s="51">
        <v>45890.487560763897</v>
      </c>
      <c r="AB1284" s="2" t="s">
        <v>950</v>
      </c>
    </row>
    <row r="1285" spans="1:28" ht="15.75" x14ac:dyDescent="0.25">
      <c r="A1285" s="2">
        <v>1284</v>
      </c>
      <c r="B1285" s="50" t="s">
        <v>5835</v>
      </c>
      <c r="C1285" s="47">
        <f ca="1">SUMIF([1]Data!$AC$2:$AC$173,C1285,[1]Data!$AD$2:$AD$173)</f>
        <v>0</v>
      </c>
      <c r="D1285" s="51">
        <v>45890</v>
      </c>
      <c r="E1285" s="51">
        <v>45895</v>
      </c>
      <c r="F1285" s="52">
        <v>45890.487561307898</v>
      </c>
      <c r="G1285" s="3" t="s">
        <v>5836</v>
      </c>
      <c r="H1285" s="51"/>
      <c r="I1285" s="2" t="s">
        <v>2487</v>
      </c>
      <c r="J1285" s="3" t="s">
        <v>2488</v>
      </c>
      <c r="K1285" s="2" t="s">
        <v>2489</v>
      </c>
      <c r="L1285" s="2" t="s">
        <v>2490</v>
      </c>
      <c r="M1285" s="3" t="s">
        <v>5837</v>
      </c>
      <c r="N1285" s="2" t="s">
        <v>5838</v>
      </c>
      <c r="O1285" s="2" t="s">
        <v>5839</v>
      </c>
      <c r="P1285" s="2">
        <v>20</v>
      </c>
      <c r="Q1285" s="3" t="s">
        <v>2519</v>
      </c>
      <c r="R1285" s="2" t="s">
        <v>951</v>
      </c>
      <c r="S1285" s="3" t="s">
        <v>2520</v>
      </c>
      <c r="T1285" s="3" t="s">
        <v>2496</v>
      </c>
      <c r="U1285" s="2">
        <v>111058</v>
      </c>
      <c r="V1285" s="2">
        <v>5</v>
      </c>
      <c r="W1285" s="2">
        <v>0</v>
      </c>
      <c r="X1285" s="2" t="s">
        <v>5838</v>
      </c>
      <c r="Y1285" s="2" t="s">
        <v>2541</v>
      </c>
      <c r="Z1285" s="51">
        <v>45890.487560763897</v>
      </c>
      <c r="AB1285" s="2" t="s">
        <v>950</v>
      </c>
    </row>
    <row r="1286" spans="1:28" ht="15.75" x14ac:dyDescent="0.25">
      <c r="A1286" s="2">
        <v>1285</v>
      </c>
      <c r="B1286" s="50" t="s">
        <v>5835</v>
      </c>
      <c r="C1286" s="47">
        <f ca="1">SUMIF([1]Data!$AC$2:$AC$173,C1286,[1]Data!$AD$2:$AD$173)</f>
        <v>0</v>
      </c>
      <c r="D1286" s="51">
        <v>45890</v>
      </c>
      <c r="E1286" s="51">
        <v>45895</v>
      </c>
      <c r="F1286" s="52">
        <v>45890.487561307898</v>
      </c>
      <c r="G1286" s="3" t="s">
        <v>5836</v>
      </c>
      <c r="H1286" s="51"/>
      <c r="I1286" s="2" t="s">
        <v>2487</v>
      </c>
      <c r="J1286" s="3" t="s">
        <v>2488</v>
      </c>
      <c r="K1286" s="2" t="s">
        <v>2489</v>
      </c>
      <c r="L1286" s="2" t="s">
        <v>2490</v>
      </c>
      <c r="M1286" s="3" t="s">
        <v>5837</v>
      </c>
      <c r="N1286" s="2" t="s">
        <v>5838</v>
      </c>
      <c r="O1286" s="2" t="s">
        <v>5839</v>
      </c>
      <c r="P1286" s="2">
        <v>30</v>
      </c>
      <c r="Q1286" s="3" t="s">
        <v>2519</v>
      </c>
      <c r="R1286" s="2" t="s">
        <v>951</v>
      </c>
      <c r="S1286" s="3" t="s">
        <v>2520</v>
      </c>
      <c r="T1286" s="3" t="s">
        <v>2496</v>
      </c>
      <c r="U1286" s="2">
        <v>111058</v>
      </c>
      <c r="V1286" s="2">
        <v>1</v>
      </c>
      <c r="W1286" s="2">
        <v>0</v>
      </c>
      <c r="X1286" s="2" t="s">
        <v>5838</v>
      </c>
      <c r="Y1286" s="2" t="s">
        <v>2541</v>
      </c>
      <c r="Z1286" s="51">
        <v>45890.487560763897</v>
      </c>
      <c r="AB1286" s="2" t="s">
        <v>950</v>
      </c>
    </row>
    <row r="1287" spans="1:28" ht="15.75" x14ac:dyDescent="0.25">
      <c r="A1287" s="2">
        <v>1286</v>
      </c>
      <c r="B1287" s="50" t="s">
        <v>5840</v>
      </c>
      <c r="C1287" s="47">
        <f ca="1">SUMIF([1]Data!$AC$2:$AC$173,C1287,[1]Data!$AD$2:$AD$173)</f>
        <v>0</v>
      </c>
      <c r="D1287" s="51">
        <v>45890</v>
      </c>
      <c r="E1287" s="51">
        <v>45895</v>
      </c>
      <c r="F1287" s="52">
        <v>45890.492557291698</v>
      </c>
      <c r="G1287" s="3" t="s">
        <v>5841</v>
      </c>
      <c r="H1287" s="51"/>
      <c r="I1287" s="2" t="s">
        <v>2487</v>
      </c>
      <c r="J1287" s="3" t="s">
        <v>2488</v>
      </c>
      <c r="K1287" s="2" t="s">
        <v>2489</v>
      </c>
      <c r="L1287" s="2" t="s">
        <v>2490</v>
      </c>
      <c r="M1287" s="3" t="s">
        <v>5842</v>
      </c>
      <c r="N1287" s="2" t="s">
        <v>5843</v>
      </c>
      <c r="O1287" s="2" t="s">
        <v>5844</v>
      </c>
      <c r="P1287" s="2">
        <v>10</v>
      </c>
      <c r="Q1287" s="3" t="s">
        <v>2519</v>
      </c>
      <c r="R1287" s="2" t="s">
        <v>951</v>
      </c>
      <c r="S1287" s="3" t="s">
        <v>2520</v>
      </c>
      <c r="T1287" s="3" t="s">
        <v>2496</v>
      </c>
      <c r="U1287" s="2">
        <v>111058</v>
      </c>
      <c r="V1287" s="2">
        <v>1</v>
      </c>
      <c r="W1287" s="2">
        <v>0</v>
      </c>
      <c r="X1287" s="2" t="s">
        <v>5843</v>
      </c>
      <c r="Z1287" s="51">
        <v>45890.492556481498</v>
      </c>
      <c r="AB1287" s="2" t="s">
        <v>950</v>
      </c>
    </row>
    <row r="1288" spans="1:28" ht="15.75" x14ac:dyDescent="0.25">
      <c r="A1288" s="2">
        <v>1287</v>
      </c>
      <c r="B1288" s="50" t="s">
        <v>5845</v>
      </c>
      <c r="C1288" s="47">
        <f ca="1">SUMIF([1]Data!$AC$2:$AC$173,C1288,[1]Data!$AD$2:$AD$173)</f>
        <v>0</v>
      </c>
      <c r="D1288" s="51">
        <v>45890</v>
      </c>
      <c r="E1288" s="51">
        <v>45895</v>
      </c>
      <c r="F1288" s="52">
        <v>45890.493162615698</v>
      </c>
      <c r="G1288" s="3" t="s">
        <v>5846</v>
      </c>
      <c r="H1288" s="51"/>
      <c r="I1288" s="2" t="s">
        <v>2487</v>
      </c>
      <c r="J1288" s="3" t="s">
        <v>2488</v>
      </c>
      <c r="K1288" s="2" t="s">
        <v>2489</v>
      </c>
      <c r="L1288" s="2" t="s">
        <v>2490</v>
      </c>
      <c r="M1288" s="3" t="s">
        <v>5847</v>
      </c>
      <c r="N1288" s="2" t="s">
        <v>5848</v>
      </c>
      <c r="O1288" s="2" t="s">
        <v>5849</v>
      </c>
      <c r="P1288" s="2">
        <v>10</v>
      </c>
      <c r="Q1288" s="3" t="s">
        <v>2563</v>
      </c>
      <c r="R1288" s="2" t="s">
        <v>961</v>
      </c>
      <c r="S1288" s="3" t="s">
        <v>2564</v>
      </c>
      <c r="T1288" s="3" t="s">
        <v>2496</v>
      </c>
      <c r="U1288" s="2">
        <v>73431</v>
      </c>
      <c r="V1288" s="2">
        <v>4</v>
      </c>
      <c r="W1288" s="2">
        <v>0</v>
      </c>
      <c r="X1288" s="2" t="s">
        <v>5848</v>
      </c>
      <c r="Y1288" s="2" t="s">
        <v>2541</v>
      </c>
      <c r="Z1288" s="51">
        <v>45890.493161956001</v>
      </c>
      <c r="AB1288" s="2" t="s">
        <v>950</v>
      </c>
    </row>
    <row r="1289" spans="1:28" ht="15.75" x14ac:dyDescent="0.25">
      <c r="A1289" s="2">
        <v>1288</v>
      </c>
      <c r="B1289" s="50" t="s">
        <v>5850</v>
      </c>
      <c r="C1289" s="47">
        <f ca="1">SUMIF([1]Data!$AC$2:$AC$173,C1289,[1]Data!$AD$2:$AD$173)</f>
        <v>0</v>
      </c>
      <c r="D1289" s="51">
        <v>45890</v>
      </c>
      <c r="E1289" s="51">
        <v>45890</v>
      </c>
      <c r="F1289" s="52">
        <v>45890.495942210597</v>
      </c>
      <c r="G1289" s="3" t="s">
        <v>5851</v>
      </c>
      <c r="H1289" s="51"/>
      <c r="I1289" s="2" t="s">
        <v>2487</v>
      </c>
      <c r="J1289" s="3" t="s">
        <v>2488</v>
      </c>
      <c r="K1289" s="2" t="s">
        <v>2489</v>
      </c>
      <c r="L1289" s="2" t="s">
        <v>2490</v>
      </c>
      <c r="M1289" s="3" t="s">
        <v>5852</v>
      </c>
      <c r="N1289" s="2" t="s">
        <v>5853</v>
      </c>
      <c r="O1289" s="2" t="s">
        <v>5854</v>
      </c>
      <c r="P1289" s="2">
        <v>10</v>
      </c>
      <c r="Q1289" s="3" t="s">
        <v>2528</v>
      </c>
      <c r="R1289" s="2" t="s">
        <v>965</v>
      </c>
      <c r="S1289" s="3" t="s">
        <v>2529</v>
      </c>
      <c r="T1289" s="3" t="s">
        <v>2496</v>
      </c>
      <c r="U1289" s="2">
        <v>74250</v>
      </c>
      <c r="V1289" s="2">
        <v>1</v>
      </c>
      <c r="W1289" s="2">
        <v>0</v>
      </c>
      <c r="X1289" s="2" t="s">
        <v>5853</v>
      </c>
      <c r="Y1289" s="2" t="s">
        <v>5855</v>
      </c>
      <c r="Z1289" s="51">
        <v>45890.495942048597</v>
      </c>
      <c r="AB1289" s="2" t="s">
        <v>950</v>
      </c>
    </row>
    <row r="1290" spans="1:28" ht="15.75" x14ac:dyDescent="0.25">
      <c r="A1290" s="2">
        <v>1289</v>
      </c>
      <c r="B1290" s="50" t="s">
        <v>5850</v>
      </c>
      <c r="C1290" s="47">
        <f ca="1">SUMIF([1]Data!$AC$2:$AC$173,C1290,[1]Data!$AD$2:$AD$173)</f>
        <v>0</v>
      </c>
      <c r="D1290" s="51">
        <v>45890</v>
      </c>
      <c r="E1290" s="51">
        <v>45890</v>
      </c>
      <c r="F1290" s="52">
        <v>45890.495942210597</v>
      </c>
      <c r="G1290" s="3" t="s">
        <v>5851</v>
      </c>
      <c r="H1290" s="51"/>
      <c r="I1290" s="2" t="s">
        <v>2487</v>
      </c>
      <c r="J1290" s="3" t="s">
        <v>2488</v>
      </c>
      <c r="K1290" s="2" t="s">
        <v>2489</v>
      </c>
      <c r="L1290" s="2" t="s">
        <v>2490</v>
      </c>
      <c r="M1290" s="3" t="s">
        <v>5852</v>
      </c>
      <c r="N1290" s="2" t="s">
        <v>5853</v>
      </c>
      <c r="O1290" s="2" t="s">
        <v>5854</v>
      </c>
      <c r="P1290" s="2">
        <v>20</v>
      </c>
      <c r="Q1290" s="3" t="s">
        <v>2592</v>
      </c>
      <c r="R1290" s="2" t="s">
        <v>959</v>
      </c>
      <c r="S1290" s="3" t="s">
        <v>2593</v>
      </c>
      <c r="T1290" s="3" t="s">
        <v>2496</v>
      </c>
      <c r="U1290" s="2">
        <v>70950</v>
      </c>
      <c r="V1290" s="2">
        <v>1</v>
      </c>
      <c r="W1290" s="2">
        <v>0</v>
      </c>
      <c r="X1290" s="2" t="s">
        <v>5853</v>
      </c>
      <c r="Y1290" s="2" t="s">
        <v>5855</v>
      </c>
      <c r="Z1290" s="51">
        <v>45890.495942048597</v>
      </c>
      <c r="AB1290" s="2" t="s">
        <v>950</v>
      </c>
    </row>
    <row r="1291" spans="1:28" ht="15.75" x14ac:dyDescent="0.25">
      <c r="A1291" s="2">
        <v>1290</v>
      </c>
      <c r="B1291" s="50" t="s">
        <v>5850</v>
      </c>
      <c r="C1291" s="47">
        <f ca="1">SUMIF([1]Data!$AC$2:$AC$173,C1291,[1]Data!$AD$2:$AD$173)</f>
        <v>0</v>
      </c>
      <c r="D1291" s="51">
        <v>45890</v>
      </c>
      <c r="E1291" s="51">
        <v>45890</v>
      </c>
      <c r="F1291" s="52">
        <v>45890.495942210597</v>
      </c>
      <c r="G1291" s="3" t="s">
        <v>5851</v>
      </c>
      <c r="H1291" s="51"/>
      <c r="I1291" s="2" t="s">
        <v>2487</v>
      </c>
      <c r="J1291" s="3" t="s">
        <v>2488</v>
      </c>
      <c r="K1291" s="2" t="s">
        <v>2489</v>
      </c>
      <c r="L1291" s="2" t="s">
        <v>2490</v>
      </c>
      <c r="M1291" s="3" t="s">
        <v>5852</v>
      </c>
      <c r="N1291" s="2" t="s">
        <v>5853</v>
      </c>
      <c r="O1291" s="2" t="s">
        <v>5854</v>
      </c>
      <c r="P1291" s="2">
        <v>30</v>
      </c>
      <c r="Q1291" s="3" t="s">
        <v>2510</v>
      </c>
      <c r="R1291" s="2" t="s">
        <v>955</v>
      </c>
      <c r="S1291" s="3" t="s">
        <v>2511</v>
      </c>
      <c r="T1291" s="3" t="s">
        <v>2496</v>
      </c>
      <c r="U1291" s="2">
        <v>46000</v>
      </c>
      <c r="V1291" s="2">
        <v>2</v>
      </c>
      <c r="W1291" s="2">
        <v>0</v>
      </c>
      <c r="X1291" s="2" t="s">
        <v>5853</v>
      </c>
      <c r="Y1291" s="2" t="s">
        <v>5855</v>
      </c>
      <c r="Z1291" s="51">
        <v>45890.495942048597</v>
      </c>
      <c r="AB1291" s="2" t="s">
        <v>950</v>
      </c>
    </row>
    <row r="1292" spans="1:28" ht="15.75" x14ac:dyDescent="0.25">
      <c r="A1292" s="2">
        <v>1291</v>
      </c>
      <c r="B1292" s="50" t="s">
        <v>5856</v>
      </c>
      <c r="C1292" s="47">
        <f ca="1">SUMIF([1]Data!$AC$2:$AC$173,C1292,[1]Data!$AD$2:$AD$173)</f>
        <v>0</v>
      </c>
      <c r="D1292" s="51">
        <v>45890</v>
      </c>
      <c r="E1292" s="51">
        <v>45890</v>
      </c>
      <c r="F1292" s="52">
        <v>45890.4960433218</v>
      </c>
      <c r="G1292" s="3" t="s">
        <v>5857</v>
      </c>
      <c r="H1292" s="51"/>
      <c r="I1292" s="2" t="s">
        <v>2487</v>
      </c>
      <c r="J1292" s="3" t="s">
        <v>2488</v>
      </c>
      <c r="K1292" s="2" t="s">
        <v>2489</v>
      </c>
      <c r="L1292" s="2" t="s">
        <v>2490</v>
      </c>
      <c r="M1292" s="3" t="s">
        <v>1357</v>
      </c>
      <c r="N1292" s="2" t="s">
        <v>1356</v>
      </c>
      <c r="O1292" s="2" t="s">
        <v>5317</v>
      </c>
      <c r="P1292" s="2">
        <v>10</v>
      </c>
      <c r="Q1292" s="3" t="s">
        <v>2502</v>
      </c>
      <c r="R1292" s="2" t="s">
        <v>981</v>
      </c>
      <c r="S1292" s="3" t="s">
        <v>2503</v>
      </c>
      <c r="T1292" s="3" t="s">
        <v>2496</v>
      </c>
      <c r="U1292" s="2">
        <v>50182</v>
      </c>
      <c r="V1292" s="2">
        <v>1</v>
      </c>
      <c r="W1292" s="2">
        <v>0</v>
      </c>
      <c r="X1292" s="2" t="s">
        <v>1356</v>
      </c>
      <c r="Z1292" s="51">
        <v>45890.496042511601</v>
      </c>
      <c r="AB1292" s="2" t="s">
        <v>950</v>
      </c>
    </row>
    <row r="1293" spans="1:28" ht="15.75" x14ac:dyDescent="0.25">
      <c r="A1293" s="2">
        <v>1292</v>
      </c>
      <c r="B1293" s="50" t="s">
        <v>5856</v>
      </c>
      <c r="C1293" s="47">
        <f ca="1">SUMIF([1]Data!$AC$2:$AC$173,C1293,[1]Data!$AD$2:$AD$173)</f>
        <v>0</v>
      </c>
      <c r="D1293" s="51">
        <v>45890</v>
      </c>
      <c r="E1293" s="51">
        <v>45890</v>
      </c>
      <c r="F1293" s="52">
        <v>45890.4960433218</v>
      </c>
      <c r="G1293" s="3" t="s">
        <v>5857</v>
      </c>
      <c r="H1293" s="51"/>
      <c r="I1293" s="2" t="s">
        <v>2487</v>
      </c>
      <c r="J1293" s="3" t="s">
        <v>2488</v>
      </c>
      <c r="K1293" s="2" t="s">
        <v>2489</v>
      </c>
      <c r="L1293" s="2" t="s">
        <v>2490</v>
      </c>
      <c r="M1293" s="3" t="s">
        <v>1357</v>
      </c>
      <c r="N1293" s="2" t="s">
        <v>1356</v>
      </c>
      <c r="O1293" s="2" t="s">
        <v>5317</v>
      </c>
      <c r="P1293" s="2">
        <v>20</v>
      </c>
      <c r="Q1293" s="3" t="s">
        <v>2494</v>
      </c>
      <c r="R1293" s="2" t="s">
        <v>1079</v>
      </c>
      <c r="S1293" s="3" t="s">
        <v>2495</v>
      </c>
      <c r="T1293" s="3" t="s">
        <v>2496</v>
      </c>
      <c r="U1293" s="2">
        <v>49500</v>
      </c>
      <c r="V1293" s="2">
        <v>5</v>
      </c>
      <c r="W1293" s="2">
        <v>0</v>
      </c>
      <c r="X1293" s="2" t="s">
        <v>1356</v>
      </c>
      <c r="Z1293" s="51">
        <v>45890.496042511601</v>
      </c>
      <c r="AB1293" s="2" t="s">
        <v>950</v>
      </c>
    </row>
    <row r="1294" spans="1:28" ht="15.75" x14ac:dyDescent="0.25">
      <c r="A1294" s="2">
        <v>1293</v>
      </c>
      <c r="B1294" s="50" t="s">
        <v>5856</v>
      </c>
      <c r="C1294" s="47">
        <f ca="1">SUMIF([1]Data!$AC$2:$AC$173,C1294,[1]Data!$AD$2:$AD$173)</f>
        <v>0</v>
      </c>
      <c r="D1294" s="51">
        <v>45890</v>
      </c>
      <c r="E1294" s="51">
        <v>45890</v>
      </c>
      <c r="F1294" s="52">
        <v>45890.4960433218</v>
      </c>
      <c r="G1294" s="3" t="s">
        <v>5857</v>
      </c>
      <c r="H1294" s="51"/>
      <c r="I1294" s="2" t="s">
        <v>2487</v>
      </c>
      <c r="J1294" s="3" t="s">
        <v>2488</v>
      </c>
      <c r="K1294" s="2" t="s">
        <v>2489</v>
      </c>
      <c r="L1294" s="2" t="s">
        <v>2490</v>
      </c>
      <c r="M1294" s="3" t="s">
        <v>1357</v>
      </c>
      <c r="N1294" s="2" t="s">
        <v>1356</v>
      </c>
      <c r="O1294" s="2" t="s">
        <v>5317</v>
      </c>
      <c r="P1294" s="2">
        <v>30</v>
      </c>
      <c r="Q1294" s="3" t="s">
        <v>2498</v>
      </c>
      <c r="R1294" s="2" t="s">
        <v>977</v>
      </c>
      <c r="S1294" s="3" t="s">
        <v>2499</v>
      </c>
      <c r="T1294" s="3" t="s">
        <v>2496</v>
      </c>
      <c r="U1294" s="2">
        <v>50400</v>
      </c>
      <c r="V1294" s="2">
        <v>2</v>
      </c>
      <c r="W1294" s="2">
        <v>0</v>
      </c>
      <c r="X1294" s="2" t="s">
        <v>1356</v>
      </c>
      <c r="Z1294" s="51">
        <v>45890.496042511601</v>
      </c>
      <c r="AB1294" s="2" t="s">
        <v>950</v>
      </c>
    </row>
    <row r="1295" spans="1:28" ht="15.75" x14ac:dyDescent="0.25">
      <c r="A1295" s="2">
        <v>1294</v>
      </c>
      <c r="B1295" s="50" t="s">
        <v>5858</v>
      </c>
      <c r="C1295" s="47">
        <f ca="1">SUMIF([1]Data!$AC$2:$AC$173,C1295,[1]Data!$AD$2:$AD$173)</f>
        <v>0</v>
      </c>
      <c r="D1295" s="51">
        <v>45890</v>
      </c>
      <c r="E1295" s="51">
        <v>45895</v>
      </c>
      <c r="F1295" s="52">
        <v>45890.497454895798</v>
      </c>
      <c r="G1295" s="3" t="s">
        <v>5859</v>
      </c>
      <c r="H1295" s="51"/>
      <c r="I1295" s="2" t="s">
        <v>2487</v>
      </c>
      <c r="J1295" s="3" t="s">
        <v>2488</v>
      </c>
      <c r="K1295" s="2" t="s">
        <v>2489</v>
      </c>
      <c r="L1295" s="2" t="s">
        <v>2490</v>
      </c>
      <c r="M1295" s="3" t="s">
        <v>5860</v>
      </c>
      <c r="N1295" s="2" t="s">
        <v>5861</v>
      </c>
      <c r="O1295" s="2" t="s">
        <v>5862</v>
      </c>
      <c r="P1295" s="2">
        <v>10</v>
      </c>
      <c r="Q1295" s="3" t="s">
        <v>2519</v>
      </c>
      <c r="R1295" s="2" t="s">
        <v>951</v>
      </c>
      <c r="S1295" s="3" t="s">
        <v>2520</v>
      </c>
      <c r="T1295" s="3" t="s">
        <v>2496</v>
      </c>
      <c r="U1295" s="2">
        <v>111058</v>
      </c>
      <c r="V1295" s="2">
        <v>1</v>
      </c>
      <c r="W1295" s="2">
        <v>0</v>
      </c>
      <c r="X1295" s="2" t="s">
        <v>5861</v>
      </c>
      <c r="Z1295" s="51">
        <v>45890.497454548597</v>
      </c>
      <c r="AB1295" s="2" t="s">
        <v>950</v>
      </c>
    </row>
    <row r="1296" spans="1:28" ht="15.75" x14ac:dyDescent="0.25">
      <c r="A1296" s="2">
        <v>1295</v>
      </c>
      <c r="B1296" s="50" t="s">
        <v>5863</v>
      </c>
      <c r="C1296" s="47">
        <f ca="1">SUMIF([1]Data!$AC$2:$AC$173,C1296,[1]Data!$AD$2:$AD$173)</f>
        <v>0</v>
      </c>
      <c r="D1296" s="51">
        <v>45890</v>
      </c>
      <c r="E1296" s="51">
        <v>45895</v>
      </c>
      <c r="F1296" s="52">
        <v>45890.497503275503</v>
      </c>
      <c r="G1296" s="3" t="s">
        <v>5864</v>
      </c>
      <c r="H1296" s="51"/>
      <c r="I1296" s="2" t="s">
        <v>2487</v>
      </c>
      <c r="J1296" s="3" t="s">
        <v>2488</v>
      </c>
      <c r="K1296" s="2" t="s">
        <v>2489</v>
      </c>
      <c r="L1296" s="2" t="s">
        <v>2490</v>
      </c>
      <c r="M1296" s="3" t="s">
        <v>5865</v>
      </c>
      <c r="N1296" s="2" t="s">
        <v>5866</v>
      </c>
      <c r="O1296" s="2" t="s">
        <v>5867</v>
      </c>
      <c r="P1296" s="2">
        <v>10</v>
      </c>
      <c r="Q1296" s="3" t="s">
        <v>2556</v>
      </c>
      <c r="R1296" s="2" t="s">
        <v>960</v>
      </c>
      <c r="S1296" s="3" t="s">
        <v>2557</v>
      </c>
      <c r="T1296" s="3" t="s">
        <v>2496</v>
      </c>
      <c r="U1296" s="2">
        <v>55595</v>
      </c>
      <c r="V1296" s="2">
        <v>1</v>
      </c>
      <c r="W1296" s="2">
        <v>0</v>
      </c>
      <c r="X1296" s="2" t="s">
        <v>5866</v>
      </c>
      <c r="Y1296" s="2" t="s">
        <v>5868</v>
      </c>
      <c r="Z1296" s="51">
        <v>45890.497502580998</v>
      </c>
      <c r="AB1296" s="2" t="s">
        <v>950</v>
      </c>
    </row>
    <row r="1297" spans="1:28" ht="15.75" x14ac:dyDescent="0.25">
      <c r="A1297" s="2">
        <v>1296</v>
      </c>
      <c r="B1297" s="50" t="s">
        <v>5863</v>
      </c>
      <c r="C1297" s="47">
        <f ca="1">SUMIF([1]Data!$AC$2:$AC$173,C1297,[1]Data!$AD$2:$AD$173)</f>
        <v>0</v>
      </c>
      <c r="D1297" s="51">
        <v>45890</v>
      </c>
      <c r="E1297" s="51">
        <v>45895</v>
      </c>
      <c r="F1297" s="52">
        <v>45890.497503275503</v>
      </c>
      <c r="G1297" s="3" t="s">
        <v>5864</v>
      </c>
      <c r="H1297" s="51"/>
      <c r="I1297" s="2" t="s">
        <v>2487</v>
      </c>
      <c r="J1297" s="3" t="s">
        <v>2488</v>
      </c>
      <c r="K1297" s="2" t="s">
        <v>2489</v>
      </c>
      <c r="L1297" s="2" t="s">
        <v>2490</v>
      </c>
      <c r="M1297" s="3" t="s">
        <v>5865</v>
      </c>
      <c r="N1297" s="2" t="s">
        <v>5866</v>
      </c>
      <c r="O1297" s="2" t="s">
        <v>5867</v>
      </c>
      <c r="P1297" s="2">
        <v>20</v>
      </c>
      <c r="Q1297" s="3" t="s">
        <v>2519</v>
      </c>
      <c r="R1297" s="2" t="s">
        <v>951</v>
      </c>
      <c r="S1297" s="3" t="s">
        <v>2520</v>
      </c>
      <c r="T1297" s="3" t="s">
        <v>2496</v>
      </c>
      <c r="U1297" s="2">
        <v>111058</v>
      </c>
      <c r="V1297" s="2">
        <v>4</v>
      </c>
      <c r="W1297" s="2">
        <v>0</v>
      </c>
      <c r="X1297" s="2" t="s">
        <v>5866</v>
      </c>
      <c r="Y1297" s="2" t="s">
        <v>5868</v>
      </c>
      <c r="Z1297" s="51">
        <v>45890.497502580998</v>
      </c>
      <c r="AB1297" s="2" t="s">
        <v>950</v>
      </c>
    </row>
    <row r="1298" spans="1:28" ht="15.75" x14ac:dyDescent="0.25">
      <c r="A1298" s="2">
        <v>1297</v>
      </c>
      <c r="B1298" s="50" t="s">
        <v>5869</v>
      </c>
      <c r="C1298" s="47">
        <f ca="1">SUMIF([1]Data!$AC$2:$AC$173,C1298,[1]Data!$AD$2:$AD$173)</f>
        <v>0</v>
      </c>
      <c r="D1298" s="51">
        <v>45890</v>
      </c>
      <c r="E1298" s="51">
        <v>45895</v>
      </c>
      <c r="F1298" s="52">
        <v>45890.497537534698</v>
      </c>
      <c r="G1298" s="3" t="s">
        <v>5870</v>
      </c>
      <c r="H1298" s="51"/>
      <c r="I1298" s="2" t="s">
        <v>2487</v>
      </c>
      <c r="J1298" s="3" t="s">
        <v>2488</v>
      </c>
      <c r="K1298" s="2" t="s">
        <v>2489</v>
      </c>
      <c r="L1298" s="2" t="s">
        <v>2490</v>
      </c>
      <c r="M1298" s="3" t="s">
        <v>5871</v>
      </c>
      <c r="N1298" s="2" t="s">
        <v>5872</v>
      </c>
      <c r="O1298" s="2" t="s">
        <v>5873</v>
      </c>
      <c r="P1298" s="2">
        <v>10</v>
      </c>
      <c r="Q1298" s="3" t="s">
        <v>2519</v>
      </c>
      <c r="R1298" s="2" t="s">
        <v>951</v>
      </c>
      <c r="S1298" s="3" t="s">
        <v>2520</v>
      </c>
      <c r="T1298" s="3" t="s">
        <v>2496</v>
      </c>
      <c r="U1298" s="2">
        <v>111058</v>
      </c>
      <c r="V1298" s="2">
        <v>2</v>
      </c>
      <c r="W1298" s="2">
        <v>0</v>
      </c>
      <c r="X1298" s="2" t="s">
        <v>5872</v>
      </c>
      <c r="Z1298" s="51">
        <v>45890.497536724499</v>
      </c>
      <c r="AB1298" s="2" t="s">
        <v>950</v>
      </c>
    </row>
    <row r="1299" spans="1:28" ht="15.75" x14ac:dyDescent="0.25">
      <c r="A1299" s="2">
        <v>1298</v>
      </c>
      <c r="B1299" s="50" t="s">
        <v>5874</v>
      </c>
      <c r="C1299" s="47">
        <f ca="1">SUMIF([1]Data!$AC$2:$AC$173,C1299,[1]Data!$AD$2:$AD$173)</f>
        <v>0</v>
      </c>
      <c r="D1299" s="51">
        <v>45890</v>
      </c>
      <c r="E1299" s="51">
        <v>45890</v>
      </c>
      <c r="F1299" s="52">
        <v>45890.506964004599</v>
      </c>
      <c r="G1299" s="3" t="s">
        <v>5875</v>
      </c>
      <c r="H1299" s="51"/>
      <c r="I1299" s="2" t="s">
        <v>2487</v>
      </c>
      <c r="J1299" s="3" t="s">
        <v>2488</v>
      </c>
      <c r="K1299" s="2" t="s">
        <v>2489</v>
      </c>
      <c r="L1299" s="2" t="s">
        <v>2490</v>
      </c>
      <c r="M1299" s="3" t="s">
        <v>3322</v>
      </c>
      <c r="N1299" s="2" t="s">
        <v>3323</v>
      </c>
      <c r="O1299" s="2" t="s">
        <v>3324</v>
      </c>
      <c r="P1299" s="2">
        <v>10</v>
      </c>
      <c r="Q1299" s="3" t="s">
        <v>2510</v>
      </c>
      <c r="R1299" s="2" t="s">
        <v>955</v>
      </c>
      <c r="S1299" s="3" t="s">
        <v>2511</v>
      </c>
      <c r="T1299" s="3" t="s">
        <v>2496</v>
      </c>
      <c r="U1299" s="2">
        <v>46000</v>
      </c>
      <c r="V1299" s="2">
        <v>1</v>
      </c>
      <c r="W1299" s="2">
        <v>0</v>
      </c>
      <c r="X1299" s="2" t="s">
        <v>3323</v>
      </c>
      <c r="Y1299" s="2" t="s">
        <v>2541</v>
      </c>
      <c r="Z1299" s="51">
        <v>45890.5069631597</v>
      </c>
      <c r="AB1299" s="2" t="s">
        <v>950</v>
      </c>
    </row>
    <row r="1300" spans="1:28" ht="15.75" x14ac:dyDescent="0.25">
      <c r="A1300" s="2">
        <v>1299</v>
      </c>
      <c r="B1300" s="50" t="s">
        <v>5876</v>
      </c>
      <c r="C1300" s="47">
        <f ca="1">SUMIF([1]Data!$AC$2:$AC$173,C1300,[1]Data!$AD$2:$AD$173)</f>
        <v>0</v>
      </c>
      <c r="D1300" s="51">
        <v>45890</v>
      </c>
      <c r="E1300" s="51">
        <v>45890</v>
      </c>
      <c r="F1300" s="52">
        <v>45890.507222106498</v>
      </c>
      <c r="G1300" s="3" t="s">
        <v>5877</v>
      </c>
      <c r="H1300" s="51"/>
      <c r="I1300" s="2" t="s">
        <v>2487</v>
      </c>
      <c r="J1300" s="3" t="s">
        <v>2488</v>
      </c>
      <c r="K1300" s="2" t="s">
        <v>2489</v>
      </c>
      <c r="L1300" s="2" t="s">
        <v>2490</v>
      </c>
      <c r="M1300" s="3" t="s">
        <v>3827</v>
      </c>
      <c r="N1300" s="2" t="s">
        <v>3828</v>
      </c>
      <c r="O1300" s="2" t="s">
        <v>3829</v>
      </c>
      <c r="P1300" s="2">
        <v>10</v>
      </c>
      <c r="Q1300" s="3" t="s">
        <v>2510</v>
      </c>
      <c r="R1300" s="2" t="s">
        <v>955</v>
      </c>
      <c r="S1300" s="3" t="s">
        <v>2511</v>
      </c>
      <c r="T1300" s="3" t="s">
        <v>2496</v>
      </c>
      <c r="U1300" s="2">
        <v>46000</v>
      </c>
      <c r="V1300" s="2">
        <v>1</v>
      </c>
      <c r="W1300" s="2">
        <v>0</v>
      </c>
      <c r="X1300" s="2" t="s">
        <v>3828</v>
      </c>
      <c r="Y1300" s="2" t="s">
        <v>2541</v>
      </c>
      <c r="Z1300" s="51">
        <v>45890.507221296299</v>
      </c>
      <c r="AA1300" s="2" t="s">
        <v>5878</v>
      </c>
      <c r="AB1300" s="2" t="s">
        <v>950</v>
      </c>
    </row>
    <row r="1301" spans="1:28" ht="15.75" x14ac:dyDescent="0.25">
      <c r="A1301" s="2">
        <v>1300</v>
      </c>
      <c r="B1301" s="50" t="s">
        <v>5879</v>
      </c>
      <c r="C1301" s="47">
        <f ca="1">SUMIF([1]Data!$AC$2:$AC$173,C1301,[1]Data!$AD$2:$AD$173)</f>
        <v>0</v>
      </c>
      <c r="D1301" s="51">
        <v>45890</v>
      </c>
      <c r="E1301" s="51">
        <v>45895</v>
      </c>
      <c r="F1301" s="52">
        <v>45890.508014085703</v>
      </c>
      <c r="G1301" s="3" t="s">
        <v>5880</v>
      </c>
      <c r="H1301" s="51"/>
      <c r="I1301" s="2" t="s">
        <v>2487</v>
      </c>
      <c r="J1301" s="3" t="s">
        <v>2488</v>
      </c>
      <c r="K1301" s="2" t="s">
        <v>2489</v>
      </c>
      <c r="L1301" s="2" t="s">
        <v>2490</v>
      </c>
      <c r="M1301" s="3" t="s">
        <v>5881</v>
      </c>
      <c r="N1301" s="2" t="s">
        <v>5882</v>
      </c>
      <c r="O1301" s="2" t="s">
        <v>5883</v>
      </c>
      <c r="P1301" s="2">
        <v>10</v>
      </c>
      <c r="Q1301" s="3" t="s">
        <v>2563</v>
      </c>
      <c r="R1301" s="2" t="s">
        <v>961</v>
      </c>
      <c r="S1301" s="3" t="s">
        <v>2564</v>
      </c>
      <c r="T1301" s="3" t="s">
        <v>2496</v>
      </c>
      <c r="U1301" s="2">
        <v>73431</v>
      </c>
      <c r="V1301" s="2">
        <v>1</v>
      </c>
      <c r="W1301" s="2">
        <v>0</v>
      </c>
      <c r="X1301" s="2" t="s">
        <v>5882</v>
      </c>
      <c r="Z1301" s="51">
        <v>45890.508013310202</v>
      </c>
      <c r="AB1301" s="2" t="s">
        <v>950</v>
      </c>
    </row>
    <row r="1302" spans="1:28" ht="15.75" x14ac:dyDescent="0.25">
      <c r="A1302" s="2">
        <v>1301</v>
      </c>
      <c r="B1302" s="50" t="s">
        <v>5879</v>
      </c>
      <c r="C1302" s="47">
        <f ca="1">SUMIF([1]Data!$AC$2:$AC$173,C1302,[1]Data!$AD$2:$AD$173)</f>
        <v>0</v>
      </c>
      <c r="D1302" s="51">
        <v>45890</v>
      </c>
      <c r="E1302" s="51">
        <v>45895</v>
      </c>
      <c r="F1302" s="52">
        <v>45890.508014085703</v>
      </c>
      <c r="G1302" s="3" t="s">
        <v>5880</v>
      </c>
      <c r="H1302" s="51"/>
      <c r="I1302" s="2" t="s">
        <v>2487</v>
      </c>
      <c r="J1302" s="3" t="s">
        <v>2488</v>
      </c>
      <c r="K1302" s="2" t="s">
        <v>2489</v>
      </c>
      <c r="L1302" s="2" t="s">
        <v>2490</v>
      </c>
      <c r="M1302" s="3" t="s">
        <v>5881</v>
      </c>
      <c r="N1302" s="2" t="s">
        <v>5882</v>
      </c>
      <c r="O1302" s="2" t="s">
        <v>5883</v>
      </c>
      <c r="P1302" s="2">
        <v>20</v>
      </c>
      <c r="Q1302" s="3" t="s">
        <v>2519</v>
      </c>
      <c r="R1302" s="2" t="s">
        <v>951</v>
      </c>
      <c r="S1302" s="3" t="s">
        <v>2520</v>
      </c>
      <c r="T1302" s="3" t="s">
        <v>2496</v>
      </c>
      <c r="U1302" s="2">
        <v>111058</v>
      </c>
      <c r="V1302" s="2">
        <v>5</v>
      </c>
      <c r="W1302" s="2">
        <v>0</v>
      </c>
      <c r="X1302" s="2" t="s">
        <v>5882</v>
      </c>
      <c r="Z1302" s="51">
        <v>45890.508013310202</v>
      </c>
      <c r="AB1302" s="2" t="s">
        <v>950</v>
      </c>
    </row>
    <row r="1303" spans="1:28" ht="15.75" x14ac:dyDescent="0.25">
      <c r="A1303" s="2">
        <v>1302</v>
      </c>
      <c r="B1303" s="50" t="s">
        <v>5879</v>
      </c>
      <c r="C1303" s="47">
        <f ca="1">SUMIF([1]Data!$AC$2:$AC$173,C1303,[1]Data!$AD$2:$AD$173)</f>
        <v>0</v>
      </c>
      <c r="D1303" s="51">
        <v>45890</v>
      </c>
      <c r="E1303" s="51">
        <v>45895</v>
      </c>
      <c r="F1303" s="52">
        <v>45890.508014085703</v>
      </c>
      <c r="G1303" s="3" t="s">
        <v>5880</v>
      </c>
      <c r="H1303" s="51"/>
      <c r="I1303" s="2" t="s">
        <v>2487</v>
      </c>
      <c r="J1303" s="3" t="s">
        <v>2488</v>
      </c>
      <c r="K1303" s="2" t="s">
        <v>2489</v>
      </c>
      <c r="L1303" s="2" t="s">
        <v>2490</v>
      </c>
      <c r="M1303" s="3" t="s">
        <v>5881</v>
      </c>
      <c r="N1303" s="2" t="s">
        <v>5882</v>
      </c>
      <c r="O1303" s="2" t="s">
        <v>5883</v>
      </c>
      <c r="P1303" s="2">
        <v>30</v>
      </c>
      <c r="Q1303" s="3" t="s">
        <v>2556</v>
      </c>
      <c r="R1303" s="2" t="s">
        <v>960</v>
      </c>
      <c r="S1303" s="3" t="s">
        <v>2557</v>
      </c>
      <c r="T1303" s="3" t="s">
        <v>2496</v>
      </c>
      <c r="U1303" s="2">
        <v>55595</v>
      </c>
      <c r="V1303" s="2">
        <v>4</v>
      </c>
      <c r="W1303" s="2">
        <v>0</v>
      </c>
      <c r="X1303" s="2" t="s">
        <v>5882</v>
      </c>
      <c r="Z1303" s="51">
        <v>45890.508013310202</v>
      </c>
      <c r="AB1303" s="2" t="s">
        <v>950</v>
      </c>
    </row>
    <row r="1304" spans="1:28" ht="15.75" x14ac:dyDescent="0.25">
      <c r="A1304" s="2">
        <v>1303</v>
      </c>
      <c r="B1304" s="50" t="s">
        <v>5884</v>
      </c>
      <c r="C1304" s="47">
        <f ca="1">SUMIF([1]Data!$AC$2:$AC$173,C1304,[1]Data!$AD$2:$AD$173)</f>
        <v>0</v>
      </c>
      <c r="D1304" s="51">
        <v>45890</v>
      </c>
      <c r="E1304" s="51">
        <v>45890</v>
      </c>
      <c r="F1304" s="52">
        <v>45890.509581979197</v>
      </c>
      <c r="G1304" s="3" t="s">
        <v>5885</v>
      </c>
      <c r="H1304" s="51"/>
      <c r="I1304" s="2" t="s">
        <v>2487</v>
      </c>
      <c r="J1304" s="3" t="s">
        <v>2488</v>
      </c>
      <c r="K1304" s="2" t="s">
        <v>2489</v>
      </c>
      <c r="L1304" s="2" t="s">
        <v>2490</v>
      </c>
      <c r="M1304" s="3" t="s">
        <v>3547</v>
      </c>
      <c r="N1304" s="2" t="s">
        <v>3548</v>
      </c>
      <c r="O1304" s="2" t="s">
        <v>3549</v>
      </c>
      <c r="P1304" s="2">
        <v>10</v>
      </c>
      <c r="Q1304" s="3" t="s">
        <v>2494</v>
      </c>
      <c r="R1304" s="2" t="s">
        <v>1079</v>
      </c>
      <c r="S1304" s="3" t="s">
        <v>2495</v>
      </c>
      <c r="T1304" s="3" t="s">
        <v>2496</v>
      </c>
      <c r="U1304" s="2">
        <v>49500</v>
      </c>
      <c r="V1304" s="2">
        <v>2</v>
      </c>
      <c r="W1304" s="2">
        <v>0</v>
      </c>
      <c r="X1304" s="2" t="s">
        <v>3550</v>
      </c>
      <c r="Z1304" s="51">
        <v>45890.509581365703</v>
      </c>
      <c r="AA1304" s="2" t="s">
        <v>5886</v>
      </c>
      <c r="AB1304" s="2" t="s">
        <v>950</v>
      </c>
    </row>
    <row r="1305" spans="1:28" ht="15.75" x14ac:dyDescent="0.25">
      <c r="A1305" s="2">
        <v>1304</v>
      </c>
      <c r="B1305" s="50" t="s">
        <v>5887</v>
      </c>
      <c r="C1305" s="47">
        <f ca="1">SUMIF([1]Data!$AC$2:$AC$173,C1305,[1]Data!$AD$2:$AD$173)</f>
        <v>0</v>
      </c>
      <c r="D1305" s="51">
        <v>45890</v>
      </c>
      <c r="E1305" s="51">
        <v>45890</v>
      </c>
      <c r="F1305" s="52">
        <v>45890.513841400498</v>
      </c>
      <c r="G1305" s="3" t="s">
        <v>5888</v>
      </c>
      <c r="H1305" s="51"/>
      <c r="I1305" s="2" t="s">
        <v>2487</v>
      </c>
      <c r="J1305" s="3" t="s">
        <v>2488</v>
      </c>
      <c r="K1305" s="2" t="s">
        <v>2489</v>
      </c>
      <c r="L1305" s="2" t="s">
        <v>2490</v>
      </c>
      <c r="M1305" s="3" t="s">
        <v>5889</v>
      </c>
      <c r="N1305" s="2" t="s">
        <v>5890</v>
      </c>
      <c r="O1305" s="2" t="s">
        <v>5891</v>
      </c>
      <c r="P1305" s="2">
        <v>10</v>
      </c>
      <c r="Q1305" s="3" t="s">
        <v>2547</v>
      </c>
      <c r="R1305" s="2" t="s">
        <v>994</v>
      </c>
      <c r="S1305" s="3" t="s">
        <v>2548</v>
      </c>
      <c r="T1305" s="3" t="s">
        <v>2496</v>
      </c>
      <c r="U1305" s="2">
        <v>111606</v>
      </c>
      <c r="V1305" s="2">
        <v>1</v>
      </c>
      <c r="W1305" s="2">
        <v>0</v>
      </c>
      <c r="X1305" s="2" t="s">
        <v>5890</v>
      </c>
      <c r="Y1305" s="2" t="s">
        <v>5892</v>
      </c>
      <c r="Z1305" s="51">
        <v>45890.513840740699</v>
      </c>
      <c r="AA1305" s="2" t="s">
        <v>5893</v>
      </c>
      <c r="AB1305" s="2" t="s">
        <v>950</v>
      </c>
    </row>
    <row r="1306" spans="1:28" ht="15.75" x14ac:dyDescent="0.25">
      <c r="A1306" s="2">
        <v>1305</v>
      </c>
      <c r="B1306" s="50" t="s">
        <v>5887</v>
      </c>
      <c r="C1306" s="47">
        <f ca="1">SUMIF([1]Data!$AC$2:$AC$173,C1306,[1]Data!$AD$2:$AD$173)</f>
        <v>0</v>
      </c>
      <c r="D1306" s="51">
        <v>45890</v>
      </c>
      <c r="E1306" s="51">
        <v>45890</v>
      </c>
      <c r="F1306" s="52">
        <v>45890.513841400498</v>
      </c>
      <c r="G1306" s="3" t="s">
        <v>5888</v>
      </c>
      <c r="H1306" s="51"/>
      <c r="I1306" s="2" t="s">
        <v>2487</v>
      </c>
      <c r="J1306" s="3" t="s">
        <v>2488</v>
      </c>
      <c r="K1306" s="2" t="s">
        <v>2489</v>
      </c>
      <c r="L1306" s="2" t="s">
        <v>2490</v>
      </c>
      <c r="M1306" s="3" t="s">
        <v>5889</v>
      </c>
      <c r="N1306" s="2" t="s">
        <v>5890</v>
      </c>
      <c r="O1306" s="2" t="s">
        <v>5891</v>
      </c>
      <c r="P1306" s="2">
        <v>20</v>
      </c>
      <c r="Q1306" s="3" t="s">
        <v>2519</v>
      </c>
      <c r="R1306" s="2" t="s">
        <v>951</v>
      </c>
      <c r="S1306" s="3" t="s">
        <v>2520</v>
      </c>
      <c r="T1306" s="3" t="s">
        <v>2496</v>
      </c>
      <c r="U1306" s="2">
        <v>111058</v>
      </c>
      <c r="V1306" s="2">
        <v>3</v>
      </c>
      <c r="W1306" s="2">
        <v>0</v>
      </c>
      <c r="X1306" s="2" t="s">
        <v>5890</v>
      </c>
      <c r="Y1306" s="2" t="s">
        <v>5892</v>
      </c>
      <c r="Z1306" s="51">
        <v>45890.513840740699</v>
      </c>
      <c r="AA1306" s="2" t="s">
        <v>5893</v>
      </c>
      <c r="AB1306" s="2" t="s">
        <v>950</v>
      </c>
    </row>
    <row r="1307" spans="1:28" ht="15.75" x14ac:dyDescent="0.25">
      <c r="A1307" s="2">
        <v>1306</v>
      </c>
      <c r="B1307" s="50" t="s">
        <v>5887</v>
      </c>
      <c r="C1307" s="47">
        <f ca="1">SUMIF([1]Data!$AC$2:$AC$173,C1307,[1]Data!$AD$2:$AD$173)</f>
        <v>0</v>
      </c>
      <c r="D1307" s="51">
        <v>45890</v>
      </c>
      <c r="E1307" s="51">
        <v>45890</v>
      </c>
      <c r="F1307" s="52">
        <v>45890.513841400498</v>
      </c>
      <c r="G1307" s="3" t="s">
        <v>5888</v>
      </c>
      <c r="H1307" s="51"/>
      <c r="I1307" s="2" t="s">
        <v>2487</v>
      </c>
      <c r="J1307" s="3" t="s">
        <v>2488</v>
      </c>
      <c r="K1307" s="2" t="s">
        <v>2489</v>
      </c>
      <c r="L1307" s="2" t="s">
        <v>2490</v>
      </c>
      <c r="M1307" s="3" t="s">
        <v>5889</v>
      </c>
      <c r="N1307" s="2" t="s">
        <v>5890</v>
      </c>
      <c r="O1307" s="2" t="s">
        <v>5891</v>
      </c>
      <c r="P1307" s="2">
        <v>30</v>
      </c>
      <c r="Q1307" s="3" t="s">
        <v>2510</v>
      </c>
      <c r="R1307" s="2" t="s">
        <v>955</v>
      </c>
      <c r="S1307" s="3" t="s">
        <v>2511</v>
      </c>
      <c r="T1307" s="3" t="s">
        <v>2496</v>
      </c>
      <c r="U1307" s="2">
        <v>46000</v>
      </c>
      <c r="V1307" s="2">
        <v>1</v>
      </c>
      <c r="W1307" s="2">
        <v>0</v>
      </c>
      <c r="X1307" s="2" t="s">
        <v>5890</v>
      </c>
      <c r="Y1307" s="2" t="s">
        <v>5892</v>
      </c>
      <c r="Z1307" s="51">
        <v>45890.513840740699</v>
      </c>
      <c r="AA1307" s="2" t="s">
        <v>5893</v>
      </c>
      <c r="AB1307" s="2" t="s">
        <v>950</v>
      </c>
    </row>
    <row r="1308" spans="1:28" ht="15.75" x14ac:dyDescent="0.25">
      <c r="A1308" s="2">
        <v>1307</v>
      </c>
      <c r="B1308" s="50" t="s">
        <v>5887</v>
      </c>
      <c r="C1308" s="47">
        <f ca="1">SUMIF([1]Data!$AC$2:$AC$173,C1308,[1]Data!$AD$2:$AD$173)</f>
        <v>0</v>
      </c>
      <c r="D1308" s="51">
        <v>45890</v>
      </c>
      <c r="E1308" s="51">
        <v>45890</v>
      </c>
      <c r="F1308" s="52">
        <v>45890.513841400498</v>
      </c>
      <c r="G1308" s="3" t="s">
        <v>5888</v>
      </c>
      <c r="H1308" s="51"/>
      <c r="I1308" s="2" t="s">
        <v>2487</v>
      </c>
      <c r="J1308" s="3" t="s">
        <v>2488</v>
      </c>
      <c r="K1308" s="2" t="s">
        <v>2489</v>
      </c>
      <c r="L1308" s="2" t="s">
        <v>2490</v>
      </c>
      <c r="M1308" s="3" t="s">
        <v>5889</v>
      </c>
      <c r="N1308" s="2" t="s">
        <v>5890</v>
      </c>
      <c r="O1308" s="2" t="s">
        <v>5891</v>
      </c>
      <c r="P1308" s="2">
        <v>40</v>
      </c>
      <c r="Q1308" s="3" t="s">
        <v>2528</v>
      </c>
      <c r="R1308" s="2" t="s">
        <v>965</v>
      </c>
      <c r="S1308" s="3" t="s">
        <v>2529</v>
      </c>
      <c r="T1308" s="3" t="s">
        <v>2496</v>
      </c>
      <c r="U1308" s="2">
        <v>74250</v>
      </c>
      <c r="V1308" s="2">
        <v>1</v>
      </c>
      <c r="W1308" s="2">
        <v>0</v>
      </c>
      <c r="X1308" s="2" t="s">
        <v>5890</v>
      </c>
      <c r="Y1308" s="2" t="s">
        <v>5892</v>
      </c>
      <c r="Z1308" s="51">
        <v>45890.513840740699</v>
      </c>
      <c r="AA1308" s="2" t="s">
        <v>5893</v>
      </c>
      <c r="AB1308" s="2" t="s">
        <v>950</v>
      </c>
    </row>
    <row r="1309" spans="1:28" ht="15.75" x14ac:dyDescent="0.25">
      <c r="A1309" s="2">
        <v>1308</v>
      </c>
      <c r="B1309" s="50" t="s">
        <v>5887</v>
      </c>
      <c r="C1309" s="47">
        <f ca="1">SUMIF([1]Data!$AC$2:$AC$173,C1309,[1]Data!$AD$2:$AD$173)</f>
        <v>0</v>
      </c>
      <c r="D1309" s="51">
        <v>45890</v>
      </c>
      <c r="E1309" s="51">
        <v>45890</v>
      </c>
      <c r="F1309" s="52">
        <v>45890.513841400498</v>
      </c>
      <c r="G1309" s="3" t="s">
        <v>5888</v>
      </c>
      <c r="H1309" s="51"/>
      <c r="I1309" s="2" t="s">
        <v>2487</v>
      </c>
      <c r="J1309" s="3" t="s">
        <v>2488</v>
      </c>
      <c r="K1309" s="2" t="s">
        <v>2489</v>
      </c>
      <c r="L1309" s="2" t="s">
        <v>2490</v>
      </c>
      <c r="M1309" s="3" t="s">
        <v>5889</v>
      </c>
      <c r="N1309" s="2" t="s">
        <v>5890</v>
      </c>
      <c r="O1309" s="2" t="s">
        <v>5891</v>
      </c>
      <c r="P1309" s="2">
        <v>50</v>
      </c>
      <c r="Q1309" s="3" t="s">
        <v>2502</v>
      </c>
      <c r="R1309" s="2" t="s">
        <v>981</v>
      </c>
      <c r="S1309" s="3" t="s">
        <v>2503</v>
      </c>
      <c r="T1309" s="3" t="s">
        <v>2496</v>
      </c>
      <c r="U1309" s="2">
        <v>50182</v>
      </c>
      <c r="V1309" s="2">
        <v>1</v>
      </c>
      <c r="W1309" s="2">
        <v>0</v>
      </c>
      <c r="X1309" s="2" t="s">
        <v>5890</v>
      </c>
      <c r="Y1309" s="2" t="s">
        <v>5892</v>
      </c>
      <c r="Z1309" s="51">
        <v>45890.513840740699</v>
      </c>
      <c r="AA1309" s="2" t="s">
        <v>5893</v>
      </c>
      <c r="AB1309" s="2" t="s">
        <v>950</v>
      </c>
    </row>
    <row r="1310" spans="1:28" ht="15.75" x14ac:dyDescent="0.25">
      <c r="A1310" s="2">
        <v>1309</v>
      </c>
      <c r="B1310" s="50" t="s">
        <v>5894</v>
      </c>
      <c r="C1310" s="47">
        <f ca="1">SUMIF([1]Data!$AC$2:$AC$173,C1310,[1]Data!$AD$2:$AD$173)</f>
        <v>0</v>
      </c>
      <c r="D1310" s="51">
        <v>45890</v>
      </c>
      <c r="E1310" s="51">
        <v>45890</v>
      </c>
      <c r="F1310" s="52">
        <v>45890.520014548601</v>
      </c>
      <c r="G1310" s="3" t="s">
        <v>5895</v>
      </c>
      <c r="H1310" s="51"/>
      <c r="I1310" s="2" t="s">
        <v>2487</v>
      </c>
      <c r="J1310" s="3" t="s">
        <v>2488</v>
      </c>
      <c r="K1310" s="2" t="s">
        <v>2489</v>
      </c>
      <c r="L1310" s="2" t="s">
        <v>2490</v>
      </c>
      <c r="M1310" s="3" t="s">
        <v>5896</v>
      </c>
      <c r="N1310" s="2" t="s">
        <v>5897</v>
      </c>
      <c r="O1310" s="2" t="s">
        <v>5898</v>
      </c>
      <c r="P1310" s="2">
        <v>10</v>
      </c>
      <c r="Q1310" s="3" t="s">
        <v>2510</v>
      </c>
      <c r="R1310" s="2" t="s">
        <v>955</v>
      </c>
      <c r="S1310" s="3" t="s">
        <v>2511</v>
      </c>
      <c r="T1310" s="3" t="s">
        <v>2496</v>
      </c>
      <c r="U1310" s="2">
        <v>46000</v>
      </c>
      <c r="V1310" s="2">
        <v>2</v>
      </c>
      <c r="W1310" s="2">
        <v>0</v>
      </c>
      <c r="X1310" s="2" t="s">
        <v>5899</v>
      </c>
      <c r="Y1310" s="2" t="s">
        <v>5900</v>
      </c>
      <c r="Z1310" s="51">
        <v>45890.5200133912</v>
      </c>
      <c r="AB1310" s="2" t="s">
        <v>950</v>
      </c>
    </row>
    <row r="1311" spans="1:28" ht="15.75" x14ac:dyDescent="0.25">
      <c r="A1311" s="2">
        <v>1310</v>
      </c>
      <c r="B1311" s="50" t="s">
        <v>5901</v>
      </c>
      <c r="C1311" s="47">
        <f ca="1">SUMIF([1]Data!$AC$2:$AC$173,C1311,[1]Data!$AD$2:$AD$173)</f>
        <v>0</v>
      </c>
      <c r="D1311" s="51">
        <v>45890</v>
      </c>
      <c r="E1311" s="51">
        <v>45895</v>
      </c>
      <c r="F1311" s="52">
        <v>45890.5229624653</v>
      </c>
      <c r="G1311" s="3" t="s">
        <v>5902</v>
      </c>
      <c r="H1311" s="51"/>
      <c r="I1311" s="2" t="s">
        <v>2487</v>
      </c>
      <c r="J1311" s="3" t="s">
        <v>2488</v>
      </c>
      <c r="K1311" s="2" t="s">
        <v>2489</v>
      </c>
      <c r="L1311" s="2" t="s">
        <v>2490</v>
      </c>
      <c r="M1311" s="3" t="s">
        <v>5903</v>
      </c>
      <c r="N1311" s="2" t="s">
        <v>5904</v>
      </c>
      <c r="O1311" s="2" t="s">
        <v>5905</v>
      </c>
      <c r="P1311" s="2">
        <v>10</v>
      </c>
      <c r="Q1311" s="3" t="s">
        <v>2519</v>
      </c>
      <c r="R1311" s="2" t="s">
        <v>951</v>
      </c>
      <c r="S1311" s="3" t="s">
        <v>2520</v>
      </c>
      <c r="T1311" s="3" t="s">
        <v>2496</v>
      </c>
      <c r="U1311" s="2">
        <v>111058</v>
      </c>
      <c r="V1311" s="2">
        <v>1</v>
      </c>
      <c r="W1311" s="2">
        <v>0</v>
      </c>
      <c r="X1311" s="2" t="s">
        <v>5904</v>
      </c>
      <c r="Y1311" s="2" t="s">
        <v>5906</v>
      </c>
      <c r="Z1311" s="51">
        <v>45890.5229614583</v>
      </c>
      <c r="AB1311" s="2" t="s">
        <v>950</v>
      </c>
    </row>
    <row r="1312" spans="1:28" ht="15.75" x14ac:dyDescent="0.25">
      <c r="A1312" s="2">
        <v>1311</v>
      </c>
      <c r="B1312" s="50" t="s">
        <v>5907</v>
      </c>
      <c r="C1312" s="47">
        <f ca="1">SUMIF([1]Data!$AC$2:$AC$173,C1312,[1]Data!$AD$2:$AD$173)</f>
        <v>0</v>
      </c>
      <c r="D1312" s="51">
        <v>45890</v>
      </c>
      <c r="E1312" s="51">
        <v>45895</v>
      </c>
      <c r="F1312" s="52">
        <v>45890.533044328702</v>
      </c>
      <c r="G1312" s="3" t="s">
        <v>5908</v>
      </c>
      <c r="H1312" s="51"/>
      <c r="I1312" s="2" t="s">
        <v>2487</v>
      </c>
      <c r="J1312" s="3" t="s">
        <v>2488</v>
      </c>
      <c r="K1312" s="2" t="s">
        <v>2489</v>
      </c>
      <c r="L1312" s="2" t="s">
        <v>2490</v>
      </c>
      <c r="M1312" s="3" t="s">
        <v>5909</v>
      </c>
      <c r="N1312" s="2" t="s">
        <v>5910</v>
      </c>
      <c r="O1312" s="2" t="s">
        <v>5911</v>
      </c>
      <c r="P1312" s="2">
        <v>10</v>
      </c>
      <c r="Q1312" s="3" t="s">
        <v>2519</v>
      </c>
      <c r="R1312" s="2" t="s">
        <v>951</v>
      </c>
      <c r="S1312" s="3" t="s">
        <v>2520</v>
      </c>
      <c r="T1312" s="3" t="s">
        <v>2496</v>
      </c>
      <c r="U1312" s="2">
        <v>111058</v>
      </c>
      <c r="V1312" s="2">
        <v>2</v>
      </c>
      <c r="W1312" s="2">
        <v>0</v>
      </c>
      <c r="X1312" s="2" t="s">
        <v>5910</v>
      </c>
      <c r="Z1312" s="51">
        <v>45890.533043090298</v>
      </c>
      <c r="AA1312" s="2" t="s">
        <v>5912</v>
      </c>
      <c r="AB1312" s="2" t="s">
        <v>950</v>
      </c>
    </row>
    <row r="1313" spans="1:28" ht="15.75" x14ac:dyDescent="0.25">
      <c r="A1313" s="2">
        <v>1312</v>
      </c>
      <c r="B1313" s="50" t="s">
        <v>5913</v>
      </c>
      <c r="C1313" s="47">
        <f ca="1">SUMIF([1]Data!$AC$2:$AC$173,C1313,[1]Data!$AD$2:$AD$173)</f>
        <v>0</v>
      </c>
      <c r="D1313" s="51">
        <v>45890</v>
      </c>
      <c r="E1313" s="51">
        <v>45890</v>
      </c>
      <c r="F1313" s="52">
        <v>45890.534604016197</v>
      </c>
      <c r="G1313" s="3" t="s">
        <v>5914</v>
      </c>
      <c r="H1313" s="51"/>
      <c r="I1313" s="2" t="s">
        <v>2487</v>
      </c>
      <c r="J1313" s="3" t="s">
        <v>2488</v>
      </c>
      <c r="K1313" s="2" t="s">
        <v>2489</v>
      </c>
      <c r="L1313" s="2" t="s">
        <v>2490</v>
      </c>
      <c r="M1313" s="3" t="s">
        <v>5915</v>
      </c>
      <c r="N1313" s="2" t="s">
        <v>5916</v>
      </c>
      <c r="O1313" s="2" t="s">
        <v>5917</v>
      </c>
      <c r="P1313" s="2">
        <v>10</v>
      </c>
      <c r="Q1313" s="3" t="s">
        <v>2592</v>
      </c>
      <c r="R1313" s="2" t="s">
        <v>959</v>
      </c>
      <c r="S1313" s="3" t="s">
        <v>2593</v>
      </c>
      <c r="T1313" s="3" t="s">
        <v>2496</v>
      </c>
      <c r="U1313" s="2">
        <v>70950</v>
      </c>
      <c r="V1313" s="2">
        <v>2</v>
      </c>
      <c r="W1313" s="2">
        <v>0</v>
      </c>
      <c r="X1313" s="2" t="s">
        <v>5916</v>
      </c>
      <c r="Y1313" s="2" t="s">
        <v>5918</v>
      </c>
      <c r="Z1313" s="51">
        <v>45890.534602743101</v>
      </c>
      <c r="AB1313" s="2" t="s">
        <v>950</v>
      </c>
    </row>
    <row r="1314" spans="1:28" ht="15.75" x14ac:dyDescent="0.25">
      <c r="A1314" s="2">
        <v>1313</v>
      </c>
      <c r="B1314" s="50" t="s">
        <v>5913</v>
      </c>
      <c r="C1314" s="47">
        <f ca="1">SUMIF([1]Data!$AC$2:$AC$173,C1314,[1]Data!$AD$2:$AD$173)</f>
        <v>0</v>
      </c>
      <c r="D1314" s="51">
        <v>45890</v>
      </c>
      <c r="E1314" s="51">
        <v>45890</v>
      </c>
      <c r="F1314" s="52">
        <v>45890.534604016197</v>
      </c>
      <c r="G1314" s="3" t="s">
        <v>5914</v>
      </c>
      <c r="H1314" s="51"/>
      <c r="I1314" s="2" t="s">
        <v>2487</v>
      </c>
      <c r="J1314" s="3" t="s">
        <v>2488</v>
      </c>
      <c r="K1314" s="2" t="s">
        <v>2489</v>
      </c>
      <c r="L1314" s="2" t="s">
        <v>2490</v>
      </c>
      <c r="M1314" s="3" t="s">
        <v>5915</v>
      </c>
      <c r="N1314" s="2" t="s">
        <v>5916</v>
      </c>
      <c r="O1314" s="2" t="s">
        <v>5917</v>
      </c>
      <c r="P1314" s="2">
        <v>20</v>
      </c>
      <c r="Q1314" s="3" t="s">
        <v>2528</v>
      </c>
      <c r="R1314" s="2" t="s">
        <v>965</v>
      </c>
      <c r="S1314" s="3" t="s">
        <v>2529</v>
      </c>
      <c r="T1314" s="3" t="s">
        <v>2496</v>
      </c>
      <c r="U1314" s="2">
        <v>74250</v>
      </c>
      <c r="V1314" s="2">
        <v>1</v>
      </c>
      <c r="W1314" s="2">
        <v>0</v>
      </c>
      <c r="X1314" s="2" t="s">
        <v>5916</v>
      </c>
      <c r="Y1314" s="2" t="s">
        <v>5918</v>
      </c>
      <c r="Z1314" s="51">
        <v>45890.534602743101</v>
      </c>
      <c r="AB1314" s="2" t="s">
        <v>950</v>
      </c>
    </row>
    <row r="1315" spans="1:28" ht="15.75" x14ac:dyDescent="0.25">
      <c r="A1315" s="2">
        <v>1314</v>
      </c>
      <c r="B1315" s="50" t="s">
        <v>5913</v>
      </c>
      <c r="C1315" s="47">
        <f ca="1">SUMIF([1]Data!$AC$2:$AC$173,C1315,[1]Data!$AD$2:$AD$173)</f>
        <v>0</v>
      </c>
      <c r="D1315" s="51">
        <v>45890</v>
      </c>
      <c r="E1315" s="51">
        <v>45890</v>
      </c>
      <c r="F1315" s="52">
        <v>45890.534604016197</v>
      </c>
      <c r="G1315" s="3" t="s">
        <v>5914</v>
      </c>
      <c r="H1315" s="51"/>
      <c r="I1315" s="2" t="s">
        <v>2487</v>
      </c>
      <c r="J1315" s="3" t="s">
        <v>2488</v>
      </c>
      <c r="K1315" s="2" t="s">
        <v>2489</v>
      </c>
      <c r="L1315" s="2" t="s">
        <v>2490</v>
      </c>
      <c r="M1315" s="3" t="s">
        <v>5915</v>
      </c>
      <c r="N1315" s="2" t="s">
        <v>5916</v>
      </c>
      <c r="O1315" s="2" t="s">
        <v>5917</v>
      </c>
      <c r="P1315" s="2">
        <v>30</v>
      </c>
      <c r="Q1315" s="3" t="s">
        <v>2510</v>
      </c>
      <c r="R1315" s="2" t="s">
        <v>955</v>
      </c>
      <c r="S1315" s="3" t="s">
        <v>2511</v>
      </c>
      <c r="T1315" s="3" t="s">
        <v>2496</v>
      </c>
      <c r="U1315" s="2">
        <v>46000</v>
      </c>
      <c r="V1315" s="2">
        <v>1</v>
      </c>
      <c r="W1315" s="2">
        <v>0</v>
      </c>
      <c r="X1315" s="2" t="s">
        <v>5916</v>
      </c>
      <c r="Y1315" s="2" t="s">
        <v>5918</v>
      </c>
      <c r="Z1315" s="51">
        <v>45890.534602743101</v>
      </c>
      <c r="AB1315" s="2" t="s">
        <v>950</v>
      </c>
    </row>
    <row r="1316" spans="1:28" ht="15.75" x14ac:dyDescent="0.25">
      <c r="A1316" s="2">
        <v>1315</v>
      </c>
      <c r="B1316" s="50" t="s">
        <v>5913</v>
      </c>
      <c r="C1316" s="47">
        <f ca="1">SUMIF([1]Data!$AC$2:$AC$173,C1316,[1]Data!$AD$2:$AD$173)</f>
        <v>0</v>
      </c>
      <c r="D1316" s="51">
        <v>45890</v>
      </c>
      <c r="E1316" s="51">
        <v>45890</v>
      </c>
      <c r="F1316" s="52">
        <v>45890.534604016197</v>
      </c>
      <c r="G1316" s="3" t="s">
        <v>5914</v>
      </c>
      <c r="H1316" s="51"/>
      <c r="I1316" s="2" t="s">
        <v>2487</v>
      </c>
      <c r="J1316" s="3" t="s">
        <v>2488</v>
      </c>
      <c r="K1316" s="2" t="s">
        <v>2489</v>
      </c>
      <c r="L1316" s="2" t="s">
        <v>2490</v>
      </c>
      <c r="M1316" s="3" t="s">
        <v>5915</v>
      </c>
      <c r="N1316" s="2" t="s">
        <v>5916</v>
      </c>
      <c r="O1316" s="2" t="s">
        <v>5917</v>
      </c>
      <c r="P1316" s="2">
        <v>40</v>
      </c>
      <c r="Q1316" s="3" t="s">
        <v>2563</v>
      </c>
      <c r="R1316" s="2" t="s">
        <v>961</v>
      </c>
      <c r="S1316" s="3" t="s">
        <v>2564</v>
      </c>
      <c r="T1316" s="3" t="s">
        <v>2496</v>
      </c>
      <c r="U1316" s="2">
        <v>73431</v>
      </c>
      <c r="V1316" s="2">
        <v>1</v>
      </c>
      <c r="W1316" s="2">
        <v>0</v>
      </c>
      <c r="X1316" s="2" t="s">
        <v>5916</v>
      </c>
      <c r="Y1316" s="2" t="s">
        <v>5918</v>
      </c>
      <c r="Z1316" s="51">
        <v>45890.534602743101</v>
      </c>
      <c r="AB1316" s="2" t="s">
        <v>950</v>
      </c>
    </row>
    <row r="1317" spans="1:28" ht="15.75" x14ac:dyDescent="0.25">
      <c r="A1317" s="2">
        <v>1316</v>
      </c>
      <c r="B1317" s="50" t="s">
        <v>5913</v>
      </c>
      <c r="C1317" s="47">
        <f ca="1">SUMIF([1]Data!$AC$2:$AC$173,C1317,[1]Data!$AD$2:$AD$173)</f>
        <v>0</v>
      </c>
      <c r="D1317" s="51">
        <v>45890</v>
      </c>
      <c r="E1317" s="51">
        <v>45890</v>
      </c>
      <c r="F1317" s="52">
        <v>45890.534604016197</v>
      </c>
      <c r="G1317" s="3" t="s">
        <v>5914</v>
      </c>
      <c r="H1317" s="51"/>
      <c r="I1317" s="2" t="s">
        <v>2487</v>
      </c>
      <c r="J1317" s="3" t="s">
        <v>2488</v>
      </c>
      <c r="K1317" s="2" t="s">
        <v>2489</v>
      </c>
      <c r="L1317" s="2" t="s">
        <v>2490</v>
      </c>
      <c r="M1317" s="3" t="s">
        <v>5915</v>
      </c>
      <c r="N1317" s="2" t="s">
        <v>5916</v>
      </c>
      <c r="O1317" s="2" t="s">
        <v>5917</v>
      </c>
      <c r="P1317" s="2">
        <v>50</v>
      </c>
      <c r="Q1317" s="3" t="s">
        <v>2556</v>
      </c>
      <c r="R1317" s="2" t="s">
        <v>960</v>
      </c>
      <c r="S1317" s="3" t="s">
        <v>2557</v>
      </c>
      <c r="T1317" s="3" t="s">
        <v>2496</v>
      </c>
      <c r="U1317" s="2">
        <v>55595</v>
      </c>
      <c r="V1317" s="2">
        <v>1</v>
      </c>
      <c r="W1317" s="2">
        <v>0</v>
      </c>
      <c r="X1317" s="2" t="s">
        <v>5916</v>
      </c>
      <c r="Y1317" s="2" t="s">
        <v>5918</v>
      </c>
      <c r="Z1317" s="51">
        <v>45890.534602743101</v>
      </c>
      <c r="AB1317" s="2" t="s">
        <v>950</v>
      </c>
    </row>
    <row r="1318" spans="1:28" ht="15.75" x14ac:dyDescent="0.25">
      <c r="A1318" s="2">
        <v>1317</v>
      </c>
      <c r="B1318" s="50" t="s">
        <v>5919</v>
      </c>
      <c r="C1318" s="47">
        <f ca="1">SUMIF([1]Data!$AC$2:$AC$173,C1318,[1]Data!$AD$2:$AD$173)</f>
        <v>0</v>
      </c>
      <c r="D1318" s="51">
        <v>45890</v>
      </c>
      <c r="E1318" s="51">
        <v>45895</v>
      </c>
      <c r="F1318" s="52">
        <v>45890.5377105671</v>
      </c>
      <c r="G1318" s="3" t="s">
        <v>5920</v>
      </c>
      <c r="H1318" s="51"/>
      <c r="I1318" s="2" t="s">
        <v>2487</v>
      </c>
      <c r="J1318" s="3" t="s">
        <v>2488</v>
      </c>
      <c r="K1318" s="2" t="s">
        <v>2489</v>
      </c>
      <c r="L1318" s="2" t="s">
        <v>2490</v>
      </c>
      <c r="M1318" s="3" t="s">
        <v>5921</v>
      </c>
      <c r="N1318" s="2" t="s">
        <v>5922</v>
      </c>
      <c r="O1318" s="2" t="s">
        <v>5923</v>
      </c>
      <c r="P1318" s="2">
        <v>10</v>
      </c>
      <c r="Q1318" s="3" t="s">
        <v>2563</v>
      </c>
      <c r="R1318" s="2" t="s">
        <v>961</v>
      </c>
      <c r="S1318" s="3" t="s">
        <v>2564</v>
      </c>
      <c r="T1318" s="3" t="s">
        <v>2496</v>
      </c>
      <c r="U1318" s="2">
        <v>73431</v>
      </c>
      <c r="V1318" s="2">
        <v>4</v>
      </c>
      <c r="W1318" s="2">
        <v>0</v>
      </c>
      <c r="X1318" s="2" t="s">
        <v>5924</v>
      </c>
      <c r="Y1318" s="2" t="s">
        <v>5925</v>
      </c>
      <c r="Z1318" s="51">
        <v>45890.537709409698</v>
      </c>
      <c r="AB1318" s="2" t="s">
        <v>950</v>
      </c>
    </row>
    <row r="1319" spans="1:28" ht="15.75" x14ac:dyDescent="0.25">
      <c r="A1319" s="2">
        <v>1318</v>
      </c>
      <c r="B1319" s="50" t="s">
        <v>5919</v>
      </c>
      <c r="C1319" s="47">
        <f ca="1">SUMIF([1]Data!$AC$2:$AC$173,C1319,[1]Data!$AD$2:$AD$173)</f>
        <v>0</v>
      </c>
      <c r="D1319" s="51">
        <v>45890</v>
      </c>
      <c r="E1319" s="51">
        <v>45895</v>
      </c>
      <c r="F1319" s="52">
        <v>45890.5377105671</v>
      </c>
      <c r="G1319" s="3" t="s">
        <v>5920</v>
      </c>
      <c r="H1319" s="51"/>
      <c r="I1319" s="2" t="s">
        <v>2487</v>
      </c>
      <c r="J1319" s="3" t="s">
        <v>2488</v>
      </c>
      <c r="K1319" s="2" t="s">
        <v>2489</v>
      </c>
      <c r="L1319" s="2" t="s">
        <v>2490</v>
      </c>
      <c r="M1319" s="3" t="s">
        <v>5921</v>
      </c>
      <c r="N1319" s="2" t="s">
        <v>5922</v>
      </c>
      <c r="O1319" s="2" t="s">
        <v>5923</v>
      </c>
      <c r="P1319" s="2">
        <v>20</v>
      </c>
      <c r="Q1319" s="3" t="s">
        <v>2556</v>
      </c>
      <c r="R1319" s="2" t="s">
        <v>960</v>
      </c>
      <c r="S1319" s="3" t="s">
        <v>2557</v>
      </c>
      <c r="T1319" s="3" t="s">
        <v>2496</v>
      </c>
      <c r="U1319" s="2">
        <v>55595</v>
      </c>
      <c r="V1319" s="2">
        <v>3</v>
      </c>
      <c r="W1319" s="2">
        <v>0</v>
      </c>
      <c r="X1319" s="2" t="s">
        <v>5924</v>
      </c>
      <c r="Y1319" s="2" t="s">
        <v>5925</v>
      </c>
      <c r="Z1319" s="51">
        <v>45890.537709409698</v>
      </c>
      <c r="AB1319" s="2" t="s">
        <v>950</v>
      </c>
    </row>
    <row r="1320" spans="1:28" ht="15.75" x14ac:dyDescent="0.25">
      <c r="A1320" s="2">
        <v>1319</v>
      </c>
      <c r="B1320" s="50" t="s">
        <v>5926</v>
      </c>
      <c r="C1320" s="47">
        <f ca="1">SUMIF([1]Data!$AC$2:$AC$173,C1320,[1]Data!$AD$2:$AD$173)</f>
        <v>0</v>
      </c>
      <c r="D1320" s="51">
        <v>45890</v>
      </c>
      <c r="E1320" s="51">
        <v>45895</v>
      </c>
      <c r="F1320" s="52">
        <v>45890.538526620403</v>
      </c>
      <c r="G1320" s="3" t="s">
        <v>5927</v>
      </c>
      <c r="H1320" s="51"/>
      <c r="I1320" s="2" t="s">
        <v>2487</v>
      </c>
      <c r="J1320" s="3" t="s">
        <v>2488</v>
      </c>
      <c r="K1320" s="2" t="s">
        <v>2489</v>
      </c>
      <c r="L1320" s="2" t="s">
        <v>2490</v>
      </c>
      <c r="M1320" s="3" t="s">
        <v>5928</v>
      </c>
      <c r="N1320" s="2" t="s">
        <v>5929</v>
      </c>
      <c r="O1320" s="2" t="s">
        <v>5930</v>
      </c>
      <c r="P1320" s="2">
        <v>10</v>
      </c>
      <c r="Q1320" s="3" t="s">
        <v>2519</v>
      </c>
      <c r="R1320" s="2" t="s">
        <v>951</v>
      </c>
      <c r="S1320" s="3" t="s">
        <v>2520</v>
      </c>
      <c r="T1320" s="3" t="s">
        <v>2496</v>
      </c>
      <c r="U1320" s="2">
        <v>111058</v>
      </c>
      <c r="V1320" s="2">
        <v>1</v>
      </c>
      <c r="W1320" s="2">
        <v>0</v>
      </c>
      <c r="X1320" s="2" t="s">
        <v>5929</v>
      </c>
      <c r="Y1320" s="2" t="s">
        <v>5931</v>
      </c>
      <c r="Z1320" s="51">
        <v>45890.5385257292</v>
      </c>
      <c r="AB1320" s="2" t="s">
        <v>950</v>
      </c>
    </row>
    <row r="1321" spans="1:28" ht="15.75" x14ac:dyDescent="0.25">
      <c r="A1321" s="2">
        <v>1320</v>
      </c>
      <c r="B1321" s="50" t="s">
        <v>5932</v>
      </c>
      <c r="C1321" s="47">
        <f ca="1">SUMIF([1]Data!$AC$2:$AC$173,C1321,[1]Data!$AD$2:$AD$173)</f>
        <v>0</v>
      </c>
      <c r="D1321" s="51">
        <v>45890</v>
      </c>
      <c r="E1321" s="51">
        <v>45895</v>
      </c>
      <c r="F1321" s="52">
        <v>45890.542433020797</v>
      </c>
      <c r="G1321" s="3" t="s">
        <v>5933</v>
      </c>
      <c r="H1321" s="51"/>
      <c r="I1321" s="2" t="s">
        <v>2487</v>
      </c>
      <c r="J1321" s="3" t="s">
        <v>2488</v>
      </c>
      <c r="K1321" s="2" t="s">
        <v>2489</v>
      </c>
      <c r="L1321" s="2" t="s">
        <v>2490</v>
      </c>
      <c r="M1321" s="3" t="s">
        <v>5934</v>
      </c>
      <c r="N1321" s="2" t="s">
        <v>5935</v>
      </c>
      <c r="O1321" s="2" t="s">
        <v>5936</v>
      </c>
      <c r="P1321" s="2">
        <v>10</v>
      </c>
      <c r="Q1321" s="3" t="s">
        <v>2519</v>
      </c>
      <c r="R1321" s="2" t="s">
        <v>951</v>
      </c>
      <c r="S1321" s="3" t="s">
        <v>2520</v>
      </c>
      <c r="T1321" s="3" t="s">
        <v>2496</v>
      </c>
      <c r="U1321" s="2">
        <v>111058</v>
      </c>
      <c r="V1321" s="2">
        <v>1</v>
      </c>
      <c r="W1321" s="2">
        <v>0</v>
      </c>
      <c r="X1321" s="2" t="s">
        <v>5937</v>
      </c>
      <c r="Z1321" s="51">
        <v>45890.542431793998</v>
      </c>
      <c r="AB1321" s="2" t="s">
        <v>950</v>
      </c>
    </row>
    <row r="1322" spans="1:28" ht="15.75" x14ac:dyDescent="0.25">
      <c r="A1322" s="2">
        <v>1321</v>
      </c>
      <c r="B1322" s="50" t="s">
        <v>5938</v>
      </c>
      <c r="C1322" s="47">
        <f ca="1">SUMIF([1]Data!$AC$2:$AC$173,C1322,[1]Data!$AD$2:$AD$173)</f>
        <v>0</v>
      </c>
      <c r="D1322" s="51">
        <v>45890</v>
      </c>
      <c r="E1322" s="51">
        <v>45895</v>
      </c>
      <c r="F1322" s="52">
        <v>45890.547063159698</v>
      </c>
      <c r="G1322" s="3" t="s">
        <v>5939</v>
      </c>
      <c r="H1322" s="51"/>
      <c r="I1322" s="2" t="s">
        <v>2487</v>
      </c>
      <c r="J1322" s="3" t="s">
        <v>2488</v>
      </c>
      <c r="K1322" s="2" t="s">
        <v>2489</v>
      </c>
      <c r="L1322" s="2" t="s">
        <v>2490</v>
      </c>
      <c r="M1322" s="3" t="s">
        <v>5940</v>
      </c>
      <c r="N1322" s="2" t="s">
        <v>5941</v>
      </c>
      <c r="O1322" s="2" t="s">
        <v>5942</v>
      </c>
      <c r="P1322" s="2">
        <v>10</v>
      </c>
      <c r="Q1322" s="3" t="s">
        <v>2563</v>
      </c>
      <c r="R1322" s="2" t="s">
        <v>961</v>
      </c>
      <c r="S1322" s="3" t="s">
        <v>2564</v>
      </c>
      <c r="T1322" s="3" t="s">
        <v>2496</v>
      </c>
      <c r="U1322" s="2">
        <v>73431</v>
      </c>
      <c r="V1322" s="2">
        <v>4</v>
      </c>
      <c r="W1322" s="2">
        <v>0</v>
      </c>
      <c r="X1322" s="2" t="s">
        <v>5943</v>
      </c>
      <c r="Z1322" s="51">
        <v>45890.547061840298</v>
      </c>
      <c r="AB1322" s="2" t="s">
        <v>950</v>
      </c>
    </row>
    <row r="1323" spans="1:28" ht="15.75" x14ac:dyDescent="0.25">
      <c r="A1323" s="2">
        <v>1322</v>
      </c>
      <c r="B1323" s="50" t="s">
        <v>5938</v>
      </c>
      <c r="C1323" s="47">
        <f ca="1">SUMIF([1]Data!$AC$2:$AC$173,C1323,[1]Data!$AD$2:$AD$173)</f>
        <v>0</v>
      </c>
      <c r="D1323" s="51">
        <v>45890</v>
      </c>
      <c r="E1323" s="51">
        <v>45895</v>
      </c>
      <c r="F1323" s="52">
        <v>45890.547063159698</v>
      </c>
      <c r="G1323" s="3" t="s">
        <v>5939</v>
      </c>
      <c r="H1323" s="51"/>
      <c r="I1323" s="2" t="s">
        <v>2487</v>
      </c>
      <c r="J1323" s="3" t="s">
        <v>2488</v>
      </c>
      <c r="K1323" s="2" t="s">
        <v>2489</v>
      </c>
      <c r="L1323" s="2" t="s">
        <v>2490</v>
      </c>
      <c r="M1323" s="3" t="s">
        <v>5940</v>
      </c>
      <c r="N1323" s="2" t="s">
        <v>5941</v>
      </c>
      <c r="O1323" s="2" t="s">
        <v>5942</v>
      </c>
      <c r="P1323" s="2">
        <v>20</v>
      </c>
      <c r="Q1323" s="3" t="s">
        <v>2519</v>
      </c>
      <c r="R1323" s="2" t="s">
        <v>951</v>
      </c>
      <c r="S1323" s="3" t="s">
        <v>2520</v>
      </c>
      <c r="T1323" s="3" t="s">
        <v>2496</v>
      </c>
      <c r="U1323" s="2">
        <v>111058</v>
      </c>
      <c r="V1323" s="2">
        <v>3</v>
      </c>
      <c r="W1323" s="2">
        <v>0</v>
      </c>
      <c r="X1323" s="2" t="s">
        <v>5943</v>
      </c>
      <c r="Z1323" s="51">
        <v>45890.547061840298</v>
      </c>
      <c r="AB1323" s="2" t="s">
        <v>950</v>
      </c>
    </row>
    <row r="1324" spans="1:28" ht="15.75" x14ac:dyDescent="0.25">
      <c r="A1324" s="2">
        <v>1323</v>
      </c>
      <c r="B1324" s="50" t="s">
        <v>5938</v>
      </c>
      <c r="C1324" s="47">
        <f ca="1">SUMIF([1]Data!$AC$2:$AC$173,C1324,[1]Data!$AD$2:$AD$173)</f>
        <v>0</v>
      </c>
      <c r="D1324" s="51">
        <v>45890</v>
      </c>
      <c r="E1324" s="51">
        <v>45895</v>
      </c>
      <c r="F1324" s="52">
        <v>45890.547063159698</v>
      </c>
      <c r="G1324" s="3" t="s">
        <v>5939</v>
      </c>
      <c r="H1324" s="51"/>
      <c r="I1324" s="2" t="s">
        <v>2487</v>
      </c>
      <c r="J1324" s="3" t="s">
        <v>2488</v>
      </c>
      <c r="K1324" s="2" t="s">
        <v>2489</v>
      </c>
      <c r="L1324" s="2" t="s">
        <v>2490</v>
      </c>
      <c r="M1324" s="3" t="s">
        <v>5940</v>
      </c>
      <c r="N1324" s="2" t="s">
        <v>5941</v>
      </c>
      <c r="O1324" s="2" t="s">
        <v>5942</v>
      </c>
      <c r="P1324" s="2">
        <v>30</v>
      </c>
      <c r="Q1324" s="3" t="s">
        <v>2556</v>
      </c>
      <c r="R1324" s="2" t="s">
        <v>960</v>
      </c>
      <c r="S1324" s="3" t="s">
        <v>2557</v>
      </c>
      <c r="T1324" s="3" t="s">
        <v>2496</v>
      </c>
      <c r="U1324" s="2">
        <v>55595</v>
      </c>
      <c r="V1324" s="2">
        <v>5</v>
      </c>
      <c r="W1324" s="2">
        <v>0</v>
      </c>
      <c r="X1324" s="2" t="s">
        <v>5943</v>
      </c>
      <c r="Z1324" s="51">
        <v>45890.547061840298</v>
      </c>
      <c r="AB1324" s="2" t="s">
        <v>950</v>
      </c>
    </row>
    <row r="1325" spans="1:28" ht="15.75" x14ac:dyDescent="0.25">
      <c r="A1325" s="2">
        <v>1324</v>
      </c>
      <c r="B1325" s="50" t="s">
        <v>5938</v>
      </c>
      <c r="C1325" s="47">
        <f ca="1">SUMIF([1]Data!$AC$2:$AC$173,C1325,[1]Data!$AD$2:$AD$173)</f>
        <v>0</v>
      </c>
      <c r="D1325" s="51">
        <v>45890</v>
      </c>
      <c r="E1325" s="51">
        <v>45895</v>
      </c>
      <c r="F1325" s="52">
        <v>45890.547063159698</v>
      </c>
      <c r="G1325" s="3" t="s">
        <v>5939</v>
      </c>
      <c r="H1325" s="51"/>
      <c r="I1325" s="2" t="s">
        <v>2487</v>
      </c>
      <c r="J1325" s="3" t="s">
        <v>2488</v>
      </c>
      <c r="K1325" s="2" t="s">
        <v>2489</v>
      </c>
      <c r="L1325" s="2" t="s">
        <v>2490</v>
      </c>
      <c r="M1325" s="3" t="s">
        <v>5940</v>
      </c>
      <c r="N1325" s="2" t="s">
        <v>5941</v>
      </c>
      <c r="O1325" s="2" t="s">
        <v>5942</v>
      </c>
      <c r="P1325" s="2">
        <v>40</v>
      </c>
      <c r="Q1325" s="3" t="s">
        <v>2502</v>
      </c>
      <c r="R1325" s="2" t="s">
        <v>981</v>
      </c>
      <c r="S1325" s="3" t="s">
        <v>2503</v>
      </c>
      <c r="T1325" s="3" t="s">
        <v>2496</v>
      </c>
      <c r="U1325" s="2">
        <v>50182</v>
      </c>
      <c r="V1325" s="2">
        <v>4</v>
      </c>
      <c r="W1325" s="2">
        <v>0</v>
      </c>
      <c r="X1325" s="2" t="s">
        <v>5943</v>
      </c>
      <c r="Z1325" s="51">
        <v>45890.547061840298</v>
      </c>
      <c r="AB1325" s="2" t="s">
        <v>950</v>
      </c>
    </row>
    <row r="1326" spans="1:28" ht="15.75" x14ac:dyDescent="0.25">
      <c r="A1326" s="2">
        <v>1325</v>
      </c>
      <c r="B1326" s="50" t="s">
        <v>5944</v>
      </c>
      <c r="C1326" s="47">
        <f ca="1">SUMIF([1]Data!$AC$2:$AC$173,C1326,[1]Data!$AD$2:$AD$173)</f>
        <v>0</v>
      </c>
      <c r="D1326" s="51">
        <v>45890</v>
      </c>
      <c r="E1326" s="51">
        <v>45895</v>
      </c>
      <c r="F1326" s="52">
        <v>45890.548382407404</v>
      </c>
      <c r="G1326" s="3" t="s">
        <v>5945</v>
      </c>
      <c r="H1326" s="51"/>
      <c r="I1326" s="2" t="s">
        <v>2487</v>
      </c>
      <c r="J1326" s="3" t="s">
        <v>2488</v>
      </c>
      <c r="K1326" s="2" t="s">
        <v>2489</v>
      </c>
      <c r="L1326" s="2" t="s">
        <v>2490</v>
      </c>
      <c r="M1326" s="3" t="s">
        <v>5946</v>
      </c>
      <c r="N1326" s="2" t="s">
        <v>5947</v>
      </c>
      <c r="O1326" s="2" t="s">
        <v>5948</v>
      </c>
      <c r="P1326" s="2">
        <v>10</v>
      </c>
      <c r="Q1326" s="3" t="s">
        <v>2519</v>
      </c>
      <c r="R1326" s="2" t="s">
        <v>951</v>
      </c>
      <c r="S1326" s="3" t="s">
        <v>2520</v>
      </c>
      <c r="T1326" s="3" t="s">
        <v>2496</v>
      </c>
      <c r="U1326" s="2">
        <v>111058</v>
      </c>
      <c r="V1326" s="2">
        <v>2</v>
      </c>
      <c r="W1326" s="2">
        <v>0</v>
      </c>
      <c r="X1326" s="2" t="s">
        <v>5947</v>
      </c>
      <c r="Y1326" s="2" t="s">
        <v>2541</v>
      </c>
      <c r="Z1326" s="51">
        <v>45890.548380983797</v>
      </c>
      <c r="AB1326" s="2" t="s">
        <v>950</v>
      </c>
    </row>
    <row r="1327" spans="1:28" ht="15.75" x14ac:dyDescent="0.25">
      <c r="A1327" s="2">
        <v>1326</v>
      </c>
      <c r="B1327" s="50" t="s">
        <v>5944</v>
      </c>
      <c r="C1327" s="47">
        <f ca="1">SUMIF([1]Data!$AC$2:$AC$173,C1327,[1]Data!$AD$2:$AD$173)</f>
        <v>0</v>
      </c>
      <c r="D1327" s="51">
        <v>45890</v>
      </c>
      <c r="E1327" s="51">
        <v>45895</v>
      </c>
      <c r="F1327" s="52">
        <v>45890.548382407404</v>
      </c>
      <c r="G1327" s="3" t="s">
        <v>5945</v>
      </c>
      <c r="H1327" s="51"/>
      <c r="I1327" s="2" t="s">
        <v>2487</v>
      </c>
      <c r="J1327" s="3" t="s">
        <v>2488</v>
      </c>
      <c r="K1327" s="2" t="s">
        <v>2489</v>
      </c>
      <c r="L1327" s="2" t="s">
        <v>2490</v>
      </c>
      <c r="M1327" s="3" t="s">
        <v>5946</v>
      </c>
      <c r="N1327" s="2" t="s">
        <v>5947</v>
      </c>
      <c r="O1327" s="2" t="s">
        <v>5948</v>
      </c>
      <c r="P1327" s="2">
        <v>20</v>
      </c>
      <c r="Q1327" s="3" t="s">
        <v>2563</v>
      </c>
      <c r="R1327" s="2" t="s">
        <v>961</v>
      </c>
      <c r="S1327" s="3" t="s">
        <v>2564</v>
      </c>
      <c r="T1327" s="3" t="s">
        <v>2496</v>
      </c>
      <c r="U1327" s="2">
        <v>73431</v>
      </c>
      <c r="V1327" s="2">
        <v>1</v>
      </c>
      <c r="W1327" s="2">
        <v>0</v>
      </c>
      <c r="X1327" s="2" t="s">
        <v>5947</v>
      </c>
      <c r="Y1327" s="2" t="s">
        <v>2541</v>
      </c>
      <c r="Z1327" s="51">
        <v>45890.548380983797</v>
      </c>
      <c r="AB1327" s="2" t="s">
        <v>950</v>
      </c>
    </row>
    <row r="1328" spans="1:28" ht="15.75" x14ac:dyDescent="0.25">
      <c r="A1328" s="2">
        <v>1327</v>
      </c>
      <c r="B1328" s="50" t="s">
        <v>5949</v>
      </c>
      <c r="C1328" s="47">
        <f ca="1">SUMIF([1]Data!$AC$2:$AC$173,C1328,[1]Data!$AD$2:$AD$173)</f>
        <v>0</v>
      </c>
      <c r="D1328" s="51">
        <v>45890</v>
      </c>
      <c r="E1328" s="51">
        <v>45895</v>
      </c>
      <c r="F1328" s="52">
        <v>45890.550070254598</v>
      </c>
      <c r="G1328" s="3" t="s">
        <v>5950</v>
      </c>
      <c r="H1328" s="51"/>
      <c r="I1328" s="2" t="s">
        <v>2487</v>
      </c>
      <c r="J1328" s="3" t="s">
        <v>2488</v>
      </c>
      <c r="K1328" s="2" t="s">
        <v>2489</v>
      </c>
      <c r="L1328" s="2" t="s">
        <v>2490</v>
      </c>
      <c r="M1328" s="3" t="s">
        <v>5951</v>
      </c>
      <c r="N1328" s="2" t="s">
        <v>5952</v>
      </c>
      <c r="O1328" s="2" t="s">
        <v>5953</v>
      </c>
      <c r="P1328" s="2">
        <v>10</v>
      </c>
      <c r="Q1328" s="3" t="s">
        <v>2556</v>
      </c>
      <c r="R1328" s="2" t="s">
        <v>960</v>
      </c>
      <c r="S1328" s="3" t="s">
        <v>2557</v>
      </c>
      <c r="T1328" s="3" t="s">
        <v>2496</v>
      </c>
      <c r="U1328" s="2">
        <v>55595</v>
      </c>
      <c r="V1328" s="2">
        <v>2</v>
      </c>
      <c r="W1328" s="2">
        <v>0</v>
      </c>
      <c r="X1328" s="2" t="s">
        <v>5954</v>
      </c>
      <c r="Z1328" s="51">
        <v>45890.550069293997</v>
      </c>
      <c r="AB1328" s="2" t="s">
        <v>950</v>
      </c>
    </row>
    <row r="1329" spans="1:28" ht="15.75" x14ac:dyDescent="0.25">
      <c r="A1329" s="2">
        <v>1328</v>
      </c>
      <c r="B1329" s="50" t="s">
        <v>5949</v>
      </c>
      <c r="C1329" s="47">
        <f ca="1">SUMIF([1]Data!$AC$2:$AC$173,C1329,[1]Data!$AD$2:$AD$173)</f>
        <v>0</v>
      </c>
      <c r="D1329" s="51">
        <v>45890</v>
      </c>
      <c r="E1329" s="51">
        <v>45895</v>
      </c>
      <c r="F1329" s="52">
        <v>45890.550070254598</v>
      </c>
      <c r="G1329" s="3" t="s">
        <v>5950</v>
      </c>
      <c r="H1329" s="51"/>
      <c r="I1329" s="2" t="s">
        <v>2487</v>
      </c>
      <c r="J1329" s="3" t="s">
        <v>2488</v>
      </c>
      <c r="K1329" s="2" t="s">
        <v>2489</v>
      </c>
      <c r="L1329" s="2" t="s">
        <v>2490</v>
      </c>
      <c r="M1329" s="3" t="s">
        <v>5951</v>
      </c>
      <c r="N1329" s="2" t="s">
        <v>5952</v>
      </c>
      <c r="O1329" s="2" t="s">
        <v>5953</v>
      </c>
      <c r="P1329" s="2">
        <v>20</v>
      </c>
      <c r="Q1329" s="3" t="s">
        <v>2502</v>
      </c>
      <c r="R1329" s="2" t="s">
        <v>981</v>
      </c>
      <c r="S1329" s="3" t="s">
        <v>2503</v>
      </c>
      <c r="T1329" s="3" t="s">
        <v>2496</v>
      </c>
      <c r="U1329" s="2">
        <v>50182</v>
      </c>
      <c r="V1329" s="2">
        <v>4</v>
      </c>
      <c r="W1329" s="2">
        <v>0</v>
      </c>
      <c r="X1329" s="2" t="s">
        <v>5954</v>
      </c>
      <c r="Z1329" s="51">
        <v>45890.550069293997</v>
      </c>
      <c r="AB1329" s="2" t="s">
        <v>950</v>
      </c>
    </row>
    <row r="1330" spans="1:28" ht="15.75" x14ac:dyDescent="0.25">
      <c r="A1330" s="2">
        <v>1329</v>
      </c>
      <c r="B1330" s="50" t="s">
        <v>5949</v>
      </c>
      <c r="C1330" s="47">
        <f ca="1">SUMIF([1]Data!$AC$2:$AC$173,C1330,[1]Data!$AD$2:$AD$173)</f>
        <v>0</v>
      </c>
      <c r="D1330" s="51">
        <v>45890</v>
      </c>
      <c r="E1330" s="51">
        <v>45895</v>
      </c>
      <c r="F1330" s="52">
        <v>45890.550070254598</v>
      </c>
      <c r="G1330" s="3" t="s">
        <v>5950</v>
      </c>
      <c r="H1330" s="51"/>
      <c r="I1330" s="2" t="s">
        <v>2487</v>
      </c>
      <c r="J1330" s="3" t="s">
        <v>2488</v>
      </c>
      <c r="K1330" s="2" t="s">
        <v>2489</v>
      </c>
      <c r="L1330" s="2" t="s">
        <v>2490</v>
      </c>
      <c r="M1330" s="3" t="s">
        <v>5951</v>
      </c>
      <c r="N1330" s="2" t="s">
        <v>5952</v>
      </c>
      <c r="O1330" s="2" t="s">
        <v>5953</v>
      </c>
      <c r="P1330" s="2">
        <v>30</v>
      </c>
      <c r="Q1330" s="3" t="s">
        <v>2510</v>
      </c>
      <c r="R1330" s="2" t="s">
        <v>955</v>
      </c>
      <c r="S1330" s="3" t="s">
        <v>2511</v>
      </c>
      <c r="T1330" s="3" t="s">
        <v>2496</v>
      </c>
      <c r="U1330" s="2">
        <v>46000</v>
      </c>
      <c r="V1330" s="2">
        <v>2</v>
      </c>
      <c r="W1330" s="2">
        <v>0</v>
      </c>
      <c r="X1330" s="2" t="s">
        <v>5954</v>
      </c>
      <c r="Z1330" s="51">
        <v>45890.550069293997</v>
      </c>
      <c r="AB1330" s="2" t="s">
        <v>950</v>
      </c>
    </row>
    <row r="1331" spans="1:28" ht="15.75" x14ac:dyDescent="0.25">
      <c r="A1331" s="2">
        <v>1330</v>
      </c>
      <c r="B1331" s="50" t="s">
        <v>5949</v>
      </c>
      <c r="C1331" s="47">
        <f ca="1">SUMIF([1]Data!$AC$2:$AC$173,C1331,[1]Data!$AD$2:$AD$173)</f>
        <v>0</v>
      </c>
      <c r="D1331" s="51">
        <v>45890</v>
      </c>
      <c r="E1331" s="51">
        <v>45895</v>
      </c>
      <c r="F1331" s="52">
        <v>45890.550070254598</v>
      </c>
      <c r="G1331" s="3" t="s">
        <v>5950</v>
      </c>
      <c r="H1331" s="51"/>
      <c r="I1331" s="2" t="s">
        <v>2487</v>
      </c>
      <c r="J1331" s="3" t="s">
        <v>2488</v>
      </c>
      <c r="K1331" s="2" t="s">
        <v>2489</v>
      </c>
      <c r="L1331" s="2" t="s">
        <v>2490</v>
      </c>
      <c r="M1331" s="3" t="s">
        <v>5951</v>
      </c>
      <c r="N1331" s="2" t="s">
        <v>5952</v>
      </c>
      <c r="O1331" s="2" t="s">
        <v>5953</v>
      </c>
      <c r="P1331" s="2">
        <v>40</v>
      </c>
      <c r="Q1331" s="3" t="s">
        <v>2547</v>
      </c>
      <c r="R1331" s="2" t="s">
        <v>994</v>
      </c>
      <c r="S1331" s="3" t="s">
        <v>2548</v>
      </c>
      <c r="T1331" s="3" t="s">
        <v>2496</v>
      </c>
      <c r="U1331" s="2">
        <v>111606</v>
      </c>
      <c r="V1331" s="2">
        <v>2</v>
      </c>
      <c r="W1331" s="2">
        <v>0</v>
      </c>
      <c r="X1331" s="2" t="s">
        <v>5954</v>
      </c>
      <c r="Z1331" s="51">
        <v>45890.550069293997</v>
      </c>
      <c r="AB1331" s="2" t="s">
        <v>950</v>
      </c>
    </row>
    <row r="1332" spans="1:28" ht="15.75" x14ac:dyDescent="0.25">
      <c r="A1332" s="2">
        <v>1331</v>
      </c>
      <c r="B1332" s="50" t="s">
        <v>5955</v>
      </c>
      <c r="C1332" s="47">
        <f ca="1">SUMIF([1]Data!$AC$2:$AC$173,C1332,[1]Data!$AD$2:$AD$173)</f>
        <v>0</v>
      </c>
      <c r="D1332" s="51">
        <v>45890</v>
      </c>
      <c r="E1332" s="51">
        <v>45890</v>
      </c>
      <c r="F1332" s="52">
        <v>45890.5520462153</v>
      </c>
      <c r="G1332" s="3" t="s">
        <v>5956</v>
      </c>
      <c r="H1332" s="51"/>
      <c r="I1332" s="2" t="s">
        <v>2487</v>
      </c>
      <c r="J1332" s="3" t="s">
        <v>2488</v>
      </c>
      <c r="K1332" s="2" t="s">
        <v>2489</v>
      </c>
      <c r="L1332" s="2" t="s">
        <v>2490</v>
      </c>
      <c r="M1332" s="3" t="s">
        <v>5928</v>
      </c>
      <c r="N1332" s="2" t="s">
        <v>5929</v>
      </c>
      <c r="O1332" s="2" t="s">
        <v>5930</v>
      </c>
      <c r="P1332" s="2">
        <v>10</v>
      </c>
      <c r="Q1332" s="3" t="s">
        <v>2510</v>
      </c>
      <c r="R1332" s="2" t="s">
        <v>955</v>
      </c>
      <c r="S1332" s="3" t="s">
        <v>2511</v>
      </c>
      <c r="T1332" s="3" t="s">
        <v>2496</v>
      </c>
      <c r="U1332" s="2">
        <v>46000</v>
      </c>
      <c r="V1332" s="2">
        <v>4</v>
      </c>
      <c r="W1332" s="2">
        <v>0</v>
      </c>
      <c r="X1332" s="2" t="s">
        <v>5929</v>
      </c>
      <c r="Y1332" s="2" t="s">
        <v>5931</v>
      </c>
      <c r="Z1332" s="51">
        <v>45890.552044872697</v>
      </c>
      <c r="AB1332" s="2" t="s">
        <v>950</v>
      </c>
    </row>
    <row r="1333" spans="1:28" ht="15.75" x14ac:dyDescent="0.25">
      <c r="A1333" s="2">
        <v>1332</v>
      </c>
      <c r="B1333" s="50" t="s">
        <v>5957</v>
      </c>
      <c r="C1333" s="47">
        <f ca="1">SUMIF([1]Data!$AC$2:$AC$173,C1333,[1]Data!$AD$2:$AD$173)</f>
        <v>0</v>
      </c>
      <c r="D1333" s="51">
        <v>45890</v>
      </c>
      <c r="E1333" s="51">
        <v>45895</v>
      </c>
      <c r="F1333" s="52">
        <v>45890.561343784699</v>
      </c>
      <c r="G1333" s="3" t="s">
        <v>5958</v>
      </c>
      <c r="H1333" s="51"/>
      <c r="I1333" s="2" t="s">
        <v>2487</v>
      </c>
      <c r="J1333" s="3" t="s">
        <v>2488</v>
      </c>
      <c r="K1333" s="2" t="s">
        <v>2489</v>
      </c>
      <c r="L1333" s="2" t="s">
        <v>2490</v>
      </c>
      <c r="M1333" s="3" t="s">
        <v>5959</v>
      </c>
      <c r="N1333" s="2" t="s">
        <v>5960</v>
      </c>
      <c r="O1333" s="2" t="s">
        <v>5961</v>
      </c>
      <c r="P1333" s="2">
        <v>10</v>
      </c>
      <c r="Q1333" s="3" t="s">
        <v>2519</v>
      </c>
      <c r="R1333" s="2" t="s">
        <v>951</v>
      </c>
      <c r="S1333" s="3" t="s">
        <v>2520</v>
      </c>
      <c r="T1333" s="3" t="s">
        <v>2496</v>
      </c>
      <c r="U1333" s="2">
        <v>111058</v>
      </c>
      <c r="V1333" s="2">
        <v>1</v>
      </c>
      <c r="W1333" s="2">
        <v>0</v>
      </c>
      <c r="X1333" s="2" t="s">
        <v>5960</v>
      </c>
      <c r="Z1333" s="51">
        <v>45890.561342476904</v>
      </c>
      <c r="AB1333" s="2" t="s">
        <v>950</v>
      </c>
    </row>
    <row r="1334" spans="1:28" ht="15.75" x14ac:dyDescent="0.25">
      <c r="A1334" s="2">
        <v>1333</v>
      </c>
      <c r="B1334" s="50" t="s">
        <v>5962</v>
      </c>
      <c r="C1334" s="47">
        <f ca="1">SUMIF([1]Data!$AC$2:$AC$173,C1334,[1]Data!$AD$2:$AD$173)</f>
        <v>0</v>
      </c>
      <c r="D1334" s="51">
        <v>45890</v>
      </c>
      <c r="E1334" s="51">
        <v>45890</v>
      </c>
      <c r="F1334" s="52">
        <v>45890.561585648102</v>
      </c>
      <c r="G1334" s="3" t="s">
        <v>5963</v>
      </c>
      <c r="H1334" s="51"/>
      <c r="I1334" s="2" t="s">
        <v>2487</v>
      </c>
      <c r="J1334" s="3" t="s">
        <v>2488</v>
      </c>
      <c r="K1334" s="2" t="s">
        <v>2489</v>
      </c>
      <c r="L1334" s="2" t="s">
        <v>2490</v>
      </c>
      <c r="M1334" s="3" t="s">
        <v>5964</v>
      </c>
      <c r="N1334" s="2" t="s">
        <v>5965</v>
      </c>
      <c r="O1334" s="2" t="s">
        <v>5966</v>
      </c>
      <c r="P1334" s="2">
        <v>10</v>
      </c>
      <c r="Q1334" s="3" t="s">
        <v>2494</v>
      </c>
      <c r="R1334" s="2" t="s">
        <v>1079</v>
      </c>
      <c r="S1334" s="3" t="s">
        <v>2495</v>
      </c>
      <c r="T1334" s="3" t="s">
        <v>2496</v>
      </c>
      <c r="U1334" s="2">
        <v>49500</v>
      </c>
      <c r="V1334" s="2">
        <v>2</v>
      </c>
      <c r="W1334" s="2">
        <v>0</v>
      </c>
      <c r="X1334" s="2" t="s">
        <v>5965</v>
      </c>
      <c r="Z1334" s="51">
        <v>45890.561584224502</v>
      </c>
      <c r="AB1334" s="2" t="s">
        <v>950</v>
      </c>
    </row>
    <row r="1335" spans="1:28" ht="15.75" x14ac:dyDescent="0.25">
      <c r="A1335" s="2">
        <v>1334</v>
      </c>
      <c r="B1335" s="50" t="s">
        <v>5967</v>
      </c>
      <c r="C1335" s="47">
        <f ca="1">SUMIF([1]Data!$AC$2:$AC$173,C1335,[1]Data!$AD$2:$AD$173)</f>
        <v>0</v>
      </c>
      <c r="D1335" s="51">
        <v>45890</v>
      </c>
      <c r="E1335" s="51">
        <v>45890</v>
      </c>
      <c r="F1335" s="52">
        <v>45890.562751041703</v>
      </c>
      <c r="G1335" s="3" t="s">
        <v>5968</v>
      </c>
      <c r="H1335" s="51"/>
      <c r="I1335" s="2" t="s">
        <v>2487</v>
      </c>
      <c r="J1335" s="3" t="s">
        <v>2488</v>
      </c>
      <c r="K1335" s="2" t="s">
        <v>2489</v>
      </c>
      <c r="L1335" s="2" t="s">
        <v>2490</v>
      </c>
      <c r="M1335" s="3" t="s">
        <v>5969</v>
      </c>
      <c r="N1335" s="2" t="s">
        <v>5970</v>
      </c>
      <c r="O1335" s="2" t="s">
        <v>5971</v>
      </c>
      <c r="P1335" s="2">
        <v>10</v>
      </c>
      <c r="Q1335" s="3" t="s">
        <v>2498</v>
      </c>
      <c r="R1335" s="2" t="s">
        <v>977</v>
      </c>
      <c r="S1335" s="3" t="s">
        <v>2499</v>
      </c>
      <c r="T1335" s="3" t="s">
        <v>2496</v>
      </c>
      <c r="U1335" s="2">
        <v>50400</v>
      </c>
      <c r="V1335" s="2">
        <v>2</v>
      </c>
      <c r="W1335" s="2">
        <v>0</v>
      </c>
      <c r="X1335" s="2" t="s">
        <v>5972</v>
      </c>
      <c r="Z1335" s="51">
        <v>45890.562749386598</v>
      </c>
      <c r="AA1335" s="2" t="s">
        <v>5973</v>
      </c>
      <c r="AB1335" s="2" t="s">
        <v>950</v>
      </c>
    </row>
    <row r="1336" spans="1:28" ht="15.75" x14ac:dyDescent="0.25">
      <c r="A1336" s="2">
        <v>1335</v>
      </c>
      <c r="B1336" s="50" t="s">
        <v>5974</v>
      </c>
      <c r="C1336" s="47">
        <f ca="1">SUMIF([1]Data!$AC$2:$AC$173,C1336,[1]Data!$AD$2:$AD$173)</f>
        <v>0</v>
      </c>
      <c r="D1336" s="51">
        <v>45890</v>
      </c>
      <c r="E1336" s="51">
        <v>45895</v>
      </c>
      <c r="F1336" s="52">
        <v>45890.570094131901</v>
      </c>
      <c r="G1336" s="3" t="s">
        <v>5975</v>
      </c>
      <c r="H1336" s="51"/>
      <c r="I1336" s="2" t="s">
        <v>2487</v>
      </c>
      <c r="J1336" s="3" t="s">
        <v>2488</v>
      </c>
      <c r="K1336" s="2" t="s">
        <v>2489</v>
      </c>
      <c r="L1336" s="2" t="s">
        <v>2490</v>
      </c>
      <c r="M1336" s="3" t="s">
        <v>5976</v>
      </c>
      <c r="N1336" s="2" t="s">
        <v>5977</v>
      </c>
      <c r="O1336" s="2" t="s">
        <v>5978</v>
      </c>
      <c r="P1336" s="2">
        <v>10</v>
      </c>
      <c r="Q1336" s="3" t="s">
        <v>2519</v>
      </c>
      <c r="R1336" s="2" t="s">
        <v>951</v>
      </c>
      <c r="S1336" s="3" t="s">
        <v>2520</v>
      </c>
      <c r="T1336" s="3" t="s">
        <v>2496</v>
      </c>
      <c r="U1336" s="2">
        <v>111058</v>
      </c>
      <c r="V1336" s="2">
        <v>2</v>
      </c>
      <c r="W1336" s="2">
        <v>0</v>
      </c>
      <c r="X1336" s="2" t="s">
        <v>5977</v>
      </c>
      <c r="Z1336" s="51">
        <v>45890.570092824099</v>
      </c>
      <c r="AA1336" s="2" t="s">
        <v>5979</v>
      </c>
      <c r="AB1336" s="2" t="s">
        <v>950</v>
      </c>
    </row>
    <row r="1337" spans="1:28" ht="15.75" x14ac:dyDescent="0.25">
      <c r="A1337" s="2">
        <v>1336</v>
      </c>
      <c r="B1337" s="50" t="s">
        <v>5980</v>
      </c>
      <c r="C1337" s="47">
        <f ca="1">SUMIF([1]Data!$AC$2:$AC$173,C1337,[1]Data!$AD$2:$AD$173)</f>
        <v>0</v>
      </c>
      <c r="D1337" s="51">
        <v>45890</v>
      </c>
      <c r="E1337" s="51">
        <v>45890</v>
      </c>
      <c r="F1337" s="52">
        <v>45890.570943136598</v>
      </c>
      <c r="G1337" s="3" t="s">
        <v>5981</v>
      </c>
      <c r="H1337" s="51"/>
      <c r="I1337" s="2" t="s">
        <v>2487</v>
      </c>
      <c r="J1337" s="3" t="s">
        <v>2488</v>
      </c>
      <c r="K1337" s="2" t="s">
        <v>2489</v>
      </c>
      <c r="L1337" s="2" t="s">
        <v>2490</v>
      </c>
      <c r="M1337" s="3" t="s">
        <v>5982</v>
      </c>
      <c r="N1337" s="2" t="s">
        <v>5983</v>
      </c>
      <c r="O1337" s="2" t="s">
        <v>5984</v>
      </c>
      <c r="P1337" s="2">
        <v>10</v>
      </c>
      <c r="Q1337" s="3" t="s">
        <v>2510</v>
      </c>
      <c r="R1337" s="2" t="s">
        <v>955</v>
      </c>
      <c r="S1337" s="3" t="s">
        <v>2511</v>
      </c>
      <c r="T1337" s="3" t="s">
        <v>2496</v>
      </c>
      <c r="U1337" s="2">
        <v>46000</v>
      </c>
      <c r="V1337" s="2">
        <v>1</v>
      </c>
      <c r="W1337" s="2">
        <v>0</v>
      </c>
      <c r="X1337" s="2" t="s">
        <v>5983</v>
      </c>
      <c r="Y1337" s="2" t="s">
        <v>2541</v>
      </c>
      <c r="Z1337" s="51">
        <v>45890.570941782396</v>
      </c>
      <c r="AA1337" s="2" t="s">
        <v>5985</v>
      </c>
      <c r="AB1337" s="2" t="s">
        <v>950</v>
      </c>
    </row>
    <row r="1338" spans="1:28" ht="15.75" x14ac:dyDescent="0.25">
      <c r="A1338" s="2">
        <v>1337</v>
      </c>
      <c r="B1338" s="50" t="s">
        <v>5986</v>
      </c>
      <c r="C1338" s="47">
        <f ca="1">SUMIF([1]Data!$AC$2:$AC$173,C1338,[1]Data!$AD$2:$AD$173)</f>
        <v>0</v>
      </c>
      <c r="D1338" s="51">
        <v>45890</v>
      </c>
      <c r="E1338" s="51">
        <v>45895</v>
      </c>
      <c r="F1338" s="52">
        <v>45890.573765706002</v>
      </c>
      <c r="G1338" s="3" t="s">
        <v>5987</v>
      </c>
      <c r="H1338" s="51"/>
      <c r="I1338" s="2" t="s">
        <v>2487</v>
      </c>
      <c r="J1338" s="3" t="s">
        <v>2488</v>
      </c>
      <c r="K1338" s="2" t="s">
        <v>2489</v>
      </c>
      <c r="L1338" s="2" t="s">
        <v>2490</v>
      </c>
      <c r="M1338" s="3" t="s">
        <v>5039</v>
      </c>
      <c r="N1338" s="2" t="s">
        <v>5040</v>
      </c>
      <c r="O1338" s="2" t="s">
        <v>5041</v>
      </c>
      <c r="P1338" s="2">
        <v>10</v>
      </c>
      <c r="Q1338" s="3" t="s">
        <v>2563</v>
      </c>
      <c r="R1338" s="2" t="s">
        <v>961</v>
      </c>
      <c r="S1338" s="3" t="s">
        <v>2564</v>
      </c>
      <c r="T1338" s="3" t="s">
        <v>2496</v>
      </c>
      <c r="U1338" s="2">
        <v>73431</v>
      </c>
      <c r="V1338" s="2">
        <v>3</v>
      </c>
      <c r="W1338" s="2">
        <v>0</v>
      </c>
      <c r="X1338" s="2" t="s">
        <v>5042</v>
      </c>
      <c r="Z1338" s="51">
        <v>45890.5737639699</v>
      </c>
      <c r="AA1338" s="2" t="s">
        <v>5988</v>
      </c>
      <c r="AB1338" s="2" t="s">
        <v>950</v>
      </c>
    </row>
    <row r="1339" spans="1:28" ht="15.75" x14ac:dyDescent="0.25">
      <c r="A1339" s="2">
        <v>1338</v>
      </c>
      <c r="B1339" s="50" t="s">
        <v>5989</v>
      </c>
      <c r="C1339" s="47">
        <f ca="1">SUMIF([1]Data!$AC$2:$AC$173,C1339,[1]Data!$AD$2:$AD$173)</f>
        <v>0</v>
      </c>
      <c r="D1339" s="51">
        <v>45890</v>
      </c>
      <c r="E1339" s="51">
        <v>45895</v>
      </c>
      <c r="F1339" s="52">
        <v>45890.574672951399</v>
      </c>
      <c r="G1339" s="3" t="s">
        <v>5990</v>
      </c>
      <c r="H1339" s="51"/>
      <c r="I1339" s="2" t="s">
        <v>2487</v>
      </c>
      <c r="J1339" s="3" t="s">
        <v>2488</v>
      </c>
      <c r="K1339" s="2" t="s">
        <v>2489</v>
      </c>
      <c r="L1339" s="2" t="s">
        <v>2490</v>
      </c>
      <c r="M1339" s="3" t="s">
        <v>5991</v>
      </c>
      <c r="N1339" s="2" t="s">
        <v>5992</v>
      </c>
      <c r="O1339" s="2" t="s">
        <v>5993</v>
      </c>
      <c r="P1339" s="2">
        <v>10</v>
      </c>
      <c r="Q1339" s="3" t="s">
        <v>2519</v>
      </c>
      <c r="R1339" s="2" t="s">
        <v>951</v>
      </c>
      <c r="S1339" s="3" t="s">
        <v>2520</v>
      </c>
      <c r="T1339" s="3" t="s">
        <v>2496</v>
      </c>
      <c r="U1339" s="2">
        <v>111058</v>
      </c>
      <c r="V1339" s="2">
        <v>2</v>
      </c>
      <c r="W1339" s="2">
        <v>0</v>
      </c>
      <c r="X1339" s="2" t="s">
        <v>5994</v>
      </c>
      <c r="Y1339" s="2" t="s">
        <v>5995</v>
      </c>
      <c r="Z1339" s="51">
        <v>45890.574671261602</v>
      </c>
      <c r="AB1339" s="2" t="s">
        <v>950</v>
      </c>
    </row>
    <row r="1340" spans="1:28" ht="15.75" x14ac:dyDescent="0.25">
      <c r="A1340" s="2">
        <v>1339</v>
      </c>
      <c r="B1340" s="50" t="s">
        <v>5996</v>
      </c>
      <c r="C1340" s="47">
        <f ca="1">SUMIF([1]Data!$AC$2:$AC$173,C1340,[1]Data!$AD$2:$AD$173)</f>
        <v>0</v>
      </c>
      <c r="D1340" s="51">
        <v>45890</v>
      </c>
      <c r="E1340" s="51">
        <v>45890</v>
      </c>
      <c r="F1340" s="52">
        <v>45890.580142164297</v>
      </c>
      <c r="G1340" s="3" t="s">
        <v>5997</v>
      </c>
      <c r="H1340" s="51"/>
      <c r="I1340" s="2" t="s">
        <v>2487</v>
      </c>
      <c r="J1340" s="3" t="s">
        <v>2488</v>
      </c>
      <c r="K1340" s="2" t="s">
        <v>2489</v>
      </c>
      <c r="L1340" s="2" t="s">
        <v>2490</v>
      </c>
      <c r="M1340" s="3" t="s">
        <v>5998</v>
      </c>
      <c r="N1340" s="2" t="s">
        <v>5999</v>
      </c>
      <c r="O1340" s="2" t="s">
        <v>6000</v>
      </c>
      <c r="P1340" s="2">
        <v>10</v>
      </c>
      <c r="Q1340" s="3" t="s">
        <v>2528</v>
      </c>
      <c r="R1340" s="2" t="s">
        <v>965</v>
      </c>
      <c r="S1340" s="3" t="s">
        <v>2529</v>
      </c>
      <c r="T1340" s="3" t="s">
        <v>2496</v>
      </c>
      <c r="U1340" s="2">
        <v>74250</v>
      </c>
      <c r="V1340" s="2">
        <v>1</v>
      </c>
      <c r="W1340" s="2">
        <v>0</v>
      </c>
      <c r="X1340" s="2" t="s">
        <v>6001</v>
      </c>
      <c r="Z1340" s="51">
        <v>45890.580140358798</v>
      </c>
      <c r="AB1340" s="2" t="s">
        <v>950</v>
      </c>
    </row>
    <row r="1341" spans="1:28" ht="15.75" x14ac:dyDescent="0.25">
      <c r="A1341" s="2">
        <v>1340</v>
      </c>
      <c r="B1341" s="50" t="s">
        <v>6002</v>
      </c>
      <c r="C1341" s="47">
        <f ca="1">SUMIF([1]Data!$AC$2:$AC$173,C1341,[1]Data!$AD$2:$AD$173)</f>
        <v>0</v>
      </c>
      <c r="D1341" s="51">
        <v>45890</v>
      </c>
      <c r="E1341" s="51">
        <v>45890</v>
      </c>
      <c r="F1341" s="52">
        <v>45890.583493553197</v>
      </c>
      <c r="G1341" s="3" t="s">
        <v>6003</v>
      </c>
      <c r="H1341" s="51"/>
      <c r="I1341" s="2" t="s">
        <v>2487</v>
      </c>
      <c r="J1341" s="3" t="s">
        <v>2488</v>
      </c>
      <c r="K1341" s="2" t="s">
        <v>2489</v>
      </c>
      <c r="L1341" s="2" t="s">
        <v>2490</v>
      </c>
      <c r="M1341" s="3" t="s">
        <v>6004</v>
      </c>
      <c r="N1341" s="2" t="s">
        <v>6005</v>
      </c>
      <c r="O1341" s="2" t="s">
        <v>6006</v>
      </c>
      <c r="P1341" s="2">
        <v>10</v>
      </c>
      <c r="Q1341" s="3" t="s">
        <v>2528</v>
      </c>
      <c r="R1341" s="2" t="s">
        <v>965</v>
      </c>
      <c r="S1341" s="3" t="s">
        <v>2529</v>
      </c>
      <c r="T1341" s="3" t="s">
        <v>2496</v>
      </c>
      <c r="U1341" s="2">
        <v>74250</v>
      </c>
      <c r="V1341" s="2">
        <v>1</v>
      </c>
      <c r="W1341" s="2">
        <v>0</v>
      </c>
      <c r="X1341" s="2" t="s">
        <v>6005</v>
      </c>
      <c r="Y1341" s="2" t="s">
        <v>2541</v>
      </c>
      <c r="Z1341" s="51">
        <v>45890.583491747697</v>
      </c>
      <c r="AB1341" s="2" t="s">
        <v>950</v>
      </c>
    </row>
    <row r="1342" spans="1:28" ht="15.75" x14ac:dyDescent="0.25">
      <c r="A1342" s="2">
        <v>1341</v>
      </c>
      <c r="B1342" s="50" t="s">
        <v>6002</v>
      </c>
      <c r="C1342" s="47">
        <f ca="1">SUMIF([1]Data!$AC$2:$AC$173,C1342,[1]Data!$AD$2:$AD$173)</f>
        <v>0</v>
      </c>
      <c r="D1342" s="51">
        <v>45890</v>
      </c>
      <c r="E1342" s="51">
        <v>45890</v>
      </c>
      <c r="F1342" s="52">
        <v>45890.583493553197</v>
      </c>
      <c r="G1342" s="3" t="s">
        <v>6003</v>
      </c>
      <c r="H1342" s="51"/>
      <c r="I1342" s="2" t="s">
        <v>2487</v>
      </c>
      <c r="J1342" s="3" t="s">
        <v>2488</v>
      </c>
      <c r="K1342" s="2" t="s">
        <v>2489</v>
      </c>
      <c r="L1342" s="2" t="s">
        <v>2490</v>
      </c>
      <c r="M1342" s="3" t="s">
        <v>6004</v>
      </c>
      <c r="N1342" s="2" t="s">
        <v>6005</v>
      </c>
      <c r="O1342" s="2" t="s">
        <v>6006</v>
      </c>
      <c r="P1342" s="2">
        <v>20</v>
      </c>
      <c r="Q1342" s="3" t="s">
        <v>2556</v>
      </c>
      <c r="R1342" s="2" t="s">
        <v>960</v>
      </c>
      <c r="S1342" s="3" t="s">
        <v>2557</v>
      </c>
      <c r="T1342" s="3" t="s">
        <v>2496</v>
      </c>
      <c r="U1342" s="2">
        <v>55595</v>
      </c>
      <c r="V1342" s="2">
        <v>1</v>
      </c>
      <c r="W1342" s="2">
        <v>0</v>
      </c>
      <c r="X1342" s="2" t="s">
        <v>6005</v>
      </c>
      <c r="Y1342" s="2" t="s">
        <v>2541</v>
      </c>
      <c r="Z1342" s="51">
        <v>45890.583491747697</v>
      </c>
      <c r="AB1342" s="2" t="s">
        <v>950</v>
      </c>
    </row>
    <row r="1343" spans="1:28" ht="15.75" x14ac:dyDescent="0.25">
      <c r="A1343" s="2">
        <v>1342</v>
      </c>
      <c r="B1343" s="50" t="s">
        <v>6007</v>
      </c>
      <c r="C1343" s="47">
        <f ca="1">SUMIF([1]Data!$AC$2:$AC$173,C1343,[1]Data!$AD$2:$AD$173)</f>
        <v>0</v>
      </c>
      <c r="D1343" s="51">
        <v>45890</v>
      </c>
      <c r="E1343" s="51">
        <v>45895</v>
      </c>
      <c r="F1343" s="52">
        <v>45890.584642280097</v>
      </c>
      <c r="G1343" s="3" t="s">
        <v>6008</v>
      </c>
      <c r="H1343" s="51"/>
      <c r="I1343" s="2" t="s">
        <v>3584</v>
      </c>
      <c r="J1343" s="3" t="s">
        <v>2488</v>
      </c>
      <c r="K1343" s="2" t="s">
        <v>2489</v>
      </c>
      <c r="L1343" s="2" t="s">
        <v>2490</v>
      </c>
      <c r="M1343" s="3" t="s">
        <v>963</v>
      </c>
      <c r="N1343" s="2" t="s">
        <v>962</v>
      </c>
      <c r="O1343" s="2" t="s">
        <v>5645</v>
      </c>
      <c r="P1343" s="2">
        <v>10</v>
      </c>
      <c r="Q1343" s="3" t="s">
        <v>2519</v>
      </c>
      <c r="R1343" s="2" t="s">
        <v>951</v>
      </c>
      <c r="S1343" s="3" t="s">
        <v>2520</v>
      </c>
      <c r="T1343" s="3" t="s">
        <v>2496</v>
      </c>
      <c r="U1343" s="2">
        <v>111058</v>
      </c>
      <c r="V1343" s="2">
        <v>1</v>
      </c>
      <c r="W1343" s="2">
        <v>0</v>
      </c>
      <c r="X1343" s="2" t="s">
        <v>962</v>
      </c>
      <c r="Y1343" s="2" t="s">
        <v>2541</v>
      </c>
      <c r="Z1343" s="51">
        <v>45890.843837118096</v>
      </c>
      <c r="AB1343" s="2" t="s">
        <v>950</v>
      </c>
    </row>
    <row r="1344" spans="1:28" ht="15.75" x14ac:dyDescent="0.25">
      <c r="A1344" s="2">
        <v>1343</v>
      </c>
      <c r="B1344" s="50" t="s">
        <v>6009</v>
      </c>
      <c r="C1344" s="47">
        <f ca="1">SUMIF([1]Data!$AC$2:$AC$173,C1344,[1]Data!$AD$2:$AD$173)</f>
        <v>0</v>
      </c>
      <c r="D1344" s="51">
        <v>45890</v>
      </c>
      <c r="E1344" s="51">
        <v>45895</v>
      </c>
      <c r="F1344" s="52">
        <v>45890.585691631903</v>
      </c>
      <c r="G1344" s="3" t="s">
        <v>6010</v>
      </c>
      <c r="H1344" s="51"/>
      <c r="I1344" s="2" t="s">
        <v>2487</v>
      </c>
      <c r="J1344" s="3" t="s">
        <v>2488</v>
      </c>
      <c r="K1344" s="2" t="s">
        <v>2489</v>
      </c>
      <c r="L1344" s="2" t="s">
        <v>2490</v>
      </c>
      <c r="M1344" s="3" t="s">
        <v>6011</v>
      </c>
      <c r="N1344" s="2" t="s">
        <v>6012</v>
      </c>
      <c r="O1344" s="2" t="s">
        <v>6013</v>
      </c>
      <c r="P1344" s="2">
        <v>10</v>
      </c>
      <c r="Q1344" s="3" t="s">
        <v>2519</v>
      </c>
      <c r="R1344" s="2" t="s">
        <v>951</v>
      </c>
      <c r="S1344" s="3" t="s">
        <v>2520</v>
      </c>
      <c r="T1344" s="3" t="s">
        <v>2496</v>
      </c>
      <c r="U1344" s="2">
        <v>111058</v>
      </c>
      <c r="V1344" s="2">
        <v>1</v>
      </c>
      <c r="W1344" s="2">
        <v>0</v>
      </c>
      <c r="X1344" s="2" t="s">
        <v>6012</v>
      </c>
      <c r="Z1344" s="51">
        <v>45890.585689780099</v>
      </c>
      <c r="AB1344" s="2" t="s">
        <v>950</v>
      </c>
    </row>
    <row r="1345" spans="1:28" ht="15.75" x14ac:dyDescent="0.25">
      <c r="A1345" s="2">
        <v>1344</v>
      </c>
      <c r="B1345" s="50" t="s">
        <v>6009</v>
      </c>
      <c r="C1345" s="47">
        <f ca="1">SUMIF([1]Data!$AC$2:$AC$173,C1345,[1]Data!$AD$2:$AD$173)</f>
        <v>0</v>
      </c>
      <c r="D1345" s="51">
        <v>45890</v>
      </c>
      <c r="E1345" s="51">
        <v>45895</v>
      </c>
      <c r="F1345" s="52">
        <v>45890.585691631903</v>
      </c>
      <c r="G1345" s="3" t="s">
        <v>6010</v>
      </c>
      <c r="H1345" s="51"/>
      <c r="I1345" s="2" t="s">
        <v>2487</v>
      </c>
      <c r="J1345" s="3" t="s">
        <v>2488</v>
      </c>
      <c r="K1345" s="2" t="s">
        <v>2489</v>
      </c>
      <c r="L1345" s="2" t="s">
        <v>2490</v>
      </c>
      <c r="M1345" s="3" t="s">
        <v>6011</v>
      </c>
      <c r="N1345" s="2" t="s">
        <v>6012</v>
      </c>
      <c r="O1345" s="2" t="s">
        <v>6013</v>
      </c>
      <c r="P1345" s="2">
        <v>20</v>
      </c>
      <c r="Q1345" s="3" t="s">
        <v>2592</v>
      </c>
      <c r="R1345" s="2" t="s">
        <v>959</v>
      </c>
      <c r="S1345" s="3" t="s">
        <v>2593</v>
      </c>
      <c r="T1345" s="3" t="s">
        <v>2496</v>
      </c>
      <c r="U1345" s="2">
        <v>70950</v>
      </c>
      <c r="V1345" s="2">
        <v>1</v>
      </c>
      <c r="W1345" s="2">
        <v>0</v>
      </c>
      <c r="X1345" s="2" t="s">
        <v>6012</v>
      </c>
      <c r="Z1345" s="51">
        <v>45890.585689780099</v>
      </c>
      <c r="AB1345" s="2" t="s">
        <v>950</v>
      </c>
    </row>
    <row r="1346" spans="1:28" ht="15.75" x14ac:dyDescent="0.25">
      <c r="A1346" s="2">
        <v>1345</v>
      </c>
      <c r="B1346" s="50" t="s">
        <v>6014</v>
      </c>
      <c r="C1346" s="47">
        <f ca="1">SUMIF([1]Data!$AC$2:$AC$173,C1346,[1]Data!$AD$2:$AD$173)</f>
        <v>0</v>
      </c>
      <c r="D1346" s="51">
        <v>45890</v>
      </c>
      <c r="E1346" s="51">
        <v>45895</v>
      </c>
      <c r="F1346" s="52">
        <v>45890.589678553202</v>
      </c>
      <c r="G1346" s="3" t="s">
        <v>6015</v>
      </c>
      <c r="H1346" s="51"/>
      <c r="I1346" s="2" t="s">
        <v>2487</v>
      </c>
      <c r="J1346" s="3" t="s">
        <v>2488</v>
      </c>
      <c r="K1346" s="2" t="s">
        <v>2489</v>
      </c>
      <c r="L1346" s="2" t="s">
        <v>2490</v>
      </c>
      <c r="M1346" s="3" t="s">
        <v>6016</v>
      </c>
      <c r="N1346" s="2" t="s">
        <v>6017</v>
      </c>
      <c r="O1346" s="2" t="s">
        <v>6018</v>
      </c>
      <c r="P1346" s="2">
        <v>10</v>
      </c>
      <c r="Q1346" s="3" t="s">
        <v>2519</v>
      </c>
      <c r="R1346" s="2" t="s">
        <v>951</v>
      </c>
      <c r="S1346" s="3" t="s">
        <v>2520</v>
      </c>
      <c r="T1346" s="3" t="s">
        <v>2496</v>
      </c>
      <c r="U1346" s="2">
        <v>111058</v>
      </c>
      <c r="V1346" s="2">
        <v>3</v>
      </c>
      <c r="W1346" s="2">
        <v>0</v>
      </c>
      <c r="X1346" s="2" t="s">
        <v>6017</v>
      </c>
      <c r="Z1346" s="51">
        <v>45890.589676851901</v>
      </c>
      <c r="AB1346" s="2" t="s">
        <v>950</v>
      </c>
    </row>
    <row r="1347" spans="1:28" ht="15.75" x14ac:dyDescent="0.25">
      <c r="A1347" s="2">
        <v>1346</v>
      </c>
      <c r="B1347" s="50" t="s">
        <v>6014</v>
      </c>
      <c r="C1347" s="47">
        <f ca="1">SUMIF([1]Data!$AC$2:$AC$173,C1347,[1]Data!$AD$2:$AD$173)</f>
        <v>0</v>
      </c>
      <c r="D1347" s="51">
        <v>45890</v>
      </c>
      <c r="E1347" s="51">
        <v>45895</v>
      </c>
      <c r="F1347" s="52">
        <v>45890.589678553202</v>
      </c>
      <c r="G1347" s="3" t="s">
        <v>6015</v>
      </c>
      <c r="H1347" s="51"/>
      <c r="I1347" s="2" t="s">
        <v>2487</v>
      </c>
      <c r="J1347" s="3" t="s">
        <v>2488</v>
      </c>
      <c r="K1347" s="2" t="s">
        <v>2489</v>
      </c>
      <c r="L1347" s="2" t="s">
        <v>2490</v>
      </c>
      <c r="M1347" s="3" t="s">
        <v>6016</v>
      </c>
      <c r="N1347" s="2" t="s">
        <v>6017</v>
      </c>
      <c r="O1347" s="2" t="s">
        <v>6018</v>
      </c>
      <c r="P1347" s="2">
        <v>20</v>
      </c>
      <c r="Q1347" s="3" t="s">
        <v>2547</v>
      </c>
      <c r="R1347" s="2" t="s">
        <v>994</v>
      </c>
      <c r="S1347" s="3" t="s">
        <v>2548</v>
      </c>
      <c r="T1347" s="3" t="s">
        <v>2496</v>
      </c>
      <c r="U1347" s="2">
        <v>111606</v>
      </c>
      <c r="V1347" s="2">
        <v>2</v>
      </c>
      <c r="W1347" s="2">
        <v>0</v>
      </c>
      <c r="X1347" s="2" t="s">
        <v>6017</v>
      </c>
      <c r="Z1347" s="51">
        <v>45890.589676851901</v>
      </c>
      <c r="AB1347" s="2" t="s">
        <v>950</v>
      </c>
    </row>
    <row r="1348" spans="1:28" ht="15.75" x14ac:dyDescent="0.25">
      <c r="A1348" s="2">
        <v>1347</v>
      </c>
      <c r="B1348" s="50" t="s">
        <v>6014</v>
      </c>
      <c r="C1348" s="47">
        <f ca="1">SUMIF([1]Data!$AC$2:$AC$173,C1348,[1]Data!$AD$2:$AD$173)</f>
        <v>0</v>
      </c>
      <c r="D1348" s="51">
        <v>45890</v>
      </c>
      <c r="E1348" s="51">
        <v>45895</v>
      </c>
      <c r="F1348" s="52">
        <v>45890.589678553202</v>
      </c>
      <c r="G1348" s="3" t="s">
        <v>6015</v>
      </c>
      <c r="H1348" s="51"/>
      <c r="I1348" s="2" t="s">
        <v>2487</v>
      </c>
      <c r="J1348" s="3" t="s">
        <v>2488</v>
      </c>
      <c r="K1348" s="2" t="s">
        <v>2489</v>
      </c>
      <c r="L1348" s="2" t="s">
        <v>2490</v>
      </c>
      <c r="M1348" s="3" t="s">
        <v>6016</v>
      </c>
      <c r="N1348" s="2" t="s">
        <v>6017</v>
      </c>
      <c r="O1348" s="2" t="s">
        <v>6018</v>
      </c>
      <c r="P1348" s="2">
        <v>30</v>
      </c>
      <c r="Q1348" s="3" t="s">
        <v>2502</v>
      </c>
      <c r="R1348" s="2" t="s">
        <v>981</v>
      </c>
      <c r="S1348" s="3" t="s">
        <v>2503</v>
      </c>
      <c r="T1348" s="3" t="s">
        <v>2496</v>
      </c>
      <c r="U1348" s="2">
        <v>50182</v>
      </c>
      <c r="V1348" s="2">
        <v>2</v>
      </c>
      <c r="W1348" s="2">
        <v>0</v>
      </c>
      <c r="X1348" s="2" t="s">
        <v>6017</v>
      </c>
      <c r="Z1348" s="51">
        <v>45890.589676851901</v>
      </c>
      <c r="AB1348" s="2" t="s">
        <v>950</v>
      </c>
    </row>
    <row r="1349" spans="1:28" ht="15.75" x14ac:dyDescent="0.25">
      <c r="A1349" s="2">
        <v>1348</v>
      </c>
      <c r="B1349" s="50" t="s">
        <v>6014</v>
      </c>
      <c r="C1349" s="47">
        <f ca="1">SUMIF([1]Data!$AC$2:$AC$173,C1349,[1]Data!$AD$2:$AD$173)</f>
        <v>0</v>
      </c>
      <c r="D1349" s="51">
        <v>45890</v>
      </c>
      <c r="E1349" s="51">
        <v>45895</v>
      </c>
      <c r="F1349" s="52">
        <v>45890.589678553202</v>
      </c>
      <c r="G1349" s="3" t="s">
        <v>6015</v>
      </c>
      <c r="H1349" s="51"/>
      <c r="I1349" s="2" t="s">
        <v>2487</v>
      </c>
      <c r="J1349" s="3" t="s">
        <v>2488</v>
      </c>
      <c r="K1349" s="2" t="s">
        <v>2489</v>
      </c>
      <c r="L1349" s="2" t="s">
        <v>2490</v>
      </c>
      <c r="M1349" s="3" t="s">
        <v>6016</v>
      </c>
      <c r="N1349" s="2" t="s">
        <v>6017</v>
      </c>
      <c r="O1349" s="2" t="s">
        <v>6018</v>
      </c>
      <c r="P1349" s="2">
        <v>40</v>
      </c>
      <c r="Q1349" s="3" t="s">
        <v>2563</v>
      </c>
      <c r="R1349" s="2" t="s">
        <v>961</v>
      </c>
      <c r="S1349" s="3" t="s">
        <v>2564</v>
      </c>
      <c r="T1349" s="3" t="s">
        <v>2496</v>
      </c>
      <c r="U1349" s="2">
        <v>73431</v>
      </c>
      <c r="V1349" s="2">
        <v>4</v>
      </c>
      <c r="W1349" s="2">
        <v>0</v>
      </c>
      <c r="X1349" s="2" t="s">
        <v>6017</v>
      </c>
      <c r="Z1349" s="51">
        <v>45890.589676851901</v>
      </c>
      <c r="AB1349" s="2" t="s">
        <v>950</v>
      </c>
    </row>
    <row r="1350" spans="1:28" ht="15.75" x14ac:dyDescent="0.25">
      <c r="A1350" s="2">
        <v>1349</v>
      </c>
      <c r="B1350" s="50" t="s">
        <v>6014</v>
      </c>
      <c r="C1350" s="47">
        <f ca="1">SUMIF([1]Data!$AC$2:$AC$173,C1350,[1]Data!$AD$2:$AD$173)</f>
        <v>0</v>
      </c>
      <c r="D1350" s="51">
        <v>45890</v>
      </c>
      <c r="E1350" s="51">
        <v>45895</v>
      </c>
      <c r="F1350" s="52">
        <v>45890.589678553202</v>
      </c>
      <c r="G1350" s="3" t="s">
        <v>6015</v>
      </c>
      <c r="H1350" s="51"/>
      <c r="I1350" s="2" t="s">
        <v>2487</v>
      </c>
      <c r="J1350" s="3" t="s">
        <v>2488</v>
      </c>
      <c r="K1350" s="2" t="s">
        <v>2489</v>
      </c>
      <c r="L1350" s="2" t="s">
        <v>2490</v>
      </c>
      <c r="M1350" s="3" t="s">
        <v>6016</v>
      </c>
      <c r="N1350" s="2" t="s">
        <v>6017</v>
      </c>
      <c r="O1350" s="2" t="s">
        <v>6018</v>
      </c>
      <c r="P1350" s="2">
        <v>50</v>
      </c>
      <c r="Q1350" s="3" t="s">
        <v>2494</v>
      </c>
      <c r="R1350" s="2" t="s">
        <v>1079</v>
      </c>
      <c r="S1350" s="3" t="s">
        <v>2495</v>
      </c>
      <c r="T1350" s="3" t="s">
        <v>2496</v>
      </c>
      <c r="U1350" s="2">
        <v>49500</v>
      </c>
      <c r="V1350" s="2">
        <v>4</v>
      </c>
      <c r="W1350" s="2">
        <v>0</v>
      </c>
      <c r="X1350" s="2" t="s">
        <v>6017</v>
      </c>
      <c r="Z1350" s="51">
        <v>45890.589676851901</v>
      </c>
      <c r="AB1350" s="2" t="s">
        <v>950</v>
      </c>
    </row>
    <row r="1351" spans="1:28" ht="15.75" x14ac:dyDescent="0.25">
      <c r="A1351" s="2">
        <v>1350</v>
      </c>
      <c r="B1351" s="50" t="s">
        <v>6019</v>
      </c>
      <c r="C1351" s="47">
        <f ca="1">SUMIF([1]Data!$AC$2:$AC$173,C1351,[1]Data!$AD$2:$AD$173)</f>
        <v>0</v>
      </c>
      <c r="D1351" s="51">
        <v>45890</v>
      </c>
      <c r="E1351" s="51">
        <v>45895</v>
      </c>
      <c r="F1351" s="52">
        <v>45890.590487349502</v>
      </c>
      <c r="G1351" s="3" t="s">
        <v>6020</v>
      </c>
      <c r="H1351" s="51"/>
      <c r="I1351" s="2" t="s">
        <v>2487</v>
      </c>
      <c r="J1351" s="3" t="s">
        <v>2488</v>
      </c>
      <c r="K1351" s="2" t="s">
        <v>2489</v>
      </c>
      <c r="L1351" s="2" t="s">
        <v>2490</v>
      </c>
      <c r="M1351" s="3" t="s">
        <v>6021</v>
      </c>
      <c r="N1351" s="2" t="s">
        <v>6022</v>
      </c>
      <c r="O1351" s="2" t="s">
        <v>6023</v>
      </c>
      <c r="P1351" s="2">
        <v>10</v>
      </c>
      <c r="Q1351" s="3" t="s">
        <v>2519</v>
      </c>
      <c r="R1351" s="2" t="s">
        <v>951</v>
      </c>
      <c r="S1351" s="3" t="s">
        <v>2520</v>
      </c>
      <c r="T1351" s="3" t="s">
        <v>2496</v>
      </c>
      <c r="U1351" s="2">
        <v>111058</v>
      </c>
      <c r="V1351" s="2">
        <v>4</v>
      </c>
      <c r="W1351" s="2">
        <v>0</v>
      </c>
      <c r="X1351" s="2" t="s">
        <v>6024</v>
      </c>
      <c r="Z1351" s="51">
        <v>45890.590485497698</v>
      </c>
      <c r="AB1351" s="2" t="s">
        <v>950</v>
      </c>
    </row>
    <row r="1352" spans="1:28" ht="15.75" x14ac:dyDescent="0.25">
      <c r="A1352" s="2">
        <v>1351</v>
      </c>
      <c r="B1352" s="50" t="s">
        <v>6019</v>
      </c>
      <c r="C1352" s="47">
        <f ca="1">SUMIF([1]Data!$AC$2:$AC$173,C1352,[1]Data!$AD$2:$AD$173)</f>
        <v>0</v>
      </c>
      <c r="D1352" s="51">
        <v>45890</v>
      </c>
      <c r="E1352" s="51">
        <v>45895</v>
      </c>
      <c r="F1352" s="52">
        <v>45890.590487349502</v>
      </c>
      <c r="G1352" s="3" t="s">
        <v>6020</v>
      </c>
      <c r="H1352" s="51"/>
      <c r="I1352" s="2" t="s">
        <v>2487</v>
      </c>
      <c r="J1352" s="3" t="s">
        <v>2488</v>
      </c>
      <c r="K1352" s="2" t="s">
        <v>2489</v>
      </c>
      <c r="L1352" s="2" t="s">
        <v>2490</v>
      </c>
      <c r="M1352" s="3" t="s">
        <v>6021</v>
      </c>
      <c r="N1352" s="2" t="s">
        <v>6022</v>
      </c>
      <c r="O1352" s="2" t="s">
        <v>6023</v>
      </c>
      <c r="P1352" s="2">
        <v>20</v>
      </c>
      <c r="Q1352" s="3" t="s">
        <v>2556</v>
      </c>
      <c r="R1352" s="2" t="s">
        <v>960</v>
      </c>
      <c r="S1352" s="3" t="s">
        <v>2557</v>
      </c>
      <c r="T1352" s="3" t="s">
        <v>2496</v>
      </c>
      <c r="U1352" s="2">
        <v>55595</v>
      </c>
      <c r="V1352" s="2">
        <v>1</v>
      </c>
      <c r="W1352" s="2">
        <v>0</v>
      </c>
      <c r="X1352" s="2" t="s">
        <v>6024</v>
      </c>
      <c r="Z1352" s="51">
        <v>45890.590485497698</v>
      </c>
      <c r="AB1352" s="2" t="s">
        <v>950</v>
      </c>
    </row>
    <row r="1353" spans="1:28" ht="15.75" x14ac:dyDescent="0.25">
      <c r="A1353" s="2">
        <v>1352</v>
      </c>
      <c r="B1353" s="50" t="s">
        <v>6025</v>
      </c>
      <c r="C1353" s="47">
        <f ca="1">SUMIF([1]Data!$AC$2:$AC$173,C1353,[1]Data!$AD$2:$AD$173)</f>
        <v>0</v>
      </c>
      <c r="D1353" s="51">
        <v>45890</v>
      </c>
      <c r="E1353" s="51">
        <v>45895</v>
      </c>
      <c r="F1353" s="52">
        <v>45890.591832557897</v>
      </c>
      <c r="G1353" s="3" t="s">
        <v>6026</v>
      </c>
      <c r="H1353" s="51"/>
      <c r="I1353" s="2" t="s">
        <v>2487</v>
      </c>
      <c r="J1353" s="3" t="s">
        <v>2488</v>
      </c>
      <c r="K1353" s="2" t="s">
        <v>2489</v>
      </c>
      <c r="L1353" s="2" t="s">
        <v>2490</v>
      </c>
      <c r="M1353" s="3" t="s">
        <v>1460</v>
      </c>
      <c r="N1353" s="2" t="s">
        <v>1459</v>
      </c>
      <c r="O1353" s="2" t="s">
        <v>5221</v>
      </c>
      <c r="P1353" s="2">
        <v>10</v>
      </c>
      <c r="Q1353" s="3" t="s">
        <v>2519</v>
      </c>
      <c r="R1353" s="2" t="s">
        <v>951</v>
      </c>
      <c r="S1353" s="3" t="s">
        <v>2520</v>
      </c>
      <c r="T1353" s="3" t="s">
        <v>2496</v>
      </c>
      <c r="U1353" s="2">
        <v>111058</v>
      </c>
      <c r="V1353" s="2">
        <v>1</v>
      </c>
      <c r="W1353" s="2">
        <v>0</v>
      </c>
      <c r="X1353" s="2" t="s">
        <v>1459</v>
      </c>
      <c r="Z1353" s="51">
        <v>45890.591830787002</v>
      </c>
      <c r="AA1353" s="2" t="s">
        <v>6027</v>
      </c>
      <c r="AB1353" s="2" t="s">
        <v>950</v>
      </c>
    </row>
    <row r="1354" spans="1:28" ht="15.75" x14ac:dyDescent="0.25">
      <c r="A1354" s="2">
        <v>1353</v>
      </c>
      <c r="B1354" s="50" t="s">
        <v>6028</v>
      </c>
      <c r="C1354" s="47">
        <f ca="1">SUMIF([1]Data!$AC$2:$AC$173,C1354,[1]Data!$AD$2:$AD$173)</f>
        <v>0</v>
      </c>
      <c r="D1354" s="51">
        <v>45890</v>
      </c>
      <c r="E1354" s="51">
        <v>45895</v>
      </c>
      <c r="F1354" s="52">
        <v>45890.595428437497</v>
      </c>
      <c r="G1354" s="3" t="s">
        <v>6029</v>
      </c>
      <c r="H1354" s="51"/>
      <c r="I1354" s="2" t="s">
        <v>2487</v>
      </c>
      <c r="J1354" s="3" t="s">
        <v>2488</v>
      </c>
      <c r="K1354" s="2" t="s">
        <v>2489</v>
      </c>
      <c r="L1354" s="2" t="s">
        <v>2490</v>
      </c>
      <c r="M1354" s="3" t="s">
        <v>6030</v>
      </c>
      <c r="N1354" s="2" t="s">
        <v>6031</v>
      </c>
      <c r="O1354" s="2" t="s">
        <v>6032</v>
      </c>
      <c r="P1354" s="2">
        <v>10</v>
      </c>
      <c r="Q1354" s="3" t="s">
        <v>2556</v>
      </c>
      <c r="R1354" s="2" t="s">
        <v>960</v>
      </c>
      <c r="S1354" s="3" t="s">
        <v>2557</v>
      </c>
      <c r="T1354" s="3" t="s">
        <v>2496</v>
      </c>
      <c r="U1354" s="2">
        <v>55595</v>
      </c>
      <c r="V1354" s="2">
        <v>1</v>
      </c>
      <c r="W1354" s="2">
        <v>0</v>
      </c>
      <c r="X1354" s="2" t="s">
        <v>6031</v>
      </c>
      <c r="Y1354" s="2" t="s">
        <v>6033</v>
      </c>
      <c r="Z1354" s="51">
        <v>45890.5954267708</v>
      </c>
      <c r="AB1354" s="2" t="s">
        <v>950</v>
      </c>
    </row>
    <row r="1355" spans="1:28" ht="15.75" x14ac:dyDescent="0.25">
      <c r="A1355" s="2">
        <v>1354</v>
      </c>
      <c r="B1355" s="50" t="s">
        <v>6028</v>
      </c>
      <c r="C1355" s="47">
        <f ca="1">SUMIF([1]Data!$AC$2:$AC$173,C1355,[1]Data!$AD$2:$AD$173)</f>
        <v>0</v>
      </c>
      <c r="D1355" s="51">
        <v>45890</v>
      </c>
      <c r="E1355" s="51">
        <v>45895</v>
      </c>
      <c r="F1355" s="52">
        <v>45890.595428437497</v>
      </c>
      <c r="G1355" s="3" t="s">
        <v>6029</v>
      </c>
      <c r="H1355" s="51"/>
      <c r="I1355" s="2" t="s">
        <v>2487</v>
      </c>
      <c r="J1355" s="3" t="s">
        <v>2488</v>
      </c>
      <c r="K1355" s="2" t="s">
        <v>2489</v>
      </c>
      <c r="L1355" s="2" t="s">
        <v>2490</v>
      </c>
      <c r="M1355" s="3" t="s">
        <v>6030</v>
      </c>
      <c r="N1355" s="2" t="s">
        <v>6031</v>
      </c>
      <c r="O1355" s="2" t="s">
        <v>6032</v>
      </c>
      <c r="P1355" s="2">
        <v>20</v>
      </c>
      <c r="Q1355" s="3" t="s">
        <v>2547</v>
      </c>
      <c r="R1355" s="2" t="s">
        <v>994</v>
      </c>
      <c r="S1355" s="3" t="s">
        <v>2548</v>
      </c>
      <c r="T1355" s="3" t="s">
        <v>2496</v>
      </c>
      <c r="U1355" s="2">
        <v>111606</v>
      </c>
      <c r="V1355" s="2">
        <v>1</v>
      </c>
      <c r="W1355" s="2">
        <v>0</v>
      </c>
      <c r="X1355" s="2" t="s">
        <v>6031</v>
      </c>
      <c r="Y1355" s="2" t="s">
        <v>6033</v>
      </c>
      <c r="Z1355" s="51">
        <v>45890.5954267708</v>
      </c>
      <c r="AB1355" s="2" t="s">
        <v>950</v>
      </c>
    </row>
    <row r="1356" spans="1:28" ht="15.75" x14ac:dyDescent="0.25">
      <c r="A1356" s="2">
        <v>1355</v>
      </c>
      <c r="B1356" s="50" t="s">
        <v>6028</v>
      </c>
      <c r="C1356" s="47">
        <f ca="1">SUMIF([1]Data!$AC$2:$AC$173,C1356,[1]Data!$AD$2:$AD$173)</f>
        <v>0</v>
      </c>
      <c r="D1356" s="51">
        <v>45890</v>
      </c>
      <c r="E1356" s="51">
        <v>45895</v>
      </c>
      <c r="F1356" s="52">
        <v>45890.595428437497</v>
      </c>
      <c r="G1356" s="3" t="s">
        <v>6029</v>
      </c>
      <c r="H1356" s="51"/>
      <c r="I1356" s="2" t="s">
        <v>2487</v>
      </c>
      <c r="J1356" s="3" t="s">
        <v>2488</v>
      </c>
      <c r="K1356" s="2" t="s">
        <v>2489</v>
      </c>
      <c r="L1356" s="2" t="s">
        <v>2490</v>
      </c>
      <c r="M1356" s="3" t="s">
        <v>6030</v>
      </c>
      <c r="N1356" s="2" t="s">
        <v>6031</v>
      </c>
      <c r="O1356" s="2" t="s">
        <v>6032</v>
      </c>
      <c r="P1356" s="2">
        <v>30</v>
      </c>
      <c r="Q1356" s="3" t="s">
        <v>2528</v>
      </c>
      <c r="R1356" s="2" t="s">
        <v>965</v>
      </c>
      <c r="S1356" s="3" t="s">
        <v>2529</v>
      </c>
      <c r="T1356" s="3" t="s">
        <v>2496</v>
      </c>
      <c r="U1356" s="2">
        <v>74250</v>
      </c>
      <c r="V1356" s="2">
        <v>2</v>
      </c>
      <c r="W1356" s="2">
        <v>0</v>
      </c>
      <c r="X1356" s="2" t="s">
        <v>6031</v>
      </c>
      <c r="Y1356" s="2" t="s">
        <v>6033</v>
      </c>
      <c r="Z1356" s="51">
        <v>45890.5954267708</v>
      </c>
      <c r="AB1356" s="2" t="s">
        <v>950</v>
      </c>
    </row>
    <row r="1357" spans="1:28" ht="15.75" x14ac:dyDescent="0.25">
      <c r="A1357" s="2">
        <v>1356</v>
      </c>
      <c r="B1357" s="50" t="s">
        <v>6028</v>
      </c>
      <c r="C1357" s="47">
        <f ca="1">SUMIF([1]Data!$AC$2:$AC$173,C1357,[1]Data!$AD$2:$AD$173)</f>
        <v>0</v>
      </c>
      <c r="D1357" s="51">
        <v>45890</v>
      </c>
      <c r="E1357" s="51">
        <v>45895</v>
      </c>
      <c r="F1357" s="52">
        <v>45890.595428437497</v>
      </c>
      <c r="G1357" s="3" t="s">
        <v>6029</v>
      </c>
      <c r="H1357" s="51"/>
      <c r="I1357" s="2" t="s">
        <v>2487</v>
      </c>
      <c r="J1357" s="3" t="s">
        <v>2488</v>
      </c>
      <c r="K1357" s="2" t="s">
        <v>2489</v>
      </c>
      <c r="L1357" s="2" t="s">
        <v>2490</v>
      </c>
      <c r="M1357" s="3" t="s">
        <v>6030</v>
      </c>
      <c r="N1357" s="2" t="s">
        <v>6031</v>
      </c>
      <c r="O1357" s="2" t="s">
        <v>6032</v>
      </c>
      <c r="P1357" s="2">
        <v>40</v>
      </c>
      <c r="Q1357" s="3" t="s">
        <v>2502</v>
      </c>
      <c r="R1357" s="2" t="s">
        <v>981</v>
      </c>
      <c r="S1357" s="3" t="s">
        <v>2503</v>
      </c>
      <c r="T1357" s="3" t="s">
        <v>2496</v>
      </c>
      <c r="U1357" s="2">
        <v>50182</v>
      </c>
      <c r="V1357" s="2">
        <v>1</v>
      </c>
      <c r="W1357" s="2">
        <v>0</v>
      </c>
      <c r="X1357" s="2" t="s">
        <v>6031</v>
      </c>
      <c r="Y1357" s="2" t="s">
        <v>6033</v>
      </c>
      <c r="Z1357" s="51">
        <v>45890.5954267708</v>
      </c>
      <c r="AB1357" s="2" t="s">
        <v>950</v>
      </c>
    </row>
    <row r="1358" spans="1:28" ht="15.75" x14ac:dyDescent="0.25">
      <c r="A1358" s="2">
        <v>1357</v>
      </c>
      <c r="B1358" s="50" t="s">
        <v>6028</v>
      </c>
      <c r="C1358" s="47">
        <f ca="1">SUMIF([1]Data!$AC$2:$AC$173,C1358,[1]Data!$AD$2:$AD$173)</f>
        <v>0</v>
      </c>
      <c r="D1358" s="51">
        <v>45890</v>
      </c>
      <c r="E1358" s="51">
        <v>45895</v>
      </c>
      <c r="F1358" s="52">
        <v>45890.595428437497</v>
      </c>
      <c r="G1358" s="3" t="s">
        <v>6029</v>
      </c>
      <c r="H1358" s="51"/>
      <c r="I1358" s="2" t="s">
        <v>2487</v>
      </c>
      <c r="J1358" s="3" t="s">
        <v>2488</v>
      </c>
      <c r="K1358" s="2" t="s">
        <v>2489</v>
      </c>
      <c r="L1358" s="2" t="s">
        <v>2490</v>
      </c>
      <c r="M1358" s="3" t="s">
        <v>6030</v>
      </c>
      <c r="N1358" s="2" t="s">
        <v>6031</v>
      </c>
      <c r="O1358" s="2" t="s">
        <v>6032</v>
      </c>
      <c r="P1358" s="2">
        <v>50</v>
      </c>
      <c r="Q1358" s="3" t="s">
        <v>2563</v>
      </c>
      <c r="R1358" s="2" t="s">
        <v>961</v>
      </c>
      <c r="S1358" s="3" t="s">
        <v>2564</v>
      </c>
      <c r="T1358" s="3" t="s">
        <v>2496</v>
      </c>
      <c r="U1358" s="2">
        <v>73431</v>
      </c>
      <c r="V1358" s="2">
        <v>2</v>
      </c>
      <c r="W1358" s="2">
        <v>0</v>
      </c>
      <c r="X1358" s="2" t="s">
        <v>6031</v>
      </c>
      <c r="Y1358" s="2" t="s">
        <v>6033</v>
      </c>
      <c r="Z1358" s="51">
        <v>45890.5954267708</v>
      </c>
      <c r="AB1358" s="2" t="s">
        <v>950</v>
      </c>
    </row>
    <row r="1359" spans="1:28" ht="15.75" x14ac:dyDescent="0.25">
      <c r="A1359" s="2">
        <v>1358</v>
      </c>
      <c r="B1359" s="50" t="s">
        <v>6028</v>
      </c>
      <c r="C1359" s="47">
        <f ca="1">SUMIF([1]Data!$AC$2:$AC$173,C1359,[1]Data!$AD$2:$AD$173)</f>
        <v>0</v>
      </c>
      <c r="D1359" s="51">
        <v>45890</v>
      </c>
      <c r="E1359" s="51">
        <v>45895</v>
      </c>
      <c r="F1359" s="52">
        <v>45890.595428437497</v>
      </c>
      <c r="G1359" s="3" t="s">
        <v>6029</v>
      </c>
      <c r="H1359" s="51"/>
      <c r="I1359" s="2" t="s">
        <v>2487</v>
      </c>
      <c r="J1359" s="3" t="s">
        <v>2488</v>
      </c>
      <c r="K1359" s="2" t="s">
        <v>2489</v>
      </c>
      <c r="L1359" s="2" t="s">
        <v>2490</v>
      </c>
      <c r="M1359" s="3" t="s">
        <v>6030</v>
      </c>
      <c r="N1359" s="2" t="s">
        <v>6031</v>
      </c>
      <c r="O1359" s="2" t="s">
        <v>6032</v>
      </c>
      <c r="P1359" s="2">
        <v>60</v>
      </c>
      <c r="Q1359" s="3" t="s">
        <v>2592</v>
      </c>
      <c r="R1359" s="2" t="s">
        <v>959</v>
      </c>
      <c r="S1359" s="3" t="s">
        <v>2593</v>
      </c>
      <c r="T1359" s="3" t="s">
        <v>2496</v>
      </c>
      <c r="U1359" s="2">
        <v>70950</v>
      </c>
      <c r="V1359" s="2">
        <v>2</v>
      </c>
      <c r="W1359" s="2">
        <v>0</v>
      </c>
      <c r="X1359" s="2" t="s">
        <v>6031</v>
      </c>
      <c r="Y1359" s="2" t="s">
        <v>6033</v>
      </c>
      <c r="Z1359" s="51">
        <v>45890.5954267708</v>
      </c>
      <c r="AB1359" s="2" t="s">
        <v>950</v>
      </c>
    </row>
    <row r="1360" spans="1:28" ht="15.75" x14ac:dyDescent="0.25">
      <c r="A1360" s="2">
        <v>1359</v>
      </c>
      <c r="B1360" s="50" t="s">
        <v>6034</v>
      </c>
      <c r="C1360" s="47">
        <f ca="1">SUMIF([1]Data!$AC$2:$AC$173,C1360,[1]Data!$AD$2:$AD$173)</f>
        <v>0</v>
      </c>
      <c r="D1360" s="51">
        <v>45890</v>
      </c>
      <c r="E1360" s="51">
        <v>45895</v>
      </c>
      <c r="F1360" s="52">
        <v>45890.596532835603</v>
      </c>
      <c r="G1360" s="3" t="s">
        <v>6035</v>
      </c>
      <c r="H1360" s="51"/>
      <c r="I1360" s="2" t="s">
        <v>2487</v>
      </c>
      <c r="J1360" s="3" t="s">
        <v>2488</v>
      </c>
      <c r="K1360" s="2" t="s">
        <v>2489</v>
      </c>
      <c r="L1360" s="2" t="s">
        <v>2490</v>
      </c>
      <c r="M1360" s="3" t="s">
        <v>6036</v>
      </c>
      <c r="N1360" s="2" t="s">
        <v>6037</v>
      </c>
      <c r="O1360" s="2" t="s">
        <v>6038</v>
      </c>
      <c r="P1360" s="2">
        <v>10</v>
      </c>
      <c r="Q1360" s="3" t="s">
        <v>2556</v>
      </c>
      <c r="R1360" s="2" t="s">
        <v>960</v>
      </c>
      <c r="S1360" s="3" t="s">
        <v>2557</v>
      </c>
      <c r="T1360" s="3" t="s">
        <v>2496</v>
      </c>
      <c r="U1360" s="2">
        <v>55595</v>
      </c>
      <c r="V1360" s="2">
        <v>2</v>
      </c>
      <c r="W1360" s="2">
        <v>0</v>
      </c>
      <c r="X1360" s="2" t="s">
        <v>6039</v>
      </c>
      <c r="Y1360" s="2" t="s">
        <v>6040</v>
      </c>
      <c r="Z1360" s="51">
        <v>45890.596530983799</v>
      </c>
      <c r="AB1360" s="2" t="s">
        <v>950</v>
      </c>
    </row>
    <row r="1361" spans="1:28" ht="15.75" x14ac:dyDescent="0.25">
      <c r="A1361" s="2">
        <v>1360</v>
      </c>
      <c r="B1361" s="50" t="s">
        <v>6034</v>
      </c>
      <c r="C1361" s="47">
        <f ca="1">SUMIF([1]Data!$AC$2:$AC$173,C1361,[1]Data!$AD$2:$AD$173)</f>
        <v>0</v>
      </c>
      <c r="D1361" s="51">
        <v>45890</v>
      </c>
      <c r="E1361" s="51">
        <v>45895</v>
      </c>
      <c r="F1361" s="52">
        <v>45890.596532835603</v>
      </c>
      <c r="G1361" s="3" t="s">
        <v>6035</v>
      </c>
      <c r="H1361" s="51"/>
      <c r="I1361" s="2" t="s">
        <v>2487</v>
      </c>
      <c r="J1361" s="3" t="s">
        <v>2488</v>
      </c>
      <c r="K1361" s="2" t="s">
        <v>2489</v>
      </c>
      <c r="L1361" s="2" t="s">
        <v>2490</v>
      </c>
      <c r="M1361" s="3" t="s">
        <v>6036</v>
      </c>
      <c r="N1361" s="2" t="s">
        <v>6037</v>
      </c>
      <c r="O1361" s="2" t="s">
        <v>6038</v>
      </c>
      <c r="P1361" s="2">
        <v>20</v>
      </c>
      <c r="Q1361" s="3" t="s">
        <v>2519</v>
      </c>
      <c r="R1361" s="2" t="s">
        <v>951</v>
      </c>
      <c r="S1361" s="3" t="s">
        <v>2520</v>
      </c>
      <c r="T1361" s="3" t="s">
        <v>2496</v>
      </c>
      <c r="U1361" s="2">
        <v>111058</v>
      </c>
      <c r="V1361" s="2">
        <v>1</v>
      </c>
      <c r="W1361" s="2">
        <v>0</v>
      </c>
      <c r="X1361" s="2" t="s">
        <v>6039</v>
      </c>
      <c r="Y1361" s="2" t="s">
        <v>6040</v>
      </c>
      <c r="Z1361" s="51">
        <v>45890.596530983799</v>
      </c>
      <c r="AB1361" s="2" t="s">
        <v>950</v>
      </c>
    </row>
    <row r="1362" spans="1:28" ht="15.75" x14ac:dyDescent="0.25">
      <c r="A1362" s="2">
        <v>1361</v>
      </c>
      <c r="B1362" s="50" t="s">
        <v>6041</v>
      </c>
      <c r="C1362" s="47">
        <f ca="1">SUMIF([1]Data!$AC$2:$AC$173,C1362,[1]Data!$AD$2:$AD$173)</f>
        <v>0</v>
      </c>
      <c r="D1362" s="51">
        <v>45890</v>
      </c>
      <c r="E1362" s="51">
        <v>45895</v>
      </c>
      <c r="F1362" s="52">
        <v>45890.597785335602</v>
      </c>
      <c r="G1362" s="3" t="s">
        <v>6042</v>
      </c>
      <c r="H1362" s="51"/>
      <c r="I1362" s="2" t="s">
        <v>2487</v>
      </c>
      <c r="J1362" s="3" t="s">
        <v>2488</v>
      </c>
      <c r="K1362" s="2" t="s">
        <v>2489</v>
      </c>
      <c r="L1362" s="2" t="s">
        <v>2490</v>
      </c>
      <c r="M1362" s="3" t="s">
        <v>3186</v>
      </c>
      <c r="N1362" s="2" t="s">
        <v>3187</v>
      </c>
      <c r="O1362" s="2" t="s">
        <v>3188</v>
      </c>
      <c r="P1362" s="2">
        <v>10</v>
      </c>
      <c r="Q1362" s="3" t="s">
        <v>2563</v>
      </c>
      <c r="R1362" s="2" t="s">
        <v>961</v>
      </c>
      <c r="S1362" s="3" t="s">
        <v>2564</v>
      </c>
      <c r="T1362" s="3" t="s">
        <v>2496</v>
      </c>
      <c r="U1362" s="2">
        <v>73431</v>
      </c>
      <c r="V1362" s="2">
        <v>2</v>
      </c>
      <c r="W1362" s="2">
        <v>0</v>
      </c>
      <c r="X1362" s="2" t="s">
        <v>3187</v>
      </c>
      <c r="Y1362" s="2" t="s">
        <v>3189</v>
      </c>
      <c r="Z1362" s="51">
        <v>45890.597784259298</v>
      </c>
      <c r="AA1362" s="2" t="s">
        <v>6043</v>
      </c>
      <c r="AB1362" s="2" t="s">
        <v>950</v>
      </c>
    </row>
    <row r="1363" spans="1:28" ht="15.75" x14ac:dyDescent="0.25">
      <c r="A1363" s="2">
        <v>1362</v>
      </c>
      <c r="B1363" s="50" t="s">
        <v>6041</v>
      </c>
      <c r="C1363" s="47">
        <f ca="1">SUMIF([1]Data!$AC$2:$AC$173,C1363,[1]Data!$AD$2:$AD$173)</f>
        <v>0</v>
      </c>
      <c r="D1363" s="51">
        <v>45890</v>
      </c>
      <c r="E1363" s="51">
        <v>45895</v>
      </c>
      <c r="F1363" s="52">
        <v>45890.597785335602</v>
      </c>
      <c r="G1363" s="3" t="s">
        <v>6042</v>
      </c>
      <c r="H1363" s="51"/>
      <c r="I1363" s="2" t="s">
        <v>2487</v>
      </c>
      <c r="J1363" s="3" t="s">
        <v>2488</v>
      </c>
      <c r="K1363" s="2" t="s">
        <v>2489</v>
      </c>
      <c r="L1363" s="2" t="s">
        <v>2490</v>
      </c>
      <c r="M1363" s="3" t="s">
        <v>3186</v>
      </c>
      <c r="N1363" s="2" t="s">
        <v>3187</v>
      </c>
      <c r="O1363" s="2" t="s">
        <v>3188</v>
      </c>
      <c r="P1363" s="2">
        <v>20</v>
      </c>
      <c r="Q1363" s="3" t="s">
        <v>2494</v>
      </c>
      <c r="R1363" s="2" t="s">
        <v>1079</v>
      </c>
      <c r="S1363" s="3" t="s">
        <v>2495</v>
      </c>
      <c r="T1363" s="3" t="s">
        <v>2496</v>
      </c>
      <c r="U1363" s="2">
        <v>49500</v>
      </c>
      <c r="V1363" s="2">
        <v>1</v>
      </c>
      <c r="W1363" s="2">
        <v>0</v>
      </c>
      <c r="X1363" s="2" t="s">
        <v>3187</v>
      </c>
      <c r="Y1363" s="2" t="s">
        <v>3189</v>
      </c>
      <c r="Z1363" s="51">
        <v>45890.597784259298</v>
      </c>
      <c r="AA1363" s="2" t="s">
        <v>6043</v>
      </c>
      <c r="AB1363" s="2" t="s">
        <v>950</v>
      </c>
    </row>
    <row r="1364" spans="1:28" ht="15.75" x14ac:dyDescent="0.25">
      <c r="A1364" s="2">
        <v>1363</v>
      </c>
      <c r="B1364" s="50" t="s">
        <v>6041</v>
      </c>
      <c r="C1364" s="47">
        <f ca="1">SUMIF([1]Data!$AC$2:$AC$173,C1364,[1]Data!$AD$2:$AD$173)</f>
        <v>0</v>
      </c>
      <c r="D1364" s="51">
        <v>45890</v>
      </c>
      <c r="E1364" s="51">
        <v>45895</v>
      </c>
      <c r="F1364" s="52">
        <v>45890.597785335602</v>
      </c>
      <c r="G1364" s="3" t="s">
        <v>6042</v>
      </c>
      <c r="H1364" s="51"/>
      <c r="I1364" s="2" t="s">
        <v>2487</v>
      </c>
      <c r="J1364" s="3" t="s">
        <v>2488</v>
      </c>
      <c r="K1364" s="2" t="s">
        <v>2489</v>
      </c>
      <c r="L1364" s="2" t="s">
        <v>2490</v>
      </c>
      <c r="M1364" s="3" t="s">
        <v>3186</v>
      </c>
      <c r="N1364" s="2" t="s">
        <v>3187</v>
      </c>
      <c r="O1364" s="2" t="s">
        <v>3188</v>
      </c>
      <c r="P1364" s="2">
        <v>30</v>
      </c>
      <c r="Q1364" s="3" t="s">
        <v>2502</v>
      </c>
      <c r="R1364" s="2" t="s">
        <v>981</v>
      </c>
      <c r="S1364" s="3" t="s">
        <v>2503</v>
      </c>
      <c r="T1364" s="3" t="s">
        <v>2496</v>
      </c>
      <c r="U1364" s="2">
        <v>50182</v>
      </c>
      <c r="V1364" s="2">
        <v>1</v>
      </c>
      <c r="W1364" s="2">
        <v>0</v>
      </c>
      <c r="X1364" s="2" t="s">
        <v>3187</v>
      </c>
      <c r="Y1364" s="2" t="s">
        <v>3189</v>
      </c>
      <c r="Z1364" s="51">
        <v>45890.597784259298</v>
      </c>
      <c r="AA1364" s="2" t="s">
        <v>6043</v>
      </c>
      <c r="AB1364" s="2" t="s">
        <v>950</v>
      </c>
    </row>
    <row r="1365" spans="1:28" ht="15.75" x14ac:dyDescent="0.25">
      <c r="A1365" s="2">
        <v>1364</v>
      </c>
      <c r="B1365" s="50" t="s">
        <v>6044</v>
      </c>
      <c r="C1365" s="47">
        <f ca="1">SUMIF([1]Data!$AC$2:$AC$173,C1365,[1]Data!$AD$2:$AD$173)</f>
        <v>0</v>
      </c>
      <c r="D1365" s="51">
        <v>45890</v>
      </c>
      <c r="E1365" s="51">
        <v>45890</v>
      </c>
      <c r="F1365" s="52">
        <v>45890.601435995399</v>
      </c>
      <c r="G1365" s="3" t="s">
        <v>6045</v>
      </c>
      <c r="H1365" s="51"/>
      <c r="I1365" s="2" t="s">
        <v>2487</v>
      </c>
      <c r="J1365" s="3" t="s">
        <v>2488</v>
      </c>
      <c r="K1365" s="2" t="s">
        <v>2489</v>
      </c>
      <c r="L1365" s="2" t="s">
        <v>2490</v>
      </c>
      <c r="M1365" s="3" t="s">
        <v>5928</v>
      </c>
      <c r="N1365" s="2" t="s">
        <v>5929</v>
      </c>
      <c r="O1365" s="2" t="s">
        <v>5930</v>
      </c>
      <c r="P1365" s="2">
        <v>10</v>
      </c>
      <c r="Q1365" s="3" t="s">
        <v>2592</v>
      </c>
      <c r="R1365" s="2" t="s">
        <v>959</v>
      </c>
      <c r="S1365" s="3" t="s">
        <v>2593</v>
      </c>
      <c r="T1365" s="3" t="s">
        <v>2496</v>
      </c>
      <c r="U1365" s="2">
        <v>70950</v>
      </c>
      <c r="V1365" s="2">
        <v>1</v>
      </c>
      <c r="W1365" s="2">
        <v>0</v>
      </c>
      <c r="X1365" s="2" t="s">
        <v>5929</v>
      </c>
      <c r="Y1365" s="2" t="s">
        <v>5931</v>
      </c>
      <c r="Z1365" s="51">
        <v>45890.601433946802</v>
      </c>
      <c r="AB1365" s="2" t="s">
        <v>950</v>
      </c>
    </row>
    <row r="1366" spans="1:28" ht="15.75" x14ac:dyDescent="0.25">
      <c r="A1366" s="2">
        <v>1365</v>
      </c>
      <c r="B1366" s="50" t="s">
        <v>6046</v>
      </c>
      <c r="C1366" s="47">
        <f ca="1">SUMIF([1]Data!$AC$2:$AC$173,C1366,[1]Data!$AD$2:$AD$173)</f>
        <v>0</v>
      </c>
      <c r="D1366" s="51">
        <v>45890</v>
      </c>
      <c r="E1366" s="51">
        <v>45895</v>
      </c>
      <c r="F1366" s="52">
        <v>45890.602509027798</v>
      </c>
      <c r="G1366" s="3" t="s">
        <v>6047</v>
      </c>
      <c r="H1366" s="51"/>
      <c r="I1366" s="2" t="s">
        <v>2487</v>
      </c>
      <c r="J1366" s="3" t="s">
        <v>2488</v>
      </c>
      <c r="K1366" s="2" t="s">
        <v>2489</v>
      </c>
      <c r="L1366" s="2" t="s">
        <v>2490</v>
      </c>
      <c r="M1366" s="3" t="s">
        <v>3304</v>
      </c>
      <c r="N1366" s="2" t="s">
        <v>3305</v>
      </c>
      <c r="O1366" s="2" t="s">
        <v>3306</v>
      </c>
      <c r="P1366" s="2">
        <v>10</v>
      </c>
      <c r="Q1366" s="3" t="s">
        <v>2519</v>
      </c>
      <c r="R1366" s="2" t="s">
        <v>951</v>
      </c>
      <c r="S1366" s="3" t="s">
        <v>2520</v>
      </c>
      <c r="T1366" s="3" t="s">
        <v>2496</v>
      </c>
      <c r="U1366" s="2">
        <v>111058</v>
      </c>
      <c r="V1366" s="2">
        <v>2</v>
      </c>
      <c r="W1366" s="2">
        <v>0</v>
      </c>
      <c r="X1366" s="2" t="s">
        <v>3305</v>
      </c>
      <c r="Y1366" s="2" t="s">
        <v>3307</v>
      </c>
      <c r="Z1366" s="51">
        <v>45890.602507256903</v>
      </c>
      <c r="AB1366" s="2" t="s">
        <v>950</v>
      </c>
    </row>
    <row r="1367" spans="1:28" ht="15.75" x14ac:dyDescent="0.25">
      <c r="A1367" s="2">
        <v>1366</v>
      </c>
      <c r="B1367" s="50" t="s">
        <v>6046</v>
      </c>
      <c r="C1367" s="47">
        <f ca="1">SUMIF([1]Data!$AC$2:$AC$173,C1367,[1]Data!$AD$2:$AD$173)</f>
        <v>0</v>
      </c>
      <c r="D1367" s="51">
        <v>45890</v>
      </c>
      <c r="E1367" s="51">
        <v>45895</v>
      </c>
      <c r="F1367" s="52">
        <v>45890.602509027798</v>
      </c>
      <c r="G1367" s="3" t="s">
        <v>6047</v>
      </c>
      <c r="H1367" s="51"/>
      <c r="I1367" s="2" t="s">
        <v>2487</v>
      </c>
      <c r="J1367" s="3" t="s">
        <v>2488</v>
      </c>
      <c r="K1367" s="2" t="s">
        <v>2489</v>
      </c>
      <c r="L1367" s="2" t="s">
        <v>2490</v>
      </c>
      <c r="M1367" s="3" t="s">
        <v>3304</v>
      </c>
      <c r="N1367" s="2" t="s">
        <v>3305</v>
      </c>
      <c r="O1367" s="2" t="s">
        <v>3306</v>
      </c>
      <c r="P1367" s="2">
        <v>20</v>
      </c>
      <c r="Q1367" s="3" t="s">
        <v>2547</v>
      </c>
      <c r="R1367" s="2" t="s">
        <v>994</v>
      </c>
      <c r="S1367" s="3" t="s">
        <v>2548</v>
      </c>
      <c r="T1367" s="3" t="s">
        <v>2496</v>
      </c>
      <c r="U1367" s="2">
        <v>111606</v>
      </c>
      <c r="V1367" s="2">
        <v>5</v>
      </c>
      <c r="W1367" s="2">
        <v>0</v>
      </c>
      <c r="X1367" s="2" t="s">
        <v>3305</v>
      </c>
      <c r="Y1367" s="2" t="s">
        <v>3307</v>
      </c>
      <c r="Z1367" s="51">
        <v>45890.602507256903</v>
      </c>
      <c r="AB1367" s="2" t="s">
        <v>950</v>
      </c>
    </row>
    <row r="1368" spans="1:28" ht="15.75" x14ac:dyDescent="0.25">
      <c r="A1368" s="2">
        <v>1367</v>
      </c>
      <c r="B1368" s="50" t="s">
        <v>6046</v>
      </c>
      <c r="C1368" s="47">
        <f ca="1">SUMIF([1]Data!$AC$2:$AC$173,C1368,[1]Data!$AD$2:$AD$173)</f>
        <v>0</v>
      </c>
      <c r="D1368" s="51">
        <v>45890</v>
      </c>
      <c r="E1368" s="51">
        <v>45895</v>
      </c>
      <c r="F1368" s="52">
        <v>45890.602509027798</v>
      </c>
      <c r="G1368" s="3" t="s">
        <v>6047</v>
      </c>
      <c r="H1368" s="51"/>
      <c r="I1368" s="2" t="s">
        <v>2487</v>
      </c>
      <c r="J1368" s="3" t="s">
        <v>2488</v>
      </c>
      <c r="K1368" s="2" t="s">
        <v>2489</v>
      </c>
      <c r="L1368" s="2" t="s">
        <v>2490</v>
      </c>
      <c r="M1368" s="3" t="s">
        <v>3304</v>
      </c>
      <c r="N1368" s="2" t="s">
        <v>3305</v>
      </c>
      <c r="O1368" s="2" t="s">
        <v>3306</v>
      </c>
      <c r="P1368" s="2">
        <v>30</v>
      </c>
      <c r="Q1368" s="3" t="s">
        <v>2502</v>
      </c>
      <c r="R1368" s="2" t="s">
        <v>981</v>
      </c>
      <c r="S1368" s="3" t="s">
        <v>2503</v>
      </c>
      <c r="T1368" s="3" t="s">
        <v>2496</v>
      </c>
      <c r="U1368" s="2">
        <v>50182</v>
      </c>
      <c r="V1368" s="2">
        <v>2</v>
      </c>
      <c r="W1368" s="2">
        <v>0</v>
      </c>
      <c r="X1368" s="2" t="s">
        <v>3305</v>
      </c>
      <c r="Y1368" s="2" t="s">
        <v>3307</v>
      </c>
      <c r="Z1368" s="51">
        <v>45890.602507256903</v>
      </c>
      <c r="AB1368" s="2" t="s">
        <v>950</v>
      </c>
    </row>
    <row r="1369" spans="1:28" ht="15.75" x14ac:dyDescent="0.25">
      <c r="A1369" s="2">
        <v>1368</v>
      </c>
      <c r="B1369" s="50" t="s">
        <v>6046</v>
      </c>
      <c r="C1369" s="47">
        <f ca="1">SUMIF([1]Data!$AC$2:$AC$173,C1369,[1]Data!$AD$2:$AD$173)</f>
        <v>0</v>
      </c>
      <c r="D1369" s="51">
        <v>45890</v>
      </c>
      <c r="E1369" s="51">
        <v>45895</v>
      </c>
      <c r="F1369" s="52">
        <v>45890.602509027798</v>
      </c>
      <c r="G1369" s="3" t="s">
        <v>6047</v>
      </c>
      <c r="H1369" s="51"/>
      <c r="I1369" s="2" t="s">
        <v>2487</v>
      </c>
      <c r="J1369" s="3" t="s">
        <v>2488</v>
      </c>
      <c r="K1369" s="2" t="s">
        <v>2489</v>
      </c>
      <c r="L1369" s="2" t="s">
        <v>2490</v>
      </c>
      <c r="M1369" s="3" t="s">
        <v>3304</v>
      </c>
      <c r="N1369" s="2" t="s">
        <v>3305</v>
      </c>
      <c r="O1369" s="2" t="s">
        <v>3306</v>
      </c>
      <c r="P1369" s="2">
        <v>40</v>
      </c>
      <c r="Q1369" s="3" t="s">
        <v>2592</v>
      </c>
      <c r="R1369" s="2" t="s">
        <v>959</v>
      </c>
      <c r="S1369" s="3" t="s">
        <v>2593</v>
      </c>
      <c r="T1369" s="3" t="s">
        <v>2496</v>
      </c>
      <c r="U1369" s="2">
        <v>70950</v>
      </c>
      <c r="V1369" s="2">
        <v>2</v>
      </c>
      <c r="W1369" s="2">
        <v>0</v>
      </c>
      <c r="X1369" s="2" t="s">
        <v>3305</v>
      </c>
      <c r="Y1369" s="2" t="s">
        <v>3307</v>
      </c>
      <c r="Z1369" s="51">
        <v>45890.602507256903</v>
      </c>
      <c r="AB1369" s="2" t="s">
        <v>950</v>
      </c>
    </row>
    <row r="1370" spans="1:28" ht="15.75" x14ac:dyDescent="0.25">
      <c r="A1370" s="2">
        <v>1369</v>
      </c>
      <c r="B1370" s="50" t="s">
        <v>6048</v>
      </c>
      <c r="C1370" s="47">
        <f ca="1">SUMIF([1]Data!$AC$2:$AC$173,C1370,[1]Data!$AD$2:$AD$173)</f>
        <v>0</v>
      </c>
      <c r="D1370" s="51">
        <v>45890</v>
      </c>
      <c r="E1370" s="51">
        <v>45890</v>
      </c>
      <c r="F1370" s="52">
        <v>45890.605323113399</v>
      </c>
      <c r="G1370" s="3" t="s">
        <v>6049</v>
      </c>
      <c r="H1370" s="51"/>
      <c r="I1370" s="2" t="s">
        <v>2487</v>
      </c>
      <c r="J1370" s="3" t="s">
        <v>2488</v>
      </c>
      <c r="K1370" s="2" t="s">
        <v>2489</v>
      </c>
      <c r="L1370" s="2" t="s">
        <v>2490</v>
      </c>
      <c r="M1370" s="3" t="s">
        <v>6050</v>
      </c>
      <c r="N1370" s="2" t="s">
        <v>6051</v>
      </c>
      <c r="O1370" s="2" t="s">
        <v>6052</v>
      </c>
      <c r="P1370" s="2">
        <v>10</v>
      </c>
      <c r="Q1370" s="3" t="s">
        <v>2528</v>
      </c>
      <c r="R1370" s="2" t="s">
        <v>965</v>
      </c>
      <c r="S1370" s="3" t="s">
        <v>2529</v>
      </c>
      <c r="T1370" s="3" t="s">
        <v>2496</v>
      </c>
      <c r="U1370" s="2">
        <v>74250</v>
      </c>
      <c r="V1370" s="2">
        <v>1</v>
      </c>
      <c r="W1370" s="2">
        <v>0</v>
      </c>
      <c r="X1370" s="2" t="s">
        <v>6051</v>
      </c>
      <c r="Y1370" s="2" t="s">
        <v>2541</v>
      </c>
      <c r="Z1370" s="51">
        <v>45890.605320983799</v>
      </c>
      <c r="AB1370" s="2" t="s">
        <v>950</v>
      </c>
    </row>
    <row r="1371" spans="1:28" ht="15.75" x14ac:dyDescent="0.25">
      <c r="A1371" s="2">
        <v>1370</v>
      </c>
      <c r="B1371" s="50" t="s">
        <v>6053</v>
      </c>
      <c r="C1371" s="47">
        <f ca="1">SUMIF([1]Data!$AC$2:$AC$173,C1371,[1]Data!$AD$2:$AD$173)</f>
        <v>0</v>
      </c>
      <c r="D1371" s="51">
        <v>45890</v>
      </c>
      <c r="E1371" s="51">
        <v>45900</v>
      </c>
      <c r="F1371" s="52">
        <v>45890.609216238401</v>
      </c>
      <c r="G1371" s="3" t="s">
        <v>6054</v>
      </c>
      <c r="H1371" s="51"/>
      <c r="I1371" s="2" t="s">
        <v>2487</v>
      </c>
      <c r="J1371" s="3" t="s">
        <v>2488</v>
      </c>
      <c r="K1371" s="2" t="s">
        <v>2489</v>
      </c>
      <c r="L1371" s="2" t="s">
        <v>2490</v>
      </c>
      <c r="M1371" s="3" t="s">
        <v>6055</v>
      </c>
      <c r="N1371" s="2" t="s">
        <v>6056</v>
      </c>
      <c r="O1371" s="2" t="s">
        <v>6057</v>
      </c>
      <c r="P1371" s="2">
        <v>10</v>
      </c>
      <c r="Q1371" s="3" t="s">
        <v>2547</v>
      </c>
      <c r="R1371" s="2" t="s">
        <v>994</v>
      </c>
      <c r="S1371" s="3" t="s">
        <v>2548</v>
      </c>
      <c r="T1371" s="3" t="s">
        <v>2496</v>
      </c>
      <c r="U1371" s="2">
        <v>111606</v>
      </c>
      <c r="V1371" s="2">
        <v>1</v>
      </c>
      <c r="W1371" s="2">
        <v>0</v>
      </c>
      <c r="X1371" s="2" t="s">
        <v>6058</v>
      </c>
      <c r="Y1371" s="2" t="s">
        <v>6059</v>
      </c>
      <c r="Z1371" s="51">
        <v>45890.6092146644</v>
      </c>
      <c r="AB1371" s="2" t="s">
        <v>950</v>
      </c>
    </row>
    <row r="1372" spans="1:28" ht="15.75" x14ac:dyDescent="0.25">
      <c r="A1372" s="2">
        <v>1371</v>
      </c>
      <c r="B1372" s="50" t="s">
        <v>6053</v>
      </c>
      <c r="C1372" s="47">
        <f ca="1">SUMIF([1]Data!$AC$2:$AC$173,C1372,[1]Data!$AD$2:$AD$173)</f>
        <v>0</v>
      </c>
      <c r="D1372" s="51">
        <v>45890</v>
      </c>
      <c r="E1372" s="51">
        <v>45900</v>
      </c>
      <c r="F1372" s="52">
        <v>45890.609216238401</v>
      </c>
      <c r="G1372" s="3" t="s">
        <v>6054</v>
      </c>
      <c r="H1372" s="51"/>
      <c r="I1372" s="2" t="s">
        <v>2487</v>
      </c>
      <c r="J1372" s="3" t="s">
        <v>2488</v>
      </c>
      <c r="K1372" s="2" t="s">
        <v>2489</v>
      </c>
      <c r="L1372" s="2" t="s">
        <v>2490</v>
      </c>
      <c r="M1372" s="3" t="s">
        <v>6055</v>
      </c>
      <c r="N1372" s="2" t="s">
        <v>6056</v>
      </c>
      <c r="O1372" s="2" t="s">
        <v>6057</v>
      </c>
      <c r="P1372" s="2">
        <v>20</v>
      </c>
      <c r="Q1372" s="3" t="s">
        <v>2519</v>
      </c>
      <c r="R1372" s="2" t="s">
        <v>951</v>
      </c>
      <c r="S1372" s="3" t="s">
        <v>2520</v>
      </c>
      <c r="T1372" s="3" t="s">
        <v>2496</v>
      </c>
      <c r="U1372" s="2">
        <v>111058</v>
      </c>
      <c r="V1372" s="2">
        <v>1</v>
      </c>
      <c r="W1372" s="2">
        <v>0</v>
      </c>
      <c r="X1372" s="2" t="s">
        <v>6058</v>
      </c>
      <c r="Y1372" s="2" t="s">
        <v>6059</v>
      </c>
      <c r="Z1372" s="51">
        <v>45890.6092146644</v>
      </c>
      <c r="AB1372" s="2" t="s">
        <v>950</v>
      </c>
    </row>
    <row r="1373" spans="1:28" ht="15.75" x14ac:dyDescent="0.25">
      <c r="A1373" s="2">
        <v>1372</v>
      </c>
      <c r="B1373" s="50" t="s">
        <v>6053</v>
      </c>
      <c r="C1373" s="47">
        <f ca="1">SUMIF([1]Data!$AC$2:$AC$173,C1373,[1]Data!$AD$2:$AD$173)</f>
        <v>0</v>
      </c>
      <c r="D1373" s="51">
        <v>45890</v>
      </c>
      <c r="E1373" s="51">
        <v>45900</v>
      </c>
      <c r="F1373" s="52">
        <v>45890.609216238401</v>
      </c>
      <c r="G1373" s="3" t="s">
        <v>6054</v>
      </c>
      <c r="H1373" s="51"/>
      <c r="I1373" s="2" t="s">
        <v>2487</v>
      </c>
      <c r="J1373" s="3" t="s">
        <v>2488</v>
      </c>
      <c r="K1373" s="2" t="s">
        <v>2489</v>
      </c>
      <c r="L1373" s="2" t="s">
        <v>2490</v>
      </c>
      <c r="M1373" s="3" t="s">
        <v>6055</v>
      </c>
      <c r="N1373" s="2" t="s">
        <v>6056</v>
      </c>
      <c r="O1373" s="2" t="s">
        <v>6057</v>
      </c>
      <c r="P1373" s="2">
        <v>30</v>
      </c>
      <c r="Q1373" s="3" t="s">
        <v>2510</v>
      </c>
      <c r="R1373" s="2" t="s">
        <v>955</v>
      </c>
      <c r="S1373" s="3" t="s">
        <v>2511</v>
      </c>
      <c r="T1373" s="3" t="s">
        <v>2496</v>
      </c>
      <c r="U1373" s="2">
        <v>46000</v>
      </c>
      <c r="V1373" s="2">
        <v>1</v>
      </c>
      <c r="W1373" s="2">
        <v>0</v>
      </c>
      <c r="X1373" s="2" t="s">
        <v>6058</v>
      </c>
      <c r="Y1373" s="2" t="s">
        <v>6059</v>
      </c>
      <c r="Z1373" s="51">
        <v>45890.6092146644</v>
      </c>
      <c r="AB1373" s="2" t="s">
        <v>950</v>
      </c>
    </row>
    <row r="1374" spans="1:28" ht="15.75" x14ac:dyDescent="0.25">
      <c r="A1374" s="2">
        <v>1373</v>
      </c>
      <c r="B1374" s="50" t="s">
        <v>6053</v>
      </c>
      <c r="C1374" s="47">
        <f ca="1">SUMIF([1]Data!$AC$2:$AC$173,C1374,[1]Data!$AD$2:$AD$173)</f>
        <v>0</v>
      </c>
      <c r="D1374" s="51">
        <v>45890</v>
      </c>
      <c r="E1374" s="51">
        <v>45900</v>
      </c>
      <c r="F1374" s="52">
        <v>45890.609216238401</v>
      </c>
      <c r="G1374" s="3" t="s">
        <v>6054</v>
      </c>
      <c r="H1374" s="51"/>
      <c r="I1374" s="2" t="s">
        <v>2487</v>
      </c>
      <c r="J1374" s="3" t="s">
        <v>2488</v>
      </c>
      <c r="K1374" s="2" t="s">
        <v>2489</v>
      </c>
      <c r="L1374" s="2" t="s">
        <v>2490</v>
      </c>
      <c r="M1374" s="3" t="s">
        <v>6055</v>
      </c>
      <c r="N1374" s="2" t="s">
        <v>6056</v>
      </c>
      <c r="O1374" s="2" t="s">
        <v>6057</v>
      </c>
      <c r="P1374" s="2">
        <v>40</v>
      </c>
      <c r="Q1374" s="3" t="s">
        <v>2563</v>
      </c>
      <c r="R1374" s="2" t="s">
        <v>961</v>
      </c>
      <c r="S1374" s="3" t="s">
        <v>2564</v>
      </c>
      <c r="T1374" s="3" t="s">
        <v>2496</v>
      </c>
      <c r="U1374" s="2">
        <v>73431</v>
      </c>
      <c r="V1374" s="2">
        <v>1</v>
      </c>
      <c r="W1374" s="2">
        <v>0</v>
      </c>
      <c r="X1374" s="2" t="s">
        <v>6058</v>
      </c>
      <c r="Y1374" s="2" t="s">
        <v>6059</v>
      </c>
      <c r="Z1374" s="51">
        <v>45890.6092146644</v>
      </c>
      <c r="AB1374" s="2" t="s">
        <v>950</v>
      </c>
    </row>
    <row r="1375" spans="1:28" ht="15.75" x14ac:dyDescent="0.25">
      <c r="A1375" s="2">
        <v>1374</v>
      </c>
      <c r="B1375" s="50" t="s">
        <v>6053</v>
      </c>
      <c r="C1375" s="47">
        <f ca="1">SUMIF([1]Data!$AC$2:$AC$173,C1375,[1]Data!$AD$2:$AD$173)</f>
        <v>0</v>
      </c>
      <c r="D1375" s="51">
        <v>45890</v>
      </c>
      <c r="E1375" s="51">
        <v>45900</v>
      </c>
      <c r="F1375" s="52">
        <v>45890.609216238401</v>
      </c>
      <c r="G1375" s="3" t="s">
        <v>6054</v>
      </c>
      <c r="H1375" s="51"/>
      <c r="I1375" s="2" t="s">
        <v>2487</v>
      </c>
      <c r="J1375" s="3" t="s">
        <v>2488</v>
      </c>
      <c r="K1375" s="2" t="s">
        <v>2489</v>
      </c>
      <c r="L1375" s="2" t="s">
        <v>2490</v>
      </c>
      <c r="M1375" s="3" t="s">
        <v>6055</v>
      </c>
      <c r="N1375" s="2" t="s">
        <v>6056</v>
      </c>
      <c r="O1375" s="2" t="s">
        <v>6057</v>
      </c>
      <c r="P1375" s="2">
        <v>50</v>
      </c>
      <c r="Q1375" s="3" t="s">
        <v>2502</v>
      </c>
      <c r="R1375" s="2" t="s">
        <v>981</v>
      </c>
      <c r="S1375" s="3" t="s">
        <v>2503</v>
      </c>
      <c r="T1375" s="3" t="s">
        <v>2496</v>
      </c>
      <c r="U1375" s="2">
        <v>50182</v>
      </c>
      <c r="V1375" s="2">
        <v>2</v>
      </c>
      <c r="W1375" s="2">
        <v>0</v>
      </c>
      <c r="X1375" s="2" t="s">
        <v>6058</v>
      </c>
      <c r="Y1375" s="2" t="s">
        <v>6059</v>
      </c>
      <c r="Z1375" s="51">
        <v>45890.6092146644</v>
      </c>
      <c r="AB1375" s="2" t="s">
        <v>950</v>
      </c>
    </row>
    <row r="1376" spans="1:28" ht="15.75" x14ac:dyDescent="0.25">
      <c r="A1376" s="2">
        <v>1375</v>
      </c>
      <c r="B1376" s="50" t="s">
        <v>6053</v>
      </c>
      <c r="C1376" s="47">
        <f ca="1">SUMIF([1]Data!$AC$2:$AC$173,C1376,[1]Data!$AD$2:$AD$173)</f>
        <v>0</v>
      </c>
      <c r="D1376" s="51">
        <v>45890</v>
      </c>
      <c r="E1376" s="51">
        <v>45900</v>
      </c>
      <c r="F1376" s="52">
        <v>45890.609216238401</v>
      </c>
      <c r="G1376" s="3" t="s">
        <v>6054</v>
      </c>
      <c r="H1376" s="51"/>
      <c r="I1376" s="2" t="s">
        <v>2487</v>
      </c>
      <c r="J1376" s="3" t="s">
        <v>2488</v>
      </c>
      <c r="K1376" s="2" t="s">
        <v>2489</v>
      </c>
      <c r="L1376" s="2" t="s">
        <v>2490</v>
      </c>
      <c r="M1376" s="3" t="s">
        <v>6055</v>
      </c>
      <c r="N1376" s="2" t="s">
        <v>6056</v>
      </c>
      <c r="O1376" s="2" t="s">
        <v>6057</v>
      </c>
      <c r="P1376" s="2">
        <v>60</v>
      </c>
      <c r="Q1376" s="3" t="s">
        <v>2510</v>
      </c>
      <c r="R1376" s="2" t="s">
        <v>955</v>
      </c>
      <c r="S1376" s="3" t="s">
        <v>2511</v>
      </c>
      <c r="T1376" s="3" t="s">
        <v>2496</v>
      </c>
      <c r="U1376" s="2">
        <v>46000</v>
      </c>
      <c r="V1376" s="2">
        <v>2</v>
      </c>
      <c r="W1376" s="2">
        <v>0</v>
      </c>
      <c r="X1376" s="2" t="s">
        <v>6058</v>
      </c>
      <c r="Y1376" s="2" t="s">
        <v>6059</v>
      </c>
      <c r="Z1376" s="51">
        <v>45890.6092146644</v>
      </c>
      <c r="AB1376" s="2" t="s">
        <v>950</v>
      </c>
    </row>
    <row r="1377" spans="1:28" ht="15.75" x14ac:dyDescent="0.25">
      <c r="A1377" s="2">
        <v>1376</v>
      </c>
      <c r="B1377" s="50" t="s">
        <v>6060</v>
      </c>
      <c r="C1377" s="47">
        <f ca="1">SUMIF([1]Data!$AC$2:$AC$173,C1377,[1]Data!$AD$2:$AD$173)</f>
        <v>0</v>
      </c>
      <c r="D1377" s="51">
        <v>45890</v>
      </c>
      <c r="E1377" s="51">
        <v>45890</v>
      </c>
      <c r="F1377" s="52">
        <v>45890.6109618056</v>
      </c>
      <c r="G1377" s="3" t="s">
        <v>6061</v>
      </c>
      <c r="H1377" s="51"/>
      <c r="I1377" s="2" t="s">
        <v>2487</v>
      </c>
      <c r="J1377" s="3" t="s">
        <v>2488</v>
      </c>
      <c r="K1377" s="2" t="s">
        <v>2489</v>
      </c>
      <c r="L1377" s="2" t="s">
        <v>2490</v>
      </c>
      <c r="M1377" s="3" t="s">
        <v>5777</v>
      </c>
      <c r="N1377" s="2" t="s">
        <v>5778</v>
      </c>
      <c r="O1377" s="2" t="s">
        <v>5779</v>
      </c>
      <c r="P1377" s="2">
        <v>10</v>
      </c>
      <c r="Q1377" s="3" t="s">
        <v>2528</v>
      </c>
      <c r="R1377" s="2" t="s">
        <v>965</v>
      </c>
      <c r="S1377" s="3" t="s">
        <v>2529</v>
      </c>
      <c r="T1377" s="3" t="s">
        <v>2496</v>
      </c>
      <c r="U1377" s="2">
        <v>74250</v>
      </c>
      <c r="V1377" s="2">
        <v>1</v>
      </c>
      <c r="W1377" s="2">
        <v>0</v>
      </c>
      <c r="X1377" s="2" t="s">
        <v>5778</v>
      </c>
      <c r="Z1377" s="51">
        <v>45890.610959872698</v>
      </c>
      <c r="AA1377" s="2" t="s">
        <v>6062</v>
      </c>
      <c r="AB1377" s="2" t="s">
        <v>950</v>
      </c>
    </row>
    <row r="1378" spans="1:28" ht="15.75" x14ac:dyDescent="0.25">
      <c r="A1378" s="2">
        <v>1377</v>
      </c>
      <c r="B1378" s="50" t="s">
        <v>6063</v>
      </c>
      <c r="C1378" s="47">
        <f ca="1">SUMIF([1]Data!$AC$2:$AC$173,C1378,[1]Data!$AD$2:$AD$173)</f>
        <v>0</v>
      </c>
      <c r="D1378" s="51">
        <v>45890</v>
      </c>
      <c r="E1378" s="51">
        <v>45904</v>
      </c>
      <c r="F1378" s="52">
        <v>45890.611364548597</v>
      </c>
      <c r="G1378" s="3" t="s">
        <v>6064</v>
      </c>
      <c r="H1378" s="51"/>
      <c r="I1378" s="2" t="s">
        <v>2487</v>
      </c>
      <c r="J1378" s="3" t="s">
        <v>2488</v>
      </c>
      <c r="K1378" s="2" t="s">
        <v>2489</v>
      </c>
      <c r="L1378" s="2" t="s">
        <v>2490</v>
      </c>
      <c r="M1378" s="3" t="s">
        <v>6065</v>
      </c>
      <c r="N1378" s="2" t="s">
        <v>6066</v>
      </c>
      <c r="O1378" s="2" t="s">
        <v>6067</v>
      </c>
      <c r="P1378" s="2">
        <v>10</v>
      </c>
      <c r="Q1378" s="3" t="s">
        <v>2528</v>
      </c>
      <c r="R1378" s="2" t="s">
        <v>965</v>
      </c>
      <c r="S1378" s="3" t="s">
        <v>2529</v>
      </c>
      <c r="T1378" s="3" t="s">
        <v>2496</v>
      </c>
      <c r="U1378" s="2">
        <v>74250</v>
      </c>
      <c r="V1378" s="2">
        <v>1</v>
      </c>
      <c r="W1378" s="2">
        <v>0</v>
      </c>
      <c r="X1378" s="2" t="s">
        <v>6068</v>
      </c>
      <c r="Z1378" s="51">
        <v>45890.6113625</v>
      </c>
      <c r="AB1378" s="2" t="s">
        <v>950</v>
      </c>
    </row>
    <row r="1379" spans="1:28" ht="15.75" x14ac:dyDescent="0.25">
      <c r="A1379" s="2">
        <v>1378</v>
      </c>
      <c r="B1379" s="50" t="s">
        <v>6069</v>
      </c>
      <c r="C1379" s="47">
        <f ca="1">SUMIF([1]Data!$AC$2:$AC$173,C1379,[1]Data!$AD$2:$AD$173)</f>
        <v>0</v>
      </c>
      <c r="D1379" s="51">
        <v>45890</v>
      </c>
      <c r="E1379" s="51">
        <v>45895</v>
      </c>
      <c r="F1379" s="52">
        <v>45890.611545914398</v>
      </c>
      <c r="G1379" s="3" t="s">
        <v>6070</v>
      </c>
      <c r="H1379" s="51"/>
      <c r="I1379" s="2" t="s">
        <v>2487</v>
      </c>
      <c r="J1379" s="3" t="s">
        <v>2488</v>
      </c>
      <c r="K1379" s="2" t="s">
        <v>2489</v>
      </c>
      <c r="L1379" s="2" t="s">
        <v>2490</v>
      </c>
      <c r="M1379" s="3" t="s">
        <v>6071</v>
      </c>
      <c r="N1379" s="2" t="s">
        <v>6072</v>
      </c>
      <c r="O1379" s="2" t="s">
        <v>6073</v>
      </c>
      <c r="P1379" s="2">
        <v>10</v>
      </c>
      <c r="Q1379" s="3" t="s">
        <v>2563</v>
      </c>
      <c r="R1379" s="2" t="s">
        <v>961</v>
      </c>
      <c r="S1379" s="3" t="s">
        <v>2564</v>
      </c>
      <c r="T1379" s="3" t="s">
        <v>2496</v>
      </c>
      <c r="U1379" s="2">
        <v>73431</v>
      </c>
      <c r="V1379" s="2">
        <v>2</v>
      </c>
      <c r="W1379" s="2">
        <v>0</v>
      </c>
      <c r="X1379" s="2" t="s">
        <v>6072</v>
      </c>
      <c r="Y1379" s="2" t="s">
        <v>2541</v>
      </c>
      <c r="Z1379" s="51">
        <v>45890.611543784697</v>
      </c>
      <c r="AB1379" s="2" t="s">
        <v>950</v>
      </c>
    </row>
    <row r="1380" spans="1:28" ht="15.75" x14ac:dyDescent="0.25">
      <c r="A1380" s="2">
        <v>1379</v>
      </c>
      <c r="B1380" s="50" t="s">
        <v>6069</v>
      </c>
      <c r="C1380" s="47">
        <f ca="1">SUMIF([1]Data!$AC$2:$AC$173,C1380,[1]Data!$AD$2:$AD$173)</f>
        <v>0</v>
      </c>
      <c r="D1380" s="51">
        <v>45890</v>
      </c>
      <c r="E1380" s="51">
        <v>45895</v>
      </c>
      <c r="F1380" s="52">
        <v>45890.611545914398</v>
      </c>
      <c r="G1380" s="3" t="s">
        <v>6070</v>
      </c>
      <c r="H1380" s="51"/>
      <c r="I1380" s="2" t="s">
        <v>2487</v>
      </c>
      <c r="J1380" s="3" t="s">
        <v>2488</v>
      </c>
      <c r="K1380" s="2" t="s">
        <v>2489</v>
      </c>
      <c r="L1380" s="2" t="s">
        <v>2490</v>
      </c>
      <c r="M1380" s="3" t="s">
        <v>6071</v>
      </c>
      <c r="N1380" s="2" t="s">
        <v>6072</v>
      </c>
      <c r="O1380" s="2" t="s">
        <v>6073</v>
      </c>
      <c r="P1380" s="2">
        <v>20</v>
      </c>
      <c r="Q1380" s="3" t="s">
        <v>2519</v>
      </c>
      <c r="R1380" s="2" t="s">
        <v>951</v>
      </c>
      <c r="S1380" s="3" t="s">
        <v>2520</v>
      </c>
      <c r="T1380" s="3" t="s">
        <v>2496</v>
      </c>
      <c r="U1380" s="2">
        <v>111058</v>
      </c>
      <c r="V1380" s="2">
        <v>1</v>
      </c>
      <c r="W1380" s="2">
        <v>0</v>
      </c>
      <c r="X1380" s="2" t="s">
        <v>6072</v>
      </c>
      <c r="Y1380" s="2" t="s">
        <v>2541</v>
      </c>
      <c r="Z1380" s="51">
        <v>45890.611543784697</v>
      </c>
      <c r="AB1380" s="2" t="s">
        <v>950</v>
      </c>
    </row>
    <row r="1381" spans="1:28" ht="15.75" x14ac:dyDescent="0.25">
      <c r="A1381" s="2">
        <v>1380</v>
      </c>
      <c r="B1381" s="50" t="s">
        <v>6074</v>
      </c>
      <c r="C1381" s="47">
        <f ca="1">SUMIF([1]Data!$AC$2:$AC$173,C1381,[1]Data!$AD$2:$AD$173)</f>
        <v>0</v>
      </c>
      <c r="D1381" s="51">
        <v>45890</v>
      </c>
      <c r="E1381" s="51">
        <v>45895</v>
      </c>
      <c r="F1381" s="52">
        <v>45890.614842824099</v>
      </c>
      <c r="G1381" s="3" t="s">
        <v>6075</v>
      </c>
      <c r="H1381" s="51"/>
      <c r="I1381" s="2" t="s">
        <v>2487</v>
      </c>
      <c r="J1381" s="3" t="s">
        <v>2488</v>
      </c>
      <c r="K1381" s="2" t="s">
        <v>2489</v>
      </c>
      <c r="L1381" s="2" t="s">
        <v>2490</v>
      </c>
      <c r="M1381" s="3" t="s">
        <v>6076</v>
      </c>
      <c r="N1381" s="2" t="s">
        <v>6077</v>
      </c>
      <c r="O1381" s="2" t="s">
        <v>6078</v>
      </c>
      <c r="P1381" s="2">
        <v>10</v>
      </c>
      <c r="Q1381" s="3" t="s">
        <v>2519</v>
      </c>
      <c r="R1381" s="2" t="s">
        <v>951</v>
      </c>
      <c r="S1381" s="3" t="s">
        <v>2520</v>
      </c>
      <c r="T1381" s="3" t="s">
        <v>2496</v>
      </c>
      <c r="U1381" s="2">
        <v>111058</v>
      </c>
      <c r="V1381" s="2">
        <v>3</v>
      </c>
      <c r="W1381" s="2">
        <v>0</v>
      </c>
      <c r="X1381" s="2" t="s">
        <v>6077</v>
      </c>
      <c r="Y1381" s="2" t="s">
        <v>2541</v>
      </c>
      <c r="Z1381" s="51">
        <v>45890.614840659699</v>
      </c>
      <c r="AB1381" s="2" t="s">
        <v>950</v>
      </c>
    </row>
    <row r="1382" spans="1:28" ht="15.75" x14ac:dyDescent="0.25">
      <c r="A1382" s="2">
        <v>1381</v>
      </c>
      <c r="B1382" s="50" t="s">
        <v>6079</v>
      </c>
      <c r="C1382" s="47">
        <f ca="1">SUMIF([1]Data!$AC$2:$AC$173,C1382,[1]Data!$AD$2:$AD$173)</f>
        <v>0</v>
      </c>
      <c r="D1382" s="51">
        <v>45890</v>
      </c>
      <c r="E1382" s="51">
        <v>45895</v>
      </c>
      <c r="F1382" s="52">
        <v>45890.615335960603</v>
      </c>
      <c r="G1382" s="3" t="s">
        <v>6080</v>
      </c>
      <c r="H1382" s="51"/>
      <c r="I1382" s="2" t="s">
        <v>2487</v>
      </c>
      <c r="J1382" s="3" t="s">
        <v>2488</v>
      </c>
      <c r="K1382" s="2" t="s">
        <v>2489</v>
      </c>
      <c r="L1382" s="2" t="s">
        <v>2490</v>
      </c>
      <c r="M1382" s="3" t="s">
        <v>6081</v>
      </c>
      <c r="N1382" s="2" t="s">
        <v>6082</v>
      </c>
      <c r="O1382" s="2" t="s">
        <v>6083</v>
      </c>
      <c r="P1382" s="2">
        <v>10</v>
      </c>
      <c r="Q1382" s="3" t="s">
        <v>2519</v>
      </c>
      <c r="R1382" s="2" t="s">
        <v>951</v>
      </c>
      <c r="S1382" s="3" t="s">
        <v>2520</v>
      </c>
      <c r="T1382" s="3" t="s">
        <v>2496</v>
      </c>
      <c r="U1382" s="2">
        <v>111058</v>
      </c>
      <c r="V1382" s="2">
        <v>2</v>
      </c>
      <c r="W1382" s="2">
        <v>0</v>
      </c>
      <c r="X1382" s="2" t="s">
        <v>6082</v>
      </c>
      <c r="Y1382" s="2" t="s">
        <v>2541</v>
      </c>
      <c r="Z1382" s="51">
        <v>45890.615334062502</v>
      </c>
      <c r="AB1382" s="2" t="s">
        <v>950</v>
      </c>
    </row>
    <row r="1383" spans="1:28" ht="15.75" x14ac:dyDescent="0.25">
      <c r="A1383" s="2">
        <v>1382</v>
      </c>
      <c r="B1383" s="50" t="s">
        <v>6084</v>
      </c>
      <c r="C1383" s="47">
        <f ca="1">SUMIF([1]Data!$AC$2:$AC$173,C1383,[1]Data!$AD$2:$AD$173)</f>
        <v>0</v>
      </c>
      <c r="D1383" s="51">
        <v>45890</v>
      </c>
      <c r="E1383" s="51">
        <v>45895</v>
      </c>
      <c r="F1383" s="52">
        <v>45890.615383483797</v>
      </c>
      <c r="G1383" s="3" t="s">
        <v>6085</v>
      </c>
      <c r="H1383" s="51"/>
      <c r="I1383" s="2" t="s">
        <v>2487</v>
      </c>
      <c r="J1383" s="3" t="s">
        <v>2488</v>
      </c>
      <c r="K1383" s="2" t="s">
        <v>2489</v>
      </c>
      <c r="L1383" s="2" t="s">
        <v>2490</v>
      </c>
      <c r="M1383" s="3" t="s">
        <v>6086</v>
      </c>
      <c r="N1383" s="2" t="s">
        <v>6087</v>
      </c>
      <c r="O1383" s="2" t="s">
        <v>6088</v>
      </c>
      <c r="P1383" s="2">
        <v>10</v>
      </c>
      <c r="Q1383" s="3" t="s">
        <v>2519</v>
      </c>
      <c r="R1383" s="2" t="s">
        <v>951</v>
      </c>
      <c r="S1383" s="3" t="s">
        <v>2520</v>
      </c>
      <c r="T1383" s="3" t="s">
        <v>2496</v>
      </c>
      <c r="U1383" s="2">
        <v>111058</v>
      </c>
      <c r="V1383" s="2">
        <v>2</v>
      </c>
      <c r="W1383" s="2">
        <v>0</v>
      </c>
      <c r="X1383" s="2" t="s">
        <v>6087</v>
      </c>
      <c r="Y1383" s="2" t="s">
        <v>6089</v>
      </c>
      <c r="Z1383" s="51">
        <v>45890.615382210701</v>
      </c>
      <c r="AB1383" s="2" t="s">
        <v>950</v>
      </c>
    </row>
    <row r="1384" spans="1:28" ht="15.75" x14ac:dyDescent="0.25">
      <c r="A1384" s="2">
        <v>1383</v>
      </c>
      <c r="B1384" s="50" t="s">
        <v>6090</v>
      </c>
      <c r="C1384" s="47">
        <f ca="1">SUMIF([1]Data!$AC$2:$AC$173,C1384,[1]Data!$AD$2:$AD$173)</f>
        <v>0</v>
      </c>
      <c r="D1384" s="51">
        <v>45890</v>
      </c>
      <c r="E1384" s="51">
        <v>45890</v>
      </c>
      <c r="F1384" s="52">
        <v>45890.619975080997</v>
      </c>
      <c r="G1384" s="3" t="s">
        <v>6091</v>
      </c>
      <c r="H1384" s="51"/>
      <c r="I1384" s="2" t="s">
        <v>2487</v>
      </c>
      <c r="J1384" s="3" t="s">
        <v>2488</v>
      </c>
      <c r="K1384" s="2" t="s">
        <v>2489</v>
      </c>
      <c r="L1384" s="2" t="s">
        <v>2490</v>
      </c>
      <c r="M1384" s="3" t="s">
        <v>1123</v>
      </c>
      <c r="N1384" s="2" t="s">
        <v>1122</v>
      </c>
      <c r="O1384" s="2" t="s">
        <v>5522</v>
      </c>
      <c r="P1384" s="2">
        <v>10</v>
      </c>
      <c r="Q1384" s="3" t="s">
        <v>2547</v>
      </c>
      <c r="R1384" s="2" t="s">
        <v>994</v>
      </c>
      <c r="S1384" s="3" t="s">
        <v>2548</v>
      </c>
      <c r="T1384" s="3" t="s">
        <v>2496</v>
      </c>
      <c r="U1384" s="2">
        <v>111606</v>
      </c>
      <c r="V1384" s="2">
        <v>1</v>
      </c>
      <c r="W1384" s="2">
        <v>0</v>
      </c>
      <c r="X1384" s="2" t="s">
        <v>1122</v>
      </c>
      <c r="Y1384" s="2" t="s">
        <v>5523</v>
      </c>
      <c r="Z1384" s="51">
        <v>45890.619972997702</v>
      </c>
      <c r="AB1384" s="2" t="s">
        <v>950</v>
      </c>
    </row>
    <row r="1385" spans="1:28" ht="15.75" x14ac:dyDescent="0.25">
      <c r="A1385" s="2">
        <v>1384</v>
      </c>
      <c r="B1385" s="50" t="s">
        <v>6090</v>
      </c>
      <c r="C1385" s="47">
        <f ca="1">SUMIF([1]Data!$AC$2:$AC$173,C1385,[1]Data!$AD$2:$AD$173)</f>
        <v>0</v>
      </c>
      <c r="D1385" s="51">
        <v>45890</v>
      </c>
      <c r="E1385" s="51">
        <v>45890</v>
      </c>
      <c r="F1385" s="52">
        <v>45890.619975080997</v>
      </c>
      <c r="G1385" s="3" t="s">
        <v>6091</v>
      </c>
      <c r="H1385" s="51"/>
      <c r="I1385" s="2" t="s">
        <v>2487</v>
      </c>
      <c r="J1385" s="3" t="s">
        <v>2488</v>
      </c>
      <c r="K1385" s="2" t="s">
        <v>2489</v>
      </c>
      <c r="L1385" s="2" t="s">
        <v>2490</v>
      </c>
      <c r="M1385" s="3" t="s">
        <v>1123</v>
      </c>
      <c r="N1385" s="2" t="s">
        <v>1122</v>
      </c>
      <c r="O1385" s="2" t="s">
        <v>5522</v>
      </c>
      <c r="P1385" s="2">
        <v>20</v>
      </c>
      <c r="Q1385" s="3" t="s">
        <v>2519</v>
      </c>
      <c r="R1385" s="2" t="s">
        <v>951</v>
      </c>
      <c r="S1385" s="3" t="s">
        <v>2520</v>
      </c>
      <c r="T1385" s="3" t="s">
        <v>2496</v>
      </c>
      <c r="U1385" s="2">
        <v>111058</v>
      </c>
      <c r="V1385" s="2">
        <v>2</v>
      </c>
      <c r="W1385" s="2">
        <v>0</v>
      </c>
      <c r="X1385" s="2" t="s">
        <v>1122</v>
      </c>
      <c r="Y1385" s="2" t="s">
        <v>5523</v>
      </c>
      <c r="Z1385" s="51">
        <v>45890.619972997702</v>
      </c>
      <c r="AB1385" s="2" t="s">
        <v>950</v>
      </c>
    </row>
    <row r="1386" spans="1:28" ht="15.75" x14ac:dyDescent="0.25">
      <c r="A1386" s="2">
        <v>1385</v>
      </c>
      <c r="B1386" s="50" t="s">
        <v>6090</v>
      </c>
      <c r="C1386" s="47">
        <f ca="1">SUMIF([1]Data!$AC$2:$AC$173,C1386,[1]Data!$AD$2:$AD$173)</f>
        <v>0</v>
      </c>
      <c r="D1386" s="51">
        <v>45890</v>
      </c>
      <c r="E1386" s="51">
        <v>45890</v>
      </c>
      <c r="F1386" s="52">
        <v>45890.619975080997</v>
      </c>
      <c r="G1386" s="3" t="s">
        <v>6091</v>
      </c>
      <c r="H1386" s="51"/>
      <c r="I1386" s="2" t="s">
        <v>2487</v>
      </c>
      <c r="J1386" s="3" t="s">
        <v>2488</v>
      </c>
      <c r="K1386" s="2" t="s">
        <v>2489</v>
      </c>
      <c r="L1386" s="2" t="s">
        <v>2490</v>
      </c>
      <c r="M1386" s="3" t="s">
        <v>1123</v>
      </c>
      <c r="N1386" s="2" t="s">
        <v>1122</v>
      </c>
      <c r="O1386" s="2" t="s">
        <v>5522</v>
      </c>
      <c r="P1386" s="2">
        <v>30</v>
      </c>
      <c r="Q1386" s="3" t="s">
        <v>2528</v>
      </c>
      <c r="R1386" s="2" t="s">
        <v>965</v>
      </c>
      <c r="S1386" s="3" t="s">
        <v>2529</v>
      </c>
      <c r="T1386" s="3" t="s">
        <v>2496</v>
      </c>
      <c r="U1386" s="2">
        <v>74250</v>
      </c>
      <c r="V1386" s="2">
        <v>2</v>
      </c>
      <c r="W1386" s="2">
        <v>0</v>
      </c>
      <c r="X1386" s="2" t="s">
        <v>1122</v>
      </c>
      <c r="Y1386" s="2" t="s">
        <v>5523</v>
      </c>
      <c r="Z1386" s="51">
        <v>45890.619972997702</v>
      </c>
      <c r="AB1386" s="2" t="s">
        <v>950</v>
      </c>
    </row>
    <row r="1387" spans="1:28" ht="15.75" x14ac:dyDescent="0.25">
      <c r="A1387" s="2">
        <v>1386</v>
      </c>
      <c r="B1387" s="50" t="s">
        <v>6090</v>
      </c>
      <c r="C1387" s="47">
        <f ca="1">SUMIF([1]Data!$AC$2:$AC$173,C1387,[1]Data!$AD$2:$AD$173)</f>
        <v>0</v>
      </c>
      <c r="D1387" s="51">
        <v>45890</v>
      </c>
      <c r="E1387" s="51">
        <v>45890</v>
      </c>
      <c r="F1387" s="52">
        <v>45890.619975080997</v>
      </c>
      <c r="G1387" s="3" t="s">
        <v>6091</v>
      </c>
      <c r="H1387" s="51"/>
      <c r="I1387" s="2" t="s">
        <v>2487</v>
      </c>
      <c r="J1387" s="3" t="s">
        <v>2488</v>
      </c>
      <c r="K1387" s="2" t="s">
        <v>2489</v>
      </c>
      <c r="L1387" s="2" t="s">
        <v>2490</v>
      </c>
      <c r="M1387" s="3" t="s">
        <v>1123</v>
      </c>
      <c r="N1387" s="2" t="s">
        <v>1122</v>
      </c>
      <c r="O1387" s="2" t="s">
        <v>5522</v>
      </c>
      <c r="P1387" s="2">
        <v>40</v>
      </c>
      <c r="Q1387" s="3" t="s">
        <v>2592</v>
      </c>
      <c r="R1387" s="2" t="s">
        <v>959</v>
      </c>
      <c r="S1387" s="3" t="s">
        <v>2593</v>
      </c>
      <c r="T1387" s="3" t="s">
        <v>2496</v>
      </c>
      <c r="U1387" s="2">
        <v>70950</v>
      </c>
      <c r="V1387" s="2">
        <v>1</v>
      </c>
      <c r="W1387" s="2">
        <v>0</v>
      </c>
      <c r="X1387" s="2" t="s">
        <v>1122</v>
      </c>
      <c r="Y1387" s="2" t="s">
        <v>5523</v>
      </c>
      <c r="Z1387" s="51">
        <v>45890.619972997702</v>
      </c>
      <c r="AB1387" s="2" t="s">
        <v>950</v>
      </c>
    </row>
    <row r="1388" spans="1:28" ht="15.75" x14ac:dyDescent="0.25">
      <c r="A1388" s="2">
        <v>1387</v>
      </c>
      <c r="B1388" s="50" t="s">
        <v>6090</v>
      </c>
      <c r="C1388" s="47">
        <f ca="1">SUMIF([1]Data!$AC$2:$AC$173,C1388,[1]Data!$AD$2:$AD$173)</f>
        <v>0</v>
      </c>
      <c r="D1388" s="51">
        <v>45890</v>
      </c>
      <c r="E1388" s="51">
        <v>45890</v>
      </c>
      <c r="F1388" s="52">
        <v>45890.619975080997</v>
      </c>
      <c r="G1388" s="3" t="s">
        <v>6091</v>
      </c>
      <c r="H1388" s="51"/>
      <c r="I1388" s="2" t="s">
        <v>2487</v>
      </c>
      <c r="J1388" s="3" t="s">
        <v>2488</v>
      </c>
      <c r="K1388" s="2" t="s">
        <v>2489</v>
      </c>
      <c r="L1388" s="2" t="s">
        <v>2490</v>
      </c>
      <c r="M1388" s="3" t="s">
        <v>1123</v>
      </c>
      <c r="N1388" s="2" t="s">
        <v>1122</v>
      </c>
      <c r="O1388" s="2" t="s">
        <v>5522</v>
      </c>
      <c r="P1388" s="2">
        <v>50</v>
      </c>
      <c r="Q1388" s="3" t="s">
        <v>2556</v>
      </c>
      <c r="R1388" s="2" t="s">
        <v>960</v>
      </c>
      <c r="S1388" s="3" t="s">
        <v>2557</v>
      </c>
      <c r="T1388" s="3" t="s">
        <v>2496</v>
      </c>
      <c r="U1388" s="2">
        <v>55595</v>
      </c>
      <c r="V1388" s="2">
        <v>1</v>
      </c>
      <c r="W1388" s="2">
        <v>0</v>
      </c>
      <c r="X1388" s="2" t="s">
        <v>1122</v>
      </c>
      <c r="Y1388" s="2" t="s">
        <v>5523</v>
      </c>
      <c r="Z1388" s="51">
        <v>45890.619972997702</v>
      </c>
      <c r="AB1388" s="2" t="s">
        <v>950</v>
      </c>
    </row>
    <row r="1389" spans="1:28" ht="15.75" x14ac:dyDescent="0.25">
      <c r="A1389" s="2">
        <v>1388</v>
      </c>
      <c r="B1389" s="50" t="s">
        <v>6090</v>
      </c>
      <c r="C1389" s="47">
        <f ca="1">SUMIF([1]Data!$AC$2:$AC$173,C1389,[1]Data!$AD$2:$AD$173)</f>
        <v>0</v>
      </c>
      <c r="D1389" s="51">
        <v>45890</v>
      </c>
      <c r="E1389" s="51">
        <v>45890</v>
      </c>
      <c r="F1389" s="52">
        <v>45890.619975080997</v>
      </c>
      <c r="G1389" s="3" t="s">
        <v>6091</v>
      </c>
      <c r="H1389" s="51"/>
      <c r="I1389" s="2" t="s">
        <v>2487</v>
      </c>
      <c r="J1389" s="3" t="s">
        <v>2488</v>
      </c>
      <c r="K1389" s="2" t="s">
        <v>2489</v>
      </c>
      <c r="L1389" s="2" t="s">
        <v>2490</v>
      </c>
      <c r="M1389" s="3" t="s">
        <v>1123</v>
      </c>
      <c r="N1389" s="2" t="s">
        <v>1122</v>
      </c>
      <c r="O1389" s="2" t="s">
        <v>5522</v>
      </c>
      <c r="P1389" s="2">
        <v>60</v>
      </c>
      <c r="Q1389" s="3" t="s">
        <v>2502</v>
      </c>
      <c r="R1389" s="2" t="s">
        <v>981</v>
      </c>
      <c r="S1389" s="3" t="s">
        <v>2503</v>
      </c>
      <c r="T1389" s="3" t="s">
        <v>2496</v>
      </c>
      <c r="U1389" s="2">
        <v>50182</v>
      </c>
      <c r="V1389" s="2">
        <v>1</v>
      </c>
      <c r="W1389" s="2">
        <v>0</v>
      </c>
      <c r="X1389" s="2" t="s">
        <v>1122</v>
      </c>
      <c r="Y1389" s="2" t="s">
        <v>5523</v>
      </c>
      <c r="Z1389" s="51">
        <v>45890.619972997702</v>
      </c>
      <c r="AB1389" s="2" t="s">
        <v>950</v>
      </c>
    </row>
    <row r="1390" spans="1:28" ht="15.75" x14ac:dyDescent="0.25">
      <c r="A1390" s="2">
        <v>1389</v>
      </c>
      <c r="B1390" s="50" t="s">
        <v>6090</v>
      </c>
      <c r="C1390" s="47">
        <f ca="1">SUMIF([1]Data!$AC$2:$AC$173,C1390,[1]Data!$AD$2:$AD$173)</f>
        <v>0</v>
      </c>
      <c r="D1390" s="51">
        <v>45890</v>
      </c>
      <c r="E1390" s="51">
        <v>45890</v>
      </c>
      <c r="F1390" s="52">
        <v>45890.619975080997</v>
      </c>
      <c r="G1390" s="3" t="s">
        <v>6091</v>
      </c>
      <c r="H1390" s="51"/>
      <c r="I1390" s="2" t="s">
        <v>2487</v>
      </c>
      <c r="J1390" s="3" t="s">
        <v>2488</v>
      </c>
      <c r="K1390" s="2" t="s">
        <v>2489</v>
      </c>
      <c r="L1390" s="2" t="s">
        <v>2490</v>
      </c>
      <c r="M1390" s="3" t="s">
        <v>1123</v>
      </c>
      <c r="N1390" s="2" t="s">
        <v>1122</v>
      </c>
      <c r="O1390" s="2" t="s">
        <v>5522</v>
      </c>
      <c r="P1390" s="2">
        <v>70</v>
      </c>
      <c r="Q1390" s="3" t="s">
        <v>2563</v>
      </c>
      <c r="R1390" s="2" t="s">
        <v>961</v>
      </c>
      <c r="S1390" s="3" t="s">
        <v>2564</v>
      </c>
      <c r="T1390" s="3" t="s">
        <v>2496</v>
      </c>
      <c r="U1390" s="2">
        <v>73431</v>
      </c>
      <c r="V1390" s="2">
        <v>1</v>
      </c>
      <c r="W1390" s="2">
        <v>0</v>
      </c>
      <c r="X1390" s="2" t="s">
        <v>1122</v>
      </c>
      <c r="Y1390" s="2" t="s">
        <v>5523</v>
      </c>
      <c r="Z1390" s="51">
        <v>45890.619972997702</v>
      </c>
      <c r="AB1390" s="2" t="s">
        <v>950</v>
      </c>
    </row>
    <row r="1391" spans="1:28" ht="15.75" x14ac:dyDescent="0.25">
      <c r="A1391" s="2">
        <v>1390</v>
      </c>
      <c r="B1391" s="50" t="s">
        <v>6090</v>
      </c>
      <c r="C1391" s="47">
        <f ca="1">SUMIF([1]Data!$AC$2:$AC$173,C1391,[1]Data!$AD$2:$AD$173)</f>
        <v>0</v>
      </c>
      <c r="D1391" s="51">
        <v>45890</v>
      </c>
      <c r="E1391" s="51">
        <v>45890</v>
      </c>
      <c r="F1391" s="52">
        <v>45890.619975080997</v>
      </c>
      <c r="G1391" s="3" t="s">
        <v>6091</v>
      </c>
      <c r="H1391" s="51"/>
      <c r="I1391" s="2" t="s">
        <v>2487</v>
      </c>
      <c r="J1391" s="3" t="s">
        <v>2488</v>
      </c>
      <c r="K1391" s="2" t="s">
        <v>2489</v>
      </c>
      <c r="L1391" s="2" t="s">
        <v>2490</v>
      </c>
      <c r="M1391" s="3" t="s">
        <v>1123</v>
      </c>
      <c r="N1391" s="2" t="s">
        <v>1122</v>
      </c>
      <c r="O1391" s="2" t="s">
        <v>5522</v>
      </c>
      <c r="P1391" s="2">
        <v>80</v>
      </c>
      <c r="Q1391" s="3" t="s">
        <v>2510</v>
      </c>
      <c r="R1391" s="2" t="s">
        <v>955</v>
      </c>
      <c r="S1391" s="3" t="s">
        <v>2511</v>
      </c>
      <c r="T1391" s="3" t="s">
        <v>2496</v>
      </c>
      <c r="U1391" s="2">
        <v>46000</v>
      </c>
      <c r="V1391" s="2">
        <v>1</v>
      </c>
      <c r="W1391" s="2">
        <v>0</v>
      </c>
      <c r="X1391" s="2" t="s">
        <v>1122</v>
      </c>
      <c r="Y1391" s="2" t="s">
        <v>5523</v>
      </c>
      <c r="Z1391" s="51">
        <v>45890.619972997702</v>
      </c>
      <c r="AB1391" s="2" t="s">
        <v>950</v>
      </c>
    </row>
    <row r="1392" spans="1:28" ht="15.75" x14ac:dyDescent="0.25">
      <c r="A1392" s="2">
        <v>1391</v>
      </c>
      <c r="B1392" s="50" t="s">
        <v>6092</v>
      </c>
      <c r="C1392" s="47">
        <f ca="1">SUMIF([1]Data!$AC$2:$AC$173,C1392,[1]Data!$AD$2:$AD$173)</f>
        <v>0</v>
      </c>
      <c r="D1392" s="51">
        <v>45890</v>
      </c>
      <c r="E1392" s="51">
        <v>45890</v>
      </c>
      <c r="F1392" s="52">
        <v>45890.621407488397</v>
      </c>
      <c r="G1392" s="3" t="s">
        <v>6093</v>
      </c>
      <c r="H1392" s="51"/>
      <c r="I1392" s="2" t="s">
        <v>2487</v>
      </c>
      <c r="J1392" s="3" t="s">
        <v>2488</v>
      </c>
      <c r="K1392" s="2" t="s">
        <v>2489</v>
      </c>
      <c r="L1392" s="2" t="s">
        <v>2490</v>
      </c>
      <c r="M1392" s="3" t="s">
        <v>3599</v>
      </c>
      <c r="N1392" s="2" t="s">
        <v>3600</v>
      </c>
      <c r="O1392" s="2" t="s">
        <v>3601</v>
      </c>
      <c r="P1392" s="2">
        <v>10</v>
      </c>
      <c r="Q1392" s="3" t="s">
        <v>2592</v>
      </c>
      <c r="R1392" s="2" t="s">
        <v>959</v>
      </c>
      <c r="S1392" s="3" t="s">
        <v>2593</v>
      </c>
      <c r="T1392" s="3" t="s">
        <v>2496</v>
      </c>
      <c r="U1392" s="2">
        <v>70950</v>
      </c>
      <c r="V1392" s="2">
        <v>1</v>
      </c>
      <c r="W1392" s="2">
        <v>0</v>
      </c>
      <c r="X1392" s="2" t="s">
        <v>3600</v>
      </c>
      <c r="Z1392" s="51">
        <v>45890.621405439801</v>
      </c>
      <c r="AB1392" s="2" t="s">
        <v>950</v>
      </c>
    </row>
    <row r="1393" spans="1:28" ht="15.75" x14ac:dyDescent="0.25">
      <c r="A1393" s="2">
        <v>1392</v>
      </c>
      <c r="B1393" s="50" t="s">
        <v>6094</v>
      </c>
      <c r="C1393" s="47">
        <f ca="1">SUMIF([1]Data!$AC$2:$AC$173,C1393,[1]Data!$AD$2:$AD$173)</f>
        <v>0</v>
      </c>
      <c r="D1393" s="51">
        <v>45890</v>
      </c>
      <c r="E1393" s="51">
        <v>45890</v>
      </c>
      <c r="F1393" s="52">
        <v>45890.622104166701</v>
      </c>
      <c r="G1393" s="3" t="s">
        <v>6095</v>
      </c>
      <c r="H1393" s="51"/>
      <c r="I1393" s="2" t="s">
        <v>2487</v>
      </c>
      <c r="J1393" s="3" t="s">
        <v>2488</v>
      </c>
      <c r="K1393" s="2" t="s">
        <v>2489</v>
      </c>
      <c r="L1393" s="2" t="s">
        <v>2490</v>
      </c>
      <c r="M1393" s="3" t="s">
        <v>6096</v>
      </c>
      <c r="N1393" s="2" t="s">
        <v>6097</v>
      </c>
      <c r="O1393" s="2" t="s">
        <v>6098</v>
      </c>
      <c r="P1393" s="2">
        <v>10</v>
      </c>
      <c r="Q1393" s="3" t="s">
        <v>2510</v>
      </c>
      <c r="R1393" s="2" t="s">
        <v>955</v>
      </c>
      <c r="S1393" s="3" t="s">
        <v>2511</v>
      </c>
      <c r="T1393" s="3" t="s">
        <v>2496</v>
      </c>
      <c r="U1393" s="2">
        <v>46000</v>
      </c>
      <c r="V1393" s="2">
        <v>4</v>
      </c>
      <c r="W1393" s="2">
        <v>0</v>
      </c>
      <c r="X1393" s="2" t="s">
        <v>6097</v>
      </c>
      <c r="Z1393" s="51">
        <v>45890.622102048597</v>
      </c>
      <c r="AB1393" s="2" t="s">
        <v>950</v>
      </c>
    </row>
    <row r="1394" spans="1:28" ht="15.75" x14ac:dyDescent="0.25">
      <c r="A1394" s="2">
        <v>1393</v>
      </c>
      <c r="B1394" s="50" t="s">
        <v>6094</v>
      </c>
      <c r="C1394" s="47">
        <f ca="1">SUMIF([1]Data!$AC$2:$AC$173,C1394,[1]Data!$AD$2:$AD$173)</f>
        <v>0</v>
      </c>
      <c r="D1394" s="51">
        <v>45890</v>
      </c>
      <c r="E1394" s="51">
        <v>45890</v>
      </c>
      <c r="F1394" s="52">
        <v>45890.622104166701</v>
      </c>
      <c r="G1394" s="3" t="s">
        <v>6095</v>
      </c>
      <c r="H1394" s="51"/>
      <c r="I1394" s="2" t="s">
        <v>2487</v>
      </c>
      <c r="J1394" s="3" t="s">
        <v>2488</v>
      </c>
      <c r="K1394" s="2" t="s">
        <v>2489</v>
      </c>
      <c r="L1394" s="2" t="s">
        <v>2490</v>
      </c>
      <c r="M1394" s="3" t="s">
        <v>6096</v>
      </c>
      <c r="N1394" s="2" t="s">
        <v>6097</v>
      </c>
      <c r="O1394" s="2" t="s">
        <v>6098</v>
      </c>
      <c r="P1394" s="2">
        <v>20</v>
      </c>
      <c r="Q1394" s="3" t="s">
        <v>2528</v>
      </c>
      <c r="R1394" s="2" t="s">
        <v>965</v>
      </c>
      <c r="S1394" s="3" t="s">
        <v>2529</v>
      </c>
      <c r="T1394" s="3" t="s">
        <v>2496</v>
      </c>
      <c r="U1394" s="2">
        <v>74250</v>
      </c>
      <c r="V1394" s="2">
        <v>3</v>
      </c>
      <c r="W1394" s="2">
        <v>0</v>
      </c>
      <c r="X1394" s="2" t="s">
        <v>6097</v>
      </c>
      <c r="Z1394" s="51">
        <v>45890.622102048597</v>
      </c>
      <c r="AB1394" s="2" t="s">
        <v>950</v>
      </c>
    </row>
    <row r="1395" spans="1:28" ht="15.75" x14ac:dyDescent="0.25">
      <c r="A1395" s="2">
        <v>1394</v>
      </c>
      <c r="B1395" s="50" t="s">
        <v>6094</v>
      </c>
      <c r="C1395" s="47">
        <f ca="1">SUMIF([1]Data!$AC$2:$AC$173,C1395,[1]Data!$AD$2:$AD$173)</f>
        <v>0</v>
      </c>
      <c r="D1395" s="51">
        <v>45890</v>
      </c>
      <c r="E1395" s="51">
        <v>45890</v>
      </c>
      <c r="F1395" s="52">
        <v>45890.622104166701</v>
      </c>
      <c r="G1395" s="3" t="s">
        <v>6095</v>
      </c>
      <c r="H1395" s="51"/>
      <c r="I1395" s="2" t="s">
        <v>2487</v>
      </c>
      <c r="J1395" s="3" t="s">
        <v>2488</v>
      </c>
      <c r="K1395" s="2" t="s">
        <v>2489</v>
      </c>
      <c r="L1395" s="2" t="s">
        <v>2490</v>
      </c>
      <c r="M1395" s="3" t="s">
        <v>6096</v>
      </c>
      <c r="N1395" s="2" t="s">
        <v>6097</v>
      </c>
      <c r="O1395" s="2" t="s">
        <v>6098</v>
      </c>
      <c r="P1395" s="2">
        <v>30</v>
      </c>
      <c r="Q1395" s="3" t="s">
        <v>2502</v>
      </c>
      <c r="R1395" s="2" t="s">
        <v>981</v>
      </c>
      <c r="S1395" s="3" t="s">
        <v>2503</v>
      </c>
      <c r="T1395" s="3" t="s">
        <v>2496</v>
      </c>
      <c r="U1395" s="2">
        <v>50182</v>
      </c>
      <c r="V1395" s="2">
        <v>1</v>
      </c>
      <c r="W1395" s="2">
        <v>0</v>
      </c>
      <c r="X1395" s="2" t="s">
        <v>6097</v>
      </c>
      <c r="Z1395" s="51">
        <v>45890.622102048597</v>
      </c>
      <c r="AB1395" s="2" t="s">
        <v>950</v>
      </c>
    </row>
    <row r="1396" spans="1:28" ht="15.75" x14ac:dyDescent="0.25">
      <c r="A1396" s="2">
        <v>1395</v>
      </c>
      <c r="B1396" s="50" t="s">
        <v>6094</v>
      </c>
      <c r="C1396" s="47">
        <f ca="1">SUMIF([1]Data!$AC$2:$AC$173,C1396,[1]Data!$AD$2:$AD$173)</f>
        <v>0</v>
      </c>
      <c r="D1396" s="51">
        <v>45890</v>
      </c>
      <c r="E1396" s="51">
        <v>45890</v>
      </c>
      <c r="F1396" s="52">
        <v>45890.622104166701</v>
      </c>
      <c r="G1396" s="3" t="s">
        <v>6095</v>
      </c>
      <c r="H1396" s="51"/>
      <c r="I1396" s="2" t="s">
        <v>2487</v>
      </c>
      <c r="J1396" s="3" t="s">
        <v>2488</v>
      </c>
      <c r="K1396" s="2" t="s">
        <v>2489</v>
      </c>
      <c r="L1396" s="2" t="s">
        <v>2490</v>
      </c>
      <c r="M1396" s="3" t="s">
        <v>6096</v>
      </c>
      <c r="N1396" s="2" t="s">
        <v>6097</v>
      </c>
      <c r="O1396" s="2" t="s">
        <v>6098</v>
      </c>
      <c r="P1396" s="2">
        <v>40</v>
      </c>
      <c r="Q1396" s="3" t="s">
        <v>2556</v>
      </c>
      <c r="R1396" s="2" t="s">
        <v>960</v>
      </c>
      <c r="S1396" s="3" t="s">
        <v>2557</v>
      </c>
      <c r="T1396" s="3" t="s">
        <v>2496</v>
      </c>
      <c r="U1396" s="2">
        <v>55595</v>
      </c>
      <c r="V1396" s="2">
        <v>1</v>
      </c>
      <c r="W1396" s="2">
        <v>0</v>
      </c>
      <c r="X1396" s="2" t="s">
        <v>6097</v>
      </c>
      <c r="Z1396" s="51">
        <v>45890.622102048597</v>
      </c>
      <c r="AB1396" s="2" t="s">
        <v>950</v>
      </c>
    </row>
    <row r="1397" spans="1:28" ht="15.75" x14ac:dyDescent="0.25">
      <c r="A1397" s="2">
        <v>1396</v>
      </c>
      <c r="B1397" s="50" t="s">
        <v>6099</v>
      </c>
      <c r="C1397" s="47">
        <f ca="1">SUMIF([1]Data!$AC$2:$AC$173,C1397,[1]Data!$AD$2:$AD$173)</f>
        <v>0</v>
      </c>
      <c r="D1397" s="51">
        <v>45890</v>
      </c>
      <c r="E1397" s="51">
        <v>45890</v>
      </c>
      <c r="F1397" s="52">
        <v>45890.622105590301</v>
      </c>
      <c r="G1397" s="3" t="s">
        <v>6095</v>
      </c>
      <c r="H1397" s="51"/>
      <c r="I1397" s="2" t="s">
        <v>2487</v>
      </c>
      <c r="J1397" s="3" t="s">
        <v>2488</v>
      </c>
      <c r="K1397" s="2" t="s">
        <v>2489</v>
      </c>
      <c r="L1397" s="2" t="s">
        <v>2490</v>
      </c>
      <c r="M1397" s="3" t="s">
        <v>6100</v>
      </c>
      <c r="N1397" s="2" t="s">
        <v>6101</v>
      </c>
      <c r="O1397" s="2" t="s">
        <v>6102</v>
      </c>
      <c r="P1397" s="2">
        <v>10</v>
      </c>
      <c r="Q1397" s="3" t="s">
        <v>2528</v>
      </c>
      <c r="R1397" s="2" t="s">
        <v>965</v>
      </c>
      <c r="S1397" s="3" t="s">
        <v>2529</v>
      </c>
      <c r="T1397" s="3" t="s">
        <v>2496</v>
      </c>
      <c r="U1397" s="2">
        <v>74250</v>
      </c>
      <c r="V1397" s="2">
        <v>5</v>
      </c>
      <c r="W1397" s="2">
        <v>0</v>
      </c>
      <c r="X1397" s="2" t="s">
        <v>6101</v>
      </c>
      <c r="Z1397" s="51">
        <v>45890.622103356502</v>
      </c>
      <c r="AB1397" s="2" t="s">
        <v>950</v>
      </c>
    </row>
    <row r="1398" spans="1:28" ht="15.75" x14ac:dyDescent="0.25">
      <c r="A1398" s="2">
        <v>1397</v>
      </c>
      <c r="B1398" s="50" t="s">
        <v>6103</v>
      </c>
      <c r="C1398" s="47">
        <f ca="1">SUMIF([1]Data!$AC$2:$AC$173,C1398,[1]Data!$AD$2:$AD$173)</f>
        <v>0</v>
      </c>
      <c r="D1398" s="51">
        <v>45890</v>
      </c>
      <c r="E1398" s="51">
        <v>45890</v>
      </c>
      <c r="F1398" s="52">
        <v>45890.6264679745</v>
      </c>
      <c r="G1398" s="3" t="s">
        <v>6104</v>
      </c>
      <c r="H1398" s="51"/>
      <c r="I1398" s="2" t="s">
        <v>2487</v>
      </c>
      <c r="J1398" s="3" t="s">
        <v>2488</v>
      </c>
      <c r="K1398" s="2" t="s">
        <v>2489</v>
      </c>
      <c r="L1398" s="2" t="s">
        <v>2490</v>
      </c>
      <c r="M1398" s="3" t="s">
        <v>6100</v>
      </c>
      <c r="N1398" s="2" t="s">
        <v>6101</v>
      </c>
      <c r="O1398" s="2" t="s">
        <v>6102</v>
      </c>
      <c r="P1398" s="2">
        <v>10</v>
      </c>
      <c r="Q1398" s="3" t="s">
        <v>2510</v>
      </c>
      <c r="R1398" s="2" t="s">
        <v>955</v>
      </c>
      <c r="S1398" s="3" t="s">
        <v>2511</v>
      </c>
      <c r="T1398" s="3" t="s">
        <v>2496</v>
      </c>
      <c r="U1398" s="2">
        <v>46000</v>
      </c>
      <c r="V1398" s="2">
        <v>6</v>
      </c>
      <c r="W1398" s="2">
        <v>0</v>
      </c>
      <c r="X1398" s="2" t="s">
        <v>6101</v>
      </c>
      <c r="Z1398" s="51">
        <v>45890.626465856498</v>
      </c>
      <c r="AB1398" s="2" t="s">
        <v>950</v>
      </c>
    </row>
    <row r="1399" spans="1:28" ht="15.75" x14ac:dyDescent="0.25">
      <c r="A1399" s="2">
        <v>1398</v>
      </c>
      <c r="B1399" s="50" t="s">
        <v>6103</v>
      </c>
      <c r="C1399" s="47">
        <f ca="1">SUMIF([1]Data!$AC$2:$AC$173,C1399,[1]Data!$AD$2:$AD$173)</f>
        <v>0</v>
      </c>
      <c r="D1399" s="51">
        <v>45890</v>
      </c>
      <c r="E1399" s="51">
        <v>45890</v>
      </c>
      <c r="F1399" s="52">
        <v>45890.6264679745</v>
      </c>
      <c r="G1399" s="3" t="s">
        <v>6104</v>
      </c>
      <c r="H1399" s="51"/>
      <c r="I1399" s="2" t="s">
        <v>2487</v>
      </c>
      <c r="J1399" s="3" t="s">
        <v>2488</v>
      </c>
      <c r="K1399" s="2" t="s">
        <v>2489</v>
      </c>
      <c r="L1399" s="2" t="s">
        <v>2490</v>
      </c>
      <c r="M1399" s="3" t="s">
        <v>6100</v>
      </c>
      <c r="N1399" s="2" t="s">
        <v>6101</v>
      </c>
      <c r="O1399" s="2" t="s">
        <v>6102</v>
      </c>
      <c r="P1399" s="2">
        <v>20</v>
      </c>
      <c r="Q1399" s="3" t="s">
        <v>2592</v>
      </c>
      <c r="R1399" s="2" t="s">
        <v>959</v>
      </c>
      <c r="S1399" s="3" t="s">
        <v>2593</v>
      </c>
      <c r="T1399" s="3" t="s">
        <v>2496</v>
      </c>
      <c r="U1399" s="2">
        <v>70950</v>
      </c>
      <c r="V1399" s="2">
        <v>1</v>
      </c>
      <c r="W1399" s="2">
        <v>0</v>
      </c>
      <c r="X1399" s="2" t="s">
        <v>6101</v>
      </c>
      <c r="Z1399" s="51">
        <v>45890.626465856498</v>
      </c>
      <c r="AB1399" s="2" t="s">
        <v>950</v>
      </c>
    </row>
    <row r="1400" spans="1:28" ht="15.75" x14ac:dyDescent="0.25">
      <c r="A1400" s="2">
        <v>1399</v>
      </c>
      <c r="B1400" s="50" t="s">
        <v>6105</v>
      </c>
      <c r="C1400" s="47">
        <f ca="1">SUMIF([1]Data!$AC$2:$AC$173,C1400,[1]Data!$AD$2:$AD$173)</f>
        <v>0</v>
      </c>
      <c r="D1400" s="51">
        <v>45890</v>
      </c>
      <c r="E1400" s="51">
        <v>45895</v>
      </c>
      <c r="F1400" s="52">
        <v>45890.627909606497</v>
      </c>
      <c r="G1400" s="3" t="s">
        <v>6106</v>
      </c>
      <c r="H1400" s="51"/>
      <c r="I1400" s="2" t="s">
        <v>2487</v>
      </c>
      <c r="J1400" s="3" t="s">
        <v>2488</v>
      </c>
      <c r="K1400" s="2" t="s">
        <v>2489</v>
      </c>
      <c r="L1400" s="2" t="s">
        <v>2490</v>
      </c>
      <c r="M1400" s="3" t="s">
        <v>6107</v>
      </c>
      <c r="N1400" s="2" t="s">
        <v>6108</v>
      </c>
      <c r="O1400" s="2" t="s">
        <v>6109</v>
      </c>
      <c r="P1400" s="2">
        <v>10</v>
      </c>
      <c r="Q1400" s="3" t="s">
        <v>2519</v>
      </c>
      <c r="R1400" s="2" t="s">
        <v>951</v>
      </c>
      <c r="S1400" s="3" t="s">
        <v>2520</v>
      </c>
      <c r="T1400" s="3" t="s">
        <v>2496</v>
      </c>
      <c r="U1400" s="2">
        <v>111058</v>
      </c>
      <c r="V1400" s="2">
        <v>4</v>
      </c>
      <c r="W1400" s="2">
        <v>0</v>
      </c>
      <c r="X1400" s="2" t="s">
        <v>6108</v>
      </c>
      <c r="Y1400" s="2" t="s">
        <v>2541</v>
      </c>
      <c r="Z1400" s="51">
        <v>45890.627907372698</v>
      </c>
      <c r="AB1400" s="2" t="s">
        <v>950</v>
      </c>
    </row>
    <row r="1401" spans="1:28" ht="15.75" x14ac:dyDescent="0.25">
      <c r="A1401" s="2">
        <v>1400</v>
      </c>
      <c r="B1401" s="50" t="s">
        <v>6110</v>
      </c>
      <c r="C1401" s="47">
        <f ca="1">SUMIF([1]Data!$AC$2:$AC$173,C1401,[1]Data!$AD$2:$AD$173)</f>
        <v>0</v>
      </c>
      <c r="D1401" s="51">
        <v>45890</v>
      </c>
      <c r="E1401" s="51">
        <v>45895</v>
      </c>
      <c r="F1401" s="52">
        <v>45890.629733217596</v>
      </c>
      <c r="G1401" s="3" t="s">
        <v>6111</v>
      </c>
      <c r="H1401" s="51"/>
      <c r="I1401" s="2" t="s">
        <v>2487</v>
      </c>
      <c r="J1401" s="3" t="s">
        <v>2488</v>
      </c>
      <c r="K1401" s="2" t="s">
        <v>2489</v>
      </c>
      <c r="L1401" s="2" t="s">
        <v>2490</v>
      </c>
      <c r="M1401" s="3" t="s">
        <v>4710</v>
      </c>
      <c r="N1401" s="2" t="s">
        <v>4711</v>
      </c>
      <c r="O1401" s="2" t="s">
        <v>4712</v>
      </c>
      <c r="P1401" s="2">
        <v>10</v>
      </c>
      <c r="Q1401" s="3" t="s">
        <v>2563</v>
      </c>
      <c r="R1401" s="2" t="s">
        <v>961</v>
      </c>
      <c r="S1401" s="3" t="s">
        <v>2564</v>
      </c>
      <c r="T1401" s="3" t="s">
        <v>2496</v>
      </c>
      <c r="U1401" s="2">
        <v>73431</v>
      </c>
      <c r="V1401" s="2">
        <v>1</v>
      </c>
      <c r="W1401" s="2">
        <v>0</v>
      </c>
      <c r="X1401" s="2" t="s">
        <v>4713</v>
      </c>
      <c r="Z1401" s="51">
        <v>45890.629730868102</v>
      </c>
      <c r="AA1401" s="2" t="s">
        <v>6112</v>
      </c>
      <c r="AB1401" s="2" t="s">
        <v>950</v>
      </c>
    </row>
    <row r="1402" spans="1:28" ht="15.75" x14ac:dyDescent="0.25">
      <c r="A1402" s="2">
        <v>1401</v>
      </c>
      <c r="B1402" s="50" t="s">
        <v>6113</v>
      </c>
      <c r="C1402" s="47">
        <f ca="1">SUMIF([1]Data!$AC$2:$AC$173,C1402,[1]Data!$AD$2:$AD$173)</f>
        <v>0</v>
      </c>
      <c r="D1402" s="51">
        <v>45890</v>
      </c>
      <c r="E1402" s="51">
        <v>45895</v>
      </c>
      <c r="F1402" s="52">
        <v>45890.630140127301</v>
      </c>
      <c r="G1402" s="3" t="s">
        <v>6114</v>
      </c>
      <c r="H1402" s="51"/>
      <c r="I1402" s="2" t="s">
        <v>2487</v>
      </c>
      <c r="J1402" s="3" t="s">
        <v>2488</v>
      </c>
      <c r="K1402" s="2" t="s">
        <v>2489</v>
      </c>
      <c r="L1402" s="2" t="s">
        <v>2490</v>
      </c>
      <c r="M1402" s="3" t="s">
        <v>6115</v>
      </c>
      <c r="N1402" s="2" t="s">
        <v>6116</v>
      </c>
      <c r="O1402" s="2" t="s">
        <v>6117</v>
      </c>
      <c r="P1402" s="2">
        <v>10</v>
      </c>
      <c r="Q1402" s="3" t="s">
        <v>2519</v>
      </c>
      <c r="R1402" s="2" t="s">
        <v>951</v>
      </c>
      <c r="S1402" s="3" t="s">
        <v>2520</v>
      </c>
      <c r="T1402" s="3" t="s">
        <v>2496</v>
      </c>
      <c r="U1402" s="2">
        <v>111058</v>
      </c>
      <c r="V1402" s="2">
        <v>1</v>
      </c>
      <c r="W1402" s="2">
        <v>0</v>
      </c>
      <c r="X1402" s="2" t="s">
        <v>6116</v>
      </c>
      <c r="Z1402" s="51">
        <v>45890.630137812499</v>
      </c>
      <c r="AB1402" s="2" t="s">
        <v>950</v>
      </c>
    </row>
    <row r="1403" spans="1:28" ht="15.75" x14ac:dyDescent="0.25">
      <c r="A1403" s="2">
        <v>1402</v>
      </c>
      <c r="B1403" s="50" t="s">
        <v>6113</v>
      </c>
      <c r="C1403" s="47">
        <f ca="1">SUMIF([1]Data!$AC$2:$AC$173,C1403,[1]Data!$AD$2:$AD$173)</f>
        <v>0</v>
      </c>
      <c r="D1403" s="51">
        <v>45890</v>
      </c>
      <c r="E1403" s="51">
        <v>45895</v>
      </c>
      <c r="F1403" s="52">
        <v>45890.630140127301</v>
      </c>
      <c r="G1403" s="3" t="s">
        <v>6114</v>
      </c>
      <c r="H1403" s="51"/>
      <c r="I1403" s="2" t="s">
        <v>2487</v>
      </c>
      <c r="J1403" s="3" t="s">
        <v>2488</v>
      </c>
      <c r="K1403" s="2" t="s">
        <v>2489</v>
      </c>
      <c r="L1403" s="2" t="s">
        <v>2490</v>
      </c>
      <c r="M1403" s="3" t="s">
        <v>6115</v>
      </c>
      <c r="N1403" s="2" t="s">
        <v>6116</v>
      </c>
      <c r="O1403" s="2" t="s">
        <v>6117</v>
      </c>
      <c r="P1403" s="2">
        <v>20</v>
      </c>
      <c r="Q1403" s="3" t="s">
        <v>2556</v>
      </c>
      <c r="R1403" s="2" t="s">
        <v>960</v>
      </c>
      <c r="S1403" s="3" t="s">
        <v>2557</v>
      </c>
      <c r="T1403" s="3" t="s">
        <v>2496</v>
      </c>
      <c r="U1403" s="2">
        <v>55595</v>
      </c>
      <c r="V1403" s="2">
        <v>2</v>
      </c>
      <c r="W1403" s="2">
        <v>0</v>
      </c>
      <c r="X1403" s="2" t="s">
        <v>6116</v>
      </c>
      <c r="Z1403" s="51">
        <v>45890.630137812499</v>
      </c>
      <c r="AB1403" s="2" t="s">
        <v>950</v>
      </c>
    </row>
    <row r="1404" spans="1:28" ht="15.75" x14ac:dyDescent="0.25">
      <c r="A1404" s="2">
        <v>1403</v>
      </c>
      <c r="B1404" s="50" t="s">
        <v>6113</v>
      </c>
      <c r="C1404" s="47">
        <f ca="1">SUMIF([1]Data!$AC$2:$AC$173,C1404,[1]Data!$AD$2:$AD$173)</f>
        <v>0</v>
      </c>
      <c r="D1404" s="51">
        <v>45890</v>
      </c>
      <c r="E1404" s="51">
        <v>45895</v>
      </c>
      <c r="F1404" s="52">
        <v>45890.630140127301</v>
      </c>
      <c r="G1404" s="3" t="s">
        <v>6114</v>
      </c>
      <c r="H1404" s="51"/>
      <c r="I1404" s="2" t="s">
        <v>2487</v>
      </c>
      <c r="J1404" s="3" t="s">
        <v>2488</v>
      </c>
      <c r="K1404" s="2" t="s">
        <v>2489</v>
      </c>
      <c r="L1404" s="2" t="s">
        <v>2490</v>
      </c>
      <c r="M1404" s="3" t="s">
        <v>6115</v>
      </c>
      <c r="N1404" s="2" t="s">
        <v>6116</v>
      </c>
      <c r="O1404" s="2" t="s">
        <v>6117</v>
      </c>
      <c r="P1404" s="2">
        <v>30</v>
      </c>
      <c r="Q1404" s="3" t="s">
        <v>2592</v>
      </c>
      <c r="R1404" s="2" t="s">
        <v>959</v>
      </c>
      <c r="S1404" s="3" t="s">
        <v>2593</v>
      </c>
      <c r="T1404" s="3" t="s">
        <v>2496</v>
      </c>
      <c r="U1404" s="2">
        <v>70950</v>
      </c>
      <c r="V1404" s="2">
        <v>1</v>
      </c>
      <c r="W1404" s="2">
        <v>0</v>
      </c>
      <c r="X1404" s="2" t="s">
        <v>6116</v>
      </c>
      <c r="Z1404" s="51">
        <v>45890.630137812499</v>
      </c>
      <c r="AB1404" s="2" t="s">
        <v>950</v>
      </c>
    </row>
    <row r="1405" spans="1:28" ht="15.75" x14ac:dyDescent="0.25">
      <c r="A1405" s="2">
        <v>1404</v>
      </c>
      <c r="B1405" s="50" t="s">
        <v>6113</v>
      </c>
      <c r="C1405" s="47">
        <f ca="1">SUMIF([1]Data!$AC$2:$AC$173,C1405,[1]Data!$AD$2:$AD$173)</f>
        <v>0</v>
      </c>
      <c r="D1405" s="51">
        <v>45890</v>
      </c>
      <c r="E1405" s="51">
        <v>45895</v>
      </c>
      <c r="F1405" s="52">
        <v>45890.630140127301</v>
      </c>
      <c r="G1405" s="3" t="s">
        <v>6114</v>
      </c>
      <c r="H1405" s="51"/>
      <c r="I1405" s="2" t="s">
        <v>2487</v>
      </c>
      <c r="J1405" s="3" t="s">
        <v>2488</v>
      </c>
      <c r="K1405" s="2" t="s">
        <v>2489</v>
      </c>
      <c r="L1405" s="2" t="s">
        <v>2490</v>
      </c>
      <c r="M1405" s="3" t="s">
        <v>6115</v>
      </c>
      <c r="N1405" s="2" t="s">
        <v>6116</v>
      </c>
      <c r="O1405" s="2" t="s">
        <v>6117</v>
      </c>
      <c r="P1405" s="2">
        <v>40</v>
      </c>
      <c r="Q1405" s="3" t="s">
        <v>2502</v>
      </c>
      <c r="R1405" s="2" t="s">
        <v>981</v>
      </c>
      <c r="S1405" s="3" t="s">
        <v>2503</v>
      </c>
      <c r="T1405" s="3" t="s">
        <v>2496</v>
      </c>
      <c r="U1405" s="2">
        <v>50182</v>
      </c>
      <c r="V1405" s="2">
        <v>1</v>
      </c>
      <c r="W1405" s="2">
        <v>0</v>
      </c>
      <c r="X1405" s="2" t="s">
        <v>6116</v>
      </c>
      <c r="Z1405" s="51">
        <v>45890.630137812499</v>
      </c>
      <c r="AB1405" s="2" t="s">
        <v>950</v>
      </c>
    </row>
    <row r="1406" spans="1:28" ht="15.75" x14ac:dyDescent="0.25">
      <c r="A1406" s="2">
        <v>1405</v>
      </c>
      <c r="B1406" s="50" t="s">
        <v>6118</v>
      </c>
      <c r="C1406" s="47">
        <f ca="1">SUMIF([1]Data!$AC$2:$AC$173,C1406,[1]Data!$AD$2:$AD$173)</f>
        <v>0</v>
      </c>
      <c r="D1406" s="51">
        <v>45890</v>
      </c>
      <c r="E1406" s="51">
        <v>45900</v>
      </c>
      <c r="F1406" s="52">
        <v>45890.630469062497</v>
      </c>
      <c r="G1406" s="3" t="s">
        <v>6119</v>
      </c>
      <c r="H1406" s="51"/>
      <c r="I1406" s="2" t="s">
        <v>2487</v>
      </c>
      <c r="J1406" s="3" t="s">
        <v>2488</v>
      </c>
      <c r="K1406" s="2" t="s">
        <v>2489</v>
      </c>
      <c r="L1406" s="2" t="s">
        <v>2490</v>
      </c>
      <c r="M1406" s="3" t="s">
        <v>6120</v>
      </c>
      <c r="N1406" s="2" t="s">
        <v>6121</v>
      </c>
      <c r="O1406" s="2" t="s">
        <v>6122</v>
      </c>
      <c r="P1406" s="2">
        <v>10</v>
      </c>
      <c r="Q1406" s="3" t="s">
        <v>2592</v>
      </c>
      <c r="R1406" s="2" t="s">
        <v>959</v>
      </c>
      <c r="S1406" s="3" t="s">
        <v>2593</v>
      </c>
      <c r="T1406" s="3" t="s">
        <v>2496</v>
      </c>
      <c r="U1406" s="2">
        <v>70950</v>
      </c>
      <c r="V1406" s="2">
        <v>1</v>
      </c>
      <c r="W1406" s="2">
        <v>0</v>
      </c>
      <c r="X1406" s="2" t="s">
        <v>6123</v>
      </c>
      <c r="Y1406" s="2" t="s">
        <v>6124</v>
      </c>
      <c r="Z1406" s="51">
        <v>45890.630467361101</v>
      </c>
      <c r="AB1406" s="2" t="s">
        <v>950</v>
      </c>
    </row>
    <row r="1407" spans="1:28" ht="15.75" x14ac:dyDescent="0.25">
      <c r="A1407" s="2">
        <v>1406</v>
      </c>
      <c r="B1407" s="50" t="s">
        <v>6118</v>
      </c>
      <c r="C1407" s="47">
        <f ca="1">SUMIF([1]Data!$AC$2:$AC$173,C1407,[1]Data!$AD$2:$AD$173)</f>
        <v>0</v>
      </c>
      <c r="D1407" s="51">
        <v>45890</v>
      </c>
      <c r="E1407" s="51">
        <v>45900</v>
      </c>
      <c r="F1407" s="52">
        <v>45890.630469062497</v>
      </c>
      <c r="G1407" s="3" t="s">
        <v>6119</v>
      </c>
      <c r="H1407" s="51"/>
      <c r="I1407" s="2" t="s">
        <v>2487</v>
      </c>
      <c r="J1407" s="3" t="s">
        <v>2488</v>
      </c>
      <c r="K1407" s="2" t="s">
        <v>2489</v>
      </c>
      <c r="L1407" s="2" t="s">
        <v>2490</v>
      </c>
      <c r="M1407" s="3" t="s">
        <v>6120</v>
      </c>
      <c r="N1407" s="2" t="s">
        <v>6121</v>
      </c>
      <c r="O1407" s="2" t="s">
        <v>6122</v>
      </c>
      <c r="P1407" s="2">
        <v>20</v>
      </c>
      <c r="Q1407" s="3" t="s">
        <v>2510</v>
      </c>
      <c r="R1407" s="2" t="s">
        <v>955</v>
      </c>
      <c r="S1407" s="3" t="s">
        <v>2511</v>
      </c>
      <c r="T1407" s="3" t="s">
        <v>2496</v>
      </c>
      <c r="U1407" s="2">
        <v>46000</v>
      </c>
      <c r="V1407" s="2">
        <v>1</v>
      </c>
      <c r="W1407" s="2">
        <v>0</v>
      </c>
      <c r="X1407" s="2" t="s">
        <v>6123</v>
      </c>
      <c r="Y1407" s="2" t="s">
        <v>6124</v>
      </c>
      <c r="Z1407" s="51">
        <v>45890.630467361101</v>
      </c>
      <c r="AB1407" s="2" t="s">
        <v>950</v>
      </c>
    </row>
    <row r="1408" spans="1:28" ht="15.75" x14ac:dyDescent="0.25">
      <c r="A1408" s="2">
        <v>1407</v>
      </c>
      <c r="B1408" s="50" t="s">
        <v>6118</v>
      </c>
      <c r="C1408" s="47">
        <f ca="1">SUMIF([1]Data!$AC$2:$AC$173,C1408,[1]Data!$AD$2:$AD$173)</f>
        <v>0</v>
      </c>
      <c r="D1408" s="51">
        <v>45890</v>
      </c>
      <c r="E1408" s="51">
        <v>45900</v>
      </c>
      <c r="F1408" s="52">
        <v>45890.630469062497</v>
      </c>
      <c r="G1408" s="3" t="s">
        <v>6119</v>
      </c>
      <c r="H1408" s="51"/>
      <c r="I1408" s="2" t="s">
        <v>2487</v>
      </c>
      <c r="J1408" s="3" t="s">
        <v>2488</v>
      </c>
      <c r="K1408" s="2" t="s">
        <v>2489</v>
      </c>
      <c r="L1408" s="2" t="s">
        <v>2490</v>
      </c>
      <c r="M1408" s="3" t="s">
        <v>6120</v>
      </c>
      <c r="N1408" s="2" t="s">
        <v>6121</v>
      </c>
      <c r="O1408" s="2" t="s">
        <v>6122</v>
      </c>
      <c r="P1408" s="2">
        <v>30</v>
      </c>
      <c r="Q1408" s="3" t="s">
        <v>2494</v>
      </c>
      <c r="R1408" s="2" t="s">
        <v>1079</v>
      </c>
      <c r="S1408" s="3" t="s">
        <v>2495</v>
      </c>
      <c r="T1408" s="3" t="s">
        <v>2496</v>
      </c>
      <c r="U1408" s="2">
        <v>49500</v>
      </c>
      <c r="V1408" s="2">
        <v>2</v>
      </c>
      <c r="W1408" s="2">
        <v>0</v>
      </c>
      <c r="X1408" s="2" t="s">
        <v>6123</v>
      </c>
      <c r="Y1408" s="2" t="s">
        <v>6124</v>
      </c>
      <c r="Z1408" s="51">
        <v>45890.630467361101</v>
      </c>
      <c r="AB1408" s="2" t="s">
        <v>950</v>
      </c>
    </row>
    <row r="1409" spans="1:28" ht="15.75" x14ac:dyDescent="0.25">
      <c r="A1409" s="2">
        <v>1408</v>
      </c>
      <c r="B1409" s="50" t="s">
        <v>6118</v>
      </c>
      <c r="C1409" s="47">
        <f ca="1">SUMIF([1]Data!$AC$2:$AC$173,C1409,[1]Data!$AD$2:$AD$173)</f>
        <v>0</v>
      </c>
      <c r="D1409" s="51">
        <v>45890</v>
      </c>
      <c r="E1409" s="51">
        <v>45900</v>
      </c>
      <c r="F1409" s="52">
        <v>45890.630469062497</v>
      </c>
      <c r="G1409" s="3" t="s">
        <v>6119</v>
      </c>
      <c r="H1409" s="51"/>
      <c r="I1409" s="2" t="s">
        <v>2487</v>
      </c>
      <c r="J1409" s="3" t="s">
        <v>2488</v>
      </c>
      <c r="K1409" s="2" t="s">
        <v>2489</v>
      </c>
      <c r="L1409" s="2" t="s">
        <v>2490</v>
      </c>
      <c r="M1409" s="3" t="s">
        <v>6120</v>
      </c>
      <c r="N1409" s="2" t="s">
        <v>6121</v>
      </c>
      <c r="O1409" s="2" t="s">
        <v>6122</v>
      </c>
      <c r="P1409" s="2">
        <v>40</v>
      </c>
      <c r="Q1409" s="3" t="s">
        <v>2498</v>
      </c>
      <c r="R1409" s="2" t="s">
        <v>977</v>
      </c>
      <c r="S1409" s="3" t="s">
        <v>2499</v>
      </c>
      <c r="T1409" s="3" t="s">
        <v>2496</v>
      </c>
      <c r="U1409" s="2">
        <v>50400</v>
      </c>
      <c r="V1409" s="2">
        <v>1</v>
      </c>
      <c r="W1409" s="2">
        <v>0</v>
      </c>
      <c r="X1409" s="2" t="s">
        <v>6123</v>
      </c>
      <c r="Y1409" s="2" t="s">
        <v>6124</v>
      </c>
      <c r="Z1409" s="51">
        <v>45890.630467361101</v>
      </c>
      <c r="AB1409" s="2" t="s">
        <v>950</v>
      </c>
    </row>
    <row r="1410" spans="1:28" ht="15.75" x14ac:dyDescent="0.25">
      <c r="A1410" s="2">
        <v>1409</v>
      </c>
      <c r="B1410" s="50" t="s">
        <v>6125</v>
      </c>
      <c r="C1410" s="47">
        <f ca="1">SUMIF([1]Data!$AC$2:$AC$173,C1410,[1]Data!$AD$2:$AD$173)</f>
        <v>0</v>
      </c>
      <c r="D1410" s="51">
        <v>45890</v>
      </c>
      <c r="E1410" s="51">
        <v>45895</v>
      </c>
      <c r="F1410" s="52">
        <v>45890.631795914298</v>
      </c>
      <c r="G1410" s="3" t="s">
        <v>6126</v>
      </c>
      <c r="H1410" s="51"/>
      <c r="I1410" s="2" t="s">
        <v>2487</v>
      </c>
      <c r="J1410" s="3" t="s">
        <v>2488</v>
      </c>
      <c r="K1410" s="2" t="s">
        <v>2489</v>
      </c>
      <c r="L1410" s="2" t="s">
        <v>2490</v>
      </c>
      <c r="M1410" s="3" t="s">
        <v>6127</v>
      </c>
      <c r="N1410" s="2" t="s">
        <v>6128</v>
      </c>
      <c r="O1410" s="2" t="s">
        <v>6129</v>
      </c>
      <c r="P1410" s="2">
        <v>10</v>
      </c>
      <c r="Q1410" s="3" t="s">
        <v>2519</v>
      </c>
      <c r="R1410" s="2" t="s">
        <v>951</v>
      </c>
      <c r="S1410" s="3" t="s">
        <v>2520</v>
      </c>
      <c r="T1410" s="3" t="s">
        <v>2496</v>
      </c>
      <c r="U1410" s="2">
        <v>111058</v>
      </c>
      <c r="V1410" s="2">
        <v>1</v>
      </c>
      <c r="W1410" s="2">
        <v>0</v>
      </c>
      <c r="X1410" s="2" t="s">
        <v>6128</v>
      </c>
      <c r="Z1410" s="51">
        <v>45890.631793865701</v>
      </c>
      <c r="AB1410" s="2" t="s">
        <v>950</v>
      </c>
    </row>
    <row r="1411" spans="1:28" ht="15.75" x14ac:dyDescent="0.25">
      <c r="A1411" s="2">
        <v>1410</v>
      </c>
      <c r="B1411" s="50" t="s">
        <v>6130</v>
      </c>
      <c r="C1411" s="47">
        <f ca="1">SUMIF([1]Data!$AC$2:$AC$173,C1411,[1]Data!$AD$2:$AD$173)</f>
        <v>0</v>
      </c>
      <c r="D1411" s="51">
        <v>45890</v>
      </c>
      <c r="E1411" s="51">
        <v>45890</v>
      </c>
      <c r="F1411" s="52">
        <v>45890.632276354198</v>
      </c>
      <c r="G1411" s="3" t="s">
        <v>6131</v>
      </c>
      <c r="H1411" s="51"/>
      <c r="I1411" s="2" t="s">
        <v>2487</v>
      </c>
      <c r="J1411" s="3" t="s">
        <v>2488</v>
      </c>
      <c r="K1411" s="2" t="s">
        <v>2489</v>
      </c>
      <c r="L1411" s="2" t="s">
        <v>2490</v>
      </c>
      <c r="M1411" s="3" t="s">
        <v>6132</v>
      </c>
      <c r="N1411" s="2" t="s">
        <v>6133</v>
      </c>
      <c r="O1411" s="2" t="s">
        <v>6134</v>
      </c>
      <c r="P1411" s="2">
        <v>10</v>
      </c>
      <c r="Q1411" s="3" t="s">
        <v>2502</v>
      </c>
      <c r="R1411" s="2" t="s">
        <v>981</v>
      </c>
      <c r="S1411" s="3" t="s">
        <v>2503</v>
      </c>
      <c r="T1411" s="3" t="s">
        <v>2496</v>
      </c>
      <c r="U1411" s="2">
        <v>50182</v>
      </c>
      <c r="V1411" s="2">
        <v>1</v>
      </c>
      <c r="W1411" s="2">
        <v>0</v>
      </c>
      <c r="X1411" s="2" t="s">
        <v>6133</v>
      </c>
      <c r="Y1411" s="2" t="s">
        <v>6135</v>
      </c>
      <c r="Z1411" s="51">
        <v>45890.632273958297</v>
      </c>
      <c r="AB1411" s="2" t="s">
        <v>950</v>
      </c>
    </row>
    <row r="1412" spans="1:28" ht="15.75" x14ac:dyDescent="0.25">
      <c r="A1412" s="2">
        <v>1411</v>
      </c>
      <c r="B1412" s="50" t="s">
        <v>6136</v>
      </c>
      <c r="C1412" s="47">
        <f ca="1">SUMIF([1]Data!$AC$2:$AC$173,C1412,[1]Data!$AD$2:$AD$173)</f>
        <v>0</v>
      </c>
      <c r="D1412" s="51">
        <v>45890</v>
      </c>
      <c r="E1412" s="51">
        <v>45895</v>
      </c>
      <c r="F1412" s="52">
        <v>45890.635165891203</v>
      </c>
      <c r="G1412" s="3" t="s">
        <v>6137</v>
      </c>
      <c r="H1412" s="51"/>
      <c r="I1412" s="2" t="s">
        <v>2487</v>
      </c>
      <c r="J1412" s="3" t="s">
        <v>2488</v>
      </c>
      <c r="K1412" s="2" t="s">
        <v>2489</v>
      </c>
      <c r="L1412" s="2" t="s">
        <v>2490</v>
      </c>
      <c r="M1412" s="3" t="s">
        <v>1115</v>
      </c>
      <c r="N1412" s="2" t="s">
        <v>1114</v>
      </c>
      <c r="O1412" s="2" t="s">
        <v>5528</v>
      </c>
      <c r="P1412" s="2">
        <v>10</v>
      </c>
      <c r="Q1412" s="3" t="s">
        <v>2519</v>
      </c>
      <c r="R1412" s="2" t="s">
        <v>951</v>
      </c>
      <c r="S1412" s="3" t="s">
        <v>2520</v>
      </c>
      <c r="T1412" s="3" t="s">
        <v>2496</v>
      </c>
      <c r="U1412" s="2">
        <v>111058</v>
      </c>
      <c r="V1412" s="2">
        <v>1</v>
      </c>
      <c r="W1412" s="2">
        <v>0</v>
      </c>
      <c r="X1412" s="2" t="s">
        <v>1114</v>
      </c>
      <c r="Z1412" s="51">
        <v>45890.635163541701</v>
      </c>
      <c r="AB1412" s="2" t="s">
        <v>950</v>
      </c>
    </row>
    <row r="1413" spans="1:28" ht="15.75" x14ac:dyDescent="0.25">
      <c r="A1413" s="2">
        <v>1412</v>
      </c>
      <c r="B1413" s="50" t="s">
        <v>6138</v>
      </c>
      <c r="C1413" s="47">
        <f ca="1">SUMIF([1]Data!$AC$2:$AC$173,C1413,[1]Data!$AD$2:$AD$173)</f>
        <v>0</v>
      </c>
      <c r="D1413" s="51">
        <v>45890</v>
      </c>
      <c r="E1413" s="51">
        <v>45890</v>
      </c>
      <c r="F1413" s="52">
        <v>45890.6390572569</v>
      </c>
      <c r="G1413" s="3" t="s">
        <v>6139</v>
      </c>
      <c r="H1413" s="51"/>
      <c r="I1413" s="2" t="s">
        <v>2487</v>
      </c>
      <c r="J1413" s="3" t="s">
        <v>2488</v>
      </c>
      <c r="K1413" s="2" t="s">
        <v>2489</v>
      </c>
      <c r="L1413" s="2" t="s">
        <v>2490</v>
      </c>
      <c r="M1413" s="3" t="s">
        <v>6140</v>
      </c>
      <c r="N1413" s="2" t="s">
        <v>6141</v>
      </c>
      <c r="O1413" s="2" t="s">
        <v>6142</v>
      </c>
      <c r="P1413" s="2">
        <v>10</v>
      </c>
      <c r="Q1413" s="3" t="s">
        <v>2510</v>
      </c>
      <c r="R1413" s="2" t="s">
        <v>955</v>
      </c>
      <c r="S1413" s="3" t="s">
        <v>2511</v>
      </c>
      <c r="T1413" s="3" t="s">
        <v>2496</v>
      </c>
      <c r="U1413" s="2">
        <v>46000</v>
      </c>
      <c r="V1413" s="2">
        <v>1</v>
      </c>
      <c r="W1413" s="2">
        <v>0</v>
      </c>
      <c r="X1413" s="2" t="s">
        <v>6141</v>
      </c>
      <c r="Y1413" s="2" t="s">
        <v>2541</v>
      </c>
      <c r="Z1413" s="51">
        <v>45890.639055092601</v>
      </c>
      <c r="AB1413" s="2" t="s">
        <v>950</v>
      </c>
    </row>
    <row r="1414" spans="1:28" ht="15.75" x14ac:dyDescent="0.25">
      <c r="A1414" s="2">
        <v>1413</v>
      </c>
      <c r="B1414" s="50" t="s">
        <v>6143</v>
      </c>
      <c r="C1414" s="47">
        <f ca="1">SUMIF([1]Data!$AC$2:$AC$173,C1414,[1]Data!$AD$2:$AD$173)</f>
        <v>0</v>
      </c>
      <c r="D1414" s="51">
        <v>45890</v>
      </c>
      <c r="E1414" s="51">
        <v>45890</v>
      </c>
      <c r="F1414" s="52">
        <v>45890.639626504599</v>
      </c>
      <c r="G1414" s="3" t="s">
        <v>6144</v>
      </c>
      <c r="H1414" s="51"/>
      <c r="I1414" s="2" t="s">
        <v>2487</v>
      </c>
      <c r="J1414" s="3" t="s">
        <v>2488</v>
      </c>
      <c r="K1414" s="2" t="s">
        <v>2489</v>
      </c>
      <c r="L1414" s="2" t="s">
        <v>2490</v>
      </c>
      <c r="M1414" s="3" t="s">
        <v>6145</v>
      </c>
      <c r="N1414" s="2" t="s">
        <v>6146</v>
      </c>
      <c r="O1414" s="2" t="s">
        <v>6147</v>
      </c>
      <c r="P1414" s="2">
        <v>10</v>
      </c>
      <c r="Q1414" s="3" t="s">
        <v>2519</v>
      </c>
      <c r="R1414" s="2" t="s">
        <v>951</v>
      </c>
      <c r="S1414" s="3" t="s">
        <v>2520</v>
      </c>
      <c r="T1414" s="3" t="s">
        <v>2496</v>
      </c>
      <c r="U1414" s="2">
        <v>111058</v>
      </c>
      <c r="V1414" s="2">
        <v>4</v>
      </c>
      <c r="W1414" s="2">
        <v>0</v>
      </c>
      <c r="X1414" s="2" t="s">
        <v>6146</v>
      </c>
      <c r="Y1414" s="2" t="s">
        <v>6148</v>
      </c>
      <c r="Z1414" s="51">
        <v>45890.639624039402</v>
      </c>
      <c r="AB1414" s="2" t="s">
        <v>950</v>
      </c>
    </row>
    <row r="1415" spans="1:28" ht="15.75" x14ac:dyDescent="0.25">
      <c r="A1415" s="2">
        <v>1414</v>
      </c>
      <c r="B1415" s="50" t="s">
        <v>6143</v>
      </c>
      <c r="C1415" s="47">
        <f ca="1">SUMIF([1]Data!$AC$2:$AC$173,C1415,[1]Data!$AD$2:$AD$173)</f>
        <v>0</v>
      </c>
      <c r="D1415" s="51">
        <v>45890</v>
      </c>
      <c r="E1415" s="51">
        <v>45890</v>
      </c>
      <c r="F1415" s="52">
        <v>45890.639626504599</v>
      </c>
      <c r="G1415" s="3" t="s">
        <v>6144</v>
      </c>
      <c r="H1415" s="51"/>
      <c r="I1415" s="2" t="s">
        <v>2487</v>
      </c>
      <c r="J1415" s="3" t="s">
        <v>2488</v>
      </c>
      <c r="K1415" s="2" t="s">
        <v>2489</v>
      </c>
      <c r="L1415" s="2" t="s">
        <v>2490</v>
      </c>
      <c r="M1415" s="3" t="s">
        <v>6145</v>
      </c>
      <c r="N1415" s="2" t="s">
        <v>6146</v>
      </c>
      <c r="O1415" s="2" t="s">
        <v>6147</v>
      </c>
      <c r="P1415" s="2">
        <v>20</v>
      </c>
      <c r="Q1415" s="3" t="s">
        <v>2502</v>
      </c>
      <c r="R1415" s="2" t="s">
        <v>981</v>
      </c>
      <c r="S1415" s="3" t="s">
        <v>2503</v>
      </c>
      <c r="T1415" s="3" t="s">
        <v>2496</v>
      </c>
      <c r="U1415" s="2">
        <v>50182</v>
      </c>
      <c r="V1415" s="2">
        <v>2</v>
      </c>
      <c r="W1415" s="2">
        <v>0</v>
      </c>
      <c r="X1415" s="2" t="s">
        <v>6146</v>
      </c>
      <c r="Y1415" s="2" t="s">
        <v>6148</v>
      </c>
      <c r="Z1415" s="51">
        <v>45890.639624039402</v>
      </c>
      <c r="AB1415" s="2" t="s">
        <v>950</v>
      </c>
    </row>
    <row r="1416" spans="1:28" ht="15.75" x14ac:dyDescent="0.25">
      <c r="A1416" s="2">
        <v>1415</v>
      </c>
      <c r="B1416" s="50" t="s">
        <v>6149</v>
      </c>
      <c r="C1416" s="47">
        <f ca="1">SUMIF([1]Data!$AC$2:$AC$173,C1416,[1]Data!$AD$2:$AD$173)</f>
        <v>0</v>
      </c>
      <c r="D1416" s="51">
        <v>45890</v>
      </c>
      <c r="E1416" s="51">
        <v>45895</v>
      </c>
      <c r="F1416" s="52">
        <v>45890.6411848727</v>
      </c>
      <c r="G1416" s="3" t="s">
        <v>6150</v>
      </c>
      <c r="H1416" s="51"/>
      <c r="I1416" s="2" t="s">
        <v>2487</v>
      </c>
      <c r="J1416" s="3" t="s">
        <v>2488</v>
      </c>
      <c r="K1416" s="2" t="s">
        <v>2489</v>
      </c>
      <c r="L1416" s="2" t="s">
        <v>2490</v>
      </c>
      <c r="M1416" s="3" t="s">
        <v>6151</v>
      </c>
      <c r="N1416" s="2" t="s">
        <v>6152</v>
      </c>
      <c r="O1416" s="2" t="s">
        <v>6153</v>
      </c>
      <c r="P1416" s="2">
        <v>10</v>
      </c>
      <c r="Q1416" s="3" t="s">
        <v>2519</v>
      </c>
      <c r="R1416" s="2" t="s">
        <v>951</v>
      </c>
      <c r="S1416" s="3" t="s">
        <v>2520</v>
      </c>
      <c r="T1416" s="3" t="s">
        <v>2496</v>
      </c>
      <c r="U1416" s="2">
        <v>111058</v>
      </c>
      <c r="V1416" s="2">
        <v>1</v>
      </c>
      <c r="W1416" s="2">
        <v>0</v>
      </c>
      <c r="X1416" s="2" t="s">
        <v>6152</v>
      </c>
      <c r="Z1416" s="51">
        <v>45890.641182523097</v>
      </c>
      <c r="AB1416" s="2" t="s">
        <v>950</v>
      </c>
    </row>
    <row r="1417" spans="1:28" ht="15.75" x14ac:dyDescent="0.25">
      <c r="A1417" s="2">
        <v>1416</v>
      </c>
      <c r="B1417" s="50" t="s">
        <v>6154</v>
      </c>
      <c r="C1417" s="47">
        <f ca="1">SUMIF([1]Data!$AC$2:$AC$173,C1417,[1]Data!$AD$2:$AD$173)</f>
        <v>0</v>
      </c>
      <c r="D1417" s="51">
        <v>45890</v>
      </c>
      <c r="E1417" s="51">
        <v>45890</v>
      </c>
      <c r="F1417" s="52">
        <v>45890.642073923598</v>
      </c>
      <c r="G1417" s="3" t="s">
        <v>6155</v>
      </c>
      <c r="H1417" s="51"/>
      <c r="I1417" s="2" t="s">
        <v>2487</v>
      </c>
      <c r="J1417" s="3" t="s">
        <v>2488</v>
      </c>
      <c r="K1417" s="2" t="s">
        <v>2489</v>
      </c>
      <c r="L1417" s="2" t="s">
        <v>2490</v>
      </c>
      <c r="M1417" s="3" t="s">
        <v>1260</v>
      </c>
      <c r="N1417" s="2" t="s">
        <v>1259</v>
      </c>
      <c r="O1417" s="2" t="s">
        <v>5396</v>
      </c>
      <c r="P1417" s="2">
        <v>10</v>
      </c>
      <c r="Q1417" s="3" t="s">
        <v>2502</v>
      </c>
      <c r="R1417" s="2" t="s">
        <v>981</v>
      </c>
      <c r="S1417" s="3" t="s">
        <v>2503</v>
      </c>
      <c r="T1417" s="3" t="s">
        <v>2496</v>
      </c>
      <c r="U1417" s="2">
        <v>50182</v>
      </c>
      <c r="V1417" s="2">
        <v>3</v>
      </c>
      <c r="W1417" s="2">
        <v>0</v>
      </c>
      <c r="X1417" s="2" t="s">
        <v>1259</v>
      </c>
      <c r="Z1417" s="51">
        <v>45890.642071493101</v>
      </c>
      <c r="AB1417" s="2" t="s">
        <v>950</v>
      </c>
    </row>
    <row r="1418" spans="1:28" ht="15.75" x14ac:dyDescent="0.25">
      <c r="A1418" s="2">
        <v>1417</v>
      </c>
      <c r="B1418" s="50" t="s">
        <v>6156</v>
      </c>
      <c r="C1418" s="47">
        <f ca="1">SUMIF([1]Data!$AC$2:$AC$173,C1418,[1]Data!$AD$2:$AD$173)</f>
        <v>0</v>
      </c>
      <c r="D1418" s="51">
        <v>45890</v>
      </c>
      <c r="E1418" s="51">
        <v>45890</v>
      </c>
      <c r="F1418" s="52">
        <v>45890.648305868097</v>
      </c>
      <c r="G1418" s="3" t="s">
        <v>6157</v>
      </c>
      <c r="H1418" s="51"/>
      <c r="I1418" s="2" t="s">
        <v>2487</v>
      </c>
      <c r="J1418" s="3" t="s">
        <v>2488</v>
      </c>
      <c r="K1418" s="2" t="s">
        <v>2489</v>
      </c>
      <c r="L1418" s="2" t="s">
        <v>2490</v>
      </c>
      <c r="M1418" s="3" t="s">
        <v>1103</v>
      </c>
      <c r="N1418" s="2" t="s">
        <v>1102</v>
      </c>
      <c r="O1418" s="2" t="s">
        <v>5535</v>
      </c>
      <c r="P1418" s="2">
        <v>10</v>
      </c>
      <c r="Q1418" s="3" t="s">
        <v>2510</v>
      </c>
      <c r="R1418" s="2" t="s">
        <v>955</v>
      </c>
      <c r="S1418" s="3" t="s">
        <v>2511</v>
      </c>
      <c r="T1418" s="3" t="s">
        <v>2496</v>
      </c>
      <c r="U1418" s="2">
        <v>46000</v>
      </c>
      <c r="V1418" s="2">
        <v>1</v>
      </c>
      <c r="W1418" s="2">
        <v>0</v>
      </c>
      <c r="X1418" s="2" t="s">
        <v>1102</v>
      </c>
      <c r="Y1418" s="2" t="s">
        <v>2541</v>
      </c>
      <c r="Z1418" s="51">
        <v>45890.6483035532</v>
      </c>
      <c r="AB1418" s="2" t="s">
        <v>950</v>
      </c>
    </row>
    <row r="1419" spans="1:28" ht="15.75" x14ac:dyDescent="0.25">
      <c r="A1419" s="2">
        <v>1418</v>
      </c>
      <c r="B1419" s="50" t="s">
        <v>6158</v>
      </c>
      <c r="C1419" s="47">
        <f ca="1">SUMIF([1]Data!$AC$2:$AC$173,C1419,[1]Data!$AD$2:$AD$173)</f>
        <v>0</v>
      </c>
      <c r="D1419" s="51">
        <v>45890</v>
      </c>
      <c r="E1419" s="51">
        <v>45895</v>
      </c>
      <c r="F1419" s="52">
        <v>45890.648318553198</v>
      </c>
      <c r="G1419" s="3" t="s">
        <v>6159</v>
      </c>
      <c r="H1419" s="51"/>
      <c r="I1419" s="2" t="s">
        <v>2487</v>
      </c>
      <c r="J1419" s="3" t="s">
        <v>2488</v>
      </c>
      <c r="K1419" s="2" t="s">
        <v>2489</v>
      </c>
      <c r="L1419" s="2" t="s">
        <v>2490</v>
      </c>
      <c r="M1419" s="3" t="s">
        <v>6160</v>
      </c>
      <c r="N1419" s="2" t="s">
        <v>6161</v>
      </c>
      <c r="O1419" s="2" t="s">
        <v>6162</v>
      </c>
      <c r="P1419" s="2">
        <v>10</v>
      </c>
      <c r="Q1419" s="3" t="s">
        <v>2563</v>
      </c>
      <c r="R1419" s="2" t="s">
        <v>961</v>
      </c>
      <c r="S1419" s="3" t="s">
        <v>2564</v>
      </c>
      <c r="T1419" s="3" t="s">
        <v>2496</v>
      </c>
      <c r="U1419" s="2">
        <v>73431</v>
      </c>
      <c r="V1419" s="2">
        <v>3</v>
      </c>
      <c r="W1419" s="2">
        <v>0</v>
      </c>
      <c r="X1419" s="2" t="s">
        <v>6161</v>
      </c>
      <c r="Z1419" s="51">
        <v>45890.648316122701</v>
      </c>
      <c r="AB1419" s="2" t="s">
        <v>950</v>
      </c>
    </row>
    <row r="1420" spans="1:28" ht="15.75" x14ac:dyDescent="0.25">
      <c r="A1420" s="2">
        <v>1419</v>
      </c>
      <c r="B1420" s="50" t="s">
        <v>6158</v>
      </c>
      <c r="C1420" s="47">
        <f ca="1">SUMIF([1]Data!$AC$2:$AC$173,C1420,[1]Data!$AD$2:$AD$173)</f>
        <v>0</v>
      </c>
      <c r="D1420" s="51">
        <v>45890</v>
      </c>
      <c r="E1420" s="51">
        <v>45895</v>
      </c>
      <c r="F1420" s="52">
        <v>45890.648318553198</v>
      </c>
      <c r="G1420" s="3" t="s">
        <v>6159</v>
      </c>
      <c r="H1420" s="51"/>
      <c r="I1420" s="2" t="s">
        <v>2487</v>
      </c>
      <c r="J1420" s="3" t="s">
        <v>2488</v>
      </c>
      <c r="K1420" s="2" t="s">
        <v>2489</v>
      </c>
      <c r="L1420" s="2" t="s">
        <v>2490</v>
      </c>
      <c r="M1420" s="3" t="s">
        <v>6160</v>
      </c>
      <c r="N1420" s="2" t="s">
        <v>6161</v>
      </c>
      <c r="O1420" s="2" t="s">
        <v>6162</v>
      </c>
      <c r="P1420" s="2">
        <v>20</v>
      </c>
      <c r="Q1420" s="3" t="s">
        <v>2519</v>
      </c>
      <c r="R1420" s="2" t="s">
        <v>951</v>
      </c>
      <c r="S1420" s="3" t="s">
        <v>2520</v>
      </c>
      <c r="T1420" s="3" t="s">
        <v>2496</v>
      </c>
      <c r="U1420" s="2">
        <v>111058</v>
      </c>
      <c r="V1420" s="2">
        <v>1</v>
      </c>
      <c r="W1420" s="2">
        <v>0</v>
      </c>
      <c r="X1420" s="2" t="s">
        <v>6161</v>
      </c>
      <c r="Z1420" s="51">
        <v>45890.648316122701</v>
      </c>
      <c r="AB1420" s="2" t="s">
        <v>950</v>
      </c>
    </row>
    <row r="1421" spans="1:28" ht="15.75" x14ac:dyDescent="0.25">
      <c r="A1421" s="2">
        <v>1420</v>
      </c>
      <c r="B1421" s="50" t="s">
        <v>6158</v>
      </c>
      <c r="C1421" s="47">
        <f ca="1">SUMIF([1]Data!$AC$2:$AC$173,C1421,[1]Data!$AD$2:$AD$173)</f>
        <v>0</v>
      </c>
      <c r="D1421" s="51">
        <v>45890</v>
      </c>
      <c r="E1421" s="51">
        <v>45895</v>
      </c>
      <c r="F1421" s="52">
        <v>45890.648318553198</v>
      </c>
      <c r="G1421" s="3" t="s">
        <v>6159</v>
      </c>
      <c r="H1421" s="51"/>
      <c r="I1421" s="2" t="s">
        <v>2487</v>
      </c>
      <c r="J1421" s="3" t="s">
        <v>2488</v>
      </c>
      <c r="K1421" s="2" t="s">
        <v>2489</v>
      </c>
      <c r="L1421" s="2" t="s">
        <v>2490</v>
      </c>
      <c r="M1421" s="3" t="s">
        <v>6160</v>
      </c>
      <c r="N1421" s="2" t="s">
        <v>6161</v>
      </c>
      <c r="O1421" s="2" t="s">
        <v>6162</v>
      </c>
      <c r="P1421" s="2">
        <v>30</v>
      </c>
      <c r="Q1421" s="3" t="s">
        <v>2494</v>
      </c>
      <c r="R1421" s="2" t="s">
        <v>1079</v>
      </c>
      <c r="S1421" s="3" t="s">
        <v>2495</v>
      </c>
      <c r="T1421" s="3" t="s">
        <v>2496</v>
      </c>
      <c r="U1421" s="2">
        <v>49500</v>
      </c>
      <c r="V1421" s="2">
        <v>3</v>
      </c>
      <c r="W1421" s="2">
        <v>0</v>
      </c>
      <c r="X1421" s="2" t="s">
        <v>6161</v>
      </c>
      <c r="Z1421" s="51">
        <v>45890.648316122701</v>
      </c>
      <c r="AB1421" s="2" t="s">
        <v>950</v>
      </c>
    </row>
    <row r="1422" spans="1:28" ht="15.75" x14ac:dyDescent="0.25">
      <c r="A1422" s="2">
        <v>1421</v>
      </c>
      <c r="B1422" s="50" t="s">
        <v>6158</v>
      </c>
      <c r="C1422" s="47">
        <f ca="1">SUMIF([1]Data!$AC$2:$AC$173,C1422,[1]Data!$AD$2:$AD$173)</f>
        <v>0</v>
      </c>
      <c r="D1422" s="51">
        <v>45890</v>
      </c>
      <c r="E1422" s="51">
        <v>45895</v>
      </c>
      <c r="F1422" s="52">
        <v>45890.648318553198</v>
      </c>
      <c r="G1422" s="3" t="s">
        <v>6159</v>
      </c>
      <c r="H1422" s="51"/>
      <c r="I1422" s="2" t="s">
        <v>2487</v>
      </c>
      <c r="J1422" s="3" t="s">
        <v>2488</v>
      </c>
      <c r="K1422" s="2" t="s">
        <v>2489</v>
      </c>
      <c r="L1422" s="2" t="s">
        <v>2490</v>
      </c>
      <c r="M1422" s="3" t="s">
        <v>6160</v>
      </c>
      <c r="N1422" s="2" t="s">
        <v>6161</v>
      </c>
      <c r="O1422" s="2" t="s">
        <v>6162</v>
      </c>
      <c r="P1422" s="2">
        <v>40</v>
      </c>
      <c r="Q1422" s="3" t="s">
        <v>2592</v>
      </c>
      <c r="R1422" s="2" t="s">
        <v>959</v>
      </c>
      <c r="S1422" s="3" t="s">
        <v>2593</v>
      </c>
      <c r="T1422" s="3" t="s">
        <v>2496</v>
      </c>
      <c r="U1422" s="2">
        <v>70950</v>
      </c>
      <c r="V1422" s="2">
        <v>2</v>
      </c>
      <c r="W1422" s="2">
        <v>0</v>
      </c>
      <c r="X1422" s="2" t="s">
        <v>6161</v>
      </c>
      <c r="Z1422" s="51">
        <v>45890.648316122701</v>
      </c>
      <c r="AB1422" s="2" t="s">
        <v>950</v>
      </c>
    </row>
    <row r="1423" spans="1:28" ht="15.75" x14ac:dyDescent="0.25">
      <c r="A1423" s="2">
        <v>1422</v>
      </c>
      <c r="B1423" s="50" t="s">
        <v>6158</v>
      </c>
      <c r="C1423" s="47">
        <f ca="1">SUMIF([1]Data!$AC$2:$AC$173,C1423,[1]Data!$AD$2:$AD$173)</f>
        <v>0</v>
      </c>
      <c r="D1423" s="51">
        <v>45890</v>
      </c>
      <c r="E1423" s="51">
        <v>45895</v>
      </c>
      <c r="F1423" s="52">
        <v>45890.648318553198</v>
      </c>
      <c r="G1423" s="3" t="s">
        <v>6159</v>
      </c>
      <c r="H1423" s="51"/>
      <c r="I1423" s="2" t="s">
        <v>2487</v>
      </c>
      <c r="J1423" s="3" t="s">
        <v>2488</v>
      </c>
      <c r="K1423" s="2" t="s">
        <v>2489</v>
      </c>
      <c r="L1423" s="2" t="s">
        <v>2490</v>
      </c>
      <c r="M1423" s="3" t="s">
        <v>6160</v>
      </c>
      <c r="N1423" s="2" t="s">
        <v>6161</v>
      </c>
      <c r="O1423" s="2" t="s">
        <v>6162</v>
      </c>
      <c r="P1423" s="2">
        <v>50</v>
      </c>
      <c r="Q1423" s="3" t="s">
        <v>2528</v>
      </c>
      <c r="R1423" s="2" t="s">
        <v>965</v>
      </c>
      <c r="S1423" s="3" t="s">
        <v>2529</v>
      </c>
      <c r="T1423" s="3" t="s">
        <v>2496</v>
      </c>
      <c r="U1423" s="2">
        <v>74250</v>
      </c>
      <c r="V1423" s="2">
        <v>1</v>
      </c>
      <c r="W1423" s="2">
        <v>0</v>
      </c>
      <c r="X1423" s="2" t="s">
        <v>6161</v>
      </c>
      <c r="Z1423" s="51">
        <v>45890.648316122701</v>
      </c>
      <c r="AB1423" s="2" t="s">
        <v>950</v>
      </c>
    </row>
    <row r="1424" spans="1:28" ht="15.75" x14ac:dyDescent="0.25">
      <c r="A1424" s="2">
        <v>1423</v>
      </c>
      <c r="B1424" s="50" t="s">
        <v>6158</v>
      </c>
      <c r="C1424" s="47">
        <f ca="1">SUMIF([1]Data!$AC$2:$AC$173,C1424,[1]Data!$AD$2:$AD$173)</f>
        <v>0</v>
      </c>
      <c r="D1424" s="51">
        <v>45890</v>
      </c>
      <c r="E1424" s="51">
        <v>45895</v>
      </c>
      <c r="F1424" s="52">
        <v>45890.648318553198</v>
      </c>
      <c r="G1424" s="3" t="s">
        <v>6159</v>
      </c>
      <c r="H1424" s="51"/>
      <c r="I1424" s="2" t="s">
        <v>2487</v>
      </c>
      <c r="J1424" s="3" t="s">
        <v>2488</v>
      </c>
      <c r="K1424" s="2" t="s">
        <v>2489</v>
      </c>
      <c r="L1424" s="2" t="s">
        <v>2490</v>
      </c>
      <c r="M1424" s="3" t="s">
        <v>6160</v>
      </c>
      <c r="N1424" s="2" t="s">
        <v>6161</v>
      </c>
      <c r="O1424" s="2" t="s">
        <v>6162</v>
      </c>
      <c r="P1424" s="2">
        <v>60</v>
      </c>
      <c r="Q1424" s="3" t="s">
        <v>2547</v>
      </c>
      <c r="R1424" s="2" t="s">
        <v>994</v>
      </c>
      <c r="S1424" s="3" t="s">
        <v>2548</v>
      </c>
      <c r="T1424" s="3" t="s">
        <v>2496</v>
      </c>
      <c r="U1424" s="2">
        <v>111606</v>
      </c>
      <c r="V1424" s="2">
        <v>2</v>
      </c>
      <c r="W1424" s="2">
        <v>0</v>
      </c>
      <c r="X1424" s="2" t="s">
        <v>6161</v>
      </c>
      <c r="Z1424" s="51">
        <v>45890.648316122701</v>
      </c>
      <c r="AB1424" s="2" t="s">
        <v>950</v>
      </c>
    </row>
    <row r="1425" spans="1:28" ht="15.75" x14ac:dyDescent="0.25">
      <c r="A1425" s="2">
        <v>1424</v>
      </c>
      <c r="B1425" s="50" t="s">
        <v>6158</v>
      </c>
      <c r="C1425" s="47">
        <f ca="1">SUMIF([1]Data!$AC$2:$AC$173,C1425,[1]Data!$AD$2:$AD$173)</f>
        <v>0</v>
      </c>
      <c r="D1425" s="51">
        <v>45890</v>
      </c>
      <c r="E1425" s="51">
        <v>45895</v>
      </c>
      <c r="F1425" s="52">
        <v>45890.648318553198</v>
      </c>
      <c r="G1425" s="3" t="s">
        <v>6159</v>
      </c>
      <c r="H1425" s="51"/>
      <c r="I1425" s="2" t="s">
        <v>2487</v>
      </c>
      <c r="J1425" s="3" t="s">
        <v>2488</v>
      </c>
      <c r="K1425" s="2" t="s">
        <v>2489</v>
      </c>
      <c r="L1425" s="2" t="s">
        <v>2490</v>
      </c>
      <c r="M1425" s="3" t="s">
        <v>6160</v>
      </c>
      <c r="N1425" s="2" t="s">
        <v>6161</v>
      </c>
      <c r="O1425" s="2" t="s">
        <v>6162</v>
      </c>
      <c r="P1425" s="2">
        <v>70</v>
      </c>
      <c r="Q1425" s="3" t="s">
        <v>2502</v>
      </c>
      <c r="R1425" s="2" t="s">
        <v>981</v>
      </c>
      <c r="S1425" s="3" t="s">
        <v>2503</v>
      </c>
      <c r="T1425" s="3" t="s">
        <v>2496</v>
      </c>
      <c r="U1425" s="2">
        <v>50182</v>
      </c>
      <c r="V1425" s="2">
        <v>2</v>
      </c>
      <c r="W1425" s="2">
        <v>0</v>
      </c>
      <c r="X1425" s="2" t="s">
        <v>6161</v>
      </c>
      <c r="Z1425" s="51">
        <v>45890.648316122701</v>
      </c>
      <c r="AB1425" s="2" t="s">
        <v>950</v>
      </c>
    </row>
    <row r="1426" spans="1:28" ht="15.75" x14ac:dyDescent="0.25">
      <c r="A1426" s="2">
        <v>1425</v>
      </c>
      <c r="B1426" s="50" t="s">
        <v>6163</v>
      </c>
      <c r="C1426" s="47">
        <f ca="1">SUMIF([1]Data!$AC$2:$AC$173,C1426,[1]Data!$AD$2:$AD$173)</f>
        <v>0</v>
      </c>
      <c r="D1426" s="51">
        <v>45890</v>
      </c>
      <c r="E1426" s="51">
        <v>45890</v>
      </c>
      <c r="F1426" s="52">
        <v>45890.650235879599</v>
      </c>
      <c r="G1426" s="3" t="s">
        <v>6164</v>
      </c>
      <c r="H1426" s="51"/>
      <c r="I1426" s="2" t="s">
        <v>2487</v>
      </c>
      <c r="J1426" s="3" t="s">
        <v>2488</v>
      </c>
      <c r="K1426" s="2" t="s">
        <v>2489</v>
      </c>
      <c r="L1426" s="2" t="s">
        <v>2490</v>
      </c>
      <c r="M1426" s="3" t="s">
        <v>6165</v>
      </c>
      <c r="N1426" s="2" t="s">
        <v>6166</v>
      </c>
      <c r="O1426" s="2" t="s">
        <v>6167</v>
      </c>
      <c r="P1426" s="2">
        <v>10</v>
      </c>
      <c r="Q1426" s="3" t="s">
        <v>2510</v>
      </c>
      <c r="R1426" s="2" t="s">
        <v>955</v>
      </c>
      <c r="S1426" s="3" t="s">
        <v>2511</v>
      </c>
      <c r="T1426" s="3" t="s">
        <v>2496</v>
      </c>
      <c r="U1426" s="2">
        <v>46000</v>
      </c>
      <c r="V1426" s="2">
        <v>4</v>
      </c>
      <c r="W1426" s="2">
        <v>0</v>
      </c>
      <c r="X1426" s="2" t="s">
        <v>6166</v>
      </c>
      <c r="Z1426" s="51">
        <v>45890.650233993103</v>
      </c>
      <c r="AB1426" s="2" t="s">
        <v>950</v>
      </c>
    </row>
    <row r="1427" spans="1:28" ht="15.75" x14ac:dyDescent="0.25">
      <c r="A1427" s="2">
        <v>1426</v>
      </c>
      <c r="B1427" s="50" t="s">
        <v>6168</v>
      </c>
      <c r="C1427" s="47">
        <f ca="1">SUMIF([1]Data!$AC$2:$AC$173,C1427,[1]Data!$AD$2:$AD$173)</f>
        <v>0</v>
      </c>
      <c r="D1427" s="51">
        <v>45890</v>
      </c>
      <c r="E1427" s="51">
        <v>45897</v>
      </c>
      <c r="F1427" s="52">
        <v>45890.653824537003</v>
      </c>
      <c r="G1427" s="3" t="s">
        <v>6169</v>
      </c>
      <c r="H1427" s="51"/>
      <c r="I1427" s="2" t="s">
        <v>2487</v>
      </c>
      <c r="J1427" s="3" t="s">
        <v>2488</v>
      </c>
      <c r="K1427" s="2" t="s">
        <v>2489</v>
      </c>
      <c r="L1427" s="2" t="s">
        <v>2490</v>
      </c>
      <c r="M1427" s="3" t="s">
        <v>6170</v>
      </c>
      <c r="N1427" s="2" t="s">
        <v>6171</v>
      </c>
      <c r="O1427" s="2" t="s">
        <v>6172</v>
      </c>
      <c r="P1427" s="2">
        <v>10</v>
      </c>
      <c r="Q1427" s="3" t="s">
        <v>2502</v>
      </c>
      <c r="R1427" s="2" t="s">
        <v>981</v>
      </c>
      <c r="S1427" s="3" t="s">
        <v>2503</v>
      </c>
      <c r="T1427" s="3" t="s">
        <v>2496</v>
      </c>
      <c r="U1427" s="2">
        <v>50182</v>
      </c>
      <c r="V1427" s="2">
        <v>1</v>
      </c>
      <c r="W1427" s="2">
        <v>0</v>
      </c>
      <c r="X1427" s="2" t="s">
        <v>6171</v>
      </c>
      <c r="Y1427" s="2" t="s">
        <v>6173</v>
      </c>
      <c r="Z1427" s="51">
        <v>45890.653821990702</v>
      </c>
      <c r="AB1427" s="2" t="s">
        <v>950</v>
      </c>
    </row>
    <row r="1428" spans="1:28" ht="15.75" x14ac:dyDescent="0.25">
      <c r="A1428" s="2">
        <v>1427</v>
      </c>
      <c r="B1428" s="50" t="s">
        <v>6168</v>
      </c>
      <c r="C1428" s="47">
        <f ca="1">SUMIF([1]Data!$AC$2:$AC$173,C1428,[1]Data!$AD$2:$AD$173)</f>
        <v>0</v>
      </c>
      <c r="D1428" s="51">
        <v>45890</v>
      </c>
      <c r="E1428" s="51">
        <v>45897</v>
      </c>
      <c r="F1428" s="52">
        <v>45890.653824537003</v>
      </c>
      <c r="G1428" s="3" t="s">
        <v>6169</v>
      </c>
      <c r="H1428" s="51"/>
      <c r="I1428" s="2" t="s">
        <v>2487</v>
      </c>
      <c r="J1428" s="3" t="s">
        <v>2488</v>
      </c>
      <c r="K1428" s="2" t="s">
        <v>2489</v>
      </c>
      <c r="L1428" s="2" t="s">
        <v>2490</v>
      </c>
      <c r="M1428" s="3" t="s">
        <v>6170</v>
      </c>
      <c r="N1428" s="2" t="s">
        <v>6171</v>
      </c>
      <c r="O1428" s="2" t="s">
        <v>6172</v>
      </c>
      <c r="P1428" s="2">
        <v>20</v>
      </c>
      <c r="Q1428" s="3" t="s">
        <v>2510</v>
      </c>
      <c r="R1428" s="2" t="s">
        <v>955</v>
      </c>
      <c r="S1428" s="3" t="s">
        <v>2511</v>
      </c>
      <c r="T1428" s="3" t="s">
        <v>2496</v>
      </c>
      <c r="U1428" s="2">
        <v>46000</v>
      </c>
      <c r="V1428" s="2">
        <v>2</v>
      </c>
      <c r="W1428" s="2">
        <v>0</v>
      </c>
      <c r="X1428" s="2" t="s">
        <v>6171</v>
      </c>
      <c r="Y1428" s="2" t="s">
        <v>6173</v>
      </c>
      <c r="Z1428" s="51">
        <v>45890.653821990702</v>
      </c>
      <c r="AB1428" s="2" t="s">
        <v>950</v>
      </c>
    </row>
    <row r="1429" spans="1:28" ht="15.75" x14ac:dyDescent="0.25">
      <c r="A1429" s="2">
        <v>1428</v>
      </c>
      <c r="B1429" s="50" t="s">
        <v>6168</v>
      </c>
      <c r="C1429" s="47">
        <f ca="1">SUMIF([1]Data!$AC$2:$AC$173,C1429,[1]Data!$AD$2:$AD$173)</f>
        <v>0</v>
      </c>
      <c r="D1429" s="51">
        <v>45890</v>
      </c>
      <c r="E1429" s="51">
        <v>45897</v>
      </c>
      <c r="F1429" s="52">
        <v>45890.653824537003</v>
      </c>
      <c r="G1429" s="3" t="s">
        <v>6169</v>
      </c>
      <c r="H1429" s="51"/>
      <c r="I1429" s="2" t="s">
        <v>2487</v>
      </c>
      <c r="J1429" s="3" t="s">
        <v>2488</v>
      </c>
      <c r="K1429" s="2" t="s">
        <v>2489</v>
      </c>
      <c r="L1429" s="2" t="s">
        <v>2490</v>
      </c>
      <c r="M1429" s="3" t="s">
        <v>6170</v>
      </c>
      <c r="N1429" s="2" t="s">
        <v>6171</v>
      </c>
      <c r="O1429" s="2" t="s">
        <v>6172</v>
      </c>
      <c r="P1429" s="2">
        <v>30</v>
      </c>
      <c r="Q1429" s="3" t="s">
        <v>2563</v>
      </c>
      <c r="R1429" s="2" t="s">
        <v>961</v>
      </c>
      <c r="S1429" s="3" t="s">
        <v>2564</v>
      </c>
      <c r="T1429" s="3" t="s">
        <v>2496</v>
      </c>
      <c r="U1429" s="2">
        <v>73431</v>
      </c>
      <c r="V1429" s="2">
        <v>3</v>
      </c>
      <c r="W1429" s="2">
        <v>0</v>
      </c>
      <c r="X1429" s="2" t="s">
        <v>6171</v>
      </c>
      <c r="Y1429" s="2" t="s">
        <v>6173</v>
      </c>
      <c r="Z1429" s="51">
        <v>45890.653821990702</v>
      </c>
      <c r="AB1429" s="2" t="s">
        <v>950</v>
      </c>
    </row>
    <row r="1430" spans="1:28" ht="15.75" x14ac:dyDescent="0.25">
      <c r="A1430" s="2">
        <v>1429</v>
      </c>
      <c r="B1430" s="50" t="s">
        <v>6174</v>
      </c>
      <c r="C1430" s="47">
        <f ca="1">SUMIF([1]Data!$AC$2:$AC$173,C1430,[1]Data!$AD$2:$AD$173)</f>
        <v>0</v>
      </c>
      <c r="D1430" s="51">
        <v>45890</v>
      </c>
      <c r="E1430" s="51">
        <v>45895</v>
      </c>
      <c r="F1430" s="52">
        <v>45890.656208796303</v>
      </c>
      <c r="G1430" s="3" t="s">
        <v>6175</v>
      </c>
      <c r="H1430" s="51"/>
      <c r="I1430" s="2" t="s">
        <v>2487</v>
      </c>
      <c r="J1430" s="3" t="s">
        <v>2488</v>
      </c>
      <c r="K1430" s="2" t="s">
        <v>2489</v>
      </c>
      <c r="L1430" s="2" t="s">
        <v>2490</v>
      </c>
      <c r="M1430" s="3" t="s">
        <v>6176</v>
      </c>
      <c r="N1430" s="2" t="s">
        <v>6177</v>
      </c>
      <c r="O1430" s="2" t="s">
        <v>6178</v>
      </c>
      <c r="P1430" s="2">
        <v>10</v>
      </c>
      <c r="Q1430" s="3" t="s">
        <v>2519</v>
      </c>
      <c r="R1430" s="2" t="s">
        <v>951</v>
      </c>
      <c r="S1430" s="3" t="s">
        <v>2520</v>
      </c>
      <c r="T1430" s="3" t="s">
        <v>2496</v>
      </c>
      <c r="U1430" s="2">
        <v>111058</v>
      </c>
      <c r="V1430" s="2">
        <v>1</v>
      </c>
      <c r="W1430" s="2">
        <v>0</v>
      </c>
      <c r="X1430" s="2" t="s">
        <v>6179</v>
      </c>
      <c r="Z1430" s="51">
        <v>45890.656206562497</v>
      </c>
      <c r="AB1430" s="2" t="s">
        <v>950</v>
      </c>
    </row>
    <row r="1431" spans="1:28" ht="15.75" x14ac:dyDescent="0.25">
      <c r="A1431" s="2">
        <v>1430</v>
      </c>
      <c r="B1431" s="50" t="s">
        <v>6174</v>
      </c>
      <c r="C1431" s="47">
        <f ca="1">SUMIF([1]Data!$AC$2:$AC$173,C1431,[1]Data!$AD$2:$AD$173)</f>
        <v>0</v>
      </c>
      <c r="D1431" s="51">
        <v>45890</v>
      </c>
      <c r="E1431" s="51">
        <v>45895</v>
      </c>
      <c r="F1431" s="52">
        <v>45890.656208796303</v>
      </c>
      <c r="G1431" s="3" t="s">
        <v>6175</v>
      </c>
      <c r="H1431" s="51"/>
      <c r="I1431" s="2" t="s">
        <v>2487</v>
      </c>
      <c r="J1431" s="3" t="s">
        <v>2488</v>
      </c>
      <c r="K1431" s="2" t="s">
        <v>2489</v>
      </c>
      <c r="L1431" s="2" t="s">
        <v>2490</v>
      </c>
      <c r="M1431" s="3" t="s">
        <v>6176</v>
      </c>
      <c r="N1431" s="2" t="s">
        <v>6177</v>
      </c>
      <c r="O1431" s="2" t="s">
        <v>6178</v>
      </c>
      <c r="P1431" s="2">
        <v>20</v>
      </c>
      <c r="Q1431" s="3" t="s">
        <v>2494</v>
      </c>
      <c r="R1431" s="2" t="s">
        <v>1079</v>
      </c>
      <c r="S1431" s="3" t="s">
        <v>2495</v>
      </c>
      <c r="T1431" s="3" t="s">
        <v>2496</v>
      </c>
      <c r="U1431" s="2">
        <v>49500</v>
      </c>
      <c r="V1431" s="2">
        <v>1</v>
      </c>
      <c r="W1431" s="2">
        <v>0</v>
      </c>
      <c r="X1431" s="2" t="s">
        <v>6179</v>
      </c>
      <c r="Z1431" s="51">
        <v>45890.656206562497</v>
      </c>
      <c r="AB1431" s="2" t="s">
        <v>950</v>
      </c>
    </row>
    <row r="1432" spans="1:28" ht="15.75" x14ac:dyDescent="0.25">
      <c r="A1432" s="2">
        <v>1431</v>
      </c>
      <c r="B1432" s="50" t="s">
        <v>6174</v>
      </c>
      <c r="C1432" s="47">
        <f ca="1">SUMIF([1]Data!$AC$2:$AC$173,C1432,[1]Data!$AD$2:$AD$173)</f>
        <v>0</v>
      </c>
      <c r="D1432" s="51">
        <v>45890</v>
      </c>
      <c r="E1432" s="51">
        <v>45895</v>
      </c>
      <c r="F1432" s="52">
        <v>45890.656208796303</v>
      </c>
      <c r="G1432" s="3" t="s">
        <v>6175</v>
      </c>
      <c r="H1432" s="51"/>
      <c r="I1432" s="2" t="s">
        <v>2487</v>
      </c>
      <c r="J1432" s="3" t="s">
        <v>2488</v>
      </c>
      <c r="K1432" s="2" t="s">
        <v>2489</v>
      </c>
      <c r="L1432" s="2" t="s">
        <v>2490</v>
      </c>
      <c r="M1432" s="3" t="s">
        <v>6176</v>
      </c>
      <c r="N1432" s="2" t="s">
        <v>6177</v>
      </c>
      <c r="O1432" s="2" t="s">
        <v>6178</v>
      </c>
      <c r="P1432" s="2">
        <v>30</v>
      </c>
      <c r="Q1432" s="3" t="s">
        <v>2556</v>
      </c>
      <c r="R1432" s="2" t="s">
        <v>960</v>
      </c>
      <c r="S1432" s="3" t="s">
        <v>2557</v>
      </c>
      <c r="T1432" s="3" t="s">
        <v>2496</v>
      </c>
      <c r="U1432" s="2">
        <v>55595</v>
      </c>
      <c r="V1432" s="2">
        <v>1</v>
      </c>
      <c r="W1432" s="2">
        <v>0</v>
      </c>
      <c r="X1432" s="2" t="s">
        <v>6179</v>
      </c>
      <c r="Z1432" s="51">
        <v>45890.656206562497</v>
      </c>
      <c r="AB1432" s="2" t="s">
        <v>950</v>
      </c>
    </row>
    <row r="1433" spans="1:28" ht="15.75" x14ac:dyDescent="0.25">
      <c r="A1433" s="2">
        <v>1432</v>
      </c>
      <c r="B1433" s="50" t="s">
        <v>6174</v>
      </c>
      <c r="C1433" s="47">
        <f ca="1">SUMIF([1]Data!$AC$2:$AC$173,C1433,[1]Data!$AD$2:$AD$173)</f>
        <v>0</v>
      </c>
      <c r="D1433" s="51">
        <v>45890</v>
      </c>
      <c r="E1433" s="51">
        <v>45895</v>
      </c>
      <c r="F1433" s="52">
        <v>45890.656208796303</v>
      </c>
      <c r="G1433" s="3" t="s">
        <v>6175</v>
      </c>
      <c r="H1433" s="51"/>
      <c r="I1433" s="2" t="s">
        <v>2487</v>
      </c>
      <c r="J1433" s="3" t="s">
        <v>2488</v>
      </c>
      <c r="K1433" s="2" t="s">
        <v>2489</v>
      </c>
      <c r="L1433" s="2" t="s">
        <v>2490</v>
      </c>
      <c r="M1433" s="3" t="s">
        <v>6176</v>
      </c>
      <c r="N1433" s="2" t="s">
        <v>6177</v>
      </c>
      <c r="O1433" s="2" t="s">
        <v>6178</v>
      </c>
      <c r="P1433" s="2">
        <v>50</v>
      </c>
      <c r="Q1433" s="3" t="s">
        <v>2592</v>
      </c>
      <c r="R1433" s="2" t="s">
        <v>959</v>
      </c>
      <c r="S1433" s="3" t="s">
        <v>2593</v>
      </c>
      <c r="T1433" s="3" t="s">
        <v>2496</v>
      </c>
      <c r="U1433" s="2">
        <v>70950</v>
      </c>
      <c r="V1433" s="2">
        <v>1</v>
      </c>
      <c r="W1433" s="2">
        <v>0</v>
      </c>
      <c r="X1433" s="2" t="s">
        <v>6179</v>
      </c>
      <c r="Z1433" s="51">
        <v>45890.656206562497</v>
      </c>
      <c r="AB1433" s="2" t="s">
        <v>950</v>
      </c>
    </row>
    <row r="1434" spans="1:28" ht="15.75" x14ac:dyDescent="0.25">
      <c r="A1434" s="2">
        <v>1433</v>
      </c>
      <c r="B1434" s="50" t="s">
        <v>6180</v>
      </c>
      <c r="C1434" s="47">
        <f ca="1">SUMIF([1]Data!$AC$2:$AC$173,C1434,[1]Data!$AD$2:$AD$173)</f>
        <v>0</v>
      </c>
      <c r="D1434" s="51">
        <v>45890</v>
      </c>
      <c r="E1434" s="51">
        <v>45897</v>
      </c>
      <c r="F1434" s="52">
        <v>45890.6563052083</v>
      </c>
      <c r="G1434" s="3" t="s">
        <v>6181</v>
      </c>
      <c r="H1434" s="51"/>
      <c r="I1434" s="2" t="s">
        <v>2487</v>
      </c>
      <c r="J1434" s="3" t="s">
        <v>2488</v>
      </c>
      <c r="K1434" s="2" t="s">
        <v>2489</v>
      </c>
      <c r="L1434" s="2" t="s">
        <v>2490</v>
      </c>
      <c r="M1434" s="3" t="s">
        <v>6170</v>
      </c>
      <c r="N1434" s="2" t="s">
        <v>6171</v>
      </c>
      <c r="O1434" s="2" t="s">
        <v>6172</v>
      </c>
      <c r="P1434" s="2">
        <v>10</v>
      </c>
      <c r="Q1434" s="3" t="s">
        <v>2528</v>
      </c>
      <c r="R1434" s="2" t="s">
        <v>965</v>
      </c>
      <c r="S1434" s="3" t="s">
        <v>2529</v>
      </c>
      <c r="T1434" s="3" t="s">
        <v>2496</v>
      </c>
      <c r="U1434" s="2">
        <v>74250</v>
      </c>
      <c r="V1434" s="2">
        <v>1</v>
      </c>
      <c r="W1434" s="2">
        <v>0</v>
      </c>
      <c r="X1434" s="2" t="s">
        <v>6171</v>
      </c>
      <c r="Y1434" s="2" t="s">
        <v>6173</v>
      </c>
      <c r="Z1434" s="51">
        <v>45890.656302858799</v>
      </c>
      <c r="AB1434" s="2" t="s">
        <v>950</v>
      </c>
    </row>
    <row r="1435" spans="1:28" ht="15.75" x14ac:dyDescent="0.25">
      <c r="A1435" s="2">
        <v>1434</v>
      </c>
      <c r="B1435" s="50" t="s">
        <v>6180</v>
      </c>
      <c r="C1435" s="47">
        <f ca="1">SUMIF([1]Data!$AC$2:$AC$173,C1435,[1]Data!$AD$2:$AD$173)</f>
        <v>0</v>
      </c>
      <c r="D1435" s="51">
        <v>45890</v>
      </c>
      <c r="E1435" s="51">
        <v>45897</v>
      </c>
      <c r="F1435" s="52">
        <v>45890.6563052083</v>
      </c>
      <c r="G1435" s="3" t="s">
        <v>6181</v>
      </c>
      <c r="H1435" s="51"/>
      <c r="I1435" s="2" t="s">
        <v>2487</v>
      </c>
      <c r="J1435" s="3" t="s">
        <v>2488</v>
      </c>
      <c r="K1435" s="2" t="s">
        <v>2489</v>
      </c>
      <c r="L1435" s="2" t="s">
        <v>2490</v>
      </c>
      <c r="M1435" s="3" t="s">
        <v>6170</v>
      </c>
      <c r="N1435" s="2" t="s">
        <v>6171</v>
      </c>
      <c r="O1435" s="2" t="s">
        <v>6172</v>
      </c>
      <c r="P1435" s="2">
        <v>20</v>
      </c>
      <c r="Q1435" s="3" t="s">
        <v>2592</v>
      </c>
      <c r="R1435" s="2" t="s">
        <v>959</v>
      </c>
      <c r="S1435" s="3" t="s">
        <v>2593</v>
      </c>
      <c r="T1435" s="3" t="s">
        <v>2496</v>
      </c>
      <c r="U1435" s="2">
        <v>70950</v>
      </c>
      <c r="V1435" s="2">
        <v>2</v>
      </c>
      <c r="W1435" s="2">
        <v>0</v>
      </c>
      <c r="X1435" s="2" t="s">
        <v>6171</v>
      </c>
      <c r="Y1435" s="2" t="s">
        <v>6173</v>
      </c>
      <c r="Z1435" s="51">
        <v>45890.656302858799</v>
      </c>
      <c r="AB1435" s="2" t="s">
        <v>950</v>
      </c>
    </row>
    <row r="1436" spans="1:28" ht="15.75" x14ac:dyDescent="0.25">
      <c r="A1436" s="2">
        <v>1435</v>
      </c>
      <c r="B1436" s="50" t="s">
        <v>6180</v>
      </c>
      <c r="C1436" s="47">
        <f ca="1">SUMIF([1]Data!$AC$2:$AC$173,C1436,[1]Data!$AD$2:$AD$173)</f>
        <v>0</v>
      </c>
      <c r="D1436" s="51">
        <v>45890</v>
      </c>
      <c r="E1436" s="51">
        <v>45897</v>
      </c>
      <c r="F1436" s="52">
        <v>45890.6563052083</v>
      </c>
      <c r="G1436" s="3" t="s">
        <v>6181</v>
      </c>
      <c r="H1436" s="51"/>
      <c r="I1436" s="2" t="s">
        <v>2487</v>
      </c>
      <c r="J1436" s="3" t="s">
        <v>2488</v>
      </c>
      <c r="K1436" s="2" t="s">
        <v>2489</v>
      </c>
      <c r="L1436" s="2" t="s">
        <v>2490</v>
      </c>
      <c r="M1436" s="3" t="s">
        <v>6170</v>
      </c>
      <c r="N1436" s="2" t="s">
        <v>6171</v>
      </c>
      <c r="O1436" s="2" t="s">
        <v>6172</v>
      </c>
      <c r="P1436" s="2">
        <v>30</v>
      </c>
      <c r="Q1436" s="3" t="s">
        <v>2556</v>
      </c>
      <c r="R1436" s="2" t="s">
        <v>960</v>
      </c>
      <c r="S1436" s="3" t="s">
        <v>2557</v>
      </c>
      <c r="T1436" s="3" t="s">
        <v>2496</v>
      </c>
      <c r="U1436" s="2">
        <v>55595</v>
      </c>
      <c r="V1436" s="2">
        <v>1</v>
      </c>
      <c r="W1436" s="2">
        <v>0</v>
      </c>
      <c r="X1436" s="2" t="s">
        <v>6171</v>
      </c>
      <c r="Y1436" s="2" t="s">
        <v>6173</v>
      </c>
      <c r="Z1436" s="51">
        <v>45890.656302858799</v>
      </c>
      <c r="AB1436" s="2" t="s">
        <v>950</v>
      </c>
    </row>
    <row r="1437" spans="1:28" ht="15.75" x14ac:dyDescent="0.25">
      <c r="A1437" s="2">
        <v>1436</v>
      </c>
      <c r="B1437" s="50" t="s">
        <v>6182</v>
      </c>
      <c r="C1437" s="47">
        <f ca="1">SUMIF([1]Data!$AC$2:$AC$173,C1437,[1]Data!$AD$2:$AD$173)</f>
        <v>0</v>
      </c>
      <c r="D1437" s="51">
        <v>45890</v>
      </c>
      <c r="E1437" s="51">
        <v>45890</v>
      </c>
      <c r="F1437" s="52">
        <v>45890.658122106499</v>
      </c>
      <c r="G1437" s="3" t="s">
        <v>6183</v>
      </c>
      <c r="H1437" s="51"/>
      <c r="I1437" s="2" t="s">
        <v>2487</v>
      </c>
      <c r="J1437" s="3" t="s">
        <v>2488</v>
      </c>
      <c r="K1437" s="2" t="s">
        <v>2489</v>
      </c>
      <c r="L1437" s="2" t="s">
        <v>2490</v>
      </c>
      <c r="M1437" s="3" t="s">
        <v>6184</v>
      </c>
      <c r="N1437" s="2" t="s">
        <v>6185</v>
      </c>
      <c r="O1437" s="2" t="s">
        <v>6186</v>
      </c>
      <c r="P1437" s="2">
        <v>10</v>
      </c>
      <c r="Q1437" s="3" t="s">
        <v>2498</v>
      </c>
      <c r="R1437" s="2" t="s">
        <v>977</v>
      </c>
      <c r="S1437" s="3" t="s">
        <v>2499</v>
      </c>
      <c r="T1437" s="3" t="s">
        <v>2496</v>
      </c>
      <c r="U1437" s="2">
        <v>50400</v>
      </c>
      <c r="V1437" s="2">
        <v>1</v>
      </c>
      <c r="W1437" s="2">
        <v>0</v>
      </c>
      <c r="X1437" s="2" t="s">
        <v>6185</v>
      </c>
      <c r="Z1437" s="51">
        <v>45890.658119444401</v>
      </c>
      <c r="AA1437" s="2" t="s">
        <v>6187</v>
      </c>
      <c r="AB1437" s="2" t="s">
        <v>950</v>
      </c>
    </row>
    <row r="1438" spans="1:28" ht="15.75" x14ac:dyDescent="0.25">
      <c r="A1438" s="2">
        <v>1437</v>
      </c>
      <c r="B1438" s="50" t="s">
        <v>6188</v>
      </c>
      <c r="C1438" s="47">
        <f ca="1">SUMIF([1]Data!$AC$2:$AC$173,C1438,[1]Data!$AD$2:$AD$173)</f>
        <v>0</v>
      </c>
      <c r="D1438" s="51">
        <v>45890</v>
      </c>
      <c r="E1438" s="51">
        <v>45890</v>
      </c>
      <c r="F1438" s="52">
        <v>45890.659287696799</v>
      </c>
      <c r="G1438" s="3" t="s">
        <v>6189</v>
      </c>
      <c r="H1438" s="51"/>
      <c r="I1438" s="2" t="s">
        <v>2487</v>
      </c>
      <c r="J1438" s="3" t="s">
        <v>2488</v>
      </c>
      <c r="K1438" s="2" t="s">
        <v>2489</v>
      </c>
      <c r="L1438" s="2" t="s">
        <v>2490</v>
      </c>
      <c r="M1438" s="3" t="s">
        <v>4222</v>
      </c>
      <c r="N1438" s="2" t="s">
        <v>4223</v>
      </c>
      <c r="O1438" s="2" t="s">
        <v>4224</v>
      </c>
      <c r="P1438" s="2">
        <v>10</v>
      </c>
      <c r="Q1438" s="3" t="s">
        <v>2494</v>
      </c>
      <c r="R1438" s="2" t="s">
        <v>1079</v>
      </c>
      <c r="S1438" s="3" t="s">
        <v>2495</v>
      </c>
      <c r="T1438" s="3" t="s">
        <v>2496</v>
      </c>
      <c r="U1438" s="2">
        <v>49500</v>
      </c>
      <c r="V1438" s="2">
        <v>3</v>
      </c>
      <c r="W1438" s="2">
        <v>0</v>
      </c>
      <c r="X1438" s="2" t="s">
        <v>4225</v>
      </c>
      <c r="Y1438" s="2" t="s">
        <v>4226</v>
      </c>
      <c r="Z1438" s="51">
        <v>45890.659285185196</v>
      </c>
      <c r="AB1438" s="2" t="s">
        <v>950</v>
      </c>
    </row>
    <row r="1439" spans="1:28" ht="15.75" x14ac:dyDescent="0.25">
      <c r="A1439" s="2">
        <v>1438</v>
      </c>
      <c r="B1439" s="50" t="s">
        <v>6188</v>
      </c>
      <c r="C1439" s="47">
        <f ca="1">SUMIF([1]Data!$AC$2:$AC$173,C1439,[1]Data!$AD$2:$AD$173)</f>
        <v>0</v>
      </c>
      <c r="D1439" s="51">
        <v>45890</v>
      </c>
      <c r="E1439" s="51">
        <v>45890</v>
      </c>
      <c r="F1439" s="52">
        <v>45890.659287696799</v>
      </c>
      <c r="G1439" s="3" t="s">
        <v>6189</v>
      </c>
      <c r="H1439" s="51"/>
      <c r="I1439" s="2" t="s">
        <v>2487</v>
      </c>
      <c r="J1439" s="3" t="s">
        <v>2488</v>
      </c>
      <c r="K1439" s="2" t="s">
        <v>2489</v>
      </c>
      <c r="L1439" s="2" t="s">
        <v>2490</v>
      </c>
      <c r="M1439" s="3" t="s">
        <v>4222</v>
      </c>
      <c r="N1439" s="2" t="s">
        <v>4223</v>
      </c>
      <c r="O1439" s="2" t="s">
        <v>4224</v>
      </c>
      <c r="P1439" s="2">
        <v>20</v>
      </c>
      <c r="Q1439" s="3" t="s">
        <v>2592</v>
      </c>
      <c r="R1439" s="2" t="s">
        <v>959</v>
      </c>
      <c r="S1439" s="3" t="s">
        <v>2593</v>
      </c>
      <c r="T1439" s="3" t="s">
        <v>2496</v>
      </c>
      <c r="U1439" s="2">
        <v>70950</v>
      </c>
      <c r="V1439" s="2">
        <v>2</v>
      </c>
      <c r="W1439" s="2">
        <v>0</v>
      </c>
      <c r="X1439" s="2" t="s">
        <v>4225</v>
      </c>
      <c r="Y1439" s="2" t="s">
        <v>4226</v>
      </c>
      <c r="Z1439" s="51">
        <v>45890.659285185196</v>
      </c>
      <c r="AB1439" s="2" t="s">
        <v>950</v>
      </c>
    </row>
    <row r="1440" spans="1:28" ht="15.75" x14ac:dyDescent="0.25">
      <c r="A1440" s="2">
        <v>1439</v>
      </c>
      <c r="B1440" s="50" t="s">
        <v>6188</v>
      </c>
      <c r="C1440" s="47">
        <f ca="1">SUMIF([1]Data!$AC$2:$AC$173,C1440,[1]Data!$AD$2:$AD$173)</f>
        <v>0</v>
      </c>
      <c r="D1440" s="51">
        <v>45890</v>
      </c>
      <c r="E1440" s="51">
        <v>45890</v>
      </c>
      <c r="F1440" s="52">
        <v>45890.659287696799</v>
      </c>
      <c r="G1440" s="3" t="s">
        <v>6189</v>
      </c>
      <c r="H1440" s="51"/>
      <c r="I1440" s="2" t="s">
        <v>2487</v>
      </c>
      <c r="J1440" s="3" t="s">
        <v>2488</v>
      </c>
      <c r="K1440" s="2" t="s">
        <v>2489</v>
      </c>
      <c r="L1440" s="2" t="s">
        <v>2490</v>
      </c>
      <c r="M1440" s="3" t="s">
        <v>4222</v>
      </c>
      <c r="N1440" s="2" t="s">
        <v>4223</v>
      </c>
      <c r="O1440" s="2" t="s">
        <v>4224</v>
      </c>
      <c r="P1440" s="2">
        <v>30</v>
      </c>
      <c r="Q1440" s="3" t="s">
        <v>2528</v>
      </c>
      <c r="R1440" s="2" t="s">
        <v>965</v>
      </c>
      <c r="S1440" s="3" t="s">
        <v>2529</v>
      </c>
      <c r="T1440" s="3" t="s">
        <v>2496</v>
      </c>
      <c r="U1440" s="2">
        <v>74250</v>
      </c>
      <c r="V1440" s="2">
        <v>5</v>
      </c>
      <c r="W1440" s="2">
        <v>0</v>
      </c>
      <c r="X1440" s="2" t="s">
        <v>4225</v>
      </c>
      <c r="Y1440" s="2" t="s">
        <v>4226</v>
      </c>
      <c r="Z1440" s="51">
        <v>45890.659285185196</v>
      </c>
      <c r="AB1440" s="2" t="s">
        <v>950</v>
      </c>
    </row>
    <row r="1441" spans="1:28" ht="15.75" x14ac:dyDescent="0.25">
      <c r="A1441" s="2">
        <v>1440</v>
      </c>
      <c r="B1441" s="50" t="s">
        <v>6188</v>
      </c>
      <c r="C1441" s="47">
        <f ca="1">SUMIF([1]Data!$AC$2:$AC$173,C1441,[1]Data!$AD$2:$AD$173)</f>
        <v>0</v>
      </c>
      <c r="D1441" s="51">
        <v>45890</v>
      </c>
      <c r="E1441" s="51">
        <v>45890</v>
      </c>
      <c r="F1441" s="52">
        <v>45890.659287696799</v>
      </c>
      <c r="G1441" s="3" t="s">
        <v>6189</v>
      </c>
      <c r="H1441" s="51"/>
      <c r="I1441" s="2" t="s">
        <v>2487</v>
      </c>
      <c r="J1441" s="3" t="s">
        <v>2488</v>
      </c>
      <c r="K1441" s="2" t="s">
        <v>2489</v>
      </c>
      <c r="L1441" s="2" t="s">
        <v>2490</v>
      </c>
      <c r="M1441" s="3" t="s">
        <v>4222</v>
      </c>
      <c r="N1441" s="2" t="s">
        <v>4223</v>
      </c>
      <c r="O1441" s="2" t="s">
        <v>4224</v>
      </c>
      <c r="P1441" s="2">
        <v>40</v>
      </c>
      <c r="Q1441" s="3" t="s">
        <v>2547</v>
      </c>
      <c r="R1441" s="2" t="s">
        <v>994</v>
      </c>
      <c r="S1441" s="3" t="s">
        <v>2548</v>
      </c>
      <c r="T1441" s="3" t="s">
        <v>2496</v>
      </c>
      <c r="U1441" s="2">
        <v>111606</v>
      </c>
      <c r="V1441" s="2">
        <v>3</v>
      </c>
      <c r="W1441" s="2">
        <v>0</v>
      </c>
      <c r="X1441" s="2" t="s">
        <v>4225</v>
      </c>
      <c r="Y1441" s="2" t="s">
        <v>4226</v>
      </c>
      <c r="Z1441" s="51">
        <v>45890.659285185196</v>
      </c>
      <c r="AB1441" s="2" t="s">
        <v>950</v>
      </c>
    </row>
    <row r="1442" spans="1:28" ht="15.75" x14ac:dyDescent="0.25">
      <c r="A1442" s="2">
        <v>1441</v>
      </c>
      <c r="B1442" s="50" t="s">
        <v>6188</v>
      </c>
      <c r="C1442" s="47">
        <f ca="1">SUMIF([1]Data!$AC$2:$AC$173,C1442,[1]Data!$AD$2:$AD$173)</f>
        <v>0</v>
      </c>
      <c r="D1442" s="51">
        <v>45890</v>
      </c>
      <c r="E1442" s="51">
        <v>45890</v>
      </c>
      <c r="F1442" s="52">
        <v>45890.659287696799</v>
      </c>
      <c r="G1442" s="3" t="s">
        <v>6189</v>
      </c>
      <c r="H1442" s="51"/>
      <c r="I1442" s="2" t="s">
        <v>2487</v>
      </c>
      <c r="J1442" s="3" t="s">
        <v>2488</v>
      </c>
      <c r="K1442" s="2" t="s">
        <v>2489</v>
      </c>
      <c r="L1442" s="2" t="s">
        <v>2490</v>
      </c>
      <c r="M1442" s="3" t="s">
        <v>4222</v>
      </c>
      <c r="N1442" s="2" t="s">
        <v>4223</v>
      </c>
      <c r="O1442" s="2" t="s">
        <v>4224</v>
      </c>
      <c r="P1442" s="2">
        <v>50</v>
      </c>
      <c r="Q1442" s="3" t="s">
        <v>2502</v>
      </c>
      <c r="R1442" s="2" t="s">
        <v>981</v>
      </c>
      <c r="S1442" s="3" t="s">
        <v>2503</v>
      </c>
      <c r="T1442" s="3" t="s">
        <v>2496</v>
      </c>
      <c r="U1442" s="2">
        <v>50182</v>
      </c>
      <c r="V1442" s="2">
        <v>2</v>
      </c>
      <c r="W1442" s="2">
        <v>0</v>
      </c>
      <c r="X1442" s="2" t="s">
        <v>4225</v>
      </c>
      <c r="Y1442" s="2" t="s">
        <v>4226</v>
      </c>
      <c r="Z1442" s="51">
        <v>45890.659285185196</v>
      </c>
      <c r="AB1442" s="2" t="s">
        <v>950</v>
      </c>
    </row>
    <row r="1443" spans="1:28" ht="15.75" x14ac:dyDescent="0.25">
      <c r="A1443" s="2">
        <v>1442</v>
      </c>
      <c r="B1443" s="50" t="s">
        <v>6188</v>
      </c>
      <c r="C1443" s="47">
        <f ca="1">SUMIF([1]Data!$AC$2:$AC$173,C1443,[1]Data!$AD$2:$AD$173)</f>
        <v>0</v>
      </c>
      <c r="D1443" s="51">
        <v>45890</v>
      </c>
      <c r="E1443" s="51">
        <v>45890</v>
      </c>
      <c r="F1443" s="52">
        <v>45890.659287696799</v>
      </c>
      <c r="G1443" s="3" t="s">
        <v>6189</v>
      </c>
      <c r="H1443" s="51"/>
      <c r="I1443" s="2" t="s">
        <v>2487</v>
      </c>
      <c r="J1443" s="3" t="s">
        <v>2488</v>
      </c>
      <c r="K1443" s="2" t="s">
        <v>2489</v>
      </c>
      <c r="L1443" s="2" t="s">
        <v>2490</v>
      </c>
      <c r="M1443" s="3" t="s">
        <v>4222</v>
      </c>
      <c r="N1443" s="2" t="s">
        <v>4223</v>
      </c>
      <c r="O1443" s="2" t="s">
        <v>4224</v>
      </c>
      <c r="P1443" s="2">
        <v>60</v>
      </c>
      <c r="Q1443" s="3" t="s">
        <v>2510</v>
      </c>
      <c r="R1443" s="2" t="s">
        <v>955</v>
      </c>
      <c r="S1443" s="3" t="s">
        <v>2511</v>
      </c>
      <c r="T1443" s="3" t="s">
        <v>2496</v>
      </c>
      <c r="U1443" s="2">
        <v>46000</v>
      </c>
      <c r="V1443" s="2">
        <v>3</v>
      </c>
      <c r="W1443" s="2">
        <v>0</v>
      </c>
      <c r="X1443" s="2" t="s">
        <v>4225</v>
      </c>
      <c r="Y1443" s="2" t="s">
        <v>4226</v>
      </c>
      <c r="Z1443" s="51">
        <v>45890.659285185196</v>
      </c>
      <c r="AB1443" s="2" t="s">
        <v>950</v>
      </c>
    </row>
    <row r="1444" spans="1:28" ht="15.75" x14ac:dyDescent="0.25">
      <c r="A1444" s="2">
        <v>1443</v>
      </c>
      <c r="B1444" s="50" t="s">
        <v>6190</v>
      </c>
      <c r="C1444" s="47">
        <f ca="1">SUMIF([1]Data!$AC$2:$AC$173,C1444,[1]Data!$AD$2:$AD$173)</f>
        <v>0</v>
      </c>
      <c r="D1444" s="51">
        <v>45890</v>
      </c>
      <c r="E1444" s="51">
        <v>45890</v>
      </c>
      <c r="F1444" s="52">
        <v>45890.664739502303</v>
      </c>
      <c r="G1444" s="3" t="s">
        <v>6191</v>
      </c>
      <c r="H1444" s="51"/>
      <c r="I1444" s="2" t="s">
        <v>2487</v>
      </c>
      <c r="J1444" s="3" t="s">
        <v>2488</v>
      </c>
      <c r="K1444" s="2" t="s">
        <v>2489</v>
      </c>
      <c r="L1444" s="2" t="s">
        <v>2490</v>
      </c>
      <c r="M1444" s="3" t="s">
        <v>6192</v>
      </c>
      <c r="N1444" s="2" t="s">
        <v>6193</v>
      </c>
      <c r="O1444" s="2" t="s">
        <v>6194</v>
      </c>
      <c r="P1444" s="2">
        <v>10</v>
      </c>
      <c r="Q1444" s="3" t="s">
        <v>2510</v>
      </c>
      <c r="R1444" s="2" t="s">
        <v>955</v>
      </c>
      <c r="S1444" s="3" t="s">
        <v>2511</v>
      </c>
      <c r="T1444" s="3" t="s">
        <v>2496</v>
      </c>
      <c r="U1444" s="2">
        <v>46000</v>
      </c>
      <c r="V1444" s="2">
        <v>1</v>
      </c>
      <c r="W1444" s="2">
        <v>0</v>
      </c>
      <c r="X1444" s="2" t="s">
        <v>6193</v>
      </c>
      <c r="Z1444" s="51">
        <v>45890.6647368056</v>
      </c>
      <c r="AB1444" s="2" t="s">
        <v>950</v>
      </c>
    </row>
    <row r="1445" spans="1:28" ht="15.75" x14ac:dyDescent="0.25">
      <c r="A1445" s="2">
        <v>1444</v>
      </c>
      <c r="B1445" s="50" t="s">
        <v>6195</v>
      </c>
      <c r="C1445" s="47">
        <f ca="1">SUMIF([1]Data!$AC$2:$AC$173,C1445,[1]Data!$AD$2:$AD$173)</f>
        <v>0</v>
      </c>
      <c r="D1445" s="51">
        <v>45890</v>
      </c>
      <c r="E1445" s="51">
        <v>45890</v>
      </c>
      <c r="F1445" s="52">
        <v>45890.666981099501</v>
      </c>
      <c r="G1445" s="3" t="s">
        <v>6196</v>
      </c>
      <c r="H1445" s="51"/>
      <c r="I1445" s="2" t="s">
        <v>2487</v>
      </c>
      <c r="J1445" s="3" t="s">
        <v>2488</v>
      </c>
      <c r="K1445" s="2" t="s">
        <v>2489</v>
      </c>
      <c r="L1445" s="2" t="s">
        <v>2490</v>
      </c>
      <c r="M1445" s="3" t="s">
        <v>6197</v>
      </c>
      <c r="N1445" s="2" t="s">
        <v>6198</v>
      </c>
      <c r="O1445" s="2" t="s">
        <v>6199</v>
      </c>
      <c r="P1445" s="2">
        <v>10</v>
      </c>
      <c r="Q1445" s="3" t="s">
        <v>2592</v>
      </c>
      <c r="R1445" s="2" t="s">
        <v>959</v>
      </c>
      <c r="S1445" s="3" t="s">
        <v>2593</v>
      </c>
      <c r="T1445" s="3" t="s">
        <v>2496</v>
      </c>
      <c r="U1445" s="2">
        <v>70950</v>
      </c>
      <c r="V1445" s="2">
        <v>1</v>
      </c>
      <c r="W1445" s="2">
        <v>0</v>
      </c>
      <c r="X1445" s="2" t="s">
        <v>6200</v>
      </c>
      <c r="Z1445" s="51">
        <v>45890.666978321802</v>
      </c>
      <c r="AA1445" s="2" t="s">
        <v>6201</v>
      </c>
      <c r="AB1445" s="2" t="s">
        <v>950</v>
      </c>
    </row>
    <row r="1446" spans="1:28" ht="15.75" x14ac:dyDescent="0.25">
      <c r="A1446" s="2">
        <v>1445</v>
      </c>
      <c r="B1446" s="50" t="s">
        <v>6202</v>
      </c>
      <c r="C1446" s="47">
        <f ca="1">SUMIF([1]Data!$AC$2:$AC$173,C1446,[1]Data!$AD$2:$AD$173)</f>
        <v>0</v>
      </c>
      <c r="D1446" s="51">
        <v>45890</v>
      </c>
      <c r="E1446" s="51">
        <v>45890</v>
      </c>
      <c r="F1446" s="52">
        <v>45890.667888657401</v>
      </c>
      <c r="G1446" s="3" t="s">
        <v>6203</v>
      </c>
      <c r="H1446" s="51"/>
      <c r="I1446" s="2" t="s">
        <v>2487</v>
      </c>
      <c r="J1446" s="3" t="s">
        <v>2488</v>
      </c>
      <c r="K1446" s="2" t="s">
        <v>2489</v>
      </c>
      <c r="L1446" s="2" t="s">
        <v>2490</v>
      </c>
      <c r="M1446" s="3" t="s">
        <v>6204</v>
      </c>
      <c r="N1446" s="2" t="s">
        <v>6205</v>
      </c>
      <c r="O1446" s="2" t="s">
        <v>6206</v>
      </c>
      <c r="P1446" s="2">
        <v>10</v>
      </c>
      <c r="Q1446" s="3" t="s">
        <v>2494</v>
      </c>
      <c r="R1446" s="2" t="s">
        <v>1079</v>
      </c>
      <c r="S1446" s="3" t="s">
        <v>2495</v>
      </c>
      <c r="T1446" s="3" t="s">
        <v>2496</v>
      </c>
      <c r="U1446" s="2">
        <v>49500</v>
      </c>
      <c r="V1446" s="2">
        <v>1</v>
      </c>
      <c r="W1446" s="2">
        <v>0</v>
      </c>
      <c r="X1446" s="2" t="s">
        <v>6207</v>
      </c>
      <c r="Y1446" s="2" t="s">
        <v>6208</v>
      </c>
      <c r="Z1446" s="51">
        <v>45890.6678858796</v>
      </c>
      <c r="AB1446" s="2" t="s">
        <v>950</v>
      </c>
    </row>
    <row r="1447" spans="1:28" ht="15.75" x14ac:dyDescent="0.25">
      <c r="A1447" s="2">
        <v>1446</v>
      </c>
      <c r="B1447" s="50" t="s">
        <v>6209</v>
      </c>
      <c r="C1447" s="47">
        <f ca="1">SUMIF([1]Data!$AC$2:$AC$173,C1447,[1]Data!$AD$2:$AD$173)</f>
        <v>0</v>
      </c>
      <c r="D1447" s="51">
        <v>45890</v>
      </c>
      <c r="E1447" s="51">
        <v>45890</v>
      </c>
      <c r="F1447" s="52">
        <v>45890.671987963004</v>
      </c>
      <c r="G1447" s="3" t="s">
        <v>6210</v>
      </c>
      <c r="H1447" s="51"/>
      <c r="I1447" s="2" t="s">
        <v>2487</v>
      </c>
      <c r="J1447" s="3" t="s">
        <v>2488</v>
      </c>
      <c r="K1447" s="2" t="s">
        <v>2489</v>
      </c>
      <c r="L1447" s="2" t="s">
        <v>2490</v>
      </c>
      <c r="M1447" s="3" t="s">
        <v>6204</v>
      </c>
      <c r="N1447" s="2" t="s">
        <v>6205</v>
      </c>
      <c r="O1447" s="2" t="s">
        <v>6206</v>
      </c>
      <c r="P1447" s="2">
        <v>10</v>
      </c>
      <c r="Q1447" s="3" t="s">
        <v>2510</v>
      </c>
      <c r="R1447" s="2" t="s">
        <v>955</v>
      </c>
      <c r="S1447" s="3" t="s">
        <v>2511</v>
      </c>
      <c r="T1447" s="3" t="s">
        <v>2496</v>
      </c>
      <c r="U1447" s="2">
        <v>46000</v>
      </c>
      <c r="V1447" s="2">
        <v>1</v>
      </c>
      <c r="W1447" s="2">
        <v>0</v>
      </c>
      <c r="X1447" s="2" t="s">
        <v>6207</v>
      </c>
      <c r="Y1447" s="2" t="s">
        <v>6208</v>
      </c>
      <c r="Z1447" s="51">
        <v>45890.671985335597</v>
      </c>
      <c r="AB1447" s="2" t="s">
        <v>950</v>
      </c>
    </row>
    <row r="1448" spans="1:28" ht="15.75" x14ac:dyDescent="0.25">
      <c r="A1448" s="2">
        <v>1447</v>
      </c>
      <c r="B1448" s="50" t="s">
        <v>6211</v>
      </c>
      <c r="C1448" s="47">
        <f ca="1">SUMIF([1]Data!$AC$2:$AC$173,C1448,[1]Data!$AD$2:$AD$173)</f>
        <v>0</v>
      </c>
      <c r="D1448" s="51">
        <v>45890</v>
      </c>
      <c r="E1448" s="51">
        <v>45890</v>
      </c>
      <c r="F1448" s="52">
        <v>45890.674736226902</v>
      </c>
      <c r="G1448" s="3" t="s">
        <v>6212</v>
      </c>
      <c r="H1448" s="51"/>
      <c r="I1448" s="2" t="s">
        <v>2487</v>
      </c>
      <c r="J1448" s="3" t="s">
        <v>2488</v>
      </c>
      <c r="K1448" s="2" t="s">
        <v>2489</v>
      </c>
      <c r="L1448" s="2" t="s">
        <v>2490</v>
      </c>
      <c r="M1448" s="3" t="s">
        <v>6213</v>
      </c>
      <c r="N1448" s="2" t="s">
        <v>6214</v>
      </c>
      <c r="O1448" s="2" t="s">
        <v>6215</v>
      </c>
      <c r="P1448" s="2">
        <v>10</v>
      </c>
      <c r="Q1448" s="3" t="s">
        <v>2547</v>
      </c>
      <c r="R1448" s="2" t="s">
        <v>994</v>
      </c>
      <c r="S1448" s="3" t="s">
        <v>2548</v>
      </c>
      <c r="T1448" s="3" t="s">
        <v>2496</v>
      </c>
      <c r="U1448" s="2">
        <v>111606</v>
      </c>
      <c r="V1448" s="2">
        <v>2</v>
      </c>
      <c r="W1448" s="2">
        <v>0</v>
      </c>
      <c r="X1448" s="2" t="s">
        <v>6214</v>
      </c>
      <c r="Y1448" s="2" t="s">
        <v>6216</v>
      </c>
      <c r="Z1448" s="51">
        <v>45890.674733368098</v>
      </c>
      <c r="AB1448" s="2" t="s">
        <v>950</v>
      </c>
    </row>
    <row r="1449" spans="1:28" ht="15.75" x14ac:dyDescent="0.25">
      <c r="A1449" s="2">
        <v>1448</v>
      </c>
      <c r="B1449" s="50" t="s">
        <v>6217</v>
      </c>
      <c r="C1449" s="47">
        <f ca="1">SUMIF([1]Data!$AC$2:$AC$173,C1449,[1]Data!$AD$2:$AD$173)</f>
        <v>0</v>
      </c>
      <c r="D1449" s="51">
        <v>45890</v>
      </c>
      <c r="E1449" s="51">
        <v>45890</v>
      </c>
      <c r="F1449" s="52">
        <v>45890.675616782399</v>
      </c>
      <c r="G1449" s="3" t="s">
        <v>6218</v>
      </c>
      <c r="H1449" s="51"/>
      <c r="I1449" s="2" t="s">
        <v>2487</v>
      </c>
      <c r="J1449" s="3" t="s">
        <v>2488</v>
      </c>
      <c r="K1449" s="2" t="s">
        <v>2489</v>
      </c>
      <c r="L1449" s="2" t="s">
        <v>2490</v>
      </c>
      <c r="M1449" s="3" t="s">
        <v>6219</v>
      </c>
      <c r="N1449" s="2" t="s">
        <v>6220</v>
      </c>
      <c r="O1449" s="2" t="s">
        <v>6221</v>
      </c>
      <c r="P1449" s="2">
        <v>10</v>
      </c>
      <c r="Q1449" s="3" t="s">
        <v>2494</v>
      </c>
      <c r="R1449" s="2" t="s">
        <v>1079</v>
      </c>
      <c r="S1449" s="3" t="s">
        <v>2495</v>
      </c>
      <c r="T1449" s="3" t="s">
        <v>2496</v>
      </c>
      <c r="U1449" s="2">
        <v>49500</v>
      </c>
      <c r="V1449" s="2">
        <v>3</v>
      </c>
      <c r="W1449" s="2">
        <v>0</v>
      </c>
      <c r="X1449" s="2" t="s">
        <v>6222</v>
      </c>
      <c r="Z1449" s="51">
        <v>45890.675614155101</v>
      </c>
      <c r="AB1449" s="2" t="s">
        <v>950</v>
      </c>
    </row>
    <row r="1450" spans="1:28" ht="15.75" x14ac:dyDescent="0.25">
      <c r="A1450" s="2">
        <v>1449</v>
      </c>
      <c r="B1450" s="50" t="s">
        <v>6217</v>
      </c>
      <c r="C1450" s="47">
        <f ca="1">SUMIF([1]Data!$AC$2:$AC$173,C1450,[1]Data!$AD$2:$AD$173)</f>
        <v>0</v>
      </c>
      <c r="D1450" s="51">
        <v>45890</v>
      </c>
      <c r="E1450" s="51">
        <v>45890</v>
      </c>
      <c r="F1450" s="52">
        <v>45890.675616782399</v>
      </c>
      <c r="G1450" s="3" t="s">
        <v>6218</v>
      </c>
      <c r="H1450" s="51"/>
      <c r="I1450" s="2" t="s">
        <v>2487</v>
      </c>
      <c r="J1450" s="3" t="s">
        <v>2488</v>
      </c>
      <c r="K1450" s="2" t="s">
        <v>2489</v>
      </c>
      <c r="L1450" s="2" t="s">
        <v>2490</v>
      </c>
      <c r="M1450" s="3" t="s">
        <v>6219</v>
      </c>
      <c r="N1450" s="2" t="s">
        <v>6220</v>
      </c>
      <c r="O1450" s="2" t="s">
        <v>6221</v>
      </c>
      <c r="P1450" s="2">
        <v>20</v>
      </c>
      <c r="Q1450" s="3" t="s">
        <v>2498</v>
      </c>
      <c r="R1450" s="2" t="s">
        <v>977</v>
      </c>
      <c r="S1450" s="3" t="s">
        <v>2499</v>
      </c>
      <c r="T1450" s="3" t="s">
        <v>2496</v>
      </c>
      <c r="U1450" s="2">
        <v>50400</v>
      </c>
      <c r="V1450" s="2">
        <v>1</v>
      </c>
      <c r="W1450" s="2">
        <v>0</v>
      </c>
      <c r="X1450" s="2" t="s">
        <v>6222</v>
      </c>
      <c r="Z1450" s="51">
        <v>45890.675614155101</v>
      </c>
      <c r="AB1450" s="2" t="s">
        <v>950</v>
      </c>
    </row>
    <row r="1451" spans="1:28" ht="15.75" x14ac:dyDescent="0.25">
      <c r="A1451" s="2">
        <v>1450</v>
      </c>
      <c r="B1451" s="50" t="s">
        <v>6223</v>
      </c>
      <c r="C1451" s="47">
        <f ca="1">SUMIF([1]Data!$AC$2:$AC$173,C1451,[1]Data!$AD$2:$AD$173)</f>
        <v>0</v>
      </c>
      <c r="D1451" s="51">
        <v>45890</v>
      </c>
      <c r="E1451" s="51">
        <v>45890</v>
      </c>
      <c r="F1451" s="52">
        <v>45890.675661770802</v>
      </c>
      <c r="G1451" s="3" t="s">
        <v>6224</v>
      </c>
      <c r="H1451" s="51"/>
      <c r="I1451" s="2" t="s">
        <v>2487</v>
      </c>
      <c r="J1451" s="3" t="s">
        <v>2488</v>
      </c>
      <c r="K1451" s="2" t="s">
        <v>2489</v>
      </c>
      <c r="L1451" s="2" t="s">
        <v>2490</v>
      </c>
      <c r="M1451" s="3" t="s">
        <v>6225</v>
      </c>
      <c r="N1451" s="2" t="s">
        <v>6226</v>
      </c>
      <c r="O1451" s="2" t="s">
        <v>6227</v>
      </c>
      <c r="P1451" s="2">
        <v>10</v>
      </c>
      <c r="Q1451" s="3" t="s">
        <v>2519</v>
      </c>
      <c r="R1451" s="2" t="s">
        <v>951</v>
      </c>
      <c r="S1451" s="3" t="s">
        <v>2520</v>
      </c>
      <c r="T1451" s="3" t="s">
        <v>2496</v>
      </c>
      <c r="U1451" s="2">
        <v>111058</v>
      </c>
      <c r="V1451" s="2">
        <v>1</v>
      </c>
      <c r="W1451" s="2">
        <v>0</v>
      </c>
      <c r="X1451" s="2" t="s">
        <v>6226</v>
      </c>
      <c r="Z1451" s="51">
        <v>45890.675660266199</v>
      </c>
      <c r="AB1451" s="2" t="s">
        <v>950</v>
      </c>
    </row>
    <row r="1452" spans="1:28" ht="15.75" x14ac:dyDescent="0.25">
      <c r="A1452" s="2">
        <v>1451</v>
      </c>
      <c r="B1452" s="50" t="s">
        <v>6223</v>
      </c>
      <c r="C1452" s="47">
        <f ca="1">SUMIF([1]Data!$AC$2:$AC$173,C1452,[1]Data!$AD$2:$AD$173)</f>
        <v>0</v>
      </c>
      <c r="D1452" s="51">
        <v>45890</v>
      </c>
      <c r="E1452" s="51">
        <v>45890</v>
      </c>
      <c r="F1452" s="52">
        <v>45890.675661770802</v>
      </c>
      <c r="G1452" s="3" t="s">
        <v>6224</v>
      </c>
      <c r="H1452" s="51"/>
      <c r="I1452" s="2" t="s">
        <v>2487</v>
      </c>
      <c r="J1452" s="3" t="s">
        <v>2488</v>
      </c>
      <c r="K1452" s="2" t="s">
        <v>2489</v>
      </c>
      <c r="L1452" s="2" t="s">
        <v>2490</v>
      </c>
      <c r="M1452" s="3" t="s">
        <v>6225</v>
      </c>
      <c r="N1452" s="2" t="s">
        <v>6226</v>
      </c>
      <c r="O1452" s="2" t="s">
        <v>6227</v>
      </c>
      <c r="P1452" s="2">
        <v>20</v>
      </c>
      <c r="Q1452" s="3" t="s">
        <v>2510</v>
      </c>
      <c r="R1452" s="2" t="s">
        <v>955</v>
      </c>
      <c r="S1452" s="3" t="s">
        <v>2511</v>
      </c>
      <c r="T1452" s="3" t="s">
        <v>2496</v>
      </c>
      <c r="U1452" s="2">
        <v>46000</v>
      </c>
      <c r="V1452" s="2">
        <v>1</v>
      </c>
      <c r="W1452" s="2">
        <v>0</v>
      </c>
      <c r="X1452" s="2" t="s">
        <v>6226</v>
      </c>
      <c r="Z1452" s="51">
        <v>45890.675660266199</v>
      </c>
      <c r="AB1452" s="2" t="s">
        <v>950</v>
      </c>
    </row>
    <row r="1453" spans="1:28" ht="15.75" x14ac:dyDescent="0.25">
      <c r="A1453" s="2">
        <v>1452</v>
      </c>
      <c r="B1453" s="50" t="s">
        <v>6223</v>
      </c>
      <c r="C1453" s="47">
        <f ca="1">SUMIF([1]Data!$AC$2:$AC$173,C1453,[1]Data!$AD$2:$AD$173)</f>
        <v>0</v>
      </c>
      <c r="D1453" s="51">
        <v>45890</v>
      </c>
      <c r="E1453" s="51">
        <v>45890</v>
      </c>
      <c r="F1453" s="52">
        <v>45890.675661770802</v>
      </c>
      <c r="G1453" s="3" t="s">
        <v>6224</v>
      </c>
      <c r="H1453" s="51"/>
      <c r="I1453" s="2" t="s">
        <v>2487</v>
      </c>
      <c r="J1453" s="3" t="s">
        <v>2488</v>
      </c>
      <c r="K1453" s="2" t="s">
        <v>2489</v>
      </c>
      <c r="L1453" s="2" t="s">
        <v>2490</v>
      </c>
      <c r="M1453" s="3" t="s">
        <v>6225</v>
      </c>
      <c r="N1453" s="2" t="s">
        <v>6226</v>
      </c>
      <c r="O1453" s="2" t="s">
        <v>6227</v>
      </c>
      <c r="P1453" s="2">
        <v>30</v>
      </c>
      <c r="Q1453" s="3" t="s">
        <v>2528</v>
      </c>
      <c r="R1453" s="2" t="s">
        <v>965</v>
      </c>
      <c r="S1453" s="3" t="s">
        <v>2529</v>
      </c>
      <c r="T1453" s="3" t="s">
        <v>2496</v>
      </c>
      <c r="U1453" s="2">
        <v>74250</v>
      </c>
      <c r="V1453" s="2">
        <v>3</v>
      </c>
      <c r="W1453" s="2">
        <v>0</v>
      </c>
      <c r="X1453" s="2" t="s">
        <v>6226</v>
      </c>
      <c r="Z1453" s="51">
        <v>45890.675660266199</v>
      </c>
      <c r="AB1453" s="2" t="s">
        <v>950</v>
      </c>
    </row>
    <row r="1454" spans="1:28" ht="15.75" x14ac:dyDescent="0.25">
      <c r="A1454" s="2">
        <v>1453</v>
      </c>
      <c r="B1454" s="50" t="s">
        <v>6228</v>
      </c>
      <c r="C1454" s="47">
        <f ca="1">SUMIF([1]Data!$AC$2:$AC$173,C1454,[1]Data!$AD$2:$AD$173)</f>
        <v>0</v>
      </c>
      <c r="D1454" s="51">
        <v>45890</v>
      </c>
      <c r="E1454" s="51">
        <v>45890</v>
      </c>
      <c r="F1454" s="52">
        <v>45890.677631099497</v>
      </c>
      <c r="G1454" s="3" t="s">
        <v>6229</v>
      </c>
      <c r="H1454" s="51"/>
      <c r="I1454" s="2" t="s">
        <v>2487</v>
      </c>
      <c r="J1454" s="3" t="s">
        <v>2488</v>
      </c>
      <c r="K1454" s="2" t="s">
        <v>2489</v>
      </c>
      <c r="L1454" s="2" t="s">
        <v>2490</v>
      </c>
      <c r="M1454" s="3" t="s">
        <v>6230</v>
      </c>
      <c r="N1454" s="2" t="s">
        <v>6231</v>
      </c>
      <c r="O1454" s="2" t="s">
        <v>6232</v>
      </c>
      <c r="P1454" s="2">
        <v>10</v>
      </c>
      <c r="Q1454" s="3" t="s">
        <v>2519</v>
      </c>
      <c r="R1454" s="2" t="s">
        <v>951</v>
      </c>
      <c r="S1454" s="3" t="s">
        <v>2520</v>
      </c>
      <c r="T1454" s="3" t="s">
        <v>2496</v>
      </c>
      <c r="U1454" s="2">
        <v>111058</v>
      </c>
      <c r="V1454" s="2">
        <v>3</v>
      </c>
      <c r="W1454" s="2">
        <v>0</v>
      </c>
      <c r="X1454" s="2" t="s">
        <v>6233</v>
      </c>
      <c r="Y1454" s="2" t="s">
        <v>6234</v>
      </c>
      <c r="Z1454" s="51">
        <v>45890.6776284722</v>
      </c>
      <c r="AB1454" s="2" t="s">
        <v>950</v>
      </c>
    </row>
    <row r="1455" spans="1:28" ht="15.75" x14ac:dyDescent="0.25">
      <c r="A1455" s="2">
        <v>1454</v>
      </c>
      <c r="B1455" s="50" t="s">
        <v>6228</v>
      </c>
      <c r="C1455" s="47">
        <f ca="1">SUMIF([1]Data!$AC$2:$AC$173,C1455,[1]Data!$AD$2:$AD$173)</f>
        <v>0</v>
      </c>
      <c r="D1455" s="51">
        <v>45890</v>
      </c>
      <c r="E1455" s="51">
        <v>45890</v>
      </c>
      <c r="F1455" s="52">
        <v>45890.677631099497</v>
      </c>
      <c r="G1455" s="3" t="s">
        <v>6229</v>
      </c>
      <c r="H1455" s="51"/>
      <c r="I1455" s="2" t="s">
        <v>2487</v>
      </c>
      <c r="J1455" s="3" t="s">
        <v>2488</v>
      </c>
      <c r="K1455" s="2" t="s">
        <v>2489</v>
      </c>
      <c r="L1455" s="2" t="s">
        <v>2490</v>
      </c>
      <c r="M1455" s="3" t="s">
        <v>6230</v>
      </c>
      <c r="N1455" s="2" t="s">
        <v>6231</v>
      </c>
      <c r="O1455" s="2" t="s">
        <v>6232</v>
      </c>
      <c r="P1455" s="2">
        <v>20</v>
      </c>
      <c r="Q1455" s="3" t="s">
        <v>2502</v>
      </c>
      <c r="R1455" s="2" t="s">
        <v>981</v>
      </c>
      <c r="S1455" s="3" t="s">
        <v>2503</v>
      </c>
      <c r="T1455" s="3" t="s">
        <v>2496</v>
      </c>
      <c r="U1455" s="2">
        <v>50182</v>
      </c>
      <c r="V1455" s="2">
        <v>2</v>
      </c>
      <c r="W1455" s="2">
        <v>0</v>
      </c>
      <c r="X1455" s="2" t="s">
        <v>6233</v>
      </c>
      <c r="Y1455" s="2" t="s">
        <v>6234</v>
      </c>
      <c r="Z1455" s="51">
        <v>45890.6776284722</v>
      </c>
      <c r="AB1455" s="2" t="s">
        <v>950</v>
      </c>
    </row>
    <row r="1456" spans="1:28" ht="15.75" x14ac:dyDescent="0.25">
      <c r="A1456" s="2">
        <v>1455</v>
      </c>
      <c r="B1456" s="50" t="s">
        <v>6228</v>
      </c>
      <c r="C1456" s="47">
        <f ca="1">SUMIF([1]Data!$AC$2:$AC$173,C1456,[1]Data!$AD$2:$AD$173)</f>
        <v>0</v>
      </c>
      <c r="D1456" s="51">
        <v>45890</v>
      </c>
      <c r="E1456" s="51">
        <v>45890</v>
      </c>
      <c r="F1456" s="52">
        <v>45890.677631099497</v>
      </c>
      <c r="G1456" s="3" t="s">
        <v>6229</v>
      </c>
      <c r="H1456" s="51"/>
      <c r="I1456" s="2" t="s">
        <v>2487</v>
      </c>
      <c r="J1456" s="3" t="s">
        <v>2488</v>
      </c>
      <c r="K1456" s="2" t="s">
        <v>2489</v>
      </c>
      <c r="L1456" s="2" t="s">
        <v>2490</v>
      </c>
      <c r="M1456" s="3" t="s">
        <v>6230</v>
      </c>
      <c r="N1456" s="2" t="s">
        <v>6231</v>
      </c>
      <c r="O1456" s="2" t="s">
        <v>6232</v>
      </c>
      <c r="P1456" s="2">
        <v>30</v>
      </c>
      <c r="Q1456" s="3" t="s">
        <v>2510</v>
      </c>
      <c r="R1456" s="2" t="s">
        <v>955</v>
      </c>
      <c r="S1456" s="3" t="s">
        <v>2511</v>
      </c>
      <c r="T1456" s="3" t="s">
        <v>2496</v>
      </c>
      <c r="U1456" s="2">
        <v>46000</v>
      </c>
      <c r="V1456" s="2">
        <v>1</v>
      </c>
      <c r="W1456" s="2">
        <v>0</v>
      </c>
      <c r="X1456" s="2" t="s">
        <v>6233</v>
      </c>
      <c r="Y1456" s="2" t="s">
        <v>6234</v>
      </c>
      <c r="Z1456" s="51">
        <v>45890.6776284722</v>
      </c>
      <c r="AB1456" s="2" t="s">
        <v>950</v>
      </c>
    </row>
    <row r="1457" spans="1:28" ht="15.75" x14ac:dyDescent="0.25">
      <c r="A1457" s="2">
        <v>1456</v>
      </c>
      <c r="B1457" s="50" t="s">
        <v>6228</v>
      </c>
      <c r="C1457" s="47">
        <f ca="1">SUMIF([1]Data!$AC$2:$AC$173,C1457,[1]Data!$AD$2:$AD$173)</f>
        <v>0</v>
      </c>
      <c r="D1457" s="51">
        <v>45890</v>
      </c>
      <c r="E1457" s="51">
        <v>45890</v>
      </c>
      <c r="F1457" s="52">
        <v>45890.677631099497</v>
      </c>
      <c r="G1457" s="3" t="s">
        <v>6229</v>
      </c>
      <c r="H1457" s="51"/>
      <c r="I1457" s="2" t="s">
        <v>2487</v>
      </c>
      <c r="J1457" s="3" t="s">
        <v>2488</v>
      </c>
      <c r="K1457" s="2" t="s">
        <v>2489</v>
      </c>
      <c r="L1457" s="2" t="s">
        <v>2490</v>
      </c>
      <c r="M1457" s="3" t="s">
        <v>6230</v>
      </c>
      <c r="N1457" s="2" t="s">
        <v>6231</v>
      </c>
      <c r="O1457" s="2" t="s">
        <v>6232</v>
      </c>
      <c r="P1457" s="2">
        <v>40</v>
      </c>
      <c r="Q1457" s="3" t="s">
        <v>2528</v>
      </c>
      <c r="R1457" s="2" t="s">
        <v>965</v>
      </c>
      <c r="S1457" s="3" t="s">
        <v>2529</v>
      </c>
      <c r="T1457" s="3" t="s">
        <v>2496</v>
      </c>
      <c r="U1457" s="2">
        <v>74250</v>
      </c>
      <c r="V1457" s="2">
        <v>1</v>
      </c>
      <c r="W1457" s="2">
        <v>0</v>
      </c>
      <c r="X1457" s="2" t="s">
        <v>6233</v>
      </c>
      <c r="Y1457" s="2" t="s">
        <v>6234</v>
      </c>
      <c r="Z1457" s="51">
        <v>45890.6776284722</v>
      </c>
      <c r="AB1457" s="2" t="s">
        <v>950</v>
      </c>
    </row>
    <row r="1458" spans="1:28" ht="15.75" x14ac:dyDescent="0.25">
      <c r="A1458" s="2">
        <v>1457</v>
      </c>
      <c r="B1458" s="50" t="s">
        <v>6235</v>
      </c>
      <c r="C1458" s="47">
        <f ca="1">SUMIF([1]Data!$AC$2:$AC$173,C1458,[1]Data!$AD$2:$AD$173)</f>
        <v>0</v>
      </c>
      <c r="D1458" s="51">
        <v>45890</v>
      </c>
      <c r="E1458" s="51">
        <v>45890</v>
      </c>
      <c r="F1458" s="52">
        <v>45890.6777030093</v>
      </c>
      <c r="G1458" s="3" t="s">
        <v>6236</v>
      </c>
      <c r="H1458" s="51"/>
      <c r="I1458" s="2" t="s">
        <v>2487</v>
      </c>
      <c r="J1458" s="3" t="s">
        <v>2488</v>
      </c>
      <c r="K1458" s="2" t="s">
        <v>2489</v>
      </c>
      <c r="L1458" s="2" t="s">
        <v>2490</v>
      </c>
      <c r="M1458" s="3" t="s">
        <v>6237</v>
      </c>
      <c r="N1458" s="2" t="s">
        <v>6238</v>
      </c>
      <c r="O1458" s="2" t="s">
        <v>6239</v>
      </c>
      <c r="P1458" s="2">
        <v>10</v>
      </c>
      <c r="Q1458" s="3" t="s">
        <v>2510</v>
      </c>
      <c r="R1458" s="2" t="s">
        <v>955</v>
      </c>
      <c r="S1458" s="3" t="s">
        <v>2511</v>
      </c>
      <c r="T1458" s="3" t="s">
        <v>2496</v>
      </c>
      <c r="U1458" s="2">
        <v>46000</v>
      </c>
      <c r="V1458" s="2">
        <v>2</v>
      </c>
      <c r="W1458" s="2">
        <v>0</v>
      </c>
      <c r="X1458" s="2" t="s">
        <v>6238</v>
      </c>
      <c r="Z1458" s="51">
        <v>45890.677700231499</v>
      </c>
      <c r="AB1458" s="2" t="s">
        <v>950</v>
      </c>
    </row>
    <row r="1459" spans="1:28" ht="15.75" x14ac:dyDescent="0.25">
      <c r="A1459" s="2">
        <v>1458</v>
      </c>
      <c r="B1459" s="50" t="s">
        <v>6235</v>
      </c>
      <c r="C1459" s="47">
        <f ca="1">SUMIF([1]Data!$AC$2:$AC$173,C1459,[1]Data!$AD$2:$AD$173)</f>
        <v>0</v>
      </c>
      <c r="D1459" s="51">
        <v>45890</v>
      </c>
      <c r="E1459" s="51">
        <v>45890</v>
      </c>
      <c r="F1459" s="52">
        <v>45890.6777030093</v>
      </c>
      <c r="G1459" s="3" t="s">
        <v>6236</v>
      </c>
      <c r="H1459" s="51"/>
      <c r="I1459" s="2" t="s">
        <v>2487</v>
      </c>
      <c r="J1459" s="3" t="s">
        <v>2488</v>
      </c>
      <c r="K1459" s="2" t="s">
        <v>2489</v>
      </c>
      <c r="L1459" s="2" t="s">
        <v>2490</v>
      </c>
      <c r="M1459" s="3" t="s">
        <v>6237</v>
      </c>
      <c r="N1459" s="2" t="s">
        <v>6238</v>
      </c>
      <c r="O1459" s="2" t="s">
        <v>6239</v>
      </c>
      <c r="P1459" s="2">
        <v>20</v>
      </c>
      <c r="Q1459" s="3" t="s">
        <v>2494</v>
      </c>
      <c r="R1459" s="2" t="s">
        <v>1079</v>
      </c>
      <c r="S1459" s="3" t="s">
        <v>2495</v>
      </c>
      <c r="T1459" s="3" t="s">
        <v>2496</v>
      </c>
      <c r="U1459" s="2">
        <v>49500</v>
      </c>
      <c r="V1459" s="2">
        <v>1</v>
      </c>
      <c r="W1459" s="2">
        <v>0</v>
      </c>
      <c r="X1459" s="2" t="s">
        <v>6238</v>
      </c>
      <c r="Z1459" s="51">
        <v>45890.677700231499</v>
      </c>
      <c r="AB1459" s="2" t="s">
        <v>950</v>
      </c>
    </row>
    <row r="1460" spans="1:28" ht="15.75" x14ac:dyDescent="0.25">
      <c r="A1460" s="2">
        <v>1459</v>
      </c>
      <c r="B1460" s="50" t="s">
        <v>6240</v>
      </c>
      <c r="C1460" s="47">
        <f ca="1">SUMIF([1]Data!$AC$2:$AC$173,C1460,[1]Data!$AD$2:$AD$173)</f>
        <v>0</v>
      </c>
      <c r="D1460" s="51">
        <v>45890</v>
      </c>
      <c r="E1460" s="51">
        <v>45895</v>
      </c>
      <c r="F1460" s="52">
        <v>45890.679135879604</v>
      </c>
      <c r="G1460" s="3" t="s">
        <v>6241</v>
      </c>
      <c r="H1460" s="51"/>
      <c r="I1460" s="2" t="s">
        <v>2487</v>
      </c>
      <c r="J1460" s="3" t="s">
        <v>2488</v>
      </c>
      <c r="K1460" s="2" t="s">
        <v>2489</v>
      </c>
      <c r="L1460" s="2" t="s">
        <v>2490</v>
      </c>
      <c r="M1460" s="3" t="s">
        <v>6242</v>
      </c>
      <c r="N1460" s="2" t="s">
        <v>6243</v>
      </c>
      <c r="O1460" s="2" t="s">
        <v>6244</v>
      </c>
      <c r="P1460" s="2">
        <v>10</v>
      </c>
      <c r="Q1460" s="3" t="s">
        <v>2519</v>
      </c>
      <c r="R1460" s="2" t="s">
        <v>951</v>
      </c>
      <c r="S1460" s="3" t="s">
        <v>2520</v>
      </c>
      <c r="T1460" s="3" t="s">
        <v>2496</v>
      </c>
      <c r="U1460" s="2">
        <v>111058</v>
      </c>
      <c r="V1460" s="2">
        <v>4</v>
      </c>
      <c r="W1460" s="2">
        <v>0</v>
      </c>
      <c r="X1460" s="2" t="s">
        <v>6245</v>
      </c>
      <c r="Z1460" s="51">
        <v>45890.679133252299</v>
      </c>
      <c r="AB1460" s="2" t="s">
        <v>950</v>
      </c>
    </row>
    <row r="1461" spans="1:28" ht="15.75" x14ac:dyDescent="0.25">
      <c r="A1461" s="2">
        <v>1460</v>
      </c>
      <c r="B1461" s="50" t="s">
        <v>6240</v>
      </c>
      <c r="C1461" s="47">
        <f ca="1">SUMIF([1]Data!$AC$2:$AC$173,C1461,[1]Data!$AD$2:$AD$173)</f>
        <v>0</v>
      </c>
      <c r="D1461" s="51">
        <v>45890</v>
      </c>
      <c r="E1461" s="51">
        <v>45895</v>
      </c>
      <c r="F1461" s="52">
        <v>45890.679135879604</v>
      </c>
      <c r="G1461" s="3" t="s">
        <v>6241</v>
      </c>
      <c r="H1461" s="51"/>
      <c r="I1461" s="2" t="s">
        <v>2487</v>
      </c>
      <c r="J1461" s="3" t="s">
        <v>2488</v>
      </c>
      <c r="K1461" s="2" t="s">
        <v>2489</v>
      </c>
      <c r="L1461" s="2" t="s">
        <v>2490</v>
      </c>
      <c r="M1461" s="3" t="s">
        <v>6242</v>
      </c>
      <c r="N1461" s="2" t="s">
        <v>6243</v>
      </c>
      <c r="O1461" s="2" t="s">
        <v>6244</v>
      </c>
      <c r="P1461" s="2">
        <v>20</v>
      </c>
      <c r="Q1461" s="3" t="s">
        <v>2547</v>
      </c>
      <c r="R1461" s="2" t="s">
        <v>994</v>
      </c>
      <c r="S1461" s="3" t="s">
        <v>2548</v>
      </c>
      <c r="T1461" s="3" t="s">
        <v>2496</v>
      </c>
      <c r="U1461" s="2">
        <v>111606</v>
      </c>
      <c r="V1461" s="2">
        <v>2</v>
      </c>
      <c r="W1461" s="2">
        <v>0</v>
      </c>
      <c r="X1461" s="2" t="s">
        <v>6245</v>
      </c>
      <c r="Z1461" s="51">
        <v>45890.679133252299</v>
      </c>
      <c r="AB1461" s="2" t="s">
        <v>950</v>
      </c>
    </row>
    <row r="1462" spans="1:28" ht="15.75" x14ac:dyDescent="0.25">
      <c r="A1462" s="2">
        <v>1461</v>
      </c>
      <c r="B1462" s="50" t="s">
        <v>6240</v>
      </c>
      <c r="C1462" s="47">
        <f ca="1">SUMIF([1]Data!$AC$2:$AC$173,C1462,[1]Data!$AD$2:$AD$173)</f>
        <v>0</v>
      </c>
      <c r="D1462" s="51">
        <v>45890</v>
      </c>
      <c r="E1462" s="51">
        <v>45895</v>
      </c>
      <c r="F1462" s="52">
        <v>45890.679135879604</v>
      </c>
      <c r="G1462" s="3" t="s">
        <v>6241</v>
      </c>
      <c r="H1462" s="51"/>
      <c r="I1462" s="2" t="s">
        <v>2487</v>
      </c>
      <c r="J1462" s="3" t="s">
        <v>2488</v>
      </c>
      <c r="K1462" s="2" t="s">
        <v>2489</v>
      </c>
      <c r="L1462" s="2" t="s">
        <v>2490</v>
      </c>
      <c r="M1462" s="3" t="s">
        <v>6242</v>
      </c>
      <c r="N1462" s="2" t="s">
        <v>6243</v>
      </c>
      <c r="O1462" s="2" t="s">
        <v>6244</v>
      </c>
      <c r="P1462" s="2">
        <v>30</v>
      </c>
      <c r="Q1462" s="3" t="s">
        <v>2556</v>
      </c>
      <c r="R1462" s="2" t="s">
        <v>960</v>
      </c>
      <c r="S1462" s="3" t="s">
        <v>2557</v>
      </c>
      <c r="T1462" s="3" t="s">
        <v>2496</v>
      </c>
      <c r="U1462" s="2">
        <v>55595</v>
      </c>
      <c r="V1462" s="2">
        <v>3</v>
      </c>
      <c r="W1462" s="2">
        <v>0</v>
      </c>
      <c r="X1462" s="2" t="s">
        <v>6245</v>
      </c>
      <c r="Z1462" s="51">
        <v>45890.679133252299</v>
      </c>
      <c r="AB1462" s="2" t="s">
        <v>950</v>
      </c>
    </row>
    <row r="1463" spans="1:28" ht="15.75" x14ac:dyDescent="0.25">
      <c r="A1463" s="2">
        <v>1462</v>
      </c>
      <c r="B1463" s="50" t="s">
        <v>6240</v>
      </c>
      <c r="C1463" s="47">
        <f ca="1">SUMIF([1]Data!$AC$2:$AC$173,C1463,[1]Data!$AD$2:$AD$173)</f>
        <v>0</v>
      </c>
      <c r="D1463" s="51">
        <v>45890</v>
      </c>
      <c r="E1463" s="51">
        <v>45895</v>
      </c>
      <c r="F1463" s="52">
        <v>45890.679135879604</v>
      </c>
      <c r="G1463" s="3" t="s">
        <v>6241</v>
      </c>
      <c r="H1463" s="51"/>
      <c r="I1463" s="2" t="s">
        <v>2487</v>
      </c>
      <c r="J1463" s="3" t="s">
        <v>2488</v>
      </c>
      <c r="K1463" s="2" t="s">
        <v>2489</v>
      </c>
      <c r="L1463" s="2" t="s">
        <v>2490</v>
      </c>
      <c r="M1463" s="3" t="s">
        <v>6242</v>
      </c>
      <c r="N1463" s="2" t="s">
        <v>6243</v>
      </c>
      <c r="O1463" s="2" t="s">
        <v>6244</v>
      </c>
      <c r="P1463" s="2">
        <v>40</v>
      </c>
      <c r="Q1463" s="3" t="s">
        <v>2592</v>
      </c>
      <c r="R1463" s="2" t="s">
        <v>959</v>
      </c>
      <c r="S1463" s="3" t="s">
        <v>2593</v>
      </c>
      <c r="T1463" s="3" t="s">
        <v>2496</v>
      </c>
      <c r="U1463" s="2">
        <v>70950</v>
      </c>
      <c r="V1463" s="2">
        <v>1</v>
      </c>
      <c r="W1463" s="2">
        <v>0</v>
      </c>
      <c r="X1463" s="2" t="s">
        <v>6245</v>
      </c>
      <c r="Z1463" s="51">
        <v>45890.679133252299</v>
      </c>
      <c r="AB1463" s="2" t="s">
        <v>950</v>
      </c>
    </row>
    <row r="1464" spans="1:28" ht="15.75" x14ac:dyDescent="0.25">
      <c r="A1464" s="2">
        <v>1463</v>
      </c>
      <c r="B1464" s="50" t="s">
        <v>6246</v>
      </c>
      <c r="C1464" s="47">
        <f ca="1">SUMIF([1]Data!$AC$2:$AC$173,C1464,[1]Data!$AD$2:$AD$173)</f>
        <v>0</v>
      </c>
      <c r="D1464" s="51">
        <v>45890</v>
      </c>
      <c r="E1464" s="51">
        <v>45895</v>
      </c>
      <c r="F1464" s="52">
        <v>45890.681188113398</v>
      </c>
      <c r="G1464" s="3" t="s">
        <v>6247</v>
      </c>
      <c r="H1464" s="51"/>
      <c r="I1464" s="2" t="s">
        <v>2487</v>
      </c>
      <c r="J1464" s="3" t="s">
        <v>2488</v>
      </c>
      <c r="K1464" s="2" t="s">
        <v>2489</v>
      </c>
      <c r="L1464" s="2" t="s">
        <v>2490</v>
      </c>
      <c r="M1464" s="3" t="s">
        <v>6248</v>
      </c>
      <c r="N1464" s="2" t="s">
        <v>6249</v>
      </c>
      <c r="O1464" s="2" t="s">
        <v>6250</v>
      </c>
      <c r="P1464" s="2">
        <v>10</v>
      </c>
      <c r="Q1464" s="3" t="s">
        <v>2519</v>
      </c>
      <c r="R1464" s="2" t="s">
        <v>951</v>
      </c>
      <c r="S1464" s="3" t="s">
        <v>2520</v>
      </c>
      <c r="T1464" s="3" t="s">
        <v>2496</v>
      </c>
      <c r="U1464" s="2">
        <v>111058</v>
      </c>
      <c r="V1464" s="2">
        <v>3</v>
      </c>
      <c r="W1464" s="2">
        <v>0</v>
      </c>
      <c r="X1464" s="2" t="s">
        <v>6251</v>
      </c>
      <c r="Z1464" s="51">
        <v>45890.681185266199</v>
      </c>
      <c r="AA1464" s="2" t="s">
        <v>6252</v>
      </c>
      <c r="AB1464" s="2" t="s">
        <v>950</v>
      </c>
    </row>
    <row r="1465" spans="1:28" ht="15.75" x14ac:dyDescent="0.25">
      <c r="A1465" s="2">
        <v>1464</v>
      </c>
      <c r="B1465" s="50" t="s">
        <v>6253</v>
      </c>
      <c r="C1465" s="47">
        <f ca="1">SUMIF([1]Data!$AC$2:$AC$173,C1465,[1]Data!$AD$2:$AD$173)</f>
        <v>0</v>
      </c>
      <c r="D1465" s="51">
        <v>45890</v>
      </c>
      <c r="E1465" s="51">
        <v>45890</v>
      </c>
      <c r="F1465" s="52">
        <v>45890.683843831001</v>
      </c>
      <c r="G1465" s="3" t="s">
        <v>6254</v>
      </c>
      <c r="H1465" s="51"/>
      <c r="I1465" s="2" t="s">
        <v>2487</v>
      </c>
      <c r="J1465" s="3" t="s">
        <v>2488</v>
      </c>
      <c r="K1465" s="2" t="s">
        <v>2489</v>
      </c>
      <c r="L1465" s="2" t="s">
        <v>2490</v>
      </c>
      <c r="M1465" s="3" t="s">
        <v>3175</v>
      </c>
      <c r="N1465" s="2" t="s">
        <v>3176</v>
      </c>
      <c r="O1465" s="2" t="s">
        <v>3177</v>
      </c>
      <c r="P1465" s="2">
        <v>10</v>
      </c>
      <c r="Q1465" s="3" t="s">
        <v>2502</v>
      </c>
      <c r="R1465" s="2" t="s">
        <v>981</v>
      </c>
      <c r="S1465" s="3" t="s">
        <v>2503</v>
      </c>
      <c r="T1465" s="3" t="s">
        <v>2496</v>
      </c>
      <c r="U1465" s="2">
        <v>50182</v>
      </c>
      <c r="V1465" s="2">
        <v>3</v>
      </c>
      <c r="W1465" s="2">
        <v>0</v>
      </c>
      <c r="X1465" s="2" t="s">
        <v>3176</v>
      </c>
      <c r="Z1465" s="51">
        <v>45890.6838410532</v>
      </c>
      <c r="AB1465" s="2" t="s">
        <v>950</v>
      </c>
    </row>
    <row r="1466" spans="1:28" ht="15.75" x14ac:dyDescent="0.25">
      <c r="A1466" s="2">
        <v>1465</v>
      </c>
      <c r="B1466" s="50" t="s">
        <v>6255</v>
      </c>
      <c r="C1466" s="47">
        <f ca="1">SUMIF([1]Data!$AC$2:$AC$173,C1466,[1]Data!$AD$2:$AD$173)</f>
        <v>0</v>
      </c>
      <c r="D1466" s="51">
        <v>45890</v>
      </c>
      <c r="E1466" s="51">
        <v>45890</v>
      </c>
      <c r="F1466" s="52">
        <v>45890.683853668997</v>
      </c>
      <c r="G1466" s="3" t="s">
        <v>6254</v>
      </c>
      <c r="H1466" s="51"/>
      <c r="I1466" s="2" t="s">
        <v>2487</v>
      </c>
      <c r="J1466" s="3" t="s">
        <v>2488</v>
      </c>
      <c r="K1466" s="2" t="s">
        <v>2489</v>
      </c>
      <c r="L1466" s="2" t="s">
        <v>2490</v>
      </c>
      <c r="M1466" s="3" t="s">
        <v>6256</v>
      </c>
      <c r="N1466" s="2" t="s">
        <v>6257</v>
      </c>
      <c r="O1466" s="2" t="s">
        <v>6258</v>
      </c>
      <c r="P1466" s="2">
        <v>10</v>
      </c>
      <c r="Q1466" s="3" t="s">
        <v>2494</v>
      </c>
      <c r="R1466" s="2" t="s">
        <v>1079</v>
      </c>
      <c r="S1466" s="3" t="s">
        <v>2495</v>
      </c>
      <c r="T1466" s="3" t="s">
        <v>2496</v>
      </c>
      <c r="U1466" s="2">
        <v>49500</v>
      </c>
      <c r="V1466" s="2">
        <v>1</v>
      </c>
      <c r="W1466" s="2">
        <v>0</v>
      </c>
      <c r="X1466" s="2" t="s">
        <v>6257</v>
      </c>
      <c r="Y1466" s="2" t="s">
        <v>6259</v>
      </c>
      <c r="Z1466" s="51">
        <v>45890.6838508449</v>
      </c>
      <c r="AB1466" s="2" t="s">
        <v>950</v>
      </c>
    </row>
    <row r="1467" spans="1:28" ht="15.75" x14ac:dyDescent="0.25">
      <c r="A1467" s="2">
        <v>1466</v>
      </c>
      <c r="B1467" s="50" t="s">
        <v>6255</v>
      </c>
      <c r="C1467" s="47">
        <f ca="1">SUMIF([1]Data!$AC$2:$AC$173,C1467,[1]Data!$AD$2:$AD$173)</f>
        <v>0</v>
      </c>
      <c r="D1467" s="51">
        <v>45890</v>
      </c>
      <c r="E1467" s="51">
        <v>45890</v>
      </c>
      <c r="F1467" s="52">
        <v>45890.683853668997</v>
      </c>
      <c r="G1467" s="3" t="s">
        <v>6254</v>
      </c>
      <c r="H1467" s="51"/>
      <c r="I1467" s="2" t="s">
        <v>2487</v>
      </c>
      <c r="J1467" s="3" t="s">
        <v>2488</v>
      </c>
      <c r="K1467" s="2" t="s">
        <v>2489</v>
      </c>
      <c r="L1467" s="2" t="s">
        <v>2490</v>
      </c>
      <c r="M1467" s="3" t="s">
        <v>6256</v>
      </c>
      <c r="N1467" s="2" t="s">
        <v>6257</v>
      </c>
      <c r="O1467" s="2" t="s">
        <v>6258</v>
      </c>
      <c r="P1467" s="2">
        <v>20</v>
      </c>
      <c r="Q1467" s="3" t="s">
        <v>2547</v>
      </c>
      <c r="R1467" s="2" t="s">
        <v>994</v>
      </c>
      <c r="S1467" s="3" t="s">
        <v>2548</v>
      </c>
      <c r="T1467" s="3" t="s">
        <v>2496</v>
      </c>
      <c r="U1467" s="2">
        <v>111606</v>
      </c>
      <c r="V1467" s="2">
        <v>2</v>
      </c>
      <c r="W1467" s="2">
        <v>0</v>
      </c>
      <c r="X1467" s="2" t="s">
        <v>6257</v>
      </c>
      <c r="Y1467" s="2" t="s">
        <v>6259</v>
      </c>
      <c r="Z1467" s="51">
        <v>45890.6838508449</v>
      </c>
      <c r="AB1467" s="2" t="s">
        <v>950</v>
      </c>
    </row>
    <row r="1468" spans="1:28" ht="15.75" x14ac:dyDescent="0.25">
      <c r="A1468" s="2">
        <v>1467</v>
      </c>
      <c r="B1468" s="50" t="s">
        <v>6260</v>
      </c>
      <c r="C1468" s="47">
        <f ca="1">SUMIF([1]Data!$AC$2:$AC$173,C1468,[1]Data!$AD$2:$AD$173)</f>
        <v>0</v>
      </c>
      <c r="D1468" s="51">
        <v>45890</v>
      </c>
      <c r="E1468" s="51">
        <v>45890</v>
      </c>
      <c r="F1468" s="52">
        <v>45890.685958020797</v>
      </c>
      <c r="G1468" s="3" t="s">
        <v>6261</v>
      </c>
      <c r="H1468" s="51"/>
      <c r="I1468" s="2" t="s">
        <v>2487</v>
      </c>
      <c r="J1468" s="3" t="s">
        <v>2488</v>
      </c>
      <c r="K1468" s="2" t="s">
        <v>2489</v>
      </c>
      <c r="L1468" s="2" t="s">
        <v>2490</v>
      </c>
      <c r="M1468" s="3" t="s">
        <v>1248</v>
      </c>
      <c r="N1468" s="2" t="s">
        <v>1247</v>
      </c>
      <c r="O1468" s="2" t="s">
        <v>2936</v>
      </c>
      <c r="P1468" s="2">
        <v>10</v>
      </c>
      <c r="Q1468" s="3" t="s">
        <v>2502</v>
      </c>
      <c r="R1468" s="2" t="s">
        <v>981</v>
      </c>
      <c r="S1468" s="3" t="s">
        <v>2503</v>
      </c>
      <c r="T1468" s="3" t="s">
        <v>2496</v>
      </c>
      <c r="U1468" s="2">
        <v>50182</v>
      </c>
      <c r="V1468" s="2">
        <v>1</v>
      </c>
      <c r="W1468" s="2">
        <v>0</v>
      </c>
      <c r="X1468" s="2" t="s">
        <v>1247</v>
      </c>
      <c r="Z1468" s="51">
        <v>45890.685955057903</v>
      </c>
      <c r="AA1468" s="2" t="s">
        <v>6262</v>
      </c>
      <c r="AB1468" s="2" t="s">
        <v>950</v>
      </c>
    </row>
    <row r="1469" spans="1:28" ht="15.75" x14ac:dyDescent="0.25">
      <c r="A1469" s="2">
        <v>1468</v>
      </c>
      <c r="B1469" s="50" t="s">
        <v>6263</v>
      </c>
      <c r="C1469" s="47">
        <f ca="1">SUMIF([1]Data!$AC$2:$AC$173,C1469,[1]Data!$AD$2:$AD$173)</f>
        <v>0</v>
      </c>
      <c r="D1469" s="51">
        <v>45890</v>
      </c>
      <c r="E1469" s="51">
        <v>45890</v>
      </c>
      <c r="F1469" s="52">
        <v>45890.692118553197</v>
      </c>
      <c r="G1469" s="3" t="s">
        <v>6264</v>
      </c>
      <c r="H1469" s="51"/>
      <c r="I1469" s="2" t="s">
        <v>2487</v>
      </c>
      <c r="J1469" s="3" t="s">
        <v>2488</v>
      </c>
      <c r="K1469" s="2" t="s">
        <v>2489</v>
      </c>
      <c r="L1469" s="2" t="s">
        <v>2490</v>
      </c>
      <c r="M1469" s="3" t="s">
        <v>2653</v>
      </c>
      <c r="N1469" s="2" t="s">
        <v>2654</v>
      </c>
      <c r="O1469" s="2" t="s">
        <v>2655</v>
      </c>
      <c r="P1469" s="2">
        <v>10</v>
      </c>
      <c r="Q1469" s="3" t="s">
        <v>2519</v>
      </c>
      <c r="R1469" s="2" t="s">
        <v>951</v>
      </c>
      <c r="S1469" s="3" t="s">
        <v>2520</v>
      </c>
      <c r="T1469" s="3" t="s">
        <v>2496</v>
      </c>
      <c r="U1469" s="2">
        <v>111058</v>
      </c>
      <c r="V1469" s="2">
        <v>1</v>
      </c>
      <c r="W1469" s="2">
        <v>0</v>
      </c>
      <c r="X1469" s="2" t="s">
        <v>2654</v>
      </c>
      <c r="Z1469" s="51">
        <v>45890.692115705999</v>
      </c>
      <c r="AB1469" s="2" t="s">
        <v>950</v>
      </c>
    </row>
    <row r="1470" spans="1:28" ht="15.75" x14ac:dyDescent="0.25">
      <c r="A1470" s="2">
        <v>1469</v>
      </c>
      <c r="B1470" s="50" t="s">
        <v>6265</v>
      </c>
      <c r="C1470" s="47">
        <f ca="1">SUMIF([1]Data!$AC$2:$AC$173,C1470,[1]Data!$AD$2:$AD$173)</f>
        <v>0</v>
      </c>
      <c r="D1470" s="51">
        <v>45890</v>
      </c>
      <c r="E1470" s="51">
        <v>45895</v>
      </c>
      <c r="F1470" s="52">
        <v>45890.693853356497</v>
      </c>
      <c r="G1470" s="3" t="s">
        <v>6266</v>
      </c>
      <c r="H1470" s="51"/>
      <c r="I1470" s="2" t="s">
        <v>2487</v>
      </c>
      <c r="J1470" s="3" t="s">
        <v>2488</v>
      </c>
      <c r="K1470" s="2" t="s">
        <v>2489</v>
      </c>
      <c r="L1470" s="2" t="s">
        <v>2490</v>
      </c>
      <c r="M1470" s="3" t="s">
        <v>3802</v>
      </c>
      <c r="N1470" s="2" t="s">
        <v>3803</v>
      </c>
      <c r="O1470" s="2" t="s">
        <v>3804</v>
      </c>
      <c r="P1470" s="2">
        <v>10</v>
      </c>
      <c r="Q1470" s="3" t="s">
        <v>2519</v>
      </c>
      <c r="R1470" s="2" t="s">
        <v>951</v>
      </c>
      <c r="S1470" s="3" t="s">
        <v>2520</v>
      </c>
      <c r="T1470" s="3" t="s">
        <v>2496</v>
      </c>
      <c r="U1470" s="2">
        <v>111058</v>
      </c>
      <c r="V1470" s="2">
        <v>1</v>
      </c>
      <c r="W1470" s="2">
        <v>0</v>
      </c>
      <c r="X1470" s="2" t="s">
        <v>3803</v>
      </c>
      <c r="Z1470" s="51">
        <v>45890.693850463002</v>
      </c>
      <c r="AB1470" s="2" t="s">
        <v>950</v>
      </c>
    </row>
    <row r="1471" spans="1:28" ht="15.75" x14ac:dyDescent="0.25">
      <c r="A1471" s="2">
        <v>1470</v>
      </c>
      <c r="B1471" s="50" t="s">
        <v>6267</v>
      </c>
      <c r="C1471" s="47">
        <f ca="1">SUMIF([1]Data!$AC$2:$AC$173,C1471,[1]Data!$AD$2:$AD$173)</f>
        <v>0</v>
      </c>
      <c r="D1471" s="51">
        <v>45890</v>
      </c>
      <c r="E1471" s="51">
        <v>45895</v>
      </c>
      <c r="F1471" s="52">
        <v>45890.695140891199</v>
      </c>
      <c r="G1471" s="3" t="s">
        <v>6268</v>
      </c>
      <c r="H1471" s="51"/>
      <c r="I1471" s="2" t="s">
        <v>2487</v>
      </c>
      <c r="J1471" s="3" t="s">
        <v>2488</v>
      </c>
      <c r="K1471" s="2" t="s">
        <v>2489</v>
      </c>
      <c r="L1471" s="2" t="s">
        <v>2490</v>
      </c>
      <c r="M1471" s="3" t="s">
        <v>6269</v>
      </c>
      <c r="N1471" s="2" t="s">
        <v>6270</v>
      </c>
      <c r="O1471" s="2" t="s">
        <v>6271</v>
      </c>
      <c r="P1471" s="2">
        <v>10</v>
      </c>
      <c r="Q1471" s="3" t="s">
        <v>2519</v>
      </c>
      <c r="R1471" s="2" t="s">
        <v>951</v>
      </c>
      <c r="S1471" s="3" t="s">
        <v>2520</v>
      </c>
      <c r="T1471" s="3" t="s">
        <v>2496</v>
      </c>
      <c r="U1471" s="2">
        <v>111058</v>
      </c>
      <c r="V1471" s="2">
        <v>1</v>
      </c>
      <c r="W1471" s="2">
        <v>0</v>
      </c>
      <c r="X1471" s="2" t="s">
        <v>6270</v>
      </c>
      <c r="Y1471" s="2" t="s">
        <v>6272</v>
      </c>
      <c r="Z1471" s="51">
        <v>45890.695137928204</v>
      </c>
      <c r="AB1471" s="2" t="s">
        <v>950</v>
      </c>
    </row>
    <row r="1472" spans="1:28" ht="15.75" x14ac:dyDescent="0.25">
      <c r="A1472" s="2">
        <v>1471</v>
      </c>
      <c r="B1472" s="50" t="s">
        <v>6273</v>
      </c>
      <c r="C1472" s="47">
        <f ca="1">SUMIF([1]Data!$AC$2:$AC$173,C1472,[1]Data!$AD$2:$AD$173)</f>
        <v>0</v>
      </c>
      <c r="D1472" s="51">
        <v>45890</v>
      </c>
      <c r="E1472" s="51">
        <v>45895</v>
      </c>
      <c r="F1472" s="52">
        <v>45890.696720104199</v>
      </c>
      <c r="G1472" s="3" t="s">
        <v>6274</v>
      </c>
      <c r="H1472" s="51"/>
      <c r="I1472" s="2" t="s">
        <v>2487</v>
      </c>
      <c r="J1472" s="3" t="s">
        <v>2488</v>
      </c>
      <c r="K1472" s="2" t="s">
        <v>2489</v>
      </c>
      <c r="L1472" s="2" t="s">
        <v>2490</v>
      </c>
      <c r="M1472" s="3" t="s">
        <v>6275</v>
      </c>
      <c r="N1472" s="2" t="s">
        <v>6276</v>
      </c>
      <c r="O1472" s="2" t="s">
        <v>6277</v>
      </c>
      <c r="P1472" s="2">
        <v>10</v>
      </c>
      <c r="Q1472" s="3" t="s">
        <v>2519</v>
      </c>
      <c r="R1472" s="2" t="s">
        <v>951</v>
      </c>
      <c r="S1472" s="3" t="s">
        <v>2520</v>
      </c>
      <c r="T1472" s="3" t="s">
        <v>2496</v>
      </c>
      <c r="U1472" s="2">
        <v>111058</v>
      </c>
      <c r="V1472" s="2">
        <v>1</v>
      </c>
      <c r="W1472" s="2">
        <v>0</v>
      </c>
      <c r="X1472" s="2" t="s">
        <v>6276</v>
      </c>
      <c r="Z1472" s="51">
        <v>45890.696717280101</v>
      </c>
      <c r="AB1472" s="2" t="s">
        <v>950</v>
      </c>
    </row>
    <row r="1473" spans="1:28" ht="15.75" x14ac:dyDescent="0.25">
      <c r="A1473" s="2">
        <v>1472</v>
      </c>
      <c r="B1473" s="50" t="s">
        <v>6278</v>
      </c>
      <c r="C1473" s="47">
        <f ca="1">SUMIF([1]Data!$AC$2:$AC$173,C1473,[1]Data!$AD$2:$AD$173)</f>
        <v>0</v>
      </c>
      <c r="D1473" s="51">
        <v>45890</v>
      </c>
      <c r="E1473" s="51">
        <v>45895</v>
      </c>
      <c r="F1473" s="52">
        <v>45890.6986767708</v>
      </c>
      <c r="G1473" s="3" t="s">
        <v>6279</v>
      </c>
      <c r="H1473" s="51"/>
      <c r="I1473" s="2" t="s">
        <v>2487</v>
      </c>
      <c r="J1473" s="3" t="s">
        <v>2488</v>
      </c>
      <c r="K1473" s="2" t="s">
        <v>2489</v>
      </c>
      <c r="L1473" s="2" t="s">
        <v>2490</v>
      </c>
      <c r="M1473" s="3" t="s">
        <v>6280</v>
      </c>
      <c r="N1473" s="2" t="s">
        <v>6281</v>
      </c>
      <c r="O1473" s="2" t="s">
        <v>6282</v>
      </c>
      <c r="P1473" s="2">
        <v>10</v>
      </c>
      <c r="Q1473" s="3" t="s">
        <v>2519</v>
      </c>
      <c r="R1473" s="2" t="s">
        <v>951</v>
      </c>
      <c r="S1473" s="3" t="s">
        <v>2520</v>
      </c>
      <c r="T1473" s="3" t="s">
        <v>2496</v>
      </c>
      <c r="U1473" s="2">
        <v>111058</v>
      </c>
      <c r="V1473" s="2">
        <v>2</v>
      </c>
      <c r="W1473" s="2">
        <v>0</v>
      </c>
      <c r="X1473" s="2" t="s">
        <v>6281</v>
      </c>
      <c r="Y1473" s="2" t="s">
        <v>2541</v>
      </c>
      <c r="Z1473" s="51">
        <v>45890.698673692103</v>
      </c>
      <c r="AA1473" s="2" t="s">
        <v>6283</v>
      </c>
      <c r="AB1473" s="2" t="s">
        <v>950</v>
      </c>
    </row>
    <row r="1474" spans="1:28" ht="15.75" x14ac:dyDescent="0.25">
      <c r="A1474" s="2">
        <v>1473</v>
      </c>
      <c r="B1474" s="50" t="s">
        <v>6284</v>
      </c>
      <c r="C1474" s="47">
        <f ca="1">SUMIF([1]Data!$AC$2:$AC$173,C1474,[1]Data!$AD$2:$AD$173)</f>
        <v>0</v>
      </c>
      <c r="D1474" s="51">
        <v>45890</v>
      </c>
      <c r="E1474" s="51">
        <v>45895</v>
      </c>
      <c r="F1474" s="52">
        <v>45890.699279710701</v>
      </c>
      <c r="G1474" s="3" t="s">
        <v>6285</v>
      </c>
      <c r="H1474" s="51"/>
      <c r="I1474" s="2" t="s">
        <v>2487</v>
      </c>
      <c r="J1474" s="3" t="s">
        <v>2488</v>
      </c>
      <c r="K1474" s="2" t="s">
        <v>2489</v>
      </c>
      <c r="L1474" s="2" t="s">
        <v>2490</v>
      </c>
      <c r="M1474" s="3" t="s">
        <v>6286</v>
      </c>
      <c r="N1474" s="2" t="s">
        <v>6287</v>
      </c>
      <c r="O1474" s="2" t="s">
        <v>6288</v>
      </c>
      <c r="P1474" s="2">
        <v>10</v>
      </c>
      <c r="Q1474" s="3" t="s">
        <v>2556</v>
      </c>
      <c r="R1474" s="2" t="s">
        <v>960</v>
      </c>
      <c r="S1474" s="3" t="s">
        <v>2557</v>
      </c>
      <c r="T1474" s="3" t="s">
        <v>2496</v>
      </c>
      <c r="U1474" s="2">
        <v>55595</v>
      </c>
      <c r="V1474" s="2">
        <v>5</v>
      </c>
      <c r="W1474" s="2">
        <v>0</v>
      </c>
      <c r="X1474" s="2" t="s">
        <v>6287</v>
      </c>
      <c r="Z1474" s="51">
        <v>45890.699277858803</v>
      </c>
      <c r="AB1474" s="2" t="s">
        <v>950</v>
      </c>
    </row>
    <row r="1475" spans="1:28" ht="15.75" x14ac:dyDescent="0.25">
      <c r="A1475" s="2">
        <v>1474</v>
      </c>
      <c r="B1475" s="50" t="s">
        <v>6284</v>
      </c>
      <c r="C1475" s="47">
        <f ca="1">SUMIF([1]Data!$AC$2:$AC$173,C1475,[1]Data!$AD$2:$AD$173)</f>
        <v>0</v>
      </c>
      <c r="D1475" s="51">
        <v>45890</v>
      </c>
      <c r="E1475" s="51">
        <v>45895</v>
      </c>
      <c r="F1475" s="52">
        <v>45890.699279710701</v>
      </c>
      <c r="G1475" s="3" t="s">
        <v>6285</v>
      </c>
      <c r="H1475" s="51"/>
      <c r="I1475" s="2" t="s">
        <v>2487</v>
      </c>
      <c r="J1475" s="3" t="s">
        <v>2488</v>
      </c>
      <c r="K1475" s="2" t="s">
        <v>2489</v>
      </c>
      <c r="L1475" s="2" t="s">
        <v>2490</v>
      </c>
      <c r="M1475" s="3" t="s">
        <v>6286</v>
      </c>
      <c r="N1475" s="2" t="s">
        <v>6287</v>
      </c>
      <c r="O1475" s="2" t="s">
        <v>6288</v>
      </c>
      <c r="P1475" s="2">
        <v>20</v>
      </c>
      <c r="Q1475" s="3" t="s">
        <v>2502</v>
      </c>
      <c r="R1475" s="2" t="s">
        <v>981</v>
      </c>
      <c r="S1475" s="3" t="s">
        <v>2503</v>
      </c>
      <c r="T1475" s="3" t="s">
        <v>2496</v>
      </c>
      <c r="U1475" s="2">
        <v>50182</v>
      </c>
      <c r="V1475" s="2">
        <v>4</v>
      </c>
      <c r="W1475" s="2">
        <v>0</v>
      </c>
      <c r="X1475" s="2" t="s">
        <v>6287</v>
      </c>
      <c r="Z1475" s="51">
        <v>45890.699277858803</v>
      </c>
      <c r="AB1475" s="2" t="s">
        <v>950</v>
      </c>
    </row>
    <row r="1476" spans="1:28" ht="15.75" x14ac:dyDescent="0.25">
      <c r="A1476" s="2">
        <v>1475</v>
      </c>
      <c r="B1476" s="50" t="s">
        <v>6289</v>
      </c>
      <c r="C1476" s="47">
        <f ca="1">SUMIF([1]Data!$AC$2:$AC$173,C1476,[1]Data!$AD$2:$AD$173)</f>
        <v>0</v>
      </c>
      <c r="D1476" s="51">
        <v>45890</v>
      </c>
      <c r="E1476" s="51">
        <v>45890</v>
      </c>
      <c r="F1476" s="52">
        <v>45890.7009334838</v>
      </c>
      <c r="G1476" s="3" t="s">
        <v>6290</v>
      </c>
      <c r="H1476" s="51"/>
      <c r="I1476" s="2" t="s">
        <v>2487</v>
      </c>
      <c r="J1476" s="3" t="s">
        <v>2488</v>
      </c>
      <c r="K1476" s="2" t="s">
        <v>2489</v>
      </c>
      <c r="L1476" s="2" t="s">
        <v>2490</v>
      </c>
      <c r="M1476" s="3" t="s">
        <v>6291</v>
      </c>
      <c r="N1476" s="2" t="s">
        <v>6292</v>
      </c>
      <c r="O1476" s="2" t="s">
        <v>6293</v>
      </c>
      <c r="P1476" s="2">
        <v>10</v>
      </c>
      <c r="Q1476" s="3" t="s">
        <v>2528</v>
      </c>
      <c r="R1476" s="2" t="s">
        <v>965</v>
      </c>
      <c r="S1476" s="3" t="s">
        <v>2529</v>
      </c>
      <c r="T1476" s="3" t="s">
        <v>2496</v>
      </c>
      <c r="U1476" s="2">
        <v>74250</v>
      </c>
      <c r="V1476" s="2">
        <v>2</v>
      </c>
      <c r="W1476" s="2">
        <v>0</v>
      </c>
      <c r="X1476" s="2" t="s">
        <v>6292</v>
      </c>
      <c r="Z1476" s="51">
        <v>45890.700930439802</v>
      </c>
      <c r="AB1476" s="2" t="s">
        <v>950</v>
      </c>
    </row>
    <row r="1477" spans="1:28" ht="15.75" x14ac:dyDescent="0.25">
      <c r="A1477" s="2">
        <v>1476</v>
      </c>
      <c r="B1477" s="50" t="s">
        <v>6294</v>
      </c>
      <c r="C1477" s="47">
        <f ca="1">SUMIF([1]Data!$AC$2:$AC$173,C1477,[1]Data!$AD$2:$AD$173)</f>
        <v>0</v>
      </c>
      <c r="D1477" s="51">
        <v>45890</v>
      </c>
      <c r="E1477" s="51">
        <v>45890</v>
      </c>
      <c r="F1477" s="52">
        <v>45890.7042013889</v>
      </c>
      <c r="G1477" s="3" t="s">
        <v>6295</v>
      </c>
      <c r="H1477" s="51"/>
      <c r="I1477" s="2" t="s">
        <v>2487</v>
      </c>
      <c r="J1477" s="3" t="s">
        <v>2488</v>
      </c>
      <c r="K1477" s="2" t="s">
        <v>2489</v>
      </c>
      <c r="L1477" s="2" t="s">
        <v>2490</v>
      </c>
      <c r="M1477" s="3" t="s">
        <v>6296</v>
      </c>
      <c r="N1477" s="2" t="s">
        <v>6297</v>
      </c>
      <c r="O1477" s="2" t="s">
        <v>6298</v>
      </c>
      <c r="P1477" s="2">
        <v>10</v>
      </c>
      <c r="Q1477" s="3" t="s">
        <v>2510</v>
      </c>
      <c r="R1477" s="2" t="s">
        <v>955</v>
      </c>
      <c r="S1477" s="3" t="s">
        <v>2511</v>
      </c>
      <c r="T1477" s="3" t="s">
        <v>2496</v>
      </c>
      <c r="U1477" s="2">
        <v>46000</v>
      </c>
      <c r="V1477" s="2">
        <v>1</v>
      </c>
      <c r="W1477" s="2">
        <v>0</v>
      </c>
      <c r="X1477" s="2" t="s">
        <v>6297</v>
      </c>
      <c r="Y1477" s="2" t="s">
        <v>6299</v>
      </c>
      <c r="Z1477" s="51">
        <v>45890.704198379601</v>
      </c>
      <c r="AB1477" s="2" t="s">
        <v>950</v>
      </c>
    </row>
    <row r="1478" spans="1:28" ht="15.75" x14ac:dyDescent="0.25">
      <c r="A1478" s="2">
        <v>1477</v>
      </c>
      <c r="B1478" s="50" t="s">
        <v>6294</v>
      </c>
      <c r="C1478" s="47">
        <f ca="1">SUMIF([1]Data!$AC$2:$AC$173,C1478,[1]Data!$AD$2:$AD$173)</f>
        <v>0</v>
      </c>
      <c r="D1478" s="51">
        <v>45890</v>
      </c>
      <c r="E1478" s="51">
        <v>45890</v>
      </c>
      <c r="F1478" s="52">
        <v>45890.7042013889</v>
      </c>
      <c r="G1478" s="3" t="s">
        <v>6295</v>
      </c>
      <c r="H1478" s="51"/>
      <c r="I1478" s="2" t="s">
        <v>2487</v>
      </c>
      <c r="J1478" s="3" t="s">
        <v>2488</v>
      </c>
      <c r="K1478" s="2" t="s">
        <v>2489</v>
      </c>
      <c r="L1478" s="2" t="s">
        <v>2490</v>
      </c>
      <c r="M1478" s="3" t="s">
        <v>6296</v>
      </c>
      <c r="N1478" s="2" t="s">
        <v>6297</v>
      </c>
      <c r="O1478" s="2" t="s">
        <v>6298</v>
      </c>
      <c r="P1478" s="2">
        <v>20</v>
      </c>
      <c r="Q1478" s="3" t="s">
        <v>2528</v>
      </c>
      <c r="R1478" s="2" t="s">
        <v>965</v>
      </c>
      <c r="S1478" s="3" t="s">
        <v>2529</v>
      </c>
      <c r="T1478" s="3" t="s">
        <v>2496</v>
      </c>
      <c r="U1478" s="2">
        <v>74250</v>
      </c>
      <c r="V1478" s="2">
        <v>1</v>
      </c>
      <c r="W1478" s="2">
        <v>0</v>
      </c>
      <c r="X1478" s="2" t="s">
        <v>6297</v>
      </c>
      <c r="Y1478" s="2" t="s">
        <v>6299</v>
      </c>
      <c r="Z1478" s="51">
        <v>45890.704198379601</v>
      </c>
      <c r="AB1478" s="2" t="s">
        <v>950</v>
      </c>
    </row>
    <row r="1479" spans="1:28" ht="15.75" x14ac:dyDescent="0.25">
      <c r="A1479" s="2">
        <v>1478</v>
      </c>
      <c r="B1479" s="50" t="s">
        <v>6300</v>
      </c>
      <c r="C1479" s="47">
        <f ca="1">SUMIF([1]Data!$AC$2:$AC$173,C1479,[1]Data!$AD$2:$AD$173)</f>
        <v>0</v>
      </c>
      <c r="D1479" s="51">
        <v>45890</v>
      </c>
      <c r="E1479" s="51">
        <v>45890</v>
      </c>
      <c r="F1479" s="52">
        <v>45890.709141516199</v>
      </c>
      <c r="G1479" s="3" t="s">
        <v>6301</v>
      </c>
      <c r="H1479" s="51"/>
      <c r="I1479" s="2" t="s">
        <v>2487</v>
      </c>
      <c r="J1479" s="3" t="s">
        <v>2488</v>
      </c>
      <c r="K1479" s="2" t="s">
        <v>2489</v>
      </c>
      <c r="L1479" s="2" t="s">
        <v>2490</v>
      </c>
      <c r="M1479" s="3" t="s">
        <v>6302</v>
      </c>
      <c r="N1479" s="2" t="s">
        <v>6303</v>
      </c>
      <c r="O1479" s="2" t="s">
        <v>6304</v>
      </c>
      <c r="P1479" s="2">
        <v>10</v>
      </c>
      <c r="Q1479" s="3" t="s">
        <v>2592</v>
      </c>
      <c r="R1479" s="2" t="s">
        <v>959</v>
      </c>
      <c r="S1479" s="3" t="s">
        <v>2593</v>
      </c>
      <c r="T1479" s="3" t="s">
        <v>2496</v>
      </c>
      <c r="U1479" s="2">
        <v>70950</v>
      </c>
      <c r="V1479" s="2">
        <v>2</v>
      </c>
      <c r="W1479" s="2">
        <v>0</v>
      </c>
      <c r="X1479" s="2" t="s">
        <v>6303</v>
      </c>
      <c r="Z1479" s="51">
        <v>45890.7091385069</v>
      </c>
      <c r="AB1479" s="2" t="s">
        <v>950</v>
      </c>
    </row>
    <row r="1480" spans="1:28" ht="15.75" x14ac:dyDescent="0.25">
      <c r="A1480" s="2">
        <v>1479</v>
      </c>
      <c r="B1480" s="50" t="s">
        <v>6305</v>
      </c>
      <c r="C1480" s="47">
        <f ca="1">SUMIF([1]Data!$AC$2:$AC$173,C1480,[1]Data!$AD$2:$AD$173)</f>
        <v>0</v>
      </c>
      <c r="D1480" s="51">
        <v>45890</v>
      </c>
      <c r="E1480" s="51">
        <v>45895</v>
      </c>
      <c r="F1480" s="52">
        <v>45890.710223414397</v>
      </c>
      <c r="G1480" s="3" t="s">
        <v>6306</v>
      </c>
      <c r="H1480" s="51"/>
      <c r="I1480" s="2" t="s">
        <v>2487</v>
      </c>
      <c r="J1480" s="3" t="s">
        <v>2488</v>
      </c>
      <c r="K1480" s="2" t="s">
        <v>2489</v>
      </c>
      <c r="L1480" s="2" t="s">
        <v>2490</v>
      </c>
      <c r="M1480" s="3" t="s">
        <v>6307</v>
      </c>
      <c r="N1480" s="2" t="s">
        <v>6308</v>
      </c>
      <c r="O1480" s="2" t="s">
        <v>6309</v>
      </c>
      <c r="P1480" s="2">
        <v>10</v>
      </c>
      <c r="Q1480" s="3" t="s">
        <v>2556</v>
      </c>
      <c r="R1480" s="2" t="s">
        <v>960</v>
      </c>
      <c r="S1480" s="3" t="s">
        <v>2557</v>
      </c>
      <c r="T1480" s="3" t="s">
        <v>2496</v>
      </c>
      <c r="U1480" s="2">
        <v>55595</v>
      </c>
      <c r="V1480" s="2">
        <v>1</v>
      </c>
      <c r="W1480" s="2">
        <v>0</v>
      </c>
      <c r="X1480" s="2" t="s">
        <v>6308</v>
      </c>
      <c r="Y1480" s="2" t="s">
        <v>2541</v>
      </c>
      <c r="Z1480" s="51">
        <v>45890.710220405097</v>
      </c>
      <c r="AB1480" s="2" t="s">
        <v>950</v>
      </c>
    </row>
    <row r="1481" spans="1:28" ht="15.75" x14ac:dyDescent="0.25">
      <c r="A1481" s="2">
        <v>1480</v>
      </c>
      <c r="B1481" s="50" t="s">
        <v>6305</v>
      </c>
      <c r="C1481" s="47">
        <f ca="1">SUMIF([1]Data!$AC$2:$AC$173,C1481,[1]Data!$AD$2:$AD$173)</f>
        <v>0</v>
      </c>
      <c r="D1481" s="51">
        <v>45890</v>
      </c>
      <c r="E1481" s="51">
        <v>45895</v>
      </c>
      <c r="F1481" s="52">
        <v>45890.710223414397</v>
      </c>
      <c r="G1481" s="3" t="s">
        <v>6306</v>
      </c>
      <c r="H1481" s="51"/>
      <c r="I1481" s="2" t="s">
        <v>2487</v>
      </c>
      <c r="J1481" s="3" t="s">
        <v>2488</v>
      </c>
      <c r="K1481" s="2" t="s">
        <v>2489</v>
      </c>
      <c r="L1481" s="2" t="s">
        <v>2490</v>
      </c>
      <c r="M1481" s="3" t="s">
        <v>6307</v>
      </c>
      <c r="N1481" s="2" t="s">
        <v>6308</v>
      </c>
      <c r="O1481" s="2" t="s">
        <v>6309</v>
      </c>
      <c r="P1481" s="2">
        <v>20</v>
      </c>
      <c r="Q1481" s="3" t="s">
        <v>2519</v>
      </c>
      <c r="R1481" s="2" t="s">
        <v>951</v>
      </c>
      <c r="S1481" s="3" t="s">
        <v>2520</v>
      </c>
      <c r="T1481" s="3" t="s">
        <v>2496</v>
      </c>
      <c r="U1481" s="2">
        <v>111058</v>
      </c>
      <c r="V1481" s="2">
        <v>1</v>
      </c>
      <c r="W1481" s="2">
        <v>0</v>
      </c>
      <c r="X1481" s="2" t="s">
        <v>6308</v>
      </c>
      <c r="Y1481" s="2" t="s">
        <v>2541</v>
      </c>
      <c r="Z1481" s="51">
        <v>45890.710220405097</v>
      </c>
      <c r="AB1481" s="2" t="s">
        <v>950</v>
      </c>
    </row>
    <row r="1482" spans="1:28" ht="15.75" x14ac:dyDescent="0.25">
      <c r="A1482" s="2">
        <v>1481</v>
      </c>
      <c r="B1482" s="50" t="s">
        <v>6310</v>
      </c>
      <c r="C1482" s="47">
        <f ca="1">SUMIF([1]Data!$AC$2:$AC$173,C1482,[1]Data!$AD$2:$AD$173)</f>
        <v>0</v>
      </c>
      <c r="D1482" s="51">
        <v>45890</v>
      </c>
      <c r="E1482" s="51">
        <v>45895</v>
      </c>
      <c r="F1482" s="52">
        <v>45890.710364930601</v>
      </c>
      <c r="G1482" s="3" t="s">
        <v>6311</v>
      </c>
      <c r="H1482" s="51"/>
      <c r="I1482" s="2" t="s">
        <v>2487</v>
      </c>
      <c r="J1482" s="3" t="s">
        <v>2488</v>
      </c>
      <c r="K1482" s="2" t="s">
        <v>2489</v>
      </c>
      <c r="L1482" s="2" t="s">
        <v>2490</v>
      </c>
      <c r="M1482" s="3" t="s">
        <v>6312</v>
      </c>
      <c r="N1482" s="2" t="s">
        <v>6313</v>
      </c>
      <c r="O1482" s="2" t="s">
        <v>6314</v>
      </c>
      <c r="P1482" s="2">
        <v>10</v>
      </c>
      <c r="Q1482" s="3" t="s">
        <v>2556</v>
      </c>
      <c r="R1482" s="2" t="s">
        <v>960</v>
      </c>
      <c r="S1482" s="3" t="s">
        <v>2557</v>
      </c>
      <c r="T1482" s="3" t="s">
        <v>2496</v>
      </c>
      <c r="U1482" s="2">
        <v>55595</v>
      </c>
      <c r="V1482" s="2">
        <v>4</v>
      </c>
      <c r="W1482" s="2">
        <v>0</v>
      </c>
      <c r="X1482" s="2" t="s">
        <v>6315</v>
      </c>
      <c r="Z1482" s="51">
        <v>45890.710361689802</v>
      </c>
      <c r="AB1482" s="2" t="s">
        <v>950</v>
      </c>
    </row>
    <row r="1483" spans="1:28" ht="15.75" x14ac:dyDescent="0.25">
      <c r="A1483" s="2">
        <v>1482</v>
      </c>
      <c r="B1483" s="50" t="s">
        <v>6316</v>
      </c>
      <c r="C1483" s="47">
        <f ca="1">SUMIF([1]Data!$AC$2:$AC$173,C1483,[1]Data!$AD$2:$AD$173)</f>
        <v>0</v>
      </c>
      <c r="D1483" s="51">
        <v>45890</v>
      </c>
      <c r="E1483" s="51">
        <v>45895</v>
      </c>
      <c r="F1483" s="52">
        <v>45890.714015972197</v>
      </c>
      <c r="G1483" s="3" t="s">
        <v>6317</v>
      </c>
      <c r="H1483" s="51"/>
      <c r="I1483" s="2" t="s">
        <v>3584</v>
      </c>
      <c r="J1483" s="3" t="s">
        <v>2488</v>
      </c>
      <c r="K1483" s="2" t="s">
        <v>2489</v>
      </c>
      <c r="L1483" s="2" t="s">
        <v>2490</v>
      </c>
      <c r="M1483" s="3" t="s">
        <v>6318</v>
      </c>
      <c r="N1483" s="2" t="s">
        <v>6319</v>
      </c>
      <c r="O1483" s="2" t="s">
        <v>6320</v>
      </c>
      <c r="P1483" s="2">
        <v>10</v>
      </c>
      <c r="Q1483" s="3" t="s">
        <v>2556</v>
      </c>
      <c r="R1483" s="2" t="s">
        <v>960</v>
      </c>
      <c r="S1483" s="3" t="s">
        <v>2557</v>
      </c>
      <c r="T1483" s="3" t="s">
        <v>2496</v>
      </c>
      <c r="U1483" s="2">
        <v>55595</v>
      </c>
      <c r="V1483" s="2">
        <v>3</v>
      </c>
      <c r="W1483" s="2">
        <v>0</v>
      </c>
      <c r="X1483" s="2" t="s">
        <v>6319</v>
      </c>
      <c r="Z1483" s="51">
        <v>45890.968818171299</v>
      </c>
      <c r="AB1483" s="2" t="s">
        <v>950</v>
      </c>
    </row>
    <row r="1484" spans="1:28" ht="15.75" x14ac:dyDescent="0.25">
      <c r="A1484" s="2">
        <v>1483</v>
      </c>
      <c r="B1484" s="50" t="s">
        <v>6316</v>
      </c>
      <c r="C1484" s="47">
        <f ca="1">SUMIF([1]Data!$AC$2:$AC$173,C1484,[1]Data!$AD$2:$AD$173)</f>
        <v>0</v>
      </c>
      <c r="D1484" s="51">
        <v>45890</v>
      </c>
      <c r="E1484" s="51">
        <v>45895</v>
      </c>
      <c r="F1484" s="52">
        <v>45890.714015972197</v>
      </c>
      <c r="G1484" s="3" t="s">
        <v>6317</v>
      </c>
      <c r="H1484" s="51"/>
      <c r="I1484" s="2" t="s">
        <v>3584</v>
      </c>
      <c r="J1484" s="3" t="s">
        <v>2488</v>
      </c>
      <c r="K1484" s="2" t="s">
        <v>2489</v>
      </c>
      <c r="L1484" s="2" t="s">
        <v>2490</v>
      </c>
      <c r="M1484" s="3" t="s">
        <v>6318</v>
      </c>
      <c r="N1484" s="2" t="s">
        <v>6319</v>
      </c>
      <c r="O1484" s="2" t="s">
        <v>6320</v>
      </c>
      <c r="P1484" s="2">
        <v>20</v>
      </c>
      <c r="Q1484" s="3" t="s">
        <v>2510</v>
      </c>
      <c r="R1484" s="2" t="s">
        <v>955</v>
      </c>
      <c r="S1484" s="3" t="s">
        <v>2511</v>
      </c>
      <c r="T1484" s="3" t="s">
        <v>2496</v>
      </c>
      <c r="U1484" s="2">
        <v>46000</v>
      </c>
      <c r="V1484" s="2">
        <v>2</v>
      </c>
      <c r="W1484" s="2">
        <v>0</v>
      </c>
      <c r="X1484" s="2" t="s">
        <v>6319</v>
      </c>
      <c r="Z1484" s="51">
        <v>45890.968818171299</v>
      </c>
      <c r="AB1484" s="2" t="s">
        <v>950</v>
      </c>
    </row>
    <row r="1485" spans="1:28" ht="15.75" x14ac:dyDescent="0.25">
      <c r="A1485" s="2">
        <v>1484</v>
      </c>
      <c r="B1485" s="50" t="s">
        <v>6321</v>
      </c>
      <c r="C1485" s="47">
        <f ca="1">SUMIF([1]Data!$AC$2:$AC$173,C1485,[1]Data!$AD$2:$AD$173)</f>
        <v>0</v>
      </c>
      <c r="D1485" s="51">
        <v>45890</v>
      </c>
      <c r="E1485" s="51">
        <v>45895</v>
      </c>
      <c r="F1485" s="52">
        <v>45890.7162725694</v>
      </c>
      <c r="G1485" s="3" t="s">
        <v>6322</v>
      </c>
      <c r="H1485" s="51"/>
      <c r="I1485" s="2" t="s">
        <v>2487</v>
      </c>
      <c r="J1485" s="3" t="s">
        <v>2488</v>
      </c>
      <c r="K1485" s="2" t="s">
        <v>2489</v>
      </c>
      <c r="L1485" s="2" t="s">
        <v>2490</v>
      </c>
      <c r="M1485" s="3" t="s">
        <v>6318</v>
      </c>
      <c r="N1485" s="2" t="s">
        <v>6319</v>
      </c>
      <c r="O1485" s="2" t="s">
        <v>6320</v>
      </c>
      <c r="P1485" s="2">
        <v>10</v>
      </c>
      <c r="Q1485" s="3" t="s">
        <v>2556</v>
      </c>
      <c r="R1485" s="2" t="s">
        <v>960</v>
      </c>
      <c r="S1485" s="3" t="s">
        <v>2557</v>
      </c>
      <c r="T1485" s="3" t="s">
        <v>2496</v>
      </c>
      <c r="U1485" s="2">
        <v>55595</v>
      </c>
      <c r="V1485" s="2">
        <v>3</v>
      </c>
      <c r="W1485" s="2">
        <v>0</v>
      </c>
      <c r="X1485" s="2" t="s">
        <v>6319</v>
      </c>
      <c r="Z1485" s="51">
        <v>45890.7162697569</v>
      </c>
      <c r="AB1485" s="2" t="s">
        <v>950</v>
      </c>
    </row>
    <row r="1486" spans="1:28" ht="15.75" x14ac:dyDescent="0.25">
      <c r="A1486" s="2">
        <v>1485</v>
      </c>
      <c r="B1486" s="50" t="s">
        <v>6321</v>
      </c>
      <c r="C1486" s="47">
        <f ca="1">SUMIF([1]Data!$AC$2:$AC$173,C1486,[1]Data!$AD$2:$AD$173)</f>
        <v>0</v>
      </c>
      <c r="D1486" s="51">
        <v>45890</v>
      </c>
      <c r="E1486" s="51">
        <v>45895</v>
      </c>
      <c r="F1486" s="52">
        <v>45890.7162725694</v>
      </c>
      <c r="G1486" s="3" t="s">
        <v>6322</v>
      </c>
      <c r="H1486" s="51"/>
      <c r="I1486" s="2" t="s">
        <v>2487</v>
      </c>
      <c r="J1486" s="3" t="s">
        <v>2488</v>
      </c>
      <c r="K1486" s="2" t="s">
        <v>2489</v>
      </c>
      <c r="L1486" s="2" t="s">
        <v>2490</v>
      </c>
      <c r="M1486" s="3" t="s">
        <v>6318</v>
      </c>
      <c r="N1486" s="2" t="s">
        <v>6319</v>
      </c>
      <c r="O1486" s="2" t="s">
        <v>6320</v>
      </c>
      <c r="P1486" s="2">
        <v>20</v>
      </c>
      <c r="Q1486" s="3" t="s">
        <v>2510</v>
      </c>
      <c r="R1486" s="2" t="s">
        <v>955</v>
      </c>
      <c r="S1486" s="3" t="s">
        <v>2511</v>
      </c>
      <c r="T1486" s="3" t="s">
        <v>2496</v>
      </c>
      <c r="U1486" s="2">
        <v>46000</v>
      </c>
      <c r="V1486" s="2">
        <v>2</v>
      </c>
      <c r="W1486" s="2">
        <v>0</v>
      </c>
      <c r="X1486" s="2" t="s">
        <v>6319</v>
      </c>
      <c r="Z1486" s="51">
        <v>45890.7162697569</v>
      </c>
      <c r="AB1486" s="2" t="s">
        <v>950</v>
      </c>
    </row>
    <row r="1487" spans="1:28" ht="15.75" x14ac:dyDescent="0.25">
      <c r="A1487" s="2">
        <v>1486</v>
      </c>
      <c r="B1487" s="50" t="s">
        <v>6321</v>
      </c>
      <c r="C1487" s="47">
        <f ca="1">SUMIF([1]Data!$AC$2:$AC$173,C1487,[1]Data!$AD$2:$AD$173)</f>
        <v>0</v>
      </c>
      <c r="D1487" s="51">
        <v>45890</v>
      </c>
      <c r="E1487" s="51">
        <v>45895</v>
      </c>
      <c r="F1487" s="52">
        <v>45890.7162725694</v>
      </c>
      <c r="G1487" s="3" t="s">
        <v>6322</v>
      </c>
      <c r="H1487" s="51"/>
      <c r="I1487" s="2" t="s">
        <v>2487</v>
      </c>
      <c r="J1487" s="3" t="s">
        <v>2488</v>
      </c>
      <c r="K1487" s="2" t="s">
        <v>2489</v>
      </c>
      <c r="L1487" s="2" t="s">
        <v>2490</v>
      </c>
      <c r="M1487" s="3" t="s">
        <v>6318</v>
      </c>
      <c r="N1487" s="2" t="s">
        <v>6319</v>
      </c>
      <c r="O1487" s="2" t="s">
        <v>6320</v>
      </c>
      <c r="P1487" s="2">
        <v>30</v>
      </c>
      <c r="Q1487" s="3" t="s">
        <v>2502</v>
      </c>
      <c r="R1487" s="2" t="s">
        <v>981</v>
      </c>
      <c r="S1487" s="3" t="s">
        <v>2503</v>
      </c>
      <c r="T1487" s="3" t="s">
        <v>2496</v>
      </c>
      <c r="U1487" s="2">
        <v>50182</v>
      </c>
      <c r="V1487" s="2">
        <v>1</v>
      </c>
      <c r="W1487" s="2">
        <v>0</v>
      </c>
      <c r="X1487" s="2" t="s">
        <v>6319</v>
      </c>
      <c r="Z1487" s="51">
        <v>45890.7162697569</v>
      </c>
      <c r="AB1487" s="2" t="s">
        <v>950</v>
      </c>
    </row>
    <row r="1488" spans="1:28" ht="15.75" x14ac:dyDescent="0.25">
      <c r="A1488" s="2">
        <v>1487</v>
      </c>
      <c r="B1488" s="50" t="s">
        <v>6323</v>
      </c>
      <c r="C1488" s="47">
        <f ca="1">SUMIF([1]Data!$AC$2:$AC$173,C1488,[1]Data!$AD$2:$AD$173)</f>
        <v>0</v>
      </c>
      <c r="D1488" s="51">
        <v>45890</v>
      </c>
      <c r="E1488" s="51">
        <v>45895</v>
      </c>
      <c r="F1488" s="52">
        <v>45890.720966817098</v>
      </c>
      <c r="G1488" s="3" t="s">
        <v>6324</v>
      </c>
      <c r="H1488" s="51"/>
      <c r="I1488" s="2" t="s">
        <v>2487</v>
      </c>
      <c r="J1488" s="3" t="s">
        <v>2488</v>
      </c>
      <c r="K1488" s="2" t="s">
        <v>2489</v>
      </c>
      <c r="L1488" s="2" t="s">
        <v>2490</v>
      </c>
      <c r="M1488" s="3" t="s">
        <v>6325</v>
      </c>
      <c r="N1488" s="2" t="s">
        <v>6326</v>
      </c>
      <c r="O1488" s="2" t="s">
        <v>6327</v>
      </c>
      <c r="P1488" s="2">
        <v>10</v>
      </c>
      <c r="Q1488" s="3" t="s">
        <v>2563</v>
      </c>
      <c r="R1488" s="2" t="s">
        <v>961</v>
      </c>
      <c r="S1488" s="3" t="s">
        <v>2564</v>
      </c>
      <c r="T1488" s="3" t="s">
        <v>2496</v>
      </c>
      <c r="U1488" s="2">
        <v>73431</v>
      </c>
      <c r="V1488" s="2">
        <v>1</v>
      </c>
      <c r="W1488" s="2">
        <v>0</v>
      </c>
      <c r="X1488" s="2" t="s">
        <v>6328</v>
      </c>
      <c r="Z1488" s="51">
        <v>45890.720963506901</v>
      </c>
      <c r="AB1488" s="2" t="s">
        <v>950</v>
      </c>
    </row>
    <row r="1489" spans="1:28" ht="15.75" x14ac:dyDescent="0.25">
      <c r="A1489" s="2">
        <v>1488</v>
      </c>
      <c r="B1489" s="50" t="s">
        <v>6323</v>
      </c>
      <c r="C1489" s="47">
        <f ca="1">SUMIF([1]Data!$AC$2:$AC$173,C1489,[1]Data!$AD$2:$AD$173)</f>
        <v>0</v>
      </c>
      <c r="D1489" s="51">
        <v>45890</v>
      </c>
      <c r="E1489" s="51">
        <v>45895</v>
      </c>
      <c r="F1489" s="52">
        <v>45890.720966817098</v>
      </c>
      <c r="G1489" s="3" t="s">
        <v>6324</v>
      </c>
      <c r="H1489" s="51"/>
      <c r="I1489" s="2" t="s">
        <v>2487</v>
      </c>
      <c r="J1489" s="3" t="s">
        <v>2488</v>
      </c>
      <c r="K1489" s="2" t="s">
        <v>2489</v>
      </c>
      <c r="L1489" s="2" t="s">
        <v>2490</v>
      </c>
      <c r="M1489" s="3" t="s">
        <v>6325</v>
      </c>
      <c r="N1489" s="2" t="s">
        <v>6326</v>
      </c>
      <c r="O1489" s="2" t="s">
        <v>6327</v>
      </c>
      <c r="P1489" s="2">
        <v>20</v>
      </c>
      <c r="Q1489" s="3" t="s">
        <v>2519</v>
      </c>
      <c r="R1489" s="2" t="s">
        <v>951</v>
      </c>
      <c r="S1489" s="3" t="s">
        <v>2520</v>
      </c>
      <c r="T1489" s="3" t="s">
        <v>2496</v>
      </c>
      <c r="U1489" s="2">
        <v>111058</v>
      </c>
      <c r="V1489" s="2">
        <v>1</v>
      </c>
      <c r="W1489" s="2">
        <v>0</v>
      </c>
      <c r="X1489" s="2" t="s">
        <v>6328</v>
      </c>
      <c r="Z1489" s="51">
        <v>45890.720963506901</v>
      </c>
      <c r="AB1489" s="2" t="s">
        <v>950</v>
      </c>
    </row>
    <row r="1490" spans="1:28" ht="15.75" x14ac:dyDescent="0.25">
      <c r="A1490" s="2">
        <v>1489</v>
      </c>
      <c r="B1490" s="50" t="s">
        <v>6323</v>
      </c>
      <c r="C1490" s="47">
        <f ca="1">SUMIF([1]Data!$AC$2:$AC$173,C1490,[1]Data!$AD$2:$AD$173)</f>
        <v>0</v>
      </c>
      <c r="D1490" s="51">
        <v>45890</v>
      </c>
      <c r="E1490" s="51">
        <v>45895</v>
      </c>
      <c r="F1490" s="52">
        <v>45890.720966817098</v>
      </c>
      <c r="G1490" s="3" t="s">
        <v>6324</v>
      </c>
      <c r="H1490" s="51"/>
      <c r="I1490" s="2" t="s">
        <v>2487</v>
      </c>
      <c r="J1490" s="3" t="s">
        <v>2488</v>
      </c>
      <c r="K1490" s="2" t="s">
        <v>2489</v>
      </c>
      <c r="L1490" s="2" t="s">
        <v>2490</v>
      </c>
      <c r="M1490" s="3" t="s">
        <v>6325</v>
      </c>
      <c r="N1490" s="2" t="s">
        <v>6326</v>
      </c>
      <c r="O1490" s="2" t="s">
        <v>6327</v>
      </c>
      <c r="P1490" s="2">
        <v>30</v>
      </c>
      <c r="Q1490" s="3" t="s">
        <v>2556</v>
      </c>
      <c r="R1490" s="2" t="s">
        <v>960</v>
      </c>
      <c r="S1490" s="3" t="s">
        <v>2557</v>
      </c>
      <c r="T1490" s="3" t="s">
        <v>2496</v>
      </c>
      <c r="U1490" s="2">
        <v>55595</v>
      </c>
      <c r="V1490" s="2">
        <v>4</v>
      </c>
      <c r="W1490" s="2">
        <v>0</v>
      </c>
      <c r="X1490" s="2" t="s">
        <v>6328</v>
      </c>
      <c r="Z1490" s="51">
        <v>45890.720963506901</v>
      </c>
      <c r="AB1490" s="2" t="s">
        <v>950</v>
      </c>
    </row>
    <row r="1491" spans="1:28" ht="15.75" x14ac:dyDescent="0.25">
      <c r="A1491" s="2">
        <v>1490</v>
      </c>
      <c r="B1491" s="50" t="s">
        <v>6323</v>
      </c>
      <c r="C1491" s="47">
        <f ca="1">SUMIF([1]Data!$AC$2:$AC$173,C1491,[1]Data!$AD$2:$AD$173)</f>
        <v>0</v>
      </c>
      <c r="D1491" s="51">
        <v>45890</v>
      </c>
      <c r="E1491" s="51">
        <v>45895</v>
      </c>
      <c r="F1491" s="52">
        <v>45890.720966817098</v>
      </c>
      <c r="G1491" s="3" t="s">
        <v>6324</v>
      </c>
      <c r="H1491" s="51"/>
      <c r="I1491" s="2" t="s">
        <v>2487</v>
      </c>
      <c r="J1491" s="3" t="s">
        <v>2488</v>
      </c>
      <c r="K1491" s="2" t="s">
        <v>2489</v>
      </c>
      <c r="L1491" s="2" t="s">
        <v>2490</v>
      </c>
      <c r="M1491" s="3" t="s">
        <v>6325</v>
      </c>
      <c r="N1491" s="2" t="s">
        <v>6326</v>
      </c>
      <c r="O1491" s="2" t="s">
        <v>6327</v>
      </c>
      <c r="P1491" s="2">
        <v>40</v>
      </c>
      <c r="Q1491" s="3" t="s">
        <v>2547</v>
      </c>
      <c r="R1491" s="2" t="s">
        <v>994</v>
      </c>
      <c r="S1491" s="3" t="s">
        <v>2548</v>
      </c>
      <c r="T1491" s="3" t="s">
        <v>2496</v>
      </c>
      <c r="U1491" s="2">
        <v>111606</v>
      </c>
      <c r="V1491" s="2">
        <v>2</v>
      </c>
      <c r="W1491" s="2">
        <v>0</v>
      </c>
      <c r="X1491" s="2" t="s">
        <v>6328</v>
      </c>
      <c r="Z1491" s="51">
        <v>45890.720963506901</v>
      </c>
      <c r="AB1491" s="2" t="s">
        <v>950</v>
      </c>
    </row>
    <row r="1492" spans="1:28" ht="15.75" x14ac:dyDescent="0.25">
      <c r="A1492" s="2">
        <v>1491</v>
      </c>
      <c r="B1492" s="50" t="s">
        <v>6329</v>
      </c>
      <c r="C1492" s="47">
        <f ca="1">SUMIF([1]Data!$AC$2:$AC$173,C1492,[1]Data!$AD$2:$AD$173)</f>
        <v>0</v>
      </c>
      <c r="D1492" s="51">
        <v>45890</v>
      </c>
      <c r="E1492" s="51">
        <v>45895</v>
      </c>
      <c r="F1492" s="52">
        <v>45890.721697916699</v>
      </c>
      <c r="G1492" s="3" t="s">
        <v>6330</v>
      </c>
      <c r="H1492" s="51"/>
      <c r="I1492" s="2" t="s">
        <v>2487</v>
      </c>
      <c r="J1492" s="3" t="s">
        <v>2488</v>
      </c>
      <c r="K1492" s="2" t="s">
        <v>2489</v>
      </c>
      <c r="L1492" s="2" t="s">
        <v>2490</v>
      </c>
      <c r="M1492" s="3" t="s">
        <v>6331</v>
      </c>
      <c r="N1492" s="2" t="s">
        <v>6332</v>
      </c>
      <c r="O1492" s="2" t="s">
        <v>6333</v>
      </c>
      <c r="P1492" s="2">
        <v>10</v>
      </c>
      <c r="Q1492" s="3" t="s">
        <v>2519</v>
      </c>
      <c r="R1492" s="2" t="s">
        <v>951</v>
      </c>
      <c r="S1492" s="3" t="s">
        <v>2520</v>
      </c>
      <c r="T1492" s="3" t="s">
        <v>2496</v>
      </c>
      <c r="U1492" s="2">
        <v>111058</v>
      </c>
      <c r="V1492" s="2">
        <v>1</v>
      </c>
      <c r="W1492" s="2">
        <v>0</v>
      </c>
      <c r="X1492" s="2" t="s">
        <v>6334</v>
      </c>
      <c r="Z1492" s="51">
        <v>45890.721694641201</v>
      </c>
      <c r="AA1492" s="2" t="s">
        <v>6335</v>
      </c>
      <c r="AB1492" s="2" t="s">
        <v>950</v>
      </c>
    </row>
    <row r="1493" spans="1:28" ht="15.75" x14ac:dyDescent="0.25">
      <c r="A1493" s="2">
        <v>1492</v>
      </c>
      <c r="B1493" s="50" t="s">
        <v>6336</v>
      </c>
      <c r="C1493" s="47">
        <f ca="1">SUMIF([1]Data!$AC$2:$AC$173,C1493,[1]Data!$AD$2:$AD$173)</f>
        <v>0</v>
      </c>
      <c r="D1493" s="51">
        <v>45890</v>
      </c>
      <c r="E1493" s="51">
        <v>45890</v>
      </c>
      <c r="F1493" s="52">
        <v>45890.7217024653</v>
      </c>
      <c r="G1493" s="3" t="s">
        <v>6337</v>
      </c>
      <c r="H1493" s="51"/>
      <c r="I1493" s="2" t="s">
        <v>2487</v>
      </c>
      <c r="J1493" s="3" t="s">
        <v>2488</v>
      </c>
      <c r="K1493" s="2" t="s">
        <v>2489</v>
      </c>
      <c r="L1493" s="2" t="s">
        <v>2490</v>
      </c>
      <c r="M1493" s="3" t="s">
        <v>6338</v>
      </c>
      <c r="N1493" s="2" t="s">
        <v>6339</v>
      </c>
      <c r="O1493" s="2" t="s">
        <v>6340</v>
      </c>
      <c r="P1493" s="2">
        <v>10</v>
      </c>
      <c r="Q1493" s="3" t="s">
        <v>2528</v>
      </c>
      <c r="R1493" s="2" t="s">
        <v>965</v>
      </c>
      <c r="S1493" s="3" t="s">
        <v>2529</v>
      </c>
      <c r="T1493" s="3" t="s">
        <v>2496</v>
      </c>
      <c r="U1493" s="2">
        <v>74250</v>
      </c>
      <c r="V1493" s="2">
        <v>2</v>
      </c>
      <c r="W1493" s="2">
        <v>0</v>
      </c>
      <c r="X1493" s="2" t="s">
        <v>6339</v>
      </c>
      <c r="Z1493" s="51">
        <v>45890.721699305599</v>
      </c>
      <c r="AB1493" s="2" t="s">
        <v>950</v>
      </c>
    </row>
    <row r="1494" spans="1:28" ht="15.75" x14ac:dyDescent="0.25">
      <c r="A1494" s="2">
        <v>1493</v>
      </c>
      <c r="B1494" s="50" t="s">
        <v>6336</v>
      </c>
      <c r="C1494" s="47">
        <f ca="1">SUMIF([1]Data!$AC$2:$AC$173,C1494,[1]Data!$AD$2:$AD$173)</f>
        <v>0</v>
      </c>
      <c r="D1494" s="51">
        <v>45890</v>
      </c>
      <c r="E1494" s="51">
        <v>45890</v>
      </c>
      <c r="F1494" s="52">
        <v>45890.7217024653</v>
      </c>
      <c r="G1494" s="3" t="s">
        <v>6337</v>
      </c>
      <c r="H1494" s="51"/>
      <c r="I1494" s="2" t="s">
        <v>2487</v>
      </c>
      <c r="J1494" s="3" t="s">
        <v>2488</v>
      </c>
      <c r="K1494" s="2" t="s">
        <v>2489</v>
      </c>
      <c r="L1494" s="2" t="s">
        <v>2490</v>
      </c>
      <c r="M1494" s="3" t="s">
        <v>6338</v>
      </c>
      <c r="N1494" s="2" t="s">
        <v>6339</v>
      </c>
      <c r="O1494" s="2" t="s">
        <v>6340</v>
      </c>
      <c r="P1494" s="2">
        <v>20</v>
      </c>
      <c r="Q1494" s="3" t="s">
        <v>2502</v>
      </c>
      <c r="R1494" s="2" t="s">
        <v>981</v>
      </c>
      <c r="S1494" s="3" t="s">
        <v>2503</v>
      </c>
      <c r="T1494" s="3" t="s">
        <v>2496</v>
      </c>
      <c r="U1494" s="2">
        <v>50182</v>
      </c>
      <c r="V1494" s="2">
        <v>1</v>
      </c>
      <c r="W1494" s="2">
        <v>0</v>
      </c>
      <c r="X1494" s="2" t="s">
        <v>6339</v>
      </c>
      <c r="Z1494" s="51">
        <v>45890.721699305599</v>
      </c>
      <c r="AB1494" s="2" t="s">
        <v>950</v>
      </c>
    </row>
    <row r="1495" spans="1:28" ht="15.75" x14ac:dyDescent="0.25">
      <c r="A1495" s="2">
        <v>1494</v>
      </c>
      <c r="B1495" s="50" t="s">
        <v>6341</v>
      </c>
      <c r="C1495" s="47">
        <f ca="1">SUMIF([1]Data!$AC$2:$AC$173,C1495,[1]Data!$AD$2:$AD$173)</f>
        <v>0</v>
      </c>
      <c r="D1495" s="51">
        <v>45890</v>
      </c>
      <c r="E1495" s="51">
        <v>45890</v>
      </c>
      <c r="F1495" s="52">
        <v>45890.722531794003</v>
      </c>
      <c r="G1495" s="3" t="s">
        <v>6342</v>
      </c>
      <c r="H1495" s="51"/>
      <c r="I1495" s="2" t="s">
        <v>2487</v>
      </c>
      <c r="J1495" s="3" t="s">
        <v>2488</v>
      </c>
      <c r="K1495" s="2" t="s">
        <v>2489</v>
      </c>
      <c r="L1495" s="2" t="s">
        <v>2490</v>
      </c>
      <c r="M1495" s="3" t="s">
        <v>6343</v>
      </c>
      <c r="N1495" s="2" t="s">
        <v>6344</v>
      </c>
      <c r="O1495" s="2" t="s">
        <v>6345</v>
      </c>
      <c r="P1495" s="2">
        <v>10</v>
      </c>
      <c r="Q1495" s="3" t="s">
        <v>2592</v>
      </c>
      <c r="R1495" s="2" t="s">
        <v>959</v>
      </c>
      <c r="S1495" s="3" t="s">
        <v>2593</v>
      </c>
      <c r="T1495" s="3" t="s">
        <v>2496</v>
      </c>
      <c r="U1495" s="2">
        <v>70950</v>
      </c>
      <c r="V1495" s="2">
        <v>2</v>
      </c>
      <c r="W1495" s="2">
        <v>0</v>
      </c>
      <c r="X1495" s="2" t="s">
        <v>6344</v>
      </c>
      <c r="Y1495" s="2" t="s">
        <v>2541</v>
      </c>
      <c r="Z1495" s="51">
        <v>45890.722528553197</v>
      </c>
      <c r="AB1495" s="2" t="s">
        <v>950</v>
      </c>
    </row>
    <row r="1496" spans="1:28" ht="15.75" x14ac:dyDescent="0.25">
      <c r="A1496" s="2">
        <v>1495</v>
      </c>
      <c r="B1496" s="50" t="s">
        <v>6346</v>
      </c>
      <c r="C1496" s="47">
        <f ca="1">SUMIF([1]Data!$AC$2:$AC$173,C1496,[1]Data!$AD$2:$AD$173)</f>
        <v>0</v>
      </c>
      <c r="D1496" s="51">
        <v>45890</v>
      </c>
      <c r="E1496" s="51">
        <v>45895</v>
      </c>
      <c r="F1496" s="52">
        <v>45890.723572488401</v>
      </c>
      <c r="G1496" s="3" t="s">
        <v>6347</v>
      </c>
      <c r="H1496" s="51"/>
      <c r="I1496" s="2" t="s">
        <v>2487</v>
      </c>
      <c r="J1496" s="3" t="s">
        <v>2488</v>
      </c>
      <c r="K1496" s="2" t="s">
        <v>2489</v>
      </c>
      <c r="L1496" s="2" t="s">
        <v>2490</v>
      </c>
      <c r="M1496" s="3" t="s">
        <v>6348</v>
      </c>
      <c r="N1496" s="2" t="s">
        <v>6349</v>
      </c>
      <c r="O1496" s="2" t="s">
        <v>6350</v>
      </c>
      <c r="P1496" s="2">
        <v>10</v>
      </c>
      <c r="Q1496" s="3" t="s">
        <v>2519</v>
      </c>
      <c r="R1496" s="2" t="s">
        <v>951</v>
      </c>
      <c r="S1496" s="3" t="s">
        <v>2520</v>
      </c>
      <c r="T1496" s="3" t="s">
        <v>2496</v>
      </c>
      <c r="U1496" s="2">
        <v>111058</v>
      </c>
      <c r="V1496" s="2">
        <v>1</v>
      </c>
      <c r="W1496" s="2">
        <v>0</v>
      </c>
      <c r="X1496" s="2" t="s">
        <v>6351</v>
      </c>
      <c r="Z1496" s="51">
        <v>45890.723569294001</v>
      </c>
      <c r="AB1496" s="2" t="s">
        <v>950</v>
      </c>
    </row>
    <row r="1497" spans="1:28" ht="15.75" x14ac:dyDescent="0.25">
      <c r="A1497" s="2">
        <v>1496</v>
      </c>
      <c r="B1497" s="50" t="s">
        <v>6352</v>
      </c>
      <c r="C1497" s="47">
        <f ca="1">SUMIF([1]Data!$AC$2:$AC$173,C1497,[1]Data!$AD$2:$AD$173)</f>
        <v>0</v>
      </c>
      <c r="D1497" s="51">
        <v>45890</v>
      </c>
      <c r="E1497" s="51">
        <v>45895</v>
      </c>
      <c r="F1497" s="52">
        <v>45890.724811805601</v>
      </c>
      <c r="G1497" s="3" t="s">
        <v>6353</v>
      </c>
      <c r="H1497" s="51"/>
      <c r="I1497" s="2" t="s">
        <v>2487</v>
      </c>
      <c r="J1497" s="3" t="s">
        <v>2488</v>
      </c>
      <c r="K1497" s="2" t="s">
        <v>2489</v>
      </c>
      <c r="L1497" s="2" t="s">
        <v>2490</v>
      </c>
      <c r="M1497" s="3" t="s">
        <v>6354</v>
      </c>
      <c r="N1497" s="2" t="s">
        <v>6355</v>
      </c>
      <c r="O1497" s="2" t="s">
        <v>6356</v>
      </c>
      <c r="P1497" s="2">
        <v>10</v>
      </c>
      <c r="Q1497" s="3" t="s">
        <v>2519</v>
      </c>
      <c r="R1497" s="2" t="s">
        <v>951</v>
      </c>
      <c r="S1497" s="3" t="s">
        <v>2520</v>
      </c>
      <c r="T1497" s="3" t="s">
        <v>2496</v>
      </c>
      <c r="U1497" s="2">
        <v>111058</v>
      </c>
      <c r="V1497" s="2">
        <v>4</v>
      </c>
      <c r="W1497" s="2">
        <v>0</v>
      </c>
      <c r="X1497" s="2" t="s">
        <v>6357</v>
      </c>
      <c r="Y1497" s="2" t="s">
        <v>6358</v>
      </c>
      <c r="Z1497" s="51">
        <v>45890.724808530103</v>
      </c>
      <c r="AB1497" s="2" t="s">
        <v>950</v>
      </c>
    </row>
    <row r="1498" spans="1:28" ht="15.75" x14ac:dyDescent="0.25">
      <c r="A1498" s="2">
        <v>1497</v>
      </c>
      <c r="B1498" s="50" t="s">
        <v>6359</v>
      </c>
      <c r="C1498" s="47">
        <f ca="1">SUMIF([1]Data!$AC$2:$AC$173,C1498,[1]Data!$AD$2:$AD$173)</f>
        <v>0</v>
      </c>
      <c r="D1498" s="51">
        <v>45890</v>
      </c>
      <c r="E1498" s="51">
        <v>45890</v>
      </c>
      <c r="F1498" s="52">
        <v>45890.726932870399</v>
      </c>
      <c r="G1498" s="3" t="s">
        <v>6360</v>
      </c>
      <c r="H1498" s="51"/>
      <c r="I1498" s="2" t="s">
        <v>2487</v>
      </c>
      <c r="J1498" s="3" t="s">
        <v>2488</v>
      </c>
      <c r="K1498" s="2" t="s">
        <v>2489</v>
      </c>
      <c r="L1498" s="2" t="s">
        <v>2490</v>
      </c>
      <c r="M1498" s="3" t="s">
        <v>6343</v>
      </c>
      <c r="N1498" s="2" t="s">
        <v>6344</v>
      </c>
      <c r="O1498" s="2" t="s">
        <v>6345</v>
      </c>
      <c r="P1498" s="2">
        <v>10</v>
      </c>
      <c r="Q1498" s="3" t="s">
        <v>2547</v>
      </c>
      <c r="R1498" s="2" t="s">
        <v>994</v>
      </c>
      <c r="S1498" s="3" t="s">
        <v>2548</v>
      </c>
      <c r="T1498" s="3" t="s">
        <v>2496</v>
      </c>
      <c r="U1498" s="2">
        <v>111606</v>
      </c>
      <c r="V1498" s="2">
        <v>1</v>
      </c>
      <c r="W1498" s="2">
        <v>0</v>
      </c>
      <c r="X1498" s="2" t="s">
        <v>6344</v>
      </c>
      <c r="Y1498" s="2" t="s">
        <v>2541</v>
      </c>
      <c r="Z1498" s="51">
        <v>45890.726929479199</v>
      </c>
      <c r="AB1498" s="2" t="s">
        <v>950</v>
      </c>
    </row>
    <row r="1499" spans="1:28" ht="15.75" x14ac:dyDescent="0.25">
      <c r="A1499" s="2">
        <v>1498</v>
      </c>
      <c r="B1499" s="50" t="s">
        <v>6361</v>
      </c>
      <c r="C1499" s="47">
        <f ca="1">SUMIF([1]Data!$AC$2:$AC$173,C1499,[1]Data!$AD$2:$AD$173)</f>
        <v>0</v>
      </c>
      <c r="D1499" s="51">
        <v>45890</v>
      </c>
      <c r="E1499" s="51">
        <v>45895</v>
      </c>
      <c r="F1499" s="52">
        <v>45890.734343171302</v>
      </c>
      <c r="G1499" s="3" t="s">
        <v>6362</v>
      </c>
      <c r="H1499" s="51"/>
      <c r="I1499" s="2" t="s">
        <v>2487</v>
      </c>
      <c r="J1499" s="3" t="s">
        <v>2488</v>
      </c>
      <c r="K1499" s="2" t="s">
        <v>2489</v>
      </c>
      <c r="L1499" s="2" t="s">
        <v>2490</v>
      </c>
      <c r="M1499" s="3" t="s">
        <v>6363</v>
      </c>
      <c r="N1499" s="2" t="s">
        <v>6364</v>
      </c>
      <c r="O1499" s="2" t="s">
        <v>6365</v>
      </c>
      <c r="P1499" s="2">
        <v>10</v>
      </c>
      <c r="Q1499" s="3" t="s">
        <v>2519</v>
      </c>
      <c r="R1499" s="2" t="s">
        <v>951</v>
      </c>
      <c r="S1499" s="3" t="s">
        <v>2520</v>
      </c>
      <c r="T1499" s="3" t="s">
        <v>2496</v>
      </c>
      <c r="U1499" s="2">
        <v>111058</v>
      </c>
      <c r="V1499" s="2">
        <v>1</v>
      </c>
      <c r="W1499" s="2">
        <v>0</v>
      </c>
      <c r="X1499" s="2" t="s">
        <v>6364</v>
      </c>
      <c r="Y1499" s="2" t="s">
        <v>6366</v>
      </c>
      <c r="Z1499" s="51">
        <v>45890.734339733797</v>
      </c>
      <c r="AB1499" s="2" t="s">
        <v>950</v>
      </c>
    </row>
    <row r="1500" spans="1:28" ht="15.75" x14ac:dyDescent="0.25">
      <c r="A1500" s="2">
        <v>1499</v>
      </c>
      <c r="B1500" s="50" t="s">
        <v>6367</v>
      </c>
      <c r="C1500" s="47">
        <f ca="1">SUMIF([1]Data!$AC$2:$AC$173,C1500,[1]Data!$AD$2:$AD$173)</f>
        <v>0</v>
      </c>
      <c r="D1500" s="51">
        <v>45890</v>
      </c>
      <c r="E1500" s="51">
        <v>45895</v>
      </c>
      <c r="F1500" s="52">
        <v>45890.7347393866</v>
      </c>
      <c r="G1500" s="3" t="s">
        <v>6368</v>
      </c>
      <c r="H1500" s="51"/>
      <c r="I1500" s="2" t="s">
        <v>2487</v>
      </c>
      <c r="J1500" s="3" t="s">
        <v>2488</v>
      </c>
      <c r="K1500" s="2" t="s">
        <v>2489</v>
      </c>
      <c r="L1500" s="2" t="s">
        <v>2490</v>
      </c>
      <c r="M1500" s="3" t="s">
        <v>6369</v>
      </c>
      <c r="N1500" s="2" t="s">
        <v>6370</v>
      </c>
      <c r="O1500" s="2" t="s">
        <v>6371</v>
      </c>
      <c r="P1500" s="2">
        <v>10</v>
      </c>
      <c r="Q1500" s="3" t="s">
        <v>2519</v>
      </c>
      <c r="R1500" s="2" t="s">
        <v>951</v>
      </c>
      <c r="S1500" s="3" t="s">
        <v>2520</v>
      </c>
      <c r="T1500" s="3" t="s">
        <v>2496</v>
      </c>
      <c r="U1500" s="2">
        <v>111058</v>
      </c>
      <c r="V1500" s="2">
        <v>1</v>
      </c>
      <c r="W1500" s="2">
        <v>0</v>
      </c>
      <c r="X1500" s="2" t="s">
        <v>6372</v>
      </c>
      <c r="Z1500" s="51">
        <v>45890.734736030099</v>
      </c>
      <c r="AB1500" s="2" t="s">
        <v>950</v>
      </c>
    </row>
    <row r="1501" spans="1:28" ht="15.75" x14ac:dyDescent="0.25">
      <c r="A1501" s="2">
        <v>1500</v>
      </c>
      <c r="B1501" s="50" t="s">
        <v>6373</v>
      </c>
      <c r="C1501" s="47">
        <f ca="1">SUMIF([1]Data!$AC$2:$AC$173,C1501,[1]Data!$AD$2:$AD$173)</f>
        <v>0</v>
      </c>
      <c r="D1501" s="51">
        <v>45890</v>
      </c>
      <c r="E1501" s="51">
        <v>45895</v>
      </c>
      <c r="F1501" s="52">
        <v>45890.738529745402</v>
      </c>
      <c r="G1501" s="3" t="s">
        <v>6374</v>
      </c>
      <c r="H1501" s="51"/>
      <c r="I1501" s="2" t="s">
        <v>2487</v>
      </c>
      <c r="J1501" s="3" t="s">
        <v>2488</v>
      </c>
      <c r="K1501" s="2" t="s">
        <v>2489</v>
      </c>
      <c r="L1501" s="2" t="s">
        <v>2490</v>
      </c>
      <c r="M1501" s="3" t="s">
        <v>6375</v>
      </c>
      <c r="N1501" s="2" t="s">
        <v>6376</v>
      </c>
      <c r="O1501" s="2" t="s">
        <v>6377</v>
      </c>
      <c r="P1501" s="2">
        <v>10</v>
      </c>
      <c r="Q1501" s="3" t="s">
        <v>2519</v>
      </c>
      <c r="R1501" s="2" t="s">
        <v>951</v>
      </c>
      <c r="S1501" s="3" t="s">
        <v>2520</v>
      </c>
      <c r="T1501" s="3" t="s">
        <v>2496</v>
      </c>
      <c r="U1501" s="2">
        <v>111058</v>
      </c>
      <c r="V1501" s="2">
        <v>1</v>
      </c>
      <c r="W1501" s="2">
        <v>0</v>
      </c>
      <c r="X1501" s="2" t="s">
        <v>6376</v>
      </c>
      <c r="Y1501" s="2" t="s">
        <v>6378</v>
      </c>
      <c r="Z1501" s="51">
        <v>45890.738526238398</v>
      </c>
      <c r="AB1501" s="2" t="s">
        <v>950</v>
      </c>
    </row>
    <row r="1502" spans="1:28" ht="15.75" x14ac:dyDescent="0.25">
      <c r="A1502" s="2">
        <v>1501</v>
      </c>
      <c r="B1502" s="50" t="s">
        <v>6379</v>
      </c>
      <c r="C1502" s="47">
        <f ca="1">SUMIF([1]Data!$AC$2:$AC$173,C1502,[1]Data!$AD$2:$AD$173)</f>
        <v>0</v>
      </c>
      <c r="D1502" s="51">
        <v>45890</v>
      </c>
      <c r="E1502" s="51">
        <v>45895</v>
      </c>
      <c r="F1502" s="52">
        <v>45890.740122916701</v>
      </c>
      <c r="G1502" s="3" t="s">
        <v>6380</v>
      </c>
      <c r="H1502" s="51"/>
      <c r="I1502" s="2" t="s">
        <v>2487</v>
      </c>
      <c r="J1502" s="3" t="s">
        <v>2488</v>
      </c>
      <c r="K1502" s="2" t="s">
        <v>2489</v>
      </c>
      <c r="L1502" s="2" t="s">
        <v>2490</v>
      </c>
      <c r="M1502" s="3" t="s">
        <v>6381</v>
      </c>
      <c r="N1502" s="2" t="s">
        <v>6382</v>
      </c>
      <c r="O1502" s="2" t="s">
        <v>6383</v>
      </c>
      <c r="P1502" s="2">
        <v>10</v>
      </c>
      <c r="Q1502" s="3" t="s">
        <v>2556</v>
      </c>
      <c r="R1502" s="2" t="s">
        <v>960</v>
      </c>
      <c r="S1502" s="3" t="s">
        <v>2557</v>
      </c>
      <c r="T1502" s="3" t="s">
        <v>2496</v>
      </c>
      <c r="U1502" s="2">
        <v>55595</v>
      </c>
      <c r="V1502" s="2">
        <v>1</v>
      </c>
      <c r="W1502" s="2">
        <v>0</v>
      </c>
      <c r="X1502" s="2" t="s">
        <v>6384</v>
      </c>
      <c r="Z1502" s="51">
        <v>45890.740119525501</v>
      </c>
      <c r="AB1502" s="2" t="s">
        <v>950</v>
      </c>
    </row>
    <row r="1503" spans="1:28" ht="15.75" x14ac:dyDescent="0.25">
      <c r="A1503" s="2">
        <v>1502</v>
      </c>
      <c r="B1503" s="50" t="s">
        <v>6385</v>
      </c>
      <c r="C1503" s="47">
        <f ca="1">SUMIF([1]Data!$AC$2:$AC$173,C1503,[1]Data!$AD$2:$AD$173)</f>
        <v>0</v>
      </c>
      <c r="D1503" s="51">
        <v>45890</v>
      </c>
      <c r="E1503" s="51">
        <v>45900</v>
      </c>
      <c r="F1503" s="52">
        <v>45890.745492708302</v>
      </c>
      <c r="G1503" s="3" t="s">
        <v>6386</v>
      </c>
      <c r="H1503" s="51"/>
      <c r="I1503" s="2" t="s">
        <v>2487</v>
      </c>
      <c r="J1503" s="3" t="s">
        <v>2488</v>
      </c>
      <c r="K1503" s="2" t="s">
        <v>2489</v>
      </c>
      <c r="L1503" s="2" t="s">
        <v>2490</v>
      </c>
      <c r="M1503" s="3" t="s">
        <v>6387</v>
      </c>
      <c r="N1503" s="2" t="s">
        <v>6388</v>
      </c>
      <c r="O1503" s="2" t="s">
        <v>6389</v>
      </c>
      <c r="P1503" s="2">
        <v>10</v>
      </c>
      <c r="Q1503" s="3" t="s">
        <v>2592</v>
      </c>
      <c r="R1503" s="2" t="s">
        <v>959</v>
      </c>
      <c r="S1503" s="3" t="s">
        <v>2593</v>
      </c>
      <c r="T1503" s="3" t="s">
        <v>2496</v>
      </c>
      <c r="U1503" s="2">
        <v>70950</v>
      </c>
      <c r="V1503" s="2">
        <v>4</v>
      </c>
      <c r="W1503" s="2">
        <v>0</v>
      </c>
      <c r="X1503" s="2" t="s">
        <v>6388</v>
      </c>
      <c r="Y1503" s="2" t="s">
        <v>6390</v>
      </c>
      <c r="Z1503" s="51">
        <v>45890.745489155102</v>
      </c>
      <c r="AB1503" s="2" t="s">
        <v>950</v>
      </c>
    </row>
    <row r="1504" spans="1:28" ht="15.75" x14ac:dyDescent="0.25">
      <c r="A1504" s="2">
        <v>1503</v>
      </c>
      <c r="B1504" s="50" t="s">
        <v>6385</v>
      </c>
      <c r="C1504" s="47">
        <f ca="1">SUMIF([1]Data!$AC$2:$AC$173,C1504,[1]Data!$AD$2:$AD$173)</f>
        <v>0</v>
      </c>
      <c r="D1504" s="51">
        <v>45890</v>
      </c>
      <c r="E1504" s="51">
        <v>45900</v>
      </c>
      <c r="F1504" s="52">
        <v>45890.745492708302</v>
      </c>
      <c r="G1504" s="3" t="s">
        <v>6386</v>
      </c>
      <c r="H1504" s="51"/>
      <c r="I1504" s="2" t="s">
        <v>2487</v>
      </c>
      <c r="J1504" s="3" t="s">
        <v>2488</v>
      </c>
      <c r="K1504" s="2" t="s">
        <v>2489</v>
      </c>
      <c r="L1504" s="2" t="s">
        <v>2490</v>
      </c>
      <c r="M1504" s="3" t="s">
        <v>6387</v>
      </c>
      <c r="N1504" s="2" t="s">
        <v>6388</v>
      </c>
      <c r="O1504" s="2" t="s">
        <v>6389</v>
      </c>
      <c r="P1504" s="2">
        <v>20</v>
      </c>
      <c r="Q1504" s="3" t="s">
        <v>2528</v>
      </c>
      <c r="R1504" s="2" t="s">
        <v>965</v>
      </c>
      <c r="S1504" s="3" t="s">
        <v>2529</v>
      </c>
      <c r="T1504" s="3" t="s">
        <v>2496</v>
      </c>
      <c r="U1504" s="2">
        <v>74250</v>
      </c>
      <c r="V1504" s="2">
        <v>1</v>
      </c>
      <c r="W1504" s="2">
        <v>0</v>
      </c>
      <c r="X1504" s="2" t="s">
        <v>6388</v>
      </c>
      <c r="Y1504" s="2" t="s">
        <v>6390</v>
      </c>
      <c r="Z1504" s="51">
        <v>45890.745489155102</v>
      </c>
      <c r="AB1504" s="2" t="s">
        <v>950</v>
      </c>
    </row>
    <row r="1505" spans="1:28" ht="15.75" x14ac:dyDescent="0.25">
      <c r="A1505" s="2">
        <v>1504</v>
      </c>
      <c r="B1505" s="50" t="s">
        <v>6385</v>
      </c>
      <c r="C1505" s="47">
        <f ca="1">SUMIF([1]Data!$AC$2:$AC$173,C1505,[1]Data!$AD$2:$AD$173)</f>
        <v>0</v>
      </c>
      <c r="D1505" s="51">
        <v>45890</v>
      </c>
      <c r="E1505" s="51">
        <v>45900</v>
      </c>
      <c r="F1505" s="52">
        <v>45890.745492708302</v>
      </c>
      <c r="G1505" s="3" t="s">
        <v>6386</v>
      </c>
      <c r="H1505" s="51"/>
      <c r="I1505" s="2" t="s">
        <v>2487</v>
      </c>
      <c r="J1505" s="3" t="s">
        <v>2488</v>
      </c>
      <c r="K1505" s="2" t="s">
        <v>2489</v>
      </c>
      <c r="L1505" s="2" t="s">
        <v>2490</v>
      </c>
      <c r="M1505" s="3" t="s">
        <v>6387</v>
      </c>
      <c r="N1505" s="2" t="s">
        <v>6388</v>
      </c>
      <c r="O1505" s="2" t="s">
        <v>6389</v>
      </c>
      <c r="P1505" s="2">
        <v>30</v>
      </c>
      <c r="Q1505" s="3" t="s">
        <v>2556</v>
      </c>
      <c r="R1505" s="2" t="s">
        <v>960</v>
      </c>
      <c r="S1505" s="3" t="s">
        <v>2557</v>
      </c>
      <c r="T1505" s="3" t="s">
        <v>2496</v>
      </c>
      <c r="U1505" s="2">
        <v>55595</v>
      </c>
      <c r="V1505" s="2">
        <v>2</v>
      </c>
      <c r="W1505" s="2">
        <v>0</v>
      </c>
      <c r="X1505" s="2" t="s">
        <v>6388</v>
      </c>
      <c r="Y1505" s="2" t="s">
        <v>6390</v>
      </c>
      <c r="Z1505" s="51">
        <v>45890.745489155102</v>
      </c>
      <c r="AB1505" s="2" t="s">
        <v>950</v>
      </c>
    </row>
    <row r="1506" spans="1:28" ht="15.75" x14ac:dyDescent="0.25">
      <c r="A1506" s="2">
        <v>1505</v>
      </c>
      <c r="B1506" s="50" t="s">
        <v>6385</v>
      </c>
      <c r="C1506" s="47">
        <f ca="1">SUMIF([1]Data!$AC$2:$AC$173,C1506,[1]Data!$AD$2:$AD$173)</f>
        <v>0</v>
      </c>
      <c r="D1506" s="51">
        <v>45890</v>
      </c>
      <c r="E1506" s="51">
        <v>45900</v>
      </c>
      <c r="F1506" s="52">
        <v>45890.745492708302</v>
      </c>
      <c r="G1506" s="3" t="s">
        <v>6386</v>
      </c>
      <c r="H1506" s="51"/>
      <c r="I1506" s="2" t="s">
        <v>2487</v>
      </c>
      <c r="J1506" s="3" t="s">
        <v>2488</v>
      </c>
      <c r="K1506" s="2" t="s">
        <v>2489</v>
      </c>
      <c r="L1506" s="2" t="s">
        <v>2490</v>
      </c>
      <c r="M1506" s="3" t="s">
        <v>6387</v>
      </c>
      <c r="N1506" s="2" t="s">
        <v>6388</v>
      </c>
      <c r="O1506" s="2" t="s">
        <v>6389</v>
      </c>
      <c r="P1506" s="2">
        <v>40</v>
      </c>
      <c r="Q1506" s="3" t="s">
        <v>2502</v>
      </c>
      <c r="R1506" s="2" t="s">
        <v>981</v>
      </c>
      <c r="S1506" s="3" t="s">
        <v>2503</v>
      </c>
      <c r="T1506" s="3" t="s">
        <v>2496</v>
      </c>
      <c r="U1506" s="2">
        <v>50182</v>
      </c>
      <c r="V1506" s="2">
        <v>1</v>
      </c>
      <c r="W1506" s="2">
        <v>0</v>
      </c>
      <c r="X1506" s="2" t="s">
        <v>6388</v>
      </c>
      <c r="Y1506" s="2" t="s">
        <v>6390</v>
      </c>
      <c r="Z1506" s="51">
        <v>45890.745489155102</v>
      </c>
      <c r="AB1506" s="2" t="s">
        <v>950</v>
      </c>
    </row>
    <row r="1507" spans="1:28" ht="15.75" x14ac:dyDescent="0.25">
      <c r="A1507" s="2">
        <v>1506</v>
      </c>
      <c r="B1507" s="50" t="s">
        <v>6391</v>
      </c>
      <c r="C1507" s="47">
        <f ca="1">SUMIF([1]Data!$AC$2:$AC$173,C1507,[1]Data!$AD$2:$AD$173)</f>
        <v>0</v>
      </c>
      <c r="D1507" s="51">
        <v>45890</v>
      </c>
      <c r="E1507" s="51">
        <v>45890</v>
      </c>
      <c r="F1507" s="52">
        <v>45890.7621562153</v>
      </c>
      <c r="G1507" s="3" t="s">
        <v>6392</v>
      </c>
      <c r="H1507" s="51"/>
      <c r="I1507" s="2" t="s">
        <v>2487</v>
      </c>
      <c r="J1507" s="3" t="s">
        <v>2488</v>
      </c>
      <c r="K1507" s="2" t="s">
        <v>2489</v>
      </c>
      <c r="L1507" s="2" t="s">
        <v>2490</v>
      </c>
      <c r="M1507" s="3" t="s">
        <v>6393</v>
      </c>
      <c r="N1507" s="2" t="s">
        <v>6394</v>
      </c>
      <c r="O1507" s="2" t="s">
        <v>6395</v>
      </c>
      <c r="P1507" s="2">
        <v>10</v>
      </c>
      <c r="Q1507" s="3" t="s">
        <v>2494</v>
      </c>
      <c r="R1507" s="2" t="s">
        <v>1079</v>
      </c>
      <c r="S1507" s="3" t="s">
        <v>2495</v>
      </c>
      <c r="T1507" s="3" t="s">
        <v>2496</v>
      </c>
      <c r="U1507" s="2">
        <v>49500</v>
      </c>
      <c r="V1507" s="2">
        <v>1</v>
      </c>
      <c r="W1507" s="2">
        <v>0</v>
      </c>
      <c r="X1507" s="2" t="s">
        <v>6394</v>
      </c>
      <c r="Y1507" s="2" t="s">
        <v>2541</v>
      </c>
      <c r="Z1507" s="51">
        <v>45890.762152858799</v>
      </c>
      <c r="AB1507" s="2" t="s">
        <v>950</v>
      </c>
    </row>
    <row r="1508" spans="1:28" ht="15.75" x14ac:dyDescent="0.25">
      <c r="A1508" s="2">
        <v>1507</v>
      </c>
      <c r="B1508" s="50" t="s">
        <v>6391</v>
      </c>
      <c r="C1508" s="47">
        <f ca="1">SUMIF([1]Data!$AC$2:$AC$173,C1508,[1]Data!$AD$2:$AD$173)</f>
        <v>0</v>
      </c>
      <c r="D1508" s="51">
        <v>45890</v>
      </c>
      <c r="E1508" s="51">
        <v>45890</v>
      </c>
      <c r="F1508" s="52">
        <v>45890.7621562153</v>
      </c>
      <c r="G1508" s="3" t="s">
        <v>6392</v>
      </c>
      <c r="H1508" s="51"/>
      <c r="I1508" s="2" t="s">
        <v>2487</v>
      </c>
      <c r="J1508" s="3" t="s">
        <v>2488</v>
      </c>
      <c r="K1508" s="2" t="s">
        <v>2489</v>
      </c>
      <c r="L1508" s="2" t="s">
        <v>2490</v>
      </c>
      <c r="M1508" s="3" t="s">
        <v>6393</v>
      </c>
      <c r="N1508" s="2" t="s">
        <v>6394</v>
      </c>
      <c r="O1508" s="2" t="s">
        <v>6395</v>
      </c>
      <c r="P1508" s="2">
        <v>20</v>
      </c>
      <c r="Q1508" s="3" t="s">
        <v>2563</v>
      </c>
      <c r="R1508" s="2" t="s">
        <v>961</v>
      </c>
      <c r="S1508" s="3" t="s">
        <v>2564</v>
      </c>
      <c r="T1508" s="3" t="s">
        <v>2496</v>
      </c>
      <c r="U1508" s="2">
        <v>73431</v>
      </c>
      <c r="V1508" s="2">
        <v>3</v>
      </c>
      <c r="W1508" s="2">
        <v>0</v>
      </c>
      <c r="X1508" s="2" t="s">
        <v>6394</v>
      </c>
      <c r="Y1508" s="2" t="s">
        <v>2541</v>
      </c>
      <c r="Z1508" s="51">
        <v>45890.762152858799</v>
      </c>
      <c r="AB1508" s="2" t="s">
        <v>950</v>
      </c>
    </row>
    <row r="1509" spans="1:28" ht="15.75" x14ac:dyDescent="0.25">
      <c r="A1509" s="2">
        <v>1508</v>
      </c>
      <c r="B1509" s="50" t="s">
        <v>6391</v>
      </c>
      <c r="C1509" s="47">
        <f ca="1">SUMIF([1]Data!$AC$2:$AC$173,C1509,[1]Data!$AD$2:$AD$173)</f>
        <v>0</v>
      </c>
      <c r="D1509" s="51">
        <v>45890</v>
      </c>
      <c r="E1509" s="51">
        <v>45890</v>
      </c>
      <c r="F1509" s="52">
        <v>45890.7621562153</v>
      </c>
      <c r="G1509" s="3" t="s">
        <v>6392</v>
      </c>
      <c r="H1509" s="51"/>
      <c r="I1509" s="2" t="s">
        <v>2487</v>
      </c>
      <c r="J1509" s="3" t="s">
        <v>2488</v>
      </c>
      <c r="K1509" s="2" t="s">
        <v>2489</v>
      </c>
      <c r="L1509" s="2" t="s">
        <v>2490</v>
      </c>
      <c r="M1509" s="3" t="s">
        <v>6393</v>
      </c>
      <c r="N1509" s="2" t="s">
        <v>6394</v>
      </c>
      <c r="O1509" s="2" t="s">
        <v>6395</v>
      </c>
      <c r="P1509" s="2">
        <v>30</v>
      </c>
      <c r="Q1509" s="3" t="s">
        <v>2547</v>
      </c>
      <c r="R1509" s="2" t="s">
        <v>994</v>
      </c>
      <c r="S1509" s="3" t="s">
        <v>2548</v>
      </c>
      <c r="T1509" s="3" t="s">
        <v>2496</v>
      </c>
      <c r="U1509" s="2">
        <v>111606</v>
      </c>
      <c r="V1509" s="2">
        <v>3</v>
      </c>
      <c r="W1509" s="2">
        <v>0</v>
      </c>
      <c r="X1509" s="2" t="s">
        <v>6394</v>
      </c>
      <c r="Y1509" s="2" t="s">
        <v>2541</v>
      </c>
      <c r="Z1509" s="51">
        <v>45890.762152858799</v>
      </c>
      <c r="AB1509" s="2" t="s">
        <v>950</v>
      </c>
    </row>
    <row r="1510" spans="1:28" ht="15.75" x14ac:dyDescent="0.25">
      <c r="A1510" s="2">
        <v>1509</v>
      </c>
      <c r="B1510" s="50" t="s">
        <v>6396</v>
      </c>
      <c r="C1510" s="47">
        <f ca="1">SUMIF([1]Data!$AC$2:$AC$173,C1510,[1]Data!$AD$2:$AD$173)</f>
        <v>0</v>
      </c>
      <c r="D1510" s="51">
        <v>45890</v>
      </c>
      <c r="E1510" s="51">
        <v>45895</v>
      </c>
      <c r="F1510" s="52">
        <v>45890.762159259299</v>
      </c>
      <c r="G1510" s="3" t="s">
        <v>6392</v>
      </c>
      <c r="H1510" s="51"/>
      <c r="I1510" s="2" t="s">
        <v>2487</v>
      </c>
      <c r="J1510" s="3" t="s">
        <v>2488</v>
      </c>
      <c r="K1510" s="2" t="s">
        <v>2489</v>
      </c>
      <c r="L1510" s="2" t="s">
        <v>2490</v>
      </c>
      <c r="M1510" s="3" t="s">
        <v>6397</v>
      </c>
      <c r="N1510" s="2" t="s">
        <v>6398</v>
      </c>
      <c r="O1510" s="2" t="s">
        <v>6399</v>
      </c>
      <c r="P1510" s="2">
        <v>10</v>
      </c>
      <c r="Q1510" s="3" t="s">
        <v>2519</v>
      </c>
      <c r="R1510" s="2" t="s">
        <v>951</v>
      </c>
      <c r="S1510" s="3" t="s">
        <v>2520</v>
      </c>
      <c r="T1510" s="3" t="s">
        <v>2496</v>
      </c>
      <c r="U1510" s="2">
        <v>111058</v>
      </c>
      <c r="V1510" s="2">
        <v>1</v>
      </c>
      <c r="W1510" s="2">
        <v>0</v>
      </c>
      <c r="X1510" s="2" t="s">
        <v>6398</v>
      </c>
      <c r="Y1510" s="2" t="s">
        <v>6400</v>
      </c>
      <c r="Z1510" s="51">
        <v>45890.762155705997</v>
      </c>
      <c r="AB1510" s="2" t="s">
        <v>950</v>
      </c>
    </row>
    <row r="1511" spans="1:28" ht="15.75" x14ac:dyDescent="0.25">
      <c r="A1511" s="2">
        <v>1510</v>
      </c>
      <c r="B1511" s="50" t="s">
        <v>6401</v>
      </c>
      <c r="C1511" s="47">
        <f ca="1">SUMIF([1]Data!$AC$2:$AC$173,C1511,[1]Data!$AD$2:$AD$173)</f>
        <v>0</v>
      </c>
      <c r="D1511" s="51">
        <v>45890</v>
      </c>
      <c r="E1511" s="51">
        <v>45895</v>
      </c>
      <c r="F1511" s="52">
        <v>45890.773910219898</v>
      </c>
      <c r="G1511" s="3" t="s">
        <v>6402</v>
      </c>
      <c r="H1511" s="51"/>
      <c r="I1511" s="2" t="s">
        <v>2487</v>
      </c>
      <c r="J1511" s="3" t="s">
        <v>2488</v>
      </c>
      <c r="K1511" s="2" t="s">
        <v>2489</v>
      </c>
      <c r="L1511" s="2" t="s">
        <v>2490</v>
      </c>
      <c r="M1511" s="3" t="s">
        <v>6403</v>
      </c>
      <c r="N1511" s="2" t="s">
        <v>6404</v>
      </c>
      <c r="O1511" s="2" t="s">
        <v>6405</v>
      </c>
      <c r="P1511" s="2">
        <v>10</v>
      </c>
      <c r="Q1511" s="3" t="s">
        <v>2556</v>
      </c>
      <c r="R1511" s="2" t="s">
        <v>960</v>
      </c>
      <c r="S1511" s="3" t="s">
        <v>2557</v>
      </c>
      <c r="T1511" s="3" t="s">
        <v>2496</v>
      </c>
      <c r="U1511" s="2">
        <v>55595</v>
      </c>
      <c r="V1511" s="2">
        <v>1</v>
      </c>
      <c r="W1511" s="2">
        <v>0</v>
      </c>
      <c r="X1511" s="2" t="s">
        <v>6406</v>
      </c>
      <c r="Y1511" s="2" t="s">
        <v>2541</v>
      </c>
      <c r="Z1511" s="51">
        <v>45890.7739093403</v>
      </c>
      <c r="AB1511" s="2" t="s">
        <v>950</v>
      </c>
    </row>
    <row r="1512" spans="1:28" ht="15.75" x14ac:dyDescent="0.25">
      <c r="A1512" s="2">
        <v>1511</v>
      </c>
      <c r="B1512" s="50" t="s">
        <v>6407</v>
      </c>
      <c r="C1512" s="47">
        <f ca="1">SUMIF([1]Data!$AC$2:$AC$173,C1512,[1]Data!$AD$2:$AD$173)</f>
        <v>0</v>
      </c>
      <c r="D1512" s="51">
        <v>45890</v>
      </c>
      <c r="E1512" s="51">
        <v>45890</v>
      </c>
      <c r="F1512" s="52">
        <v>45890.7896448264</v>
      </c>
      <c r="G1512" s="3" t="s">
        <v>6408</v>
      </c>
      <c r="H1512" s="51"/>
      <c r="I1512" s="2" t="s">
        <v>2487</v>
      </c>
      <c r="J1512" s="3" t="s">
        <v>2488</v>
      </c>
      <c r="K1512" s="2" t="s">
        <v>2489</v>
      </c>
      <c r="L1512" s="2" t="s">
        <v>2490</v>
      </c>
      <c r="M1512" s="3" t="s">
        <v>6409</v>
      </c>
      <c r="N1512" s="2" t="s">
        <v>6410</v>
      </c>
      <c r="O1512" s="2" t="s">
        <v>6411</v>
      </c>
      <c r="P1512" s="2">
        <v>10</v>
      </c>
      <c r="Q1512" s="3" t="s">
        <v>2528</v>
      </c>
      <c r="R1512" s="2" t="s">
        <v>965</v>
      </c>
      <c r="S1512" s="3" t="s">
        <v>2529</v>
      </c>
      <c r="T1512" s="3" t="s">
        <v>2496</v>
      </c>
      <c r="U1512" s="2">
        <v>74250</v>
      </c>
      <c r="V1512" s="2">
        <v>3</v>
      </c>
      <c r="W1512" s="2">
        <v>0</v>
      </c>
      <c r="X1512" s="2" t="s">
        <v>6410</v>
      </c>
      <c r="Y1512" s="2" t="s">
        <v>6412</v>
      </c>
      <c r="Z1512" s="51">
        <v>45890.789645104203</v>
      </c>
      <c r="AB1512" s="2" t="s">
        <v>950</v>
      </c>
    </row>
    <row r="1513" spans="1:28" ht="15.75" x14ac:dyDescent="0.25">
      <c r="A1513" s="2">
        <v>1512</v>
      </c>
      <c r="B1513" s="50" t="s">
        <v>6413</v>
      </c>
      <c r="C1513" s="47">
        <f ca="1">SUMIF([1]Data!$AC$2:$AC$173,C1513,[1]Data!$AD$2:$AD$173)</f>
        <v>0</v>
      </c>
      <c r="D1513" s="51">
        <v>45890</v>
      </c>
      <c r="E1513" s="51">
        <v>45895</v>
      </c>
      <c r="F1513" s="52">
        <v>45890.789934606502</v>
      </c>
      <c r="G1513" s="3" t="s">
        <v>6414</v>
      </c>
      <c r="H1513" s="51"/>
      <c r="I1513" s="2" t="s">
        <v>2487</v>
      </c>
      <c r="J1513" s="3" t="s">
        <v>2488</v>
      </c>
      <c r="K1513" s="2" t="s">
        <v>2489</v>
      </c>
      <c r="L1513" s="2" t="s">
        <v>2490</v>
      </c>
      <c r="M1513" s="3" t="s">
        <v>6415</v>
      </c>
      <c r="N1513" s="2" t="s">
        <v>6416</v>
      </c>
      <c r="O1513" s="2" t="s">
        <v>6417</v>
      </c>
      <c r="P1513" s="2">
        <v>10</v>
      </c>
      <c r="Q1513" s="3" t="s">
        <v>2519</v>
      </c>
      <c r="R1513" s="2" t="s">
        <v>951</v>
      </c>
      <c r="S1513" s="3" t="s">
        <v>2520</v>
      </c>
      <c r="T1513" s="3" t="s">
        <v>2496</v>
      </c>
      <c r="U1513" s="2">
        <v>111058</v>
      </c>
      <c r="V1513" s="2">
        <v>1</v>
      </c>
      <c r="W1513" s="2">
        <v>0</v>
      </c>
      <c r="X1513" s="2" t="s">
        <v>6416</v>
      </c>
      <c r="Y1513" s="2" t="s">
        <v>2541</v>
      </c>
      <c r="Z1513" s="51">
        <v>45890.789934606502</v>
      </c>
      <c r="AB1513" s="2" t="s">
        <v>950</v>
      </c>
    </row>
    <row r="1514" spans="1:28" ht="15.75" x14ac:dyDescent="0.25">
      <c r="A1514" s="2">
        <v>1513</v>
      </c>
      <c r="B1514" s="50" t="s">
        <v>6413</v>
      </c>
      <c r="C1514" s="47">
        <f ca="1">SUMIF([1]Data!$AC$2:$AC$173,C1514,[1]Data!$AD$2:$AD$173)</f>
        <v>0</v>
      </c>
      <c r="D1514" s="51">
        <v>45890</v>
      </c>
      <c r="E1514" s="51">
        <v>45895</v>
      </c>
      <c r="F1514" s="52">
        <v>45890.789934606502</v>
      </c>
      <c r="G1514" s="3" t="s">
        <v>6414</v>
      </c>
      <c r="H1514" s="51"/>
      <c r="I1514" s="2" t="s">
        <v>2487</v>
      </c>
      <c r="J1514" s="3" t="s">
        <v>2488</v>
      </c>
      <c r="K1514" s="2" t="s">
        <v>2489</v>
      </c>
      <c r="L1514" s="2" t="s">
        <v>2490</v>
      </c>
      <c r="M1514" s="3" t="s">
        <v>6415</v>
      </c>
      <c r="N1514" s="2" t="s">
        <v>6416</v>
      </c>
      <c r="O1514" s="2" t="s">
        <v>6417</v>
      </c>
      <c r="P1514" s="2">
        <v>20</v>
      </c>
      <c r="Q1514" s="3" t="s">
        <v>2510</v>
      </c>
      <c r="R1514" s="2" t="s">
        <v>955</v>
      </c>
      <c r="S1514" s="3" t="s">
        <v>2511</v>
      </c>
      <c r="T1514" s="3" t="s">
        <v>2496</v>
      </c>
      <c r="U1514" s="2">
        <v>46000</v>
      </c>
      <c r="V1514" s="2">
        <v>1</v>
      </c>
      <c r="W1514" s="2">
        <v>0</v>
      </c>
      <c r="X1514" s="2" t="s">
        <v>6416</v>
      </c>
      <c r="Y1514" s="2" t="s">
        <v>2541</v>
      </c>
      <c r="Z1514" s="51">
        <v>45890.789934606502</v>
      </c>
      <c r="AB1514" s="2" t="s">
        <v>950</v>
      </c>
    </row>
    <row r="1515" spans="1:28" ht="15.75" x14ac:dyDescent="0.25">
      <c r="A1515" s="2">
        <v>1514</v>
      </c>
      <c r="B1515" s="50" t="s">
        <v>6418</v>
      </c>
      <c r="C1515" s="47">
        <f ca="1">SUMIF([1]Data!$AC$2:$AC$173,C1515,[1]Data!$AD$2:$AD$173)</f>
        <v>0</v>
      </c>
      <c r="D1515" s="51">
        <v>45890</v>
      </c>
      <c r="E1515" s="51">
        <v>45890</v>
      </c>
      <c r="F1515" s="52">
        <v>45890.790688888897</v>
      </c>
      <c r="G1515" s="3" t="s">
        <v>6419</v>
      </c>
      <c r="H1515" s="51"/>
      <c r="I1515" s="2" t="s">
        <v>2487</v>
      </c>
      <c r="J1515" s="3" t="s">
        <v>2488</v>
      </c>
      <c r="K1515" s="2" t="s">
        <v>2489</v>
      </c>
      <c r="L1515" s="2" t="s">
        <v>2490</v>
      </c>
      <c r="M1515" s="3" t="s">
        <v>6420</v>
      </c>
      <c r="N1515" s="2" t="s">
        <v>6421</v>
      </c>
      <c r="O1515" s="2" t="s">
        <v>6422</v>
      </c>
      <c r="P1515" s="2">
        <v>10</v>
      </c>
      <c r="Q1515" s="3" t="s">
        <v>2502</v>
      </c>
      <c r="R1515" s="2" t="s">
        <v>981</v>
      </c>
      <c r="S1515" s="3" t="s">
        <v>2503</v>
      </c>
      <c r="T1515" s="3" t="s">
        <v>2496</v>
      </c>
      <c r="U1515" s="2">
        <v>50182</v>
      </c>
      <c r="V1515" s="2">
        <v>1</v>
      </c>
      <c r="W1515" s="2">
        <v>0</v>
      </c>
      <c r="X1515" s="2" t="s">
        <v>6421</v>
      </c>
      <c r="Z1515" s="51">
        <v>45890.790689120397</v>
      </c>
      <c r="AA1515" s="2" t="s">
        <v>6423</v>
      </c>
      <c r="AB1515" s="2" t="s">
        <v>950</v>
      </c>
    </row>
    <row r="1516" spans="1:28" ht="15.75" x14ac:dyDescent="0.25">
      <c r="A1516" s="2">
        <v>1515</v>
      </c>
      <c r="B1516" s="50" t="s">
        <v>6418</v>
      </c>
      <c r="C1516" s="47">
        <f ca="1">SUMIF([1]Data!$AC$2:$AC$173,C1516,[1]Data!$AD$2:$AD$173)</f>
        <v>0</v>
      </c>
      <c r="D1516" s="51">
        <v>45890</v>
      </c>
      <c r="E1516" s="51">
        <v>45890</v>
      </c>
      <c r="F1516" s="52">
        <v>45890.790688888897</v>
      </c>
      <c r="G1516" s="3" t="s">
        <v>6419</v>
      </c>
      <c r="H1516" s="51"/>
      <c r="I1516" s="2" t="s">
        <v>2487</v>
      </c>
      <c r="J1516" s="3" t="s">
        <v>2488</v>
      </c>
      <c r="K1516" s="2" t="s">
        <v>2489</v>
      </c>
      <c r="L1516" s="2" t="s">
        <v>2490</v>
      </c>
      <c r="M1516" s="3" t="s">
        <v>6420</v>
      </c>
      <c r="N1516" s="2" t="s">
        <v>6421</v>
      </c>
      <c r="O1516" s="2" t="s">
        <v>6422</v>
      </c>
      <c r="P1516" s="2">
        <v>20</v>
      </c>
      <c r="Q1516" s="3" t="s">
        <v>2528</v>
      </c>
      <c r="R1516" s="2" t="s">
        <v>965</v>
      </c>
      <c r="S1516" s="3" t="s">
        <v>2529</v>
      </c>
      <c r="T1516" s="3" t="s">
        <v>2496</v>
      </c>
      <c r="U1516" s="2">
        <v>74250</v>
      </c>
      <c r="V1516" s="2">
        <v>1</v>
      </c>
      <c r="W1516" s="2">
        <v>0</v>
      </c>
      <c r="X1516" s="2" t="s">
        <v>6421</v>
      </c>
      <c r="Z1516" s="51">
        <v>45890.790689120397</v>
      </c>
      <c r="AA1516" s="2" t="s">
        <v>6423</v>
      </c>
      <c r="AB1516" s="2" t="s">
        <v>950</v>
      </c>
    </row>
    <row r="1517" spans="1:28" ht="15.75" x14ac:dyDescent="0.25">
      <c r="A1517" s="2">
        <v>1516</v>
      </c>
      <c r="B1517" s="50" t="s">
        <v>6424</v>
      </c>
      <c r="C1517" s="47">
        <f ca="1">SUMIF([1]Data!$AC$2:$AC$173,C1517,[1]Data!$AD$2:$AD$173)</f>
        <v>0</v>
      </c>
      <c r="D1517" s="51">
        <v>45890</v>
      </c>
      <c r="E1517" s="51">
        <v>45890</v>
      </c>
      <c r="F1517" s="52">
        <v>45890.791270949099</v>
      </c>
      <c r="G1517" s="3" t="s">
        <v>6425</v>
      </c>
      <c r="H1517" s="51"/>
      <c r="I1517" s="2" t="s">
        <v>2487</v>
      </c>
      <c r="J1517" s="3" t="s">
        <v>2488</v>
      </c>
      <c r="K1517" s="2" t="s">
        <v>2489</v>
      </c>
      <c r="L1517" s="2" t="s">
        <v>2490</v>
      </c>
      <c r="M1517" s="3" t="s">
        <v>6426</v>
      </c>
      <c r="N1517" s="2" t="s">
        <v>6427</v>
      </c>
      <c r="O1517" s="2" t="s">
        <v>6428</v>
      </c>
      <c r="P1517" s="2">
        <v>10</v>
      </c>
      <c r="Q1517" s="3" t="s">
        <v>2502</v>
      </c>
      <c r="R1517" s="2" t="s">
        <v>981</v>
      </c>
      <c r="S1517" s="3" t="s">
        <v>2503</v>
      </c>
      <c r="T1517" s="3" t="s">
        <v>2496</v>
      </c>
      <c r="U1517" s="2">
        <v>50182</v>
      </c>
      <c r="V1517" s="2">
        <v>5</v>
      </c>
      <c r="W1517" s="2">
        <v>0</v>
      </c>
      <c r="X1517" s="2" t="s">
        <v>6427</v>
      </c>
      <c r="Z1517" s="51">
        <v>45890.791270983798</v>
      </c>
      <c r="AB1517" s="2" t="s">
        <v>950</v>
      </c>
    </row>
    <row r="1518" spans="1:28" ht="15.75" x14ac:dyDescent="0.25">
      <c r="A1518" s="2">
        <v>1517</v>
      </c>
      <c r="B1518" s="50" t="s">
        <v>6424</v>
      </c>
      <c r="C1518" s="47">
        <f ca="1">SUMIF([1]Data!$AC$2:$AC$173,C1518,[1]Data!$AD$2:$AD$173)</f>
        <v>0</v>
      </c>
      <c r="D1518" s="51">
        <v>45890</v>
      </c>
      <c r="E1518" s="51">
        <v>45890</v>
      </c>
      <c r="F1518" s="52">
        <v>45890.791270949099</v>
      </c>
      <c r="G1518" s="3" t="s">
        <v>6425</v>
      </c>
      <c r="H1518" s="51"/>
      <c r="I1518" s="2" t="s">
        <v>2487</v>
      </c>
      <c r="J1518" s="3" t="s">
        <v>2488</v>
      </c>
      <c r="K1518" s="2" t="s">
        <v>2489</v>
      </c>
      <c r="L1518" s="2" t="s">
        <v>2490</v>
      </c>
      <c r="M1518" s="3" t="s">
        <v>6426</v>
      </c>
      <c r="N1518" s="2" t="s">
        <v>6427</v>
      </c>
      <c r="O1518" s="2" t="s">
        <v>6428</v>
      </c>
      <c r="P1518" s="2">
        <v>20</v>
      </c>
      <c r="Q1518" s="3" t="s">
        <v>2510</v>
      </c>
      <c r="R1518" s="2" t="s">
        <v>955</v>
      </c>
      <c r="S1518" s="3" t="s">
        <v>2511</v>
      </c>
      <c r="T1518" s="3" t="s">
        <v>2496</v>
      </c>
      <c r="U1518" s="2">
        <v>46000</v>
      </c>
      <c r="V1518" s="2">
        <v>3</v>
      </c>
      <c r="W1518" s="2">
        <v>0</v>
      </c>
      <c r="X1518" s="2" t="s">
        <v>6427</v>
      </c>
      <c r="Z1518" s="51">
        <v>45890.791270983798</v>
      </c>
      <c r="AB1518" s="2" t="s">
        <v>950</v>
      </c>
    </row>
    <row r="1519" spans="1:28" ht="15.75" x14ac:dyDescent="0.25">
      <c r="A1519" s="2">
        <v>1518</v>
      </c>
      <c r="B1519" s="50" t="s">
        <v>6429</v>
      </c>
      <c r="C1519" s="47">
        <f ca="1">SUMIF([1]Data!$AC$2:$AC$173,C1519,[1]Data!$AD$2:$AD$173)</f>
        <v>0</v>
      </c>
      <c r="D1519" s="51">
        <v>45890</v>
      </c>
      <c r="E1519" s="51">
        <v>45890</v>
      </c>
      <c r="F1519" s="52">
        <v>45890.791557523102</v>
      </c>
      <c r="G1519" s="3" t="s">
        <v>6430</v>
      </c>
      <c r="H1519" s="51"/>
      <c r="I1519" s="2" t="s">
        <v>2487</v>
      </c>
      <c r="J1519" s="3" t="s">
        <v>2488</v>
      </c>
      <c r="K1519" s="2" t="s">
        <v>2489</v>
      </c>
      <c r="L1519" s="2" t="s">
        <v>2490</v>
      </c>
      <c r="M1519" s="3" t="s">
        <v>1081</v>
      </c>
      <c r="N1519" s="2" t="s">
        <v>1080</v>
      </c>
      <c r="O1519" s="2" t="s">
        <v>5546</v>
      </c>
      <c r="P1519" s="2">
        <v>10</v>
      </c>
      <c r="Q1519" s="3" t="s">
        <v>2510</v>
      </c>
      <c r="R1519" s="2" t="s">
        <v>955</v>
      </c>
      <c r="S1519" s="3" t="s">
        <v>2511</v>
      </c>
      <c r="T1519" s="3" t="s">
        <v>2496</v>
      </c>
      <c r="U1519" s="2">
        <v>46000</v>
      </c>
      <c r="V1519" s="2">
        <v>1</v>
      </c>
      <c r="W1519" s="2">
        <v>0</v>
      </c>
      <c r="X1519" s="2" t="s">
        <v>1080</v>
      </c>
      <c r="Y1519" s="2" t="s">
        <v>2541</v>
      </c>
      <c r="Z1519" s="51">
        <v>45890.791557523102</v>
      </c>
      <c r="AB1519" s="2" t="s">
        <v>950</v>
      </c>
    </row>
    <row r="1520" spans="1:28" ht="15.75" x14ac:dyDescent="0.25">
      <c r="A1520" s="2">
        <v>1519</v>
      </c>
      <c r="B1520" s="50" t="s">
        <v>6431</v>
      </c>
      <c r="C1520" s="47">
        <f ca="1">SUMIF([1]Data!$AC$2:$AC$173,C1520,[1]Data!$AD$2:$AD$173)</f>
        <v>0</v>
      </c>
      <c r="D1520" s="51">
        <v>45890</v>
      </c>
      <c r="E1520" s="51">
        <v>45890</v>
      </c>
      <c r="F1520" s="52">
        <v>45890.814359062497</v>
      </c>
      <c r="G1520" s="3" t="s">
        <v>6432</v>
      </c>
      <c r="H1520" s="51"/>
      <c r="I1520" s="2" t="s">
        <v>2487</v>
      </c>
      <c r="J1520" s="3" t="s">
        <v>2488</v>
      </c>
      <c r="K1520" s="2" t="s">
        <v>2489</v>
      </c>
      <c r="L1520" s="2" t="s">
        <v>2490</v>
      </c>
      <c r="M1520" s="3" t="s">
        <v>4375</v>
      </c>
      <c r="N1520" s="2" t="s">
        <v>4376</v>
      </c>
      <c r="O1520" s="2" t="s">
        <v>4377</v>
      </c>
      <c r="P1520" s="2">
        <v>10</v>
      </c>
      <c r="Q1520" s="3" t="s">
        <v>2510</v>
      </c>
      <c r="R1520" s="2" t="s">
        <v>955</v>
      </c>
      <c r="S1520" s="3" t="s">
        <v>2511</v>
      </c>
      <c r="T1520" s="3" t="s">
        <v>2496</v>
      </c>
      <c r="U1520" s="2">
        <v>46000</v>
      </c>
      <c r="V1520" s="2">
        <v>1</v>
      </c>
      <c r="W1520" s="2">
        <v>0</v>
      </c>
      <c r="X1520" s="2" t="s">
        <v>4376</v>
      </c>
      <c r="Z1520" s="51">
        <v>45890.814358796299</v>
      </c>
      <c r="AB1520" s="2" t="s">
        <v>950</v>
      </c>
    </row>
    <row r="1521" spans="1:28" ht="15.75" x14ac:dyDescent="0.25">
      <c r="A1521" s="2">
        <v>1520</v>
      </c>
      <c r="B1521" s="50" t="s">
        <v>6433</v>
      </c>
      <c r="C1521" s="47">
        <f ca="1">SUMIF([1]Data!$AC$2:$AC$173,C1521,[1]Data!$AD$2:$AD$173)</f>
        <v>0</v>
      </c>
      <c r="D1521" s="51">
        <v>45890</v>
      </c>
      <c r="E1521" s="51">
        <v>45895</v>
      </c>
      <c r="F1521" s="52">
        <v>45892.012988078699</v>
      </c>
      <c r="G1521" s="3" t="s">
        <v>6434</v>
      </c>
      <c r="H1521" s="51"/>
      <c r="I1521" s="2" t="s">
        <v>2487</v>
      </c>
      <c r="J1521" s="3" t="s">
        <v>2488</v>
      </c>
      <c r="K1521" s="2" t="s">
        <v>2489</v>
      </c>
      <c r="L1521" s="2" t="s">
        <v>2490</v>
      </c>
      <c r="M1521" s="3" t="s">
        <v>6435</v>
      </c>
      <c r="N1521" s="2" t="s">
        <v>6436</v>
      </c>
      <c r="O1521" s="2" t="s">
        <v>6437</v>
      </c>
      <c r="P1521" s="2">
        <v>10</v>
      </c>
      <c r="Q1521" s="3" t="s">
        <v>2563</v>
      </c>
      <c r="R1521" s="2" t="s">
        <v>961</v>
      </c>
      <c r="S1521" s="3" t="s">
        <v>2564</v>
      </c>
      <c r="T1521" s="3" t="s">
        <v>2496</v>
      </c>
      <c r="U1521" s="2">
        <v>73431</v>
      </c>
      <c r="V1521" s="2">
        <v>5</v>
      </c>
      <c r="W1521" s="2">
        <v>0</v>
      </c>
      <c r="X1521" s="2" t="s">
        <v>6436</v>
      </c>
      <c r="Z1521" s="51">
        <v>45892.012987303198</v>
      </c>
      <c r="AB1521" s="2" t="s">
        <v>950</v>
      </c>
    </row>
    <row r="1522" spans="1:28" ht="15.75" x14ac:dyDescent="0.25">
      <c r="A1522" s="2">
        <v>1521</v>
      </c>
      <c r="B1522" s="50" t="s">
        <v>6433</v>
      </c>
      <c r="C1522" s="47">
        <f ca="1">SUMIF([1]Data!$AC$2:$AC$173,C1522,[1]Data!$AD$2:$AD$173)</f>
        <v>0</v>
      </c>
      <c r="D1522" s="51">
        <v>45890</v>
      </c>
      <c r="E1522" s="51">
        <v>45895</v>
      </c>
      <c r="F1522" s="52">
        <v>45892.012988078699</v>
      </c>
      <c r="G1522" s="3" t="s">
        <v>6434</v>
      </c>
      <c r="H1522" s="51"/>
      <c r="I1522" s="2" t="s">
        <v>2487</v>
      </c>
      <c r="J1522" s="3" t="s">
        <v>2488</v>
      </c>
      <c r="K1522" s="2" t="s">
        <v>2489</v>
      </c>
      <c r="L1522" s="2" t="s">
        <v>2490</v>
      </c>
      <c r="M1522" s="3" t="s">
        <v>6435</v>
      </c>
      <c r="N1522" s="2" t="s">
        <v>6436</v>
      </c>
      <c r="O1522" s="2" t="s">
        <v>6437</v>
      </c>
      <c r="P1522" s="2">
        <v>20</v>
      </c>
      <c r="Q1522" s="3" t="s">
        <v>2519</v>
      </c>
      <c r="R1522" s="2" t="s">
        <v>951</v>
      </c>
      <c r="S1522" s="3" t="s">
        <v>2520</v>
      </c>
      <c r="T1522" s="3" t="s">
        <v>2496</v>
      </c>
      <c r="U1522" s="2">
        <v>111058</v>
      </c>
      <c r="V1522" s="2">
        <v>15</v>
      </c>
      <c r="W1522" s="2">
        <v>0</v>
      </c>
      <c r="X1522" s="2" t="s">
        <v>6436</v>
      </c>
      <c r="Z1522" s="51">
        <v>45892.012987303198</v>
      </c>
      <c r="AB1522" s="2" t="s">
        <v>950</v>
      </c>
    </row>
    <row r="1523" spans="1:28" ht="15.75" x14ac:dyDescent="0.25">
      <c r="A1523" s="2">
        <v>1522</v>
      </c>
      <c r="B1523" s="50" t="s">
        <v>6438</v>
      </c>
      <c r="C1523" s="47">
        <f ca="1">SUMIF([1]Data!$AC$2:$AC$173,C1523,[1]Data!$AD$2:$AD$173)</f>
        <v>0</v>
      </c>
      <c r="D1523" s="51">
        <v>45890</v>
      </c>
      <c r="E1523" s="51">
        <v>45890</v>
      </c>
      <c r="F1523" s="52">
        <v>45890.8172220255</v>
      </c>
      <c r="G1523" s="3" t="s">
        <v>6439</v>
      </c>
      <c r="H1523" s="51"/>
      <c r="I1523" s="2" t="s">
        <v>2487</v>
      </c>
      <c r="J1523" s="3" t="s">
        <v>2488</v>
      </c>
      <c r="K1523" s="2" t="s">
        <v>2489</v>
      </c>
      <c r="L1523" s="2" t="s">
        <v>2490</v>
      </c>
      <c r="M1523" s="3" t="s">
        <v>6440</v>
      </c>
      <c r="N1523" s="2" t="s">
        <v>6441</v>
      </c>
      <c r="O1523" s="2" t="s">
        <v>6442</v>
      </c>
      <c r="P1523" s="2">
        <v>10</v>
      </c>
      <c r="Q1523" s="3" t="s">
        <v>2528</v>
      </c>
      <c r="R1523" s="2" t="s">
        <v>965</v>
      </c>
      <c r="S1523" s="3" t="s">
        <v>2529</v>
      </c>
      <c r="T1523" s="3" t="s">
        <v>2496</v>
      </c>
      <c r="U1523" s="2">
        <v>74250</v>
      </c>
      <c r="V1523" s="2">
        <v>1</v>
      </c>
      <c r="W1523" s="2">
        <v>0</v>
      </c>
      <c r="X1523" s="2" t="s">
        <v>6443</v>
      </c>
      <c r="Z1523" s="51">
        <v>45890.817222187499</v>
      </c>
      <c r="AB1523" s="2" t="s">
        <v>950</v>
      </c>
    </row>
    <row r="1524" spans="1:28" ht="15.75" x14ac:dyDescent="0.25">
      <c r="A1524" s="2">
        <v>1523</v>
      </c>
      <c r="B1524" s="50" t="s">
        <v>6438</v>
      </c>
      <c r="C1524" s="47">
        <f ca="1">SUMIF([1]Data!$AC$2:$AC$173,C1524,[1]Data!$AD$2:$AD$173)</f>
        <v>0</v>
      </c>
      <c r="D1524" s="51">
        <v>45890</v>
      </c>
      <c r="E1524" s="51">
        <v>45890</v>
      </c>
      <c r="F1524" s="52">
        <v>45890.8172220255</v>
      </c>
      <c r="G1524" s="3" t="s">
        <v>6439</v>
      </c>
      <c r="H1524" s="51"/>
      <c r="I1524" s="2" t="s">
        <v>2487</v>
      </c>
      <c r="J1524" s="3" t="s">
        <v>2488</v>
      </c>
      <c r="K1524" s="2" t="s">
        <v>2489</v>
      </c>
      <c r="L1524" s="2" t="s">
        <v>2490</v>
      </c>
      <c r="M1524" s="3" t="s">
        <v>6440</v>
      </c>
      <c r="N1524" s="2" t="s">
        <v>6441</v>
      </c>
      <c r="O1524" s="2" t="s">
        <v>6442</v>
      </c>
      <c r="P1524" s="2">
        <v>20</v>
      </c>
      <c r="Q1524" s="3" t="s">
        <v>2510</v>
      </c>
      <c r="R1524" s="2" t="s">
        <v>955</v>
      </c>
      <c r="S1524" s="3" t="s">
        <v>2511</v>
      </c>
      <c r="T1524" s="3" t="s">
        <v>2496</v>
      </c>
      <c r="U1524" s="2">
        <v>46000</v>
      </c>
      <c r="V1524" s="2">
        <v>1</v>
      </c>
      <c r="W1524" s="2">
        <v>0</v>
      </c>
      <c r="X1524" s="2" t="s">
        <v>6443</v>
      </c>
      <c r="Z1524" s="51">
        <v>45890.817222187499</v>
      </c>
      <c r="AB1524" s="2" t="s">
        <v>950</v>
      </c>
    </row>
    <row r="1525" spans="1:28" ht="15.75" x14ac:dyDescent="0.25">
      <c r="A1525" s="2">
        <v>1524</v>
      </c>
      <c r="B1525" s="50" t="s">
        <v>6444</v>
      </c>
      <c r="C1525" s="47">
        <f ca="1">SUMIF([1]Data!$AC$2:$AC$173,C1525,[1]Data!$AD$2:$AD$173)</f>
        <v>0</v>
      </c>
      <c r="D1525" s="51">
        <v>45890</v>
      </c>
      <c r="E1525" s="51">
        <v>45895</v>
      </c>
      <c r="F1525" s="52">
        <v>45890.818869097202</v>
      </c>
      <c r="G1525" s="3" t="s">
        <v>6445</v>
      </c>
      <c r="H1525" s="51"/>
      <c r="I1525" s="2" t="s">
        <v>2487</v>
      </c>
      <c r="J1525" s="3" t="s">
        <v>2488</v>
      </c>
      <c r="K1525" s="2" t="s">
        <v>2489</v>
      </c>
      <c r="L1525" s="2" t="s">
        <v>2490</v>
      </c>
      <c r="M1525" s="3" t="s">
        <v>6446</v>
      </c>
      <c r="N1525" s="2" t="s">
        <v>6447</v>
      </c>
      <c r="O1525" s="2" t="s">
        <v>6448</v>
      </c>
      <c r="P1525" s="2">
        <v>10</v>
      </c>
      <c r="Q1525" s="3" t="s">
        <v>2519</v>
      </c>
      <c r="R1525" s="2" t="s">
        <v>951</v>
      </c>
      <c r="S1525" s="3" t="s">
        <v>2520</v>
      </c>
      <c r="T1525" s="3" t="s">
        <v>2496</v>
      </c>
      <c r="U1525" s="2">
        <v>111058</v>
      </c>
      <c r="V1525" s="2">
        <v>4</v>
      </c>
      <c r="W1525" s="2">
        <v>0</v>
      </c>
      <c r="X1525" s="2" t="s">
        <v>6447</v>
      </c>
      <c r="Z1525" s="51">
        <v>45890.818868900496</v>
      </c>
      <c r="AB1525" s="2" t="s">
        <v>950</v>
      </c>
    </row>
    <row r="1526" spans="1:28" ht="15.75" x14ac:dyDescent="0.25">
      <c r="A1526" s="2">
        <v>1525</v>
      </c>
      <c r="B1526" s="50" t="s">
        <v>6444</v>
      </c>
      <c r="C1526" s="47">
        <f ca="1">SUMIF([1]Data!$AC$2:$AC$173,C1526,[1]Data!$AD$2:$AD$173)</f>
        <v>0</v>
      </c>
      <c r="D1526" s="51">
        <v>45890</v>
      </c>
      <c r="E1526" s="51">
        <v>45895</v>
      </c>
      <c r="F1526" s="52">
        <v>45890.818869097202</v>
      </c>
      <c r="G1526" s="3" t="s">
        <v>6445</v>
      </c>
      <c r="H1526" s="51"/>
      <c r="I1526" s="2" t="s">
        <v>2487</v>
      </c>
      <c r="J1526" s="3" t="s">
        <v>2488</v>
      </c>
      <c r="K1526" s="2" t="s">
        <v>2489</v>
      </c>
      <c r="L1526" s="2" t="s">
        <v>2490</v>
      </c>
      <c r="M1526" s="3" t="s">
        <v>6446</v>
      </c>
      <c r="N1526" s="2" t="s">
        <v>6447</v>
      </c>
      <c r="O1526" s="2" t="s">
        <v>6448</v>
      </c>
      <c r="P1526" s="2">
        <v>20</v>
      </c>
      <c r="Q1526" s="3" t="s">
        <v>2563</v>
      </c>
      <c r="R1526" s="2" t="s">
        <v>961</v>
      </c>
      <c r="S1526" s="3" t="s">
        <v>2564</v>
      </c>
      <c r="T1526" s="3" t="s">
        <v>2496</v>
      </c>
      <c r="U1526" s="2">
        <v>73431</v>
      </c>
      <c r="V1526" s="2">
        <v>2</v>
      </c>
      <c r="W1526" s="2">
        <v>0</v>
      </c>
      <c r="X1526" s="2" t="s">
        <v>6447</v>
      </c>
      <c r="Z1526" s="51">
        <v>45890.818868900496</v>
      </c>
      <c r="AB1526" s="2" t="s">
        <v>950</v>
      </c>
    </row>
    <row r="1527" spans="1:28" ht="15.75" x14ac:dyDescent="0.25">
      <c r="A1527" s="2">
        <v>1526</v>
      </c>
      <c r="B1527" s="50" t="s">
        <v>6449</v>
      </c>
      <c r="C1527" s="47">
        <f ca="1">SUMIF([1]Data!$AC$2:$AC$173,C1527,[1]Data!$AD$2:$AD$173)</f>
        <v>0</v>
      </c>
      <c r="D1527" s="51">
        <v>45890</v>
      </c>
      <c r="E1527" s="51">
        <v>45895</v>
      </c>
      <c r="F1527" s="52">
        <v>45890.825843136598</v>
      </c>
      <c r="G1527" s="3" t="s">
        <v>6450</v>
      </c>
      <c r="H1527" s="51"/>
      <c r="I1527" s="2" t="s">
        <v>2487</v>
      </c>
      <c r="J1527" s="3" t="s">
        <v>2488</v>
      </c>
      <c r="K1527" s="2" t="s">
        <v>2489</v>
      </c>
      <c r="L1527" s="2" t="s">
        <v>2490</v>
      </c>
      <c r="M1527" s="3" t="s">
        <v>6451</v>
      </c>
      <c r="N1527" s="2" t="s">
        <v>6452</v>
      </c>
      <c r="O1527" s="2" t="s">
        <v>6453</v>
      </c>
      <c r="P1527" s="2">
        <v>10</v>
      </c>
      <c r="Q1527" s="3" t="s">
        <v>2556</v>
      </c>
      <c r="R1527" s="2" t="s">
        <v>960</v>
      </c>
      <c r="S1527" s="3" t="s">
        <v>2557</v>
      </c>
      <c r="T1527" s="3" t="s">
        <v>2496</v>
      </c>
      <c r="U1527" s="2">
        <v>55595</v>
      </c>
      <c r="V1527" s="2">
        <v>1</v>
      </c>
      <c r="W1527" s="2">
        <v>0</v>
      </c>
      <c r="X1527" s="2" t="s">
        <v>6452</v>
      </c>
      <c r="Z1527" s="51">
        <v>45890.825842789403</v>
      </c>
      <c r="AB1527" s="2" t="s">
        <v>950</v>
      </c>
    </row>
    <row r="1528" spans="1:28" ht="15.75" x14ac:dyDescent="0.25">
      <c r="A1528" s="2">
        <v>1527</v>
      </c>
      <c r="B1528" s="50" t="s">
        <v>6454</v>
      </c>
      <c r="C1528" s="47">
        <f ca="1">SUMIF([1]Data!$AC$2:$AC$173,C1528,[1]Data!$AD$2:$AD$173)</f>
        <v>0</v>
      </c>
      <c r="D1528" s="51">
        <v>45890</v>
      </c>
      <c r="E1528" s="51">
        <v>45895</v>
      </c>
      <c r="F1528" s="52">
        <v>45890.828885416697</v>
      </c>
      <c r="G1528" s="3" t="s">
        <v>6455</v>
      </c>
      <c r="H1528" s="51"/>
      <c r="I1528" s="2" t="s">
        <v>2487</v>
      </c>
      <c r="J1528" s="3" t="s">
        <v>2488</v>
      </c>
      <c r="K1528" s="2" t="s">
        <v>2489</v>
      </c>
      <c r="L1528" s="2" t="s">
        <v>2490</v>
      </c>
      <c r="M1528" s="3" t="s">
        <v>1081</v>
      </c>
      <c r="N1528" s="2" t="s">
        <v>1080</v>
      </c>
      <c r="O1528" s="2" t="s">
        <v>5546</v>
      </c>
      <c r="P1528" s="2">
        <v>10</v>
      </c>
      <c r="Q1528" s="3" t="s">
        <v>2519</v>
      </c>
      <c r="R1528" s="2" t="s">
        <v>951</v>
      </c>
      <c r="S1528" s="3" t="s">
        <v>2520</v>
      </c>
      <c r="T1528" s="3" t="s">
        <v>2496</v>
      </c>
      <c r="U1528" s="2">
        <v>111058</v>
      </c>
      <c r="V1528" s="2">
        <v>1</v>
      </c>
      <c r="W1528" s="2">
        <v>0</v>
      </c>
      <c r="X1528" s="2" t="s">
        <v>1080</v>
      </c>
      <c r="Y1528" s="2" t="s">
        <v>2541</v>
      </c>
      <c r="Z1528" s="51">
        <v>45890.828884918999</v>
      </c>
      <c r="AB1528" s="2" t="s">
        <v>950</v>
      </c>
    </row>
    <row r="1529" spans="1:28" ht="15.75" x14ac:dyDescent="0.25">
      <c r="A1529" s="2">
        <v>1528</v>
      </c>
      <c r="B1529" s="50" t="s">
        <v>6456</v>
      </c>
      <c r="C1529" s="47">
        <f ca="1">SUMIF([1]Data!$AC$2:$AC$173,C1529,[1]Data!$AD$2:$AD$173)</f>
        <v>0</v>
      </c>
      <c r="D1529" s="51">
        <v>45890</v>
      </c>
      <c r="E1529" s="51">
        <v>45890</v>
      </c>
      <c r="F1529" s="52">
        <v>45890.830435104202</v>
      </c>
      <c r="G1529" s="3" t="s">
        <v>6457</v>
      </c>
      <c r="H1529" s="51"/>
      <c r="I1529" s="2" t="s">
        <v>2487</v>
      </c>
      <c r="J1529" s="3" t="s">
        <v>2488</v>
      </c>
      <c r="K1529" s="2" t="s">
        <v>2489</v>
      </c>
      <c r="L1529" s="2" t="s">
        <v>2490</v>
      </c>
      <c r="M1529" s="3" t="s">
        <v>6458</v>
      </c>
      <c r="N1529" s="2" t="s">
        <v>6459</v>
      </c>
      <c r="O1529" s="2" t="s">
        <v>6460</v>
      </c>
      <c r="P1529" s="2">
        <v>10</v>
      </c>
      <c r="Q1529" s="3" t="s">
        <v>2502</v>
      </c>
      <c r="R1529" s="2" t="s">
        <v>981</v>
      </c>
      <c r="S1529" s="3" t="s">
        <v>2503</v>
      </c>
      <c r="T1529" s="3" t="s">
        <v>2496</v>
      </c>
      <c r="U1529" s="2">
        <v>50182</v>
      </c>
      <c r="V1529" s="2">
        <v>2</v>
      </c>
      <c r="W1529" s="2">
        <v>0</v>
      </c>
      <c r="X1529" s="2" t="s">
        <v>6459</v>
      </c>
      <c r="Z1529" s="51">
        <v>45890.830434641197</v>
      </c>
      <c r="AB1529" s="2" t="s">
        <v>950</v>
      </c>
    </row>
    <row r="1530" spans="1:28" ht="15.75" x14ac:dyDescent="0.25">
      <c r="A1530" s="2">
        <v>1529</v>
      </c>
      <c r="B1530" s="50" t="s">
        <v>6461</v>
      </c>
      <c r="C1530" s="47">
        <f ca="1">SUMIF([1]Data!$AC$2:$AC$173,C1530,[1]Data!$AD$2:$AD$173)</f>
        <v>0</v>
      </c>
      <c r="D1530" s="51">
        <v>45890</v>
      </c>
      <c r="E1530" s="51">
        <v>45895</v>
      </c>
      <c r="F1530" s="52">
        <v>45890.8312373843</v>
      </c>
      <c r="G1530" s="3" t="s">
        <v>6462</v>
      </c>
      <c r="H1530" s="51"/>
      <c r="I1530" s="2" t="s">
        <v>2487</v>
      </c>
      <c r="J1530" s="3" t="s">
        <v>2488</v>
      </c>
      <c r="K1530" s="2" t="s">
        <v>2489</v>
      </c>
      <c r="L1530" s="2" t="s">
        <v>2490</v>
      </c>
      <c r="M1530" s="3" t="s">
        <v>6463</v>
      </c>
      <c r="N1530" s="2" t="s">
        <v>6464</v>
      </c>
      <c r="O1530" s="2" t="s">
        <v>6465</v>
      </c>
      <c r="P1530" s="2">
        <v>10</v>
      </c>
      <c r="Q1530" s="3" t="s">
        <v>2556</v>
      </c>
      <c r="R1530" s="2" t="s">
        <v>960</v>
      </c>
      <c r="S1530" s="3" t="s">
        <v>2557</v>
      </c>
      <c r="T1530" s="3" t="s">
        <v>2496</v>
      </c>
      <c r="U1530" s="2">
        <v>55595</v>
      </c>
      <c r="V1530" s="2">
        <v>1</v>
      </c>
      <c r="W1530" s="2">
        <v>0</v>
      </c>
      <c r="X1530" s="2" t="s">
        <v>6466</v>
      </c>
      <c r="Z1530" s="51">
        <v>45890.831237002298</v>
      </c>
      <c r="AB1530" s="2" t="s">
        <v>950</v>
      </c>
    </row>
    <row r="1531" spans="1:28" ht="15.75" x14ac:dyDescent="0.25">
      <c r="A1531" s="2">
        <v>1530</v>
      </c>
      <c r="B1531" s="50" t="s">
        <v>6467</v>
      </c>
      <c r="C1531" s="47">
        <f ca="1">SUMIF([1]Data!$AC$2:$AC$173,C1531,[1]Data!$AD$2:$AD$173)</f>
        <v>0</v>
      </c>
      <c r="D1531" s="51">
        <v>45890</v>
      </c>
      <c r="E1531" s="51">
        <v>45895</v>
      </c>
      <c r="F1531" s="52">
        <v>45890.832332719903</v>
      </c>
      <c r="G1531" s="3" t="s">
        <v>6468</v>
      </c>
      <c r="H1531" s="51"/>
      <c r="I1531" s="2" t="s">
        <v>2487</v>
      </c>
      <c r="J1531" s="3" t="s">
        <v>2488</v>
      </c>
      <c r="K1531" s="2" t="s">
        <v>2489</v>
      </c>
      <c r="L1531" s="2" t="s">
        <v>2490</v>
      </c>
      <c r="M1531" s="3" t="s">
        <v>6458</v>
      </c>
      <c r="N1531" s="2" t="s">
        <v>6459</v>
      </c>
      <c r="O1531" s="2" t="s">
        <v>6460</v>
      </c>
      <c r="P1531" s="2">
        <v>10</v>
      </c>
      <c r="Q1531" s="3" t="s">
        <v>2519</v>
      </c>
      <c r="R1531" s="2" t="s">
        <v>951</v>
      </c>
      <c r="S1531" s="3" t="s">
        <v>2520</v>
      </c>
      <c r="T1531" s="3" t="s">
        <v>2496</v>
      </c>
      <c r="U1531" s="2">
        <v>111058</v>
      </c>
      <c r="V1531" s="2">
        <v>1</v>
      </c>
      <c r="W1531" s="2">
        <v>0</v>
      </c>
      <c r="X1531" s="2" t="s">
        <v>6459</v>
      </c>
      <c r="Z1531" s="51">
        <v>45890.832332256898</v>
      </c>
      <c r="AB1531" s="2" t="s">
        <v>950</v>
      </c>
    </row>
    <row r="1532" spans="1:28" ht="15.75" x14ac:dyDescent="0.25">
      <c r="A1532" s="2">
        <v>1531</v>
      </c>
      <c r="B1532" s="50" t="s">
        <v>6469</v>
      </c>
      <c r="C1532" s="47">
        <f ca="1">SUMIF([1]Data!$AC$2:$AC$173,C1532,[1]Data!$AD$2:$AD$173)</f>
        <v>0</v>
      </c>
      <c r="D1532" s="51">
        <v>45890</v>
      </c>
      <c r="E1532" s="51">
        <v>45895</v>
      </c>
      <c r="F1532" s="52">
        <v>45890.842027395804</v>
      </c>
      <c r="G1532" s="3" t="s">
        <v>6470</v>
      </c>
      <c r="H1532" s="51"/>
      <c r="I1532" s="2" t="s">
        <v>2487</v>
      </c>
      <c r="J1532" s="3" t="s">
        <v>2488</v>
      </c>
      <c r="K1532" s="2" t="s">
        <v>2489</v>
      </c>
      <c r="L1532" s="2" t="s">
        <v>2490</v>
      </c>
      <c r="M1532" s="3" t="s">
        <v>6471</v>
      </c>
      <c r="N1532" s="2" t="s">
        <v>6472</v>
      </c>
      <c r="O1532" s="2" t="s">
        <v>6473</v>
      </c>
      <c r="P1532" s="2">
        <v>10</v>
      </c>
      <c r="Q1532" s="3" t="s">
        <v>2519</v>
      </c>
      <c r="R1532" s="2" t="s">
        <v>951</v>
      </c>
      <c r="S1532" s="3" t="s">
        <v>2520</v>
      </c>
      <c r="T1532" s="3" t="s">
        <v>2496</v>
      </c>
      <c r="U1532" s="2">
        <v>111058</v>
      </c>
      <c r="V1532" s="2">
        <v>3</v>
      </c>
      <c r="W1532" s="2">
        <v>0</v>
      </c>
      <c r="X1532" s="2" t="s">
        <v>6472</v>
      </c>
      <c r="Y1532" s="2" t="s">
        <v>6474</v>
      </c>
      <c r="Z1532" s="51">
        <v>45890.842026886603</v>
      </c>
      <c r="AB1532" s="2" t="s">
        <v>950</v>
      </c>
    </row>
    <row r="1533" spans="1:28" ht="15.75" x14ac:dyDescent="0.25">
      <c r="A1533" s="2">
        <v>1532</v>
      </c>
      <c r="B1533" s="50" t="s">
        <v>6469</v>
      </c>
      <c r="C1533" s="47">
        <f ca="1">SUMIF([1]Data!$AC$2:$AC$173,C1533,[1]Data!$AD$2:$AD$173)</f>
        <v>0</v>
      </c>
      <c r="D1533" s="51">
        <v>45890</v>
      </c>
      <c r="E1533" s="51">
        <v>45895</v>
      </c>
      <c r="F1533" s="52">
        <v>45890.842027395804</v>
      </c>
      <c r="G1533" s="3" t="s">
        <v>6470</v>
      </c>
      <c r="H1533" s="51"/>
      <c r="I1533" s="2" t="s">
        <v>2487</v>
      </c>
      <c r="J1533" s="3" t="s">
        <v>2488</v>
      </c>
      <c r="K1533" s="2" t="s">
        <v>2489</v>
      </c>
      <c r="L1533" s="2" t="s">
        <v>2490</v>
      </c>
      <c r="M1533" s="3" t="s">
        <v>6471</v>
      </c>
      <c r="N1533" s="2" t="s">
        <v>6472</v>
      </c>
      <c r="O1533" s="2" t="s">
        <v>6473</v>
      </c>
      <c r="P1533" s="2">
        <v>20</v>
      </c>
      <c r="Q1533" s="3" t="s">
        <v>2592</v>
      </c>
      <c r="R1533" s="2" t="s">
        <v>959</v>
      </c>
      <c r="S1533" s="3" t="s">
        <v>2593</v>
      </c>
      <c r="T1533" s="3" t="s">
        <v>2496</v>
      </c>
      <c r="U1533" s="2">
        <v>70950</v>
      </c>
      <c r="V1533" s="2">
        <v>1</v>
      </c>
      <c r="W1533" s="2">
        <v>0</v>
      </c>
      <c r="X1533" s="2" t="s">
        <v>6472</v>
      </c>
      <c r="Y1533" s="2" t="s">
        <v>6474</v>
      </c>
      <c r="Z1533" s="51">
        <v>45890.842026886603</v>
      </c>
      <c r="AB1533" s="2" t="s">
        <v>950</v>
      </c>
    </row>
    <row r="1534" spans="1:28" ht="15.75" x14ac:dyDescent="0.25">
      <c r="A1534" s="2">
        <v>1533</v>
      </c>
      <c r="B1534" s="50" t="s">
        <v>6469</v>
      </c>
      <c r="C1534" s="47">
        <f ca="1">SUMIF([1]Data!$AC$2:$AC$173,C1534,[1]Data!$AD$2:$AD$173)</f>
        <v>0</v>
      </c>
      <c r="D1534" s="51">
        <v>45890</v>
      </c>
      <c r="E1534" s="51">
        <v>45895</v>
      </c>
      <c r="F1534" s="52">
        <v>45890.842027395804</v>
      </c>
      <c r="G1534" s="3" t="s">
        <v>6470</v>
      </c>
      <c r="H1534" s="51"/>
      <c r="I1534" s="2" t="s">
        <v>2487</v>
      </c>
      <c r="J1534" s="3" t="s">
        <v>2488</v>
      </c>
      <c r="K1534" s="2" t="s">
        <v>2489</v>
      </c>
      <c r="L1534" s="2" t="s">
        <v>2490</v>
      </c>
      <c r="M1534" s="3" t="s">
        <v>6471</v>
      </c>
      <c r="N1534" s="2" t="s">
        <v>6472</v>
      </c>
      <c r="O1534" s="2" t="s">
        <v>6473</v>
      </c>
      <c r="P1534" s="2">
        <v>30</v>
      </c>
      <c r="Q1534" s="3" t="s">
        <v>2528</v>
      </c>
      <c r="R1534" s="2" t="s">
        <v>965</v>
      </c>
      <c r="S1534" s="3" t="s">
        <v>2529</v>
      </c>
      <c r="T1534" s="3" t="s">
        <v>2496</v>
      </c>
      <c r="U1534" s="2">
        <v>74250</v>
      </c>
      <c r="V1534" s="2">
        <v>1</v>
      </c>
      <c r="W1534" s="2">
        <v>0</v>
      </c>
      <c r="X1534" s="2" t="s">
        <v>6472</v>
      </c>
      <c r="Y1534" s="2" t="s">
        <v>6474</v>
      </c>
      <c r="Z1534" s="51">
        <v>45890.842026886603</v>
      </c>
      <c r="AB1534" s="2" t="s">
        <v>950</v>
      </c>
    </row>
    <row r="1535" spans="1:28" ht="15.75" x14ac:dyDescent="0.25">
      <c r="A1535" s="2">
        <v>1534</v>
      </c>
      <c r="B1535" s="50" t="s">
        <v>6469</v>
      </c>
      <c r="C1535" s="47">
        <f ca="1">SUMIF([1]Data!$AC$2:$AC$173,C1535,[1]Data!$AD$2:$AD$173)</f>
        <v>0</v>
      </c>
      <c r="D1535" s="51">
        <v>45890</v>
      </c>
      <c r="E1535" s="51">
        <v>45895</v>
      </c>
      <c r="F1535" s="52">
        <v>45890.842027395804</v>
      </c>
      <c r="G1535" s="3" t="s">
        <v>6470</v>
      </c>
      <c r="H1535" s="51"/>
      <c r="I1535" s="2" t="s">
        <v>2487</v>
      </c>
      <c r="J1535" s="3" t="s">
        <v>2488</v>
      </c>
      <c r="K1535" s="2" t="s">
        <v>2489</v>
      </c>
      <c r="L1535" s="2" t="s">
        <v>2490</v>
      </c>
      <c r="M1535" s="3" t="s">
        <v>6471</v>
      </c>
      <c r="N1535" s="2" t="s">
        <v>6472</v>
      </c>
      <c r="O1535" s="2" t="s">
        <v>6473</v>
      </c>
      <c r="P1535" s="2">
        <v>40</v>
      </c>
      <c r="Q1535" s="3" t="s">
        <v>2547</v>
      </c>
      <c r="R1535" s="2" t="s">
        <v>994</v>
      </c>
      <c r="S1535" s="3" t="s">
        <v>2548</v>
      </c>
      <c r="T1535" s="3" t="s">
        <v>2496</v>
      </c>
      <c r="U1535" s="2">
        <v>111606</v>
      </c>
      <c r="V1535" s="2">
        <v>2</v>
      </c>
      <c r="W1535" s="2">
        <v>0</v>
      </c>
      <c r="X1535" s="2" t="s">
        <v>6472</v>
      </c>
      <c r="Y1535" s="2" t="s">
        <v>6474</v>
      </c>
      <c r="Z1535" s="51">
        <v>45890.842026886603</v>
      </c>
      <c r="AB1535" s="2" t="s">
        <v>950</v>
      </c>
    </row>
    <row r="1536" spans="1:28" ht="15.75" x14ac:dyDescent="0.25">
      <c r="A1536" s="2">
        <v>1535</v>
      </c>
      <c r="B1536" s="50" t="s">
        <v>6469</v>
      </c>
      <c r="C1536" s="47">
        <f ca="1">SUMIF([1]Data!$AC$2:$AC$173,C1536,[1]Data!$AD$2:$AD$173)</f>
        <v>0</v>
      </c>
      <c r="D1536" s="51">
        <v>45890</v>
      </c>
      <c r="E1536" s="51">
        <v>45895</v>
      </c>
      <c r="F1536" s="52">
        <v>45890.842027395804</v>
      </c>
      <c r="G1536" s="3" t="s">
        <v>6470</v>
      </c>
      <c r="H1536" s="51"/>
      <c r="I1536" s="2" t="s">
        <v>2487</v>
      </c>
      <c r="J1536" s="3" t="s">
        <v>2488</v>
      </c>
      <c r="K1536" s="2" t="s">
        <v>2489</v>
      </c>
      <c r="L1536" s="2" t="s">
        <v>2490</v>
      </c>
      <c r="M1536" s="3" t="s">
        <v>6471</v>
      </c>
      <c r="N1536" s="2" t="s">
        <v>6472</v>
      </c>
      <c r="O1536" s="2" t="s">
        <v>6473</v>
      </c>
      <c r="P1536" s="2">
        <v>50</v>
      </c>
      <c r="Q1536" s="3" t="s">
        <v>2510</v>
      </c>
      <c r="R1536" s="2" t="s">
        <v>955</v>
      </c>
      <c r="S1536" s="3" t="s">
        <v>2511</v>
      </c>
      <c r="T1536" s="3" t="s">
        <v>2496</v>
      </c>
      <c r="U1536" s="2">
        <v>46000</v>
      </c>
      <c r="V1536" s="2">
        <v>4</v>
      </c>
      <c r="W1536" s="2">
        <v>0</v>
      </c>
      <c r="X1536" s="2" t="s">
        <v>6472</v>
      </c>
      <c r="Y1536" s="2" t="s">
        <v>6474</v>
      </c>
      <c r="Z1536" s="51">
        <v>45890.842026886603</v>
      </c>
      <c r="AB1536" s="2" t="s">
        <v>950</v>
      </c>
    </row>
    <row r="1537" spans="1:28" ht="15.75" x14ac:dyDescent="0.25">
      <c r="A1537" s="2">
        <v>1536</v>
      </c>
      <c r="B1537" s="50" t="s">
        <v>6475</v>
      </c>
      <c r="C1537" s="47">
        <f ca="1">SUMIF([1]Data!$AC$2:$AC$173,C1537,[1]Data!$AD$2:$AD$173)</f>
        <v>0</v>
      </c>
      <c r="D1537" s="51">
        <v>45890</v>
      </c>
      <c r="E1537" s="51">
        <v>45895</v>
      </c>
      <c r="F1537" s="52">
        <v>45890.852101157398</v>
      </c>
      <c r="G1537" s="3" t="s">
        <v>6476</v>
      </c>
      <c r="H1537" s="51"/>
      <c r="I1537" s="2" t="s">
        <v>2487</v>
      </c>
      <c r="J1537" s="3" t="s">
        <v>2488</v>
      </c>
      <c r="K1537" s="2" t="s">
        <v>2489</v>
      </c>
      <c r="L1537" s="2" t="s">
        <v>2490</v>
      </c>
      <c r="M1537" s="3" t="s">
        <v>6477</v>
      </c>
      <c r="N1537" s="2" t="s">
        <v>6478</v>
      </c>
      <c r="O1537" s="2" t="s">
        <v>6479</v>
      </c>
      <c r="P1537" s="2">
        <v>10</v>
      </c>
      <c r="Q1537" s="3" t="s">
        <v>2519</v>
      </c>
      <c r="R1537" s="2" t="s">
        <v>951</v>
      </c>
      <c r="S1537" s="3" t="s">
        <v>2520</v>
      </c>
      <c r="T1537" s="3" t="s">
        <v>2496</v>
      </c>
      <c r="U1537" s="2">
        <v>111058</v>
      </c>
      <c r="V1537" s="2">
        <v>1</v>
      </c>
      <c r="W1537" s="2">
        <v>0</v>
      </c>
      <c r="X1537" s="2" t="s">
        <v>6478</v>
      </c>
      <c r="Y1537" s="2" t="s">
        <v>2541</v>
      </c>
      <c r="Z1537" s="51">
        <v>45890.852100463002</v>
      </c>
      <c r="AB1537" s="2" t="s">
        <v>950</v>
      </c>
    </row>
    <row r="1538" spans="1:28" ht="15.75" x14ac:dyDescent="0.25">
      <c r="A1538" s="2">
        <v>1537</v>
      </c>
      <c r="B1538" s="50" t="s">
        <v>6475</v>
      </c>
      <c r="C1538" s="47">
        <f ca="1">SUMIF([1]Data!$AC$2:$AC$173,C1538,[1]Data!$AD$2:$AD$173)</f>
        <v>0</v>
      </c>
      <c r="D1538" s="51">
        <v>45890</v>
      </c>
      <c r="E1538" s="51">
        <v>45895</v>
      </c>
      <c r="F1538" s="52">
        <v>45890.852101157398</v>
      </c>
      <c r="G1538" s="3" t="s">
        <v>6476</v>
      </c>
      <c r="H1538" s="51"/>
      <c r="I1538" s="2" t="s">
        <v>2487</v>
      </c>
      <c r="J1538" s="3" t="s">
        <v>2488</v>
      </c>
      <c r="K1538" s="2" t="s">
        <v>2489</v>
      </c>
      <c r="L1538" s="2" t="s">
        <v>2490</v>
      </c>
      <c r="M1538" s="3" t="s">
        <v>6477</v>
      </c>
      <c r="N1538" s="2" t="s">
        <v>6478</v>
      </c>
      <c r="O1538" s="2" t="s">
        <v>6479</v>
      </c>
      <c r="P1538" s="2">
        <v>20</v>
      </c>
      <c r="Q1538" s="3" t="s">
        <v>2563</v>
      </c>
      <c r="R1538" s="2" t="s">
        <v>961</v>
      </c>
      <c r="S1538" s="3" t="s">
        <v>2564</v>
      </c>
      <c r="T1538" s="3" t="s">
        <v>2496</v>
      </c>
      <c r="U1538" s="2">
        <v>73431</v>
      </c>
      <c r="V1538" s="2">
        <v>1</v>
      </c>
      <c r="W1538" s="2">
        <v>0</v>
      </c>
      <c r="X1538" s="2" t="s">
        <v>6478</v>
      </c>
      <c r="Y1538" s="2" t="s">
        <v>2541</v>
      </c>
      <c r="Z1538" s="51">
        <v>45890.852100463002</v>
      </c>
      <c r="AB1538" s="2" t="s">
        <v>950</v>
      </c>
    </row>
    <row r="1539" spans="1:28" ht="15.75" x14ac:dyDescent="0.25">
      <c r="A1539" s="2">
        <v>1538</v>
      </c>
      <c r="B1539" s="50" t="s">
        <v>6480</v>
      </c>
      <c r="C1539" s="47">
        <f ca="1">SUMIF([1]Data!$AC$2:$AC$173,C1539,[1]Data!$AD$2:$AD$173)</f>
        <v>0</v>
      </c>
      <c r="D1539" s="51">
        <v>45890</v>
      </c>
      <c r="E1539" s="51">
        <v>45895</v>
      </c>
      <c r="F1539" s="52">
        <v>45890.855545023202</v>
      </c>
      <c r="G1539" s="3" t="s">
        <v>6481</v>
      </c>
      <c r="H1539" s="51"/>
      <c r="I1539" s="2" t="s">
        <v>2487</v>
      </c>
      <c r="J1539" s="3" t="s">
        <v>2488</v>
      </c>
      <c r="K1539" s="2" t="s">
        <v>2489</v>
      </c>
      <c r="L1539" s="2" t="s">
        <v>2490</v>
      </c>
      <c r="M1539" s="3" t="s">
        <v>6482</v>
      </c>
      <c r="N1539" s="2" t="s">
        <v>6483</v>
      </c>
      <c r="O1539" s="2" t="s">
        <v>6484</v>
      </c>
      <c r="P1539" s="2">
        <v>10</v>
      </c>
      <c r="Q1539" s="3" t="s">
        <v>2519</v>
      </c>
      <c r="R1539" s="2" t="s">
        <v>951</v>
      </c>
      <c r="S1539" s="3" t="s">
        <v>2520</v>
      </c>
      <c r="T1539" s="3" t="s">
        <v>2496</v>
      </c>
      <c r="U1539" s="2">
        <v>111058</v>
      </c>
      <c r="V1539" s="2">
        <v>1</v>
      </c>
      <c r="W1539" s="2">
        <v>0</v>
      </c>
      <c r="X1539" s="2" t="s">
        <v>6483</v>
      </c>
      <c r="Z1539" s="51">
        <v>45890.855545173603</v>
      </c>
      <c r="AB1539" s="2" t="s">
        <v>950</v>
      </c>
    </row>
    <row r="1540" spans="1:28" ht="15.75" x14ac:dyDescent="0.25">
      <c r="A1540" s="2">
        <v>1539</v>
      </c>
      <c r="B1540" s="50" t="s">
        <v>6485</v>
      </c>
      <c r="C1540" s="47">
        <f ca="1">SUMIF([1]Data!$AC$2:$AC$173,C1540,[1]Data!$AD$2:$AD$173)</f>
        <v>0</v>
      </c>
      <c r="D1540" s="51">
        <v>45890</v>
      </c>
      <c r="E1540" s="51">
        <v>45895</v>
      </c>
      <c r="F1540" s="52">
        <v>45890.8562916667</v>
      </c>
      <c r="G1540" s="3" t="s">
        <v>6486</v>
      </c>
      <c r="H1540" s="51"/>
      <c r="I1540" s="2" t="s">
        <v>2487</v>
      </c>
      <c r="J1540" s="3" t="s">
        <v>2488</v>
      </c>
      <c r="K1540" s="2" t="s">
        <v>2489</v>
      </c>
      <c r="L1540" s="2" t="s">
        <v>2490</v>
      </c>
      <c r="M1540" s="3" t="s">
        <v>2581</v>
      </c>
      <c r="N1540" s="2" t="s">
        <v>2582</v>
      </c>
      <c r="O1540" s="2" t="s">
        <v>2583</v>
      </c>
      <c r="P1540" s="2">
        <v>10</v>
      </c>
      <c r="Q1540" s="3" t="s">
        <v>2502</v>
      </c>
      <c r="R1540" s="2" t="s">
        <v>981</v>
      </c>
      <c r="S1540" s="3" t="s">
        <v>2503</v>
      </c>
      <c r="T1540" s="3" t="s">
        <v>2496</v>
      </c>
      <c r="U1540" s="2">
        <v>50182</v>
      </c>
      <c r="V1540" s="2">
        <v>1</v>
      </c>
      <c r="W1540" s="2">
        <v>0</v>
      </c>
      <c r="X1540" s="2" t="s">
        <v>2582</v>
      </c>
      <c r="Y1540" s="2" t="s">
        <v>2541</v>
      </c>
      <c r="Z1540" s="51">
        <v>45890.856291006901</v>
      </c>
      <c r="AB1540" s="2" t="s">
        <v>950</v>
      </c>
    </row>
    <row r="1541" spans="1:28" ht="15.75" x14ac:dyDescent="0.25">
      <c r="A1541" s="2">
        <v>1540</v>
      </c>
      <c r="B1541" s="50" t="s">
        <v>6487</v>
      </c>
      <c r="C1541" s="47">
        <f ca="1">SUMIF([1]Data!$AC$2:$AC$173,C1541,[1]Data!$AD$2:$AD$173)</f>
        <v>0</v>
      </c>
      <c r="D1541" s="51">
        <v>45890</v>
      </c>
      <c r="E1541" s="51">
        <v>45890</v>
      </c>
      <c r="F1541" s="52">
        <v>45890.856833912003</v>
      </c>
      <c r="G1541" s="3" t="s">
        <v>6488</v>
      </c>
      <c r="H1541" s="51"/>
      <c r="I1541" s="2" t="s">
        <v>2487</v>
      </c>
      <c r="J1541" s="3" t="s">
        <v>2488</v>
      </c>
      <c r="K1541" s="2" t="s">
        <v>2489</v>
      </c>
      <c r="L1541" s="2" t="s">
        <v>2490</v>
      </c>
      <c r="M1541" s="3" t="s">
        <v>6489</v>
      </c>
      <c r="N1541" s="2" t="s">
        <v>6490</v>
      </c>
      <c r="O1541" s="2" t="s">
        <v>6491</v>
      </c>
      <c r="P1541" s="2">
        <v>10</v>
      </c>
      <c r="Q1541" s="3" t="s">
        <v>2592</v>
      </c>
      <c r="R1541" s="2" t="s">
        <v>959</v>
      </c>
      <c r="S1541" s="3" t="s">
        <v>2593</v>
      </c>
      <c r="T1541" s="3" t="s">
        <v>2496</v>
      </c>
      <c r="U1541" s="2">
        <v>70950</v>
      </c>
      <c r="V1541" s="2">
        <v>2</v>
      </c>
      <c r="W1541" s="2">
        <v>0</v>
      </c>
      <c r="X1541" s="2" t="s">
        <v>6490</v>
      </c>
      <c r="Y1541" s="2" t="s">
        <v>2541</v>
      </c>
      <c r="Z1541" s="51">
        <v>45890.856833680598</v>
      </c>
      <c r="AB1541" s="2" t="s">
        <v>950</v>
      </c>
    </row>
    <row r="1542" spans="1:28" ht="15.75" x14ac:dyDescent="0.25">
      <c r="A1542" s="2">
        <v>1541</v>
      </c>
      <c r="B1542" s="50" t="s">
        <v>6487</v>
      </c>
      <c r="C1542" s="47">
        <f ca="1">SUMIF([1]Data!$AC$2:$AC$173,C1542,[1]Data!$AD$2:$AD$173)</f>
        <v>0</v>
      </c>
      <c r="D1542" s="51">
        <v>45890</v>
      </c>
      <c r="E1542" s="51">
        <v>45890</v>
      </c>
      <c r="F1542" s="52">
        <v>45890.856833912003</v>
      </c>
      <c r="G1542" s="3" t="s">
        <v>6488</v>
      </c>
      <c r="H1542" s="51"/>
      <c r="I1542" s="2" t="s">
        <v>2487</v>
      </c>
      <c r="J1542" s="3" t="s">
        <v>2488</v>
      </c>
      <c r="K1542" s="2" t="s">
        <v>2489</v>
      </c>
      <c r="L1542" s="2" t="s">
        <v>2490</v>
      </c>
      <c r="M1542" s="3" t="s">
        <v>6489</v>
      </c>
      <c r="N1542" s="2" t="s">
        <v>6490</v>
      </c>
      <c r="O1542" s="2" t="s">
        <v>6491</v>
      </c>
      <c r="P1542" s="2">
        <v>20</v>
      </c>
      <c r="Q1542" s="3" t="s">
        <v>2510</v>
      </c>
      <c r="R1542" s="2" t="s">
        <v>955</v>
      </c>
      <c r="S1542" s="3" t="s">
        <v>2511</v>
      </c>
      <c r="T1542" s="3" t="s">
        <v>2496</v>
      </c>
      <c r="U1542" s="2">
        <v>46000</v>
      </c>
      <c r="V1542" s="2">
        <v>2</v>
      </c>
      <c r="W1542" s="2">
        <v>0</v>
      </c>
      <c r="X1542" s="2" t="s">
        <v>6490</v>
      </c>
      <c r="Y1542" s="2" t="s">
        <v>2541</v>
      </c>
      <c r="Z1542" s="51">
        <v>45890.856833680598</v>
      </c>
      <c r="AB1542" s="2" t="s">
        <v>950</v>
      </c>
    </row>
    <row r="1543" spans="1:28" ht="15.75" x14ac:dyDescent="0.25">
      <c r="A1543" s="2">
        <v>1542</v>
      </c>
      <c r="B1543" s="50" t="s">
        <v>6492</v>
      </c>
      <c r="C1543" s="47">
        <f ca="1">SUMIF([1]Data!$AC$2:$AC$173,C1543,[1]Data!$AD$2:$AD$173)</f>
        <v>0</v>
      </c>
      <c r="D1543" s="51">
        <v>45890</v>
      </c>
      <c r="E1543" s="51">
        <v>45890</v>
      </c>
      <c r="F1543" s="52">
        <v>45890.864986770801</v>
      </c>
      <c r="G1543" s="3" t="s">
        <v>6493</v>
      </c>
      <c r="H1543" s="51"/>
      <c r="I1543" s="2" t="s">
        <v>2487</v>
      </c>
      <c r="J1543" s="3" t="s">
        <v>2488</v>
      </c>
      <c r="K1543" s="2" t="s">
        <v>2489</v>
      </c>
      <c r="L1543" s="2" t="s">
        <v>2490</v>
      </c>
      <c r="M1543" s="3" t="s">
        <v>6494</v>
      </c>
      <c r="N1543" s="2" t="s">
        <v>6495</v>
      </c>
      <c r="O1543" s="2" t="s">
        <v>6496</v>
      </c>
      <c r="P1543" s="2">
        <v>10</v>
      </c>
      <c r="Q1543" s="3" t="s">
        <v>2494</v>
      </c>
      <c r="R1543" s="2" t="s">
        <v>1079</v>
      </c>
      <c r="S1543" s="3" t="s">
        <v>2495</v>
      </c>
      <c r="T1543" s="3" t="s">
        <v>2496</v>
      </c>
      <c r="U1543" s="2">
        <v>49500</v>
      </c>
      <c r="V1543" s="2">
        <v>2</v>
      </c>
      <c r="W1543" s="2">
        <v>0</v>
      </c>
      <c r="X1543" s="2" t="s">
        <v>6497</v>
      </c>
      <c r="Y1543" s="2" t="s">
        <v>6498</v>
      </c>
      <c r="Z1543" s="51">
        <v>45890.864985995402</v>
      </c>
      <c r="AB1543" s="2" t="s">
        <v>950</v>
      </c>
    </row>
    <row r="1544" spans="1:28" ht="15.75" x14ac:dyDescent="0.25">
      <c r="A1544" s="2">
        <v>1543</v>
      </c>
      <c r="B1544" s="50" t="s">
        <v>6492</v>
      </c>
      <c r="C1544" s="47">
        <f ca="1">SUMIF([1]Data!$AC$2:$AC$173,C1544,[1]Data!$AD$2:$AD$173)</f>
        <v>0</v>
      </c>
      <c r="D1544" s="51">
        <v>45890</v>
      </c>
      <c r="E1544" s="51">
        <v>45890</v>
      </c>
      <c r="F1544" s="52">
        <v>45890.864986770801</v>
      </c>
      <c r="G1544" s="3" t="s">
        <v>6493</v>
      </c>
      <c r="H1544" s="51"/>
      <c r="I1544" s="2" t="s">
        <v>2487</v>
      </c>
      <c r="J1544" s="3" t="s">
        <v>2488</v>
      </c>
      <c r="K1544" s="2" t="s">
        <v>2489</v>
      </c>
      <c r="L1544" s="2" t="s">
        <v>2490</v>
      </c>
      <c r="M1544" s="3" t="s">
        <v>6494</v>
      </c>
      <c r="N1544" s="2" t="s">
        <v>6495</v>
      </c>
      <c r="O1544" s="2" t="s">
        <v>6496</v>
      </c>
      <c r="P1544" s="2">
        <v>20</v>
      </c>
      <c r="Q1544" s="3" t="s">
        <v>2563</v>
      </c>
      <c r="R1544" s="2" t="s">
        <v>961</v>
      </c>
      <c r="S1544" s="3" t="s">
        <v>2564</v>
      </c>
      <c r="T1544" s="3" t="s">
        <v>2496</v>
      </c>
      <c r="U1544" s="2">
        <v>73431</v>
      </c>
      <c r="V1544" s="2">
        <v>3</v>
      </c>
      <c r="W1544" s="2">
        <v>0</v>
      </c>
      <c r="X1544" s="2" t="s">
        <v>6497</v>
      </c>
      <c r="Y1544" s="2" t="s">
        <v>6498</v>
      </c>
      <c r="Z1544" s="51">
        <v>45890.864985995402</v>
      </c>
      <c r="AB1544" s="2" t="s">
        <v>950</v>
      </c>
    </row>
    <row r="1545" spans="1:28" ht="15.75" x14ac:dyDescent="0.25">
      <c r="A1545" s="2">
        <v>1544</v>
      </c>
      <c r="B1545" s="50" t="s">
        <v>6492</v>
      </c>
      <c r="C1545" s="47">
        <f ca="1">SUMIF([1]Data!$AC$2:$AC$173,C1545,[1]Data!$AD$2:$AD$173)</f>
        <v>0</v>
      </c>
      <c r="D1545" s="51">
        <v>45890</v>
      </c>
      <c r="E1545" s="51">
        <v>45890</v>
      </c>
      <c r="F1545" s="52">
        <v>45890.864986770801</v>
      </c>
      <c r="G1545" s="3" t="s">
        <v>6493</v>
      </c>
      <c r="H1545" s="51"/>
      <c r="I1545" s="2" t="s">
        <v>2487</v>
      </c>
      <c r="J1545" s="3" t="s">
        <v>2488</v>
      </c>
      <c r="K1545" s="2" t="s">
        <v>2489</v>
      </c>
      <c r="L1545" s="2" t="s">
        <v>2490</v>
      </c>
      <c r="M1545" s="3" t="s">
        <v>6494</v>
      </c>
      <c r="N1545" s="2" t="s">
        <v>6495</v>
      </c>
      <c r="O1545" s="2" t="s">
        <v>6496</v>
      </c>
      <c r="P1545" s="2">
        <v>30</v>
      </c>
      <c r="Q1545" s="3" t="s">
        <v>2528</v>
      </c>
      <c r="R1545" s="2" t="s">
        <v>965</v>
      </c>
      <c r="S1545" s="3" t="s">
        <v>2529</v>
      </c>
      <c r="T1545" s="3" t="s">
        <v>2496</v>
      </c>
      <c r="U1545" s="2">
        <v>74250</v>
      </c>
      <c r="V1545" s="2">
        <v>1</v>
      </c>
      <c r="W1545" s="2">
        <v>0</v>
      </c>
      <c r="X1545" s="2" t="s">
        <v>6497</v>
      </c>
      <c r="Y1545" s="2" t="s">
        <v>6498</v>
      </c>
      <c r="Z1545" s="51">
        <v>45890.864985995402</v>
      </c>
      <c r="AB1545" s="2" t="s">
        <v>950</v>
      </c>
    </row>
    <row r="1546" spans="1:28" ht="15.75" x14ac:dyDescent="0.25">
      <c r="A1546" s="2">
        <v>1545</v>
      </c>
      <c r="B1546" s="50" t="s">
        <v>6492</v>
      </c>
      <c r="C1546" s="47">
        <f ca="1">SUMIF([1]Data!$AC$2:$AC$173,C1546,[1]Data!$AD$2:$AD$173)</f>
        <v>0</v>
      </c>
      <c r="D1546" s="51">
        <v>45890</v>
      </c>
      <c r="E1546" s="51">
        <v>45890</v>
      </c>
      <c r="F1546" s="52">
        <v>45890.864986770801</v>
      </c>
      <c r="G1546" s="3" t="s">
        <v>6493</v>
      </c>
      <c r="H1546" s="51"/>
      <c r="I1546" s="2" t="s">
        <v>2487</v>
      </c>
      <c r="J1546" s="3" t="s">
        <v>2488</v>
      </c>
      <c r="K1546" s="2" t="s">
        <v>2489</v>
      </c>
      <c r="L1546" s="2" t="s">
        <v>2490</v>
      </c>
      <c r="M1546" s="3" t="s">
        <v>6494</v>
      </c>
      <c r="N1546" s="2" t="s">
        <v>6495</v>
      </c>
      <c r="O1546" s="2" t="s">
        <v>6496</v>
      </c>
      <c r="P1546" s="2">
        <v>40</v>
      </c>
      <c r="Q1546" s="3" t="s">
        <v>2547</v>
      </c>
      <c r="R1546" s="2" t="s">
        <v>994</v>
      </c>
      <c r="S1546" s="3" t="s">
        <v>2548</v>
      </c>
      <c r="T1546" s="3" t="s">
        <v>2496</v>
      </c>
      <c r="U1546" s="2">
        <v>111606</v>
      </c>
      <c r="V1546" s="2">
        <v>1</v>
      </c>
      <c r="W1546" s="2">
        <v>0</v>
      </c>
      <c r="X1546" s="2" t="s">
        <v>6497</v>
      </c>
      <c r="Y1546" s="2" t="s">
        <v>6498</v>
      </c>
      <c r="Z1546" s="51">
        <v>45890.864985995402</v>
      </c>
      <c r="AB1546" s="2" t="s">
        <v>950</v>
      </c>
    </row>
    <row r="1547" spans="1:28" ht="15.75" x14ac:dyDescent="0.25">
      <c r="A1547" s="2">
        <v>1546</v>
      </c>
      <c r="B1547" s="50" t="s">
        <v>6492</v>
      </c>
      <c r="C1547" s="47">
        <f ca="1">SUMIF([1]Data!$AC$2:$AC$173,C1547,[1]Data!$AD$2:$AD$173)</f>
        <v>0</v>
      </c>
      <c r="D1547" s="51">
        <v>45890</v>
      </c>
      <c r="E1547" s="51">
        <v>45890</v>
      </c>
      <c r="F1547" s="52">
        <v>45890.864986770801</v>
      </c>
      <c r="G1547" s="3" t="s">
        <v>6493</v>
      </c>
      <c r="H1547" s="51"/>
      <c r="I1547" s="2" t="s">
        <v>2487</v>
      </c>
      <c r="J1547" s="3" t="s">
        <v>2488</v>
      </c>
      <c r="K1547" s="2" t="s">
        <v>2489</v>
      </c>
      <c r="L1547" s="2" t="s">
        <v>2490</v>
      </c>
      <c r="M1547" s="3" t="s">
        <v>6494</v>
      </c>
      <c r="N1547" s="2" t="s">
        <v>6495</v>
      </c>
      <c r="O1547" s="2" t="s">
        <v>6496</v>
      </c>
      <c r="P1547" s="2">
        <v>50</v>
      </c>
      <c r="Q1547" s="3" t="s">
        <v>2519</v>
      </c>
      <c r="R1547" s="2" t="s">
        <v>951</v>
      </c>
      <c r="S1547" s="3" t="s">
        <v>2520</v>
      </c>
      <c r="T1547" s="3" t="s">
        <v>2496</v>
      </c>
      <c r="U1547" s="2">
        <v>111058</v>
      </c>
      <c r="V1547" s="2">
        <v>4</v>
      </c>
      <c r="W1547" s="2">
        <v>0</v>
      </c>
      <c r="X1547" s="2" t="s">
        <v>6497</v>
      </c>
      <c r="Y1547" s="2" t="s">
        <v>6498</v>
      </c>
      <c r="Z1547" s="51">
        <v>45890.864985995402</v>
      </c>
      <c r="AB1547" s="2" t="s">
        <v>950</v>
      </c>
    </row>
    <row r="1548" spans="1:28" ht="15.75" x14ac:dyDescent="0.25">
      <c r="A1548" s="2">
        <v>1547</v>
      </c>
      <c r="B1548" s="50" t="s">
        <v>6499</v>
      </c>
      <c r="C1548" s="47">
        <f ca="1">SUMIF([1]Data!$AC$2:$AC$173,C1548,[1]Data!$AD$2:$AD$173)</f>
        <v>0</v>
      </c>
      <c r="D1548" s="51">
        <v>45890</v>
      </c>
      <c r="E1548" s="51">
        <v>45890</v>
      </c>
      <c r="F1548" s="52">
        <v>45890.874032673601</v>
      </c>
      <c r="G1548" s="3" t="s">
        <v>6500</v>
      </c>
      <c r="H1548" s="51"/>
      <c r="I1548" s="2" t="s">
        <v>2487</v>
      </c>
      <c r="J1548" s="3" t="s">
        <v>2488</v>
      </c>
      <c r="K1548" s="2" t="s">
        <v>2489</v>
      </c>
      <c r="L1548" s="2" t="s">
        <v>2490</v>
      </c>
      <c r="M1548" s="3" t="s">
        <v>6494</v>
      </c>
      <c r="N1548" s="2" t="s">
        <v>6495</v>
      </c>
      <c r="O1548" s="2" t="s">
        <v>6496</v>
      </c>
      <c r="P1548" s="2">
        <v>10</v>
      </c>
      <c r="Q1548" s="3" t="s">
        <v>2592</v>
      </c>
      <c r="R1548" s="2" t="s">
        <v>959</v>
      </c>
      <c r="S1548" s="3" t="s">
        <v>2593</v>
      </c>
      <c r="T1548" s="3" t="s">
        <v>2496</v>
      </c>
      <c r="U1548" s="2">
        <v>70950</v>
      </c>
      <c r="V1548" s="2">
        <v>1</v>
      </c>
      <c r="W1548" s="2">
        <v>0</v>
      </c>
      <c r="X1548" s="2" t="s">
        <v>6497</v>
      </c>
      <c r="Y1548" s="2" t="s">
        <v>6498</v>
      </c>
      <c r="Z1548" s="51">
        <v>45890.874031828702</v>
      </c>
      <c r="AB1548" s="2" t="s">
        <v>950</v>
      </c>
    </row>
    <row r="1549" spans="1:28" ht="15.75" x14ac:dyDescent="0.25">
      <c r="A1549" s="2">
        <v>1548</v>
      </c>
      <c r="B1549" s="50" t="s">
        <v>6499</v>
      </c>
      <c r="C1549" s="47">
        <f ca="1">SUMIF([1]Data!$AC$2:$AC$173,C1549,[1]Data!$AD$2:$AD$173)</f>
        <v>0</v>
      </c>
      <c r="D1549" s="51">
        <v>45890</v>
      </c>
      <c r="E1549" s="51">
        <v>45890</v>
      </c>
      <c r="F1549" s="52">
        <v>45890.874032673601</v>
      </c>
      <c r="G1549" s="3" t="s">
        <v>6500</v>
      </c>
      <c r="H1549" s="51"/>
      <c r="I1549" s="2" t="s">
        <v>2487</v>
      </c>
      <c r="J1549" s="3" t="s">
        <v>2488</v>
      </c>
      <c r="K1549" s="2" t="s">
        <v>2489</v>
      </c>
      <c r="L1549" s="2" t="s">
        <v>2490</v>
      </c>
      <c r="M1549" s="3" t="s">
        <v>6494</v>
      </c>
      <c r="N1549" s="2" t="s">
        <v>6495</v>
      </c>
      <c r="O1549" s="2" t="s">
        <v>6496</v>
      </c>
      <c r="P1549" s="2">
        <v>20</v>
      </c>
      <c r="Q1549" s="3" t="s">
        <v>2510</v>
      </c>
      <c r="R1549" s="2" t="s">
        <v>955</v>
      </c>
      <c r="S1549" s="3" t="s">
        <v>2511</v>
      </c>
      <c r="T1549" s="3" t="s">
        <v>2496</v>
      </c>
      <c r="U1549" s="2">
        <v>46000</v>
      </c>
      <c r="V1549" s="2">
        <v>1</v>
      </c>
      <c r="W1549" s="2">
        <v>0</v>
      </c>
      <c r="X1549" s="2" t="s">
        <v>6497</v>
      </c>
      <c r="Y1549" s="2" t="s">
        <v>6498</v>
      </c>
      <c r="Z1549" s="51">
        <v>45890.874031828702</v>
      </c>
      <c r="AB1549" s="2" t="s">
        <v>950</v>
      </c>
    </row>
    <row r="1550" spans="1:28" ht="15.75" x14ac:dyDescent="0.25">
      <c r="A1550" s="2">
        <v>1549</v>
      </c>
      <c r="B1550" s="50" t="s">
        <v>6499</v>
      </c>
      <c r="C1550" s="47">
        <f ca="1">SUMIF([1]Data!$AC$2:$AC$173,C1550,[1]Data!$AD$2:$AD$173)</f>
        <v>0</v>
      </c>
      <c r="D1550" s="51">
        <v>45890</v>
      </c>
      <c r="E1550" s="51">
        <v>45890</v>
      </c>
      <c r="F1550" s="52">
        <v>45890.874032673601</v>
      </c>
      <c r="G1550" s="3" t="s">
        <v>6500</v>
      </c>
      <c r="H1550" s="51"/>
      <c r="I1550" s="2" t="s">
        <v>2487</v>
      </c>
      <c r="J1550" s="3" t="s">
        <v>2488</v>
      </c>
      <c r="K1550" s="2" t="s">
        <v>2489</v>
      </c>
      <c r="L1550" s="2" t="s">
        <v>2490</v>
      </c>
      <c r="M1550" s="3" t="s">
        <v>6494</v>
      </c>
      <c r="N1550" s="2" t="s">
        <v>6495</v>
      </c>
      <c r="O1550" s="2" t="s">
        <v>6496</v>
      </c>
      <c r="P1550" s="2">
        <v>30</v>
      </c>
      <c r="Q1550" s="3" t="s">
        <v>2563</v>
      </c>
      <c r="R1550" s="2" t="s">
        <v>961</v>
      </c>
      <c r="S1550" s="3" t="s">
        <v>2564</v>
      </c>
      <c r="T1550" s="3" t="s">
        <v>2496</v>
      </c>
      <c r="U1550" s="2">
        <v>73431</v>
      </c>
      <c r="V1550" s="2">
        <v>1</v>
      </c>
      <c r="W1550" s="2">
        <v>0</v>
      </c>
      <c r="X1550" s="2" t="s">
        <v>6497</v>
      </c>
      <c r="Y1550" s="2" t="s">
        <v>6498</v>
      </c>
      <c r="Z1550" s="51">
        <v>45890.874031828702</v>
      </c>
      <c r="AB1550" s="2" t="s">
        <v>950</v>
      </c>
    </row>
    <row r="1551" spans="1:28" ht="15.75" x14ac:dyDescent="0.25">
      <c r="A1551" s="2">
        <v>1550</v>
      </c>
      <c r="B1551" s="50" t="s">
        <v>6499</v>
      </c>
      <c r="C1551" s="47">
        <f ca="1">SUMIF([1]Data!$AC$2:$AC$173,C1551,[1]Data!$AD$2:$AD$173)</f>
        <v>0</v>
      </c>
      <c r="D1551" s="51">
        <v>45890</v>
      </c>
      <c r="E1551" s="51">
        <v>45890</v>
      </c>
      <c r="F1551" s="52">
        <v>45890.874032673601</v>
      </c>
      <c r="G1551" s="3" t="s">
        <v>6500</v>
      </c>
      <c r="H1551" s="51"/>
      <c r="I1551" s="2" t="s">
        <v>2487</v>
      </c>
      <c r="J1551" s="3" t="s">
        <v>2488</v>
      </c>
      <c r="K1551" s="2" t="s">
        <v>2489</v>
      </c>
      <c r="L1551" s="2" t="s">
        <v>2490</v>
      </c>
      <c r="M1551" s="3" t="s">
        <v>6494</v>
      </c>
      <c r="N1551" s="2" t="s">
        <v>6495</v>
      </c>
      <c r="O1551" s="2" t="s">
        <v>6496</v>
      </c>
      <c r="P1551" s="2">
        <v>40</v>
      </c>
      <c r="Q1551" s="3" t="s">
        <v>2556</v>
      </c>
      <c r="R1551" s="2" t="s">
        <v>960</v>
      </c>
      <c r="S1551" s="3" t="s">
        <v>2557</v>
      </c>
      <c r="T1551" s="3" t="s">
        <v>2496</v>
      </c>
      <c r="U1551" s="2">
        <v>55595</v>
      </c>
      <c r="V1551" s="2">
        <v>2</v>
      </c>
      <c r="W1551" s="2">
        <v>0</v>
      </c>
      <c r="X1551" s="2" t="s">
        <v>6497</v>
      </c>
      <c r="Y1551" s="2" t="s">
        <v>6498</v>
      </c>
      <c r="Z1551" s="51">
        <v>45890.874031828702</v>
      </c>
      <c r="AB1551" s="2" t="s">
        <v>950</v>
      </c>
    </row>
    <row r="1552" spans="1:28" ht="15.75" x14ac:dyDescent="0.25">
      <c r="A1552" s="2">
        <v>1551</v>
      </c>
      <c r="B1552" s="50" t="s">
        <v>6499</v>
      </c>
      <c r="C1552" s="47">
        <f ca="1">SUMIF([1]Data!$AC$2:$AC$173,C1552,[1]Data!$AD$2:$AD$173)</f>
        <v>0</v>
      </c>
      <c r="D1552" s="51">
        <v>45890</v>
      </c>
      <c r="E1552" s="51">
        <v>45890</v>
      </c>
      <c r="F1552" s="52">
        <v>45890.874032673601</v>
      </c>
      <c r="G1552" s="3" t="s">
        <v>6500</v>
      </c>
      <c r="H1552" s="51"/>
      <c r="I1552" s="2" t="s">
        <v>2487</v>
      </c>
      <c r="J1552" s="3" t="s">
        <v>2488</v>
      </c>
      <c r="K1552" s="2" t="s">
        <v>2489</v>
      </c>
      <c r="L1552" s="2" t="s">
        <v>2490</v>
      </c>
      <c r="M1552" s="3" t="s">
        <v>6494</v>
      </c>
      <c r="N1552" s="2" t="s">
        <v>6495</v>
      </c>
      <c r="O1552" s="2" t="s">
        <v>6496</v>
      </c>
      <c r="P1552" s="2">
        <v>50</v>
      </c>
      <c r="Q1552" s="3" t="s">
        <v>2519</v>
      </c>
      <c r="R1552" s="2" t="s">
        <v>951</v>
      </c>
      <c r="S1552" s="3" t="s">
        <v>2520</v>
      </c>
      <c r="T1552" s="3" t="s">
        <v>2496</v>
      </c>
      <c r="U1552" s="2">
        <v>111058</v>
      </c>
      <c r="V1552" s="2">
        <v>1</v>
      </c>
      <c r="W1552" s="2">
        <v>0</v>
      </c>
      <c r="X1552" s="2" t="s">
        <v>6497</v>
      </c>
      <c r="Y1552" s="2" t="s">
        <v>6498</v>
      </c>
      <c r="Z1552" s="51">
        <v>45890.874031828702</v>
      </c>
      <c r="AB1552" s="2" t="s">
        <v>950</v>
      </c>
    </row>
    <row r="1553" spans="1:28" ht="15.75" x14ac:dyDescent="0.25">
      <c r="A1553" s="2">
        <v>1552</v>
      </c>
      <c r="B1553" s="50" t="s">
        <v>6501</v>
      </c>
      <c r="C1553" s="47">
        <f ca="1">SUMIF([1]Data!$AC$2:$AC$173,C1553,[1]Data!$AD$2:$AD$173)</f>
        <v>0</v>
      </c>
      <c r="D1553" s="51">
        <v>45890</v>
      </c>
      <c r="E1553" s="51">
        <v>45897</v>
      </c>
      <c r="F1553" s="52">
        <v>45890.885113344899</v>
      </c>
      <c r="G1553" s="3" t="s">
        <v>6502</v>
      </c>
      <c r="H1553" s="51"/>
      <c r="I1553" s="2" t="s">
        <v>2487</v>
      </c>
      <c r="J1553" s="3" t="s">
        <v>2488</v>
      </c>
      <c r="K1553" s="2" t="s">
        <v>2489</v>
      </c>
      <c r="L1553" s="2" t="s">
        <v>2490</v>
      </c>
      <c r="M1553" s="3" t="s">
        <v>3971</v>
      </c>
      <c r="N1553" s="2" t="s">
        <v>3972</v>
      </c>
      <c r="O1553" s="2" t="s">
        <v>3973</v>
      </c>
      <c r="P1553" s="2">
        <v>10</v>
      </c>
      <c r="Q1553" s="3" t="s">
        <v>2528</v>
      </c>
      <c r="R1553" s="2" t="s">
        <v>965</v>
      </c>
      <c r="S1553" s="3" t="s">
        <v>2529</v>
      </c>
      <c r="T1553" s="3" t="s">
        <v>2496</v>
      </c>
      <c r="U1553" s="2">
        <v>74250</v>
      </c>
      <c r="V1553" s="2">
        <v>3</v>
      </c>
      <c r="W1553" s="2">
        <v>0</v>
      </c>
      <c r="X1553" s="2" t="s">
        <v>3974</v>
      </c>
      <c r="Y1553" s="2" t="s">
        <v>3975</v>
      </c>
      <c r="Z1553" s="51">
        <v>45890.8851125</v>
      </c>
      <c r="AB1553" s="2" t="s">
        <v>950</v>
      </c>
    </row>
    <row r="1554" spans="1:28" ht="15.75" x14ac:dyDescent="0.25">
      <c r="A1554" s="2">
        <v>1553</v>
      </c>
      <c r="B1554" s="50" t="s">
        <v>6503</v>
      </c>
      <c r="C1554" s="47">
        <f ca="1">SUMIF([1]Data!$AC$2:$AC$173,C1554,[1]Data!$AD$2:$AD$173)</f>
        <v>0</v>
      </c>
      <c r="D1554" s="51">
        <v>45890</v>
      </c>
      <c r="E1554" s="51">
        <v>45893</v>
      </c>
      <c r="F1554" s="52">
        <v>45890.891895949098</v>
      </c>
      <c r="G1554" s="3" t="s">
        <v>6504</v>
      </c>
      <c r="H1554" s="51"/>
      <c r="I1554" s="2" t="s">
        <v>2487</v>
      </c>
      <c r="J1554" s="3" t="s">
        <v>2488</v>
      </c>
      <c r="K1554" s="2" t="s">
        <v>2489</v>
      </c>
      <c r="L1554" s="2" t="s">
        <v>2490</v>
      </c>
      <c r="M1554" s="3" t="s">
        <v>3971</v>
      </c>
      <c r="N1554" s="2" t="s">
        <v>3972</v>
      </c>
      <c r="O1554" s="2" t="s">
        <v>3973</v>
      </c>
      <c r="P1554" s="2">
        <v>10</v>
      </c>
      <c r="Q1554" s="3" t="s">
        <v>2519</v>
      </c>
      <c r="R1554" s="2" t="s">
        <v>951</v>
      </c>
      <c r="S1554" s="3" t="s">
        <v>2520</v>
      </c>
      <c r="T1554" s="3" t="s">
        <v>2496</v>
      </c>
      <c r="U1554" s="2">
        <v>111058</v>
      </c>
      <c r="V1554" s="2">
        <v>1</v>
      </c>
      <c r="W1554" s="2">
        <v>0</v>
      </c>
      <c r="X1554" s="2" t="s">
        <v>3974</v>
      </c>
      <c r="Y1554" s="2" t="s">
        <v>3975</v>
      </c>
      <c r="Z1554" s="51">
        <v>45890.891894942099</v>
      </c>
      <c r="AB1554" s="2" t="s">
        <v>950</v>
      </c>
    </row>
    <row r="1555" spans="1:28" ht="15.75" x14ac:dyDescent="0.25">
      <c r="A1555" s="2">
        <v>1554</v>
      </c>
      <c r="B1555" s="50" t="s">
        <v>6503</v>
      </c>
      <c r="C1555" s="47">
        <f ca="1">SUMIF([1]Data!$AC$2:$AC$173,C1555,[1]Data!$AD$2:$AD$173)</f>
        <v>0</v>
      </c>
      <c r="D1555" s="51">
        <v>45890</v>
      </c>
      <c r="E1555" s="51">
        <v>45893</v>
      </c>
      <c r="F1555" s="52">
        <v>45890.891895949098</v>
      </c>
      <c r="G1555" s="3" t="s">
        <v>6504</v>
      </c>
      <c r="H1555" s="51"/>
      <c r="I1555" s="2" t="s">
        <v>2487</v>
      </c>
      <c r="J1555" s="3" t="s">
        <v>2488</v>
      </c>
      <c r="K1555" s="2" t="s">
        <v>2489</v>
      </c>
      <c r="L1555" s="2" t="s">
        <v>2490</v>
      </c>
      <c r="M1555" s="3" t="s">
        <v>3971</v>
      </c>
      <c r="N1555" s="2" t="s">
        <v>3972</v>
      </c>
      <c r="O1555" s="2" t="s">
        <v>3973</v>
      </c>
      <c r="P1555" s="2">
        <v>20</v>
      </c>
      <c r="Q1555" s="3" t="s">
        <v>2563</v>
      </c>
      <c r="R1555" s="2" t="s">
        <v>961</v>
      </c>
      <c r="S1555" s="3" t="s">
        <v>2564</v>
      </c>
      <c r="T1555" s="3" t="s">
        <v>2496</v>
      </c>
      <c r="U1555" s="2">
        <v>73431</v>
      </c>
      <c r="V1555" s="2">
        <v>1</v>
      </c>
      <c r="W1555" s="2">
        <v>0</v>
      </c>
      <c r="X1555" s="2" t="s">
        <v>3974</v>
      </c>
      <c r="Y1555" s="2" t="s">
        <v>3975</v>
      </c>
      <c r="Z1555" s="51">
        <v>45890.891894942099</v>
      </c>
      <c r="AB1555" s="2" t="s">
        <v>950</v>
      </c>
    </row>
    <row r="1556" spans="1:28" ht="15.75" x14ac:dyDescent="0.25">
      <c r="A1556" s="2">
        <v>1555</v>
      </c>
      <c r="B1556" s="50" t="s">
        <v>6505</v>
      </c>
      <c r="C1556" s="47">
        <f ca="1">SUMIF([1]Data!$AC$2:$AC$173,C1556,[1]Data!$AD$2:$AD$173)</f>
        <v>0</v>
      </c>
      <c r="D1556" s="51">
        <v>45890</v>
      </c>
      <c r="E1556" s="51">
        <v>45895</v>
      </c>
      <c r="F1556" s="52">
        <v>45890.896809027799</v>
      </c>
      <c r="G1556" s="3" t="s">
        <v>6506</v>
      </c>
      <c r="H1556" s="51"/>
      <c r="I1556" s="2" t="s">
        <v>2487</v>
      </c>
      <c r="J1556" s="3" t="s">
        <v>2488</v>
      </c>
      <c r="K1556" s="2" t="s">
        <v>2489</v>
      </c>
      <c r="L1556" s="2" t="s">
        <v>2490</v>
      </c>
      <c r="M1556" s="3" t="s">
        <v>6507</v>
      </c>
      <c r="N1556" s="2" t="s">
        <v>6508</v>
      </c>
      <c r="O1556" s="2" t="s">
        <v>6509</v>
      </c>
      <c r="P1556" s="2">
        <v>10</v>
      </c>
      <c r="Q1556" s="3" t="s">
        <v>2563</v>
      </c>
      <c r="R1556" s="2" t="s">
        <v>961</v>
      </c>
      <c r="S1556" s="3" t="s">
        <v>2564</v>
      </c>
      <c r="T1556" s="3" t="s">
        <v>2496</v>
      </c>
      <c r="U1556" s="2">
        <v>73431</v>
      </c>
      <c r="V1556" s="2">
        <v>1</v>
      </c>
      <c r="W1556" s="2">
        <v>0</v>
      </c>
      <c r="X1556" s="2" t="s">
        <v>6508</v>
      </c>
      <c r="Y1556" s="2" t="s">
        <v>6510</v>
      </c>
      <c r="Z1556" s="51">
        <v>45890.896807951402</v>
      </c>
      <c r="AA1556" s="2" t="s">
        <v>6511</v>
      </c>
      <c r="AB1556" s="2" t="s">
        <v>950</v>
      </c>
    </row>
    <row r="1557" spans="1:28" ht="15.75" x14ac:dyDescent="0.25">
      <c r="A1557" s="2">
        <v>1556</v>
      </c>
      <c r="B1557" s="50" t="s">
        <v>6512</v>
      </c>
      <c r="C1557" s="47">
        <f ca="1">SUMIF([1]Data!$AC$2:$AC$173,C1557,[1]Data!$AD$2:$AD$173)</f>
        <v>0</v>
      </c>
      <c r="D1557" s="51">
        <v>45890</v>
      </c>
      <c r="E1557" s="51">
        <v>45895</v>
      </c>
      <c r="F1557" s="52">
        <v>45890.904219641197</v>
      </c>
      <c r="G1557" s="3" t="s">
        <v>6513</v>
      </c>
      <c r="H1557" s="51"/>
      <c r="I1557" s="2" t="s">
        <v>2487</v>
      </c>
      <c r="J1557" s="3" t="s">
        <v>2488</v>
      </c>
      <c r="K1557" s="2" t="s">
        <v>2489</v>
      </c>
      <c r="L1557" s="2" t="s">
        <v>2490</v>
      </c>
      <c r="M1557" s="3" t="s">
        <v>6514</v>
      </c>
      <c r="N1557" s="2" t="s">
        <v>6515</v>
      </c>
      <c r="O1557" s="2" t="s">
        <v>6516</v>
      </c>
      <c r="P1557" s="2">
        <v>10</v>
      </c>
      <c r="Q1557" s="3" t="s">
        <v>2519</v>
      </c>
      <c r="R1557" s="2" t="s">
        <v>951</v>
      </c>
      <c r="S1557" s="3" t="s">
        <v>2520</v>
      </c>
      <c r="T1557" s="3" t="s">
        <v>2496</v>
      </c>
      <c r="U1557" s="2">
        <v>111058</v>
      </c>
      <c r="V1557" s="2">
        <v>2</v>
      </c>
      <c r="W1557" s="2">
        <v>0</v>
      </c>
      <c r="X1557" s="2" t="s">
        <v>6515</v>
      </c>
      <c r="Z1557" s="51">
        <v>45890.904218634299</v>
      </c>
      <c r="AB1557" s="2" t="s">
        <v>950</v>
      </c>
    </row>
    <row r="1558" spans="1:28" ht="15.75" x14ac:dyDescent="0.25">
      <c r="A1558" s="2">
        <v>1557</v>
      </c>
      <c r="B1558" s="50" t="s">
        <v>6517</v>
      </c>
      <c r="C1558" s="47">
        <f ca="1">SUMIF([1]Data!$AC$2:$AC$173,C1558,[1]Data!$AD$2:$AD$173)</f>
        <v>0</v>
      </c>
      <c r="D1558" s="51">
        <v>45890</v>
      </c>
      <c r="E1558" s="51">
        <v>45890</v>
      </c>
      <c r="F1558" s="52">
        <v>45890.923795636598</v>
      </c>
      <c r="G1558" s="3" t="s">
        <v>6518</v>
      </c>
      <c r="H1558" s="51"/>
      <c r="I1558" s="2" t="s">
        <v>2487</v>
      </c>
      <c r="J1558" s="3" t="s">
        <v>2488</v>
      </c>
      <c r="K1558" s="2" t="s">
        <v>2489</v>
      </c>
      <c r="L1558" s="2" t="s">
        <v>2490</v>
      </c>
      <c r="M1558" s="3" t="s">
        <v>6519</v>
      </c>
      <c r="N1558" s="2" t="s">
        <v>6520</v>
      </c>
      <c r="O1558" s="2" t="s">
        <v>6521</v>
      </c>
      <c r="P1558" s="2">
        <v>10</v>
      </c>
      <c r="Q1558" s="3" t="s">
        <v>2510</v>
      </c>
      <c r="R1558" s="2" t="s">
        <v>955</v>
      </c>
      <c r="S1558" s="3" t="s">
        <v>2511</v>
      </c>
      <c r="T1558" s="3" t="s">
        <v>2496</v>
      </c>
      <c r="U1558" s="2">
        <v>46000</v>
      </c>
      <c r="V1558" s="2">
        <v>4</v>
      </c>
      <c r="W1558" s="2">
        <v>0</v>
      </c>
      <c r="X1558" s="2" t="s">
        <v>6520</v>
      </c>
      <c r="Y1558" s="2" t="s">
        <v>2541</v>
      </c>
      <c r="Z1558" s="51">
        <v>45890.923794328701</v>
      </c>
      <c r="AB1558" s="2" t="s">
        <v>950</v>
      </c>
    </row>
    <row r="1559" spans="1:28" ht="15.75" x14ac:dyDescent="0.25">
      <c r="A1559" s="2">
        <v>1558</v>
      </c>
      <c r="B1559" s="50" t="s">
        <v>6522</v>
      </c>
      <c r="C1559" s="47">
        <f ca="1">SUMIF([1]Data!$AC$2:$AC$173,C1559,[1]Data!$AD$2:$AD$173)</f>
        <v>0</v>
      </c>
      <c r="D1559" s="51">
        <v>45891</v>
      </c>
      <c r="E1559" s="51">
        <v>45891</v>
      </c>
      <c r="F1559" s="52">
        <v>45891.282671840301</v>
      </c>
      <c r="G1559" s="3" t="s">
        <v>6523</v>
      </c>
      <c r="H1559" s="51"/>
      <c r="I1559" s="2" t="s">
        <v>2487</v>
      </c>
      <c r="J1559" s="3" t="s">
        <v>2488</v>
      </c>
      <c r="K1559" s="2" t="s">
        <v>2489</v>
      </c>
      <c r="L1559" s="2" t="s">
        <v>2490</v>
      </c>
      <c r="M1559" s="3" t="s">
        <v>2768</v>
      </c>
      <c r="N1559" s="2" t="s">
        <v>2769</v>
      </c>
      <c r="O1559" s="2" t="s">
        <v>2770</v>
      </c>
      <c r="P1559" s="2">
        <v>10</v>
      </c>
      <c r="Q1559" s="3" t="s">
        <v>2528</v>
      </c>
      <c r="R1559" s="2" t="s">
        <v>965</v>
      </c>
      <c r="S1559" s="3" t="s">
        <v>2529</v>
      </c>
      <c r="T1559" s="3" t="s">
        <v>2496</v>
      </c>
      <c r="U1559" s="2">
        <v>74250</v>
      </c>
      <c r="V1559" s="2">
        <v>1</v>
      </c>
      <c r="W1559" s="2">
        <v>0</v>
      </c>
      <c r="X1559" s="2" t="s">
        <v>2769</v>
      </c>
      <c r="Z1559" s="51">
        <v>45891.2826706829</v>
      </c>
      <c r="AB1559" s="2" t="s">
        <v>950</v>
      </c>
    </row>
    <row r="1560" spans="1:28" ht="15.75" x14ac:dyDescent="0.25">
      <c r="A1560" s="2">
        <v>1559</v>
      </c>
      <c r="B1560" s="50" t="s">
        <v>6522</v>
      </c>
      <c r="C1560" s="47">
        <f ca="1">SUMIF([1]Data!$AC$2:$AC$173,C1560,[1]Data!$AD$2:$AD$173)</f>
        <v>0</v>
      </c>
      <c r="D1560" s="51">
        <v>45891</v>
      </c>
      <c r="E1560" s="51">
        <v>45891</v>
      </c>
      <c r="F1560" s="52">
        <v>45891.282671840301</v>
      </c>
      <c r="G1560" s="3" t="s">
        <v>6523</v>
      </c>
      <c r="H1560" s="51"/>
      <c r="I1560" s="2" t="s">
        <v>2487</v>
      </c>
      <c r="J1560" s="3" t="s">
        <v>2488</v>
      </c>
      <c r="K1560" s="2" t="s">
        <v>2489</v>
      </c>
      <c r="L1560" s="2" t="s">
        <v>2490</v>
      </c>
      <c r="M1560" s="3" t="s">
        <v>2768</v>
      </c>
      <c r="N1560" s="2" t="s">
        <v>2769</v>
      </c>
      <c r="O1560" s="2" t="s">
        <v>2770</v>
      </c>
      <c r="P1560" s="2">
        <v>20</v>
      </c>
      <c r="Q1560" s="3" t="s">
        <v>2494</v>
      </c>
      <c r="R1560" s="2" t="s">
        <v>1079</v>
      </c>
      <c r="S1560" s="3" t="s">
        <v>2495</v>
      </c>
      <c r="T1560" s="3" t="s">
        <v>2496</v>
      </c>
      <c r="U1560" s="2">
        <v>49500</v>
      </c>
      <c r="V1560" s="2">
        <v>1</v>
      </c>
      <c r="W1560" s="2">
        <v>0</v>
      </c>
      <c r="X1560" s="2" t="s">
        <v>2769</v>
      </c>
      <c r="Z1560" s="51">
        <v>45891.2826706829</v>
      </c>
      <c r="AB1560" s="2" t="s">
        <v>950</v>
      </c>
    </row>
    <row r="1561" spans="1:28" ht="15.75" x14ac:dyDescent="0.25">
      <c r="A1561" s="2">
        <v>1560</v>
      </c>
      <c r="B1561" s="50" t="s">
        <v>6524</v>
      </c>
      <c r="C1561" s="47">
        <f ca="1">SUMIF([1]Data!$AC$2:$AC$173,C1561,[1]Data!$AD$2:$AD$173)</f>
        <v>0</v>
      </c>
      <c r="D1561" s="51">
        <v>45891</v>
      </c>
      <c r="E1561" s="51">
        <v>45896</v>
      </c>
      <c r="F1561" s="52">
        <v>45891.285708217598</v>
      </c>
      <c r="G1561" s="3" t="s">
        <v>6525</v>
      </c>
      <c r="H1561" s="51"/>
      <c r="I1561" s="2" t="s">
        <v>2487</v>
      </c>
      <c r="J1561" s="3" t="s">
        <v>2488</v>
      </c>
      <c r="K1561" s="2" t="s">
        <v>2489</v>
      </c>
      <c r="L1561" s="2" t="s">
        <v>2490</v>
      </c>
      <c r="M1561" s="3" t="s">
        <v>6526</v>
      </c>
      <c r="N1561" s="2" t="s">
        <v>6527</v>
      </c>
      <c r="O1561" s="2" t="s">
        <v>6528</v>
      </c>
      <c r="P1561" s="2">
        <v>10</v>
      </c>
      <c r="Q1561" s="3" t="s">
        <v>2519</v>
      </c>
      <c r="R1561" s="2" t="s">
        <v>951</v>
      </c>
      <c r="S1561" s="3" t="s">
        <v>2520</v>
      </c>
      <c r="T1561" s="3" t="s">
        <v>2496</v>
      </c>
      <c r="U1561" s="2">
        <v>111058</v>
      </c>
      <c r="V1561" s="2">
        <v>1</v>
      </c>
      <c r="W1561" s="2">
        <v>0</v>
      </c>
      <c r="X1561" s="2" t="s">
        <v>6527</v>
      </c>
      <c r="Z1561" s="51">
        <v>45891.285707060197</v>
      </c>
      <c r="AB1561" s="2" t="s">
        <v>950</v>
      </c>
    </row>
    <row r="1562" spans="1:28" ht="15.75" x14ac:dyDescent="0.25">
      <c r="A1562" s="2">
        <v>1561</v>
      </c>
      <c r="B1562" s="50" t="s">
        <v>6529</v>
      </c>
      <c r="C1562" s="47">
        <f ca="1">SUMIF([1]Data!$AC$2:$AC$173,C1562,[1]Data!$AD$2:$AD$173)</f>
        <v>0</v>
      </c>
      <c r="D1562" s="51">
        <v>45891</v>
      </c>
      <c r="E1562" s="51">
        <v>45891</v>
      </c>
      <c r="F1562" s="52">
        <v>45891.3163389236</v>
      </c>
      <c r="G1562" s="3" t="s">
        <v>6530</v>
      </c>
      <c r="H1562" s="51"/>
      <c r="I1562" s="2" t="s">
        <v>2487</v>
      </c>
      <c r="J1562" s="3" t="s">
        <v>2488</v>
      </c>
      <c r="K1562" s="2" t="s">
        <v>2489</v>
      </c>
      <c r="L1562" s="2" t="s">
        <v>2490</v>
      </c>
      <c r="M1562" s="3" t="s">
        <v>6531</v>
      </c>
      <c r="N1562" s="2" t="s">
        <v>6532</v>
      </c>
      <c r="O1562" s="2" t="s">
        <v>6533</v>
      </c>
      <c r="P1562" s="2">
        <v>10</v>
      </c>
      <c r="Q1562" s="3" t="s">
        <v>2510</v>
      </c>
      <c r="R1562" s="2" t="s">
        <v>955</v>
      </c>
      <c r="S1562" s="3" t="s">
        <v>2511</v>
      </c>
      <c r="T1562" s="3" t="s">
        <v>2496</v>
      </c>
      <c r="U1562" s="2">
        <v>46000</v>
      </c>
      <c r="V1562" s="2">
        <v>4</v>
      </c>
      <c r="W1562" s="2">
        <v>0</v>
      </c>
      <c r="X1562" s="2" t="s">
        <v>6532</v>
      </c>
      <c r="Z1562" s="51">
        <v>45891.316337418997</v>
      </c>
      <c r="AB1562" s="2" t="s">
        <v>950</v>
      </c>
    </row>
    <row r="1563" spans="1:28" ht="15.75" x14ac:dyDescent="0.25">
      <c r="A1563" s="2">
        <v>1562</v>
      </c>
      <c r="B1563" s="50" t="s">
        <v>6534</v>
      </c>
      <c r="C1563" s="47">
        <f ca="1">SUMIF([1]Data!$AC$2:$AC$173,C1563,[1]Data!$AD$2:$AD$173)</f>
        <v>0</v>
      </c>
      <c r="D1563" s="51">
        <v>45891</v>
      </c>
      <c r="E1563" s="51">
        <v>45891</v>
      </c>
      <c r="F1563" s="52">
        <v>45891.332644444403</v>
      </c>
      <c r="G1563" s="3" t="s">
        <v>6535</v>
      </c>
      <c r="H1563" s="51"/>
      <c r="I1563" s="2" t="s">
        <v>2487</v>
      </c>
      <c r="J1563" s="3" t="s">
        <v>2488</v>
      </c>
      <c r="K1563" s="2" t="s">
        <v>2489</v>
      </c>
      <c r="L1563" s="2" t="s">
        <v>2490</v>
      </c>
      <c r="M1563" s="3" t="s">
        <v>4136</v>
      </c>
      <c r="N1563" s="2" t="s">
        <v>4137</v>
      </c>
      <c r="O1563" s="2" t="s">
        <v>4138</v>
      </c>
      <c r="P1563" s="2">
        <v>10</v>
      </c>
      <c r="Q1563" s="3" t="s">
        <v>2502</v>
      </c>
      <c r="R1563" s="2" t="s">
        <v>981</v>
      </c>
      <c r="S1563" s="3" t="s">
        <v>2503</v>
      </c>
      <c r="T1563" s="3" t="s">
        <v>2496</v>
      </c>
      <c r="U1563" s="2">
        <v>50182</v>
      </c>
      <c r="V1563" s="2">
        <v>2</v>
      </c>
      <c r="W1563" s="2">
        <v>0</v>
      </c>
      <c r="X1563" s="2" t="s">
        <v>4137</v>
      </c>
      <c r="Z1563" s="51">
        <v>45891.332642743102</v>
      </c>
      <c r="AB1563" s="2" t="s">
        <v>950</v>
      </c>
    </row>
    <row r="1564" spans="1:28" ht="15.75" x14ac:dyDescent="0.25">
      <c r="A1564" s="2">
        <v>1563</v>
      </c>
      <c r="B1564" s="50" t="s">
        <v>6536</v>
      </c>
      <c r="C1564" s="47">
        <f ca="1">SUMIF([1]Data!$AC$2:$AC$173,C1564,[1]Data!$AD$2:$AD$173)</f>
        <v>0</v>
      </c>
      <c r="D1564" s="51">
        <v>45891</v>
      </c>
      <c r="E1564" s="51">
        <v>45891</v>
      </c>
      <c r="F1564" s="52">
        <v>45891.3410574421</v>
      </c>
      <c r="G1564" s="3" t="s">
        <v>6537</v>
      </c>
      <c r="H1564" s="51"/>
      <c r="I1564" s="2" t="s">
        <v>2487</v>
      </c>
      <c r="J1564" s="3" t="s">
        <v>2488</v>
      </c>
      <c r="K1564" s="2" t="s">
        <v>2489</v>
      </c>
      <c r="L1564" s="2" t="s">
        <v>2490</v>
      </c>
      <c r="M1564" s="3" t="s">
        <v>6538</v>
      </c>
      <c r="N1564" s="2" t="s">
        <v>6539</v>
      </c>
      <c r="O1564" s="2" t="s">
        <v>6540</v>
      </c>
      <c r="P1564" s="2">
        <v>10</v>
      </c>
      <c r="Q1564" s="3" t="s">
        <v>2502</v>
      </c>
      <c r="R1564" s="2" t="s">
        <v>981</v>
      </c>
      <c r="S1564" s="3" t="s">
        <v>2503</v>
      </c>
      <c r="T1564" s="3" t="s">
        <v>2496</v>
      </c>
      <c r="U1564" s="2">
        <v>50182</v>
      </c>
      <c r="V1564" s="2">
        <v>1</v>
      </c>
      <c r="W1564" s="2">
        <v>0</v>
      </c>
      <c r="X1564" s="2" t="s">
        <v>6539</v>
      </c>
      <c r="Y1564" s="2" t="s">
        <v>6541</v>
      </c>
      <c r="Z1564" s="51">
        <v>45891.341055868099</v>
      </c>
      <c r="AB1564" s="2" t="s">
        <v>950</v>
      </c>
    </row>
    <row r="1565" spans="1:28" ht="15.75" x14ac:dyDescent="0.25">
      <c r="A1565" s="2">
        <v>1564</v>
      </c>
      <c r="B1565" s="50" t="s">
        <v>6536</v>
      </c>
      <c r="C1565" s="47">
        <f ca="1">SUMIF([1]Data!$AC$2:$AC$173,C1565,[1]Data!$AD$2:$AD$173)</f>
        <v>0</v>
      </c>
      <c r="D1565" s="51">
        <v>45891</v>
      </c>
      <c r="E1565" s="51">
        <v>45891</v>
      </c>
      <c r="F1565" s="52">
        <v>45891.3410574421</v>
      </c>
      <c r="G1565" s="3" t="s">
        <v>6537</v>
      </c>
      <c r="H1565" s="51"/>
      <c r="I1565" s="2" t="s">
        <v>2487</v>
      </c>
      <c r="J1565" s="3" t="s">
        <v>2488</v>
      </c>
      <c r="K1565" s="2" t="s">
        <v>2489</v>
      </c>
      <c r="L1565" s="2" t="s">
        <v>2490</v>
      </c>
      <c r="M1565" s="3" t="s">
        <v>6538</v>
      </c>
      <c r="N1565" s="2" t="s">
        <v>6539</v>
      </c>
      <c r="O1565" s="2" t="s">
        <v>6540</v>
      </c>
      <c r="P1565" s="2">
        <v>20</v>
      </c>
      <c r="Q1565" s="3" t="s">
        <v>2510</v>
      </c>
      <c r="R1565" s="2" t="s">
        <v>955</v>
      </c>
      <c r="S1565" s="3" t="s">
        <v>2511</v>
      </c>
      <c r="T1565" s="3" t="s">
        <v>2496</v>
      </c>
      <c r="U1565" s="2">
        <v>46000</v>
      </c>
      <c r="V1565" s="2">
        <v>10</v>
      </c>
      <c r="W1565" s="2">
        <v>0</v>
      </c>
      <c r="X1565" s="2" t="s">
        <v>6539</v>
      </c>
      <c r="Y1565" s="2" t="s">
        <v>6541</v>
      </c>
      <c r="Z1565" s="51">
        <v>45891.341055868099</v>
      </c>
      <c r="AB1565" s="2" t="s">
        <v>950</v>
      </c>
    </row>
    <row r="1566" spans="1:28" ht="15.75" x14ac:dyDescent="0.25">
      <c r="A1566" s="2">
        <v>1565</v>
      </c>
      <c r="B1566" s="50" t="s">
        <v>6542</v>
      </c>
      <c r="C1566" s="47">
        <f ca="1">SUMIF([1]Data!$AC$2:$AC$173,C1566,[1]Data!$AD$2:$AD$173)</f>
        <v>0</v>
      </c>
      <c r="D1566" s="51">
        <v>45891</v>
      </c>
      <c r="E1566" s="51">
        <v>45896</v>
      </c>
      <c r="F1566" s="52">
        <v>45891.354713310197</v>
      </c>
      <c r="G1566" s="3" t="s">
        <v>6543</v>
      </c>
      <c r="H1566" s="51"/>
      <c r="I1566" s="2" t="s">
        <v>2487</v>
      </c>
      <c r="J1566" s="3" t="s">
        <v>2488</v>
      </c>
      <c r="K1566" s="2" t="s">
        <v>2489</v>
      </c>
      <c r="L1566" s="2" t="s">
        <v>2490</v>
      </c>
      <c r="M1566" s="3" t="s">
        <v>6544</v>
      </c>
      <c r="N1566" s="2" t="s">
        <v>6545</v>
      </c>
      <c r="O1566" s="2" t="s">
        <v>6546</v>
      </c>
      <c r="P1566" s="2">
        <v>10</v>
      </c>
      <c r="Q1566" s="3" t="s">
        <v>2556</v>
      </c>
      <c r="R1566" s="2" t="s">
        <v>960</v>
      </c>
      <c r="S1566" s="3" t="s">
        <v>2557</v>
      </c>
      <c r="T1566" s="3" t="s">
        <v>2496</v>
      </c>
      <c r="U1566" s="2">
        <v>55595</v>
      </c>
      <c r="V1566" s="2">
        <v>6</v>
      </c>
      <c r="W1566" s="2">
        <v>0</v>
      </c>
      <c r="X1566" s="2" t="s">
        <v>6547</v>
      </c>
      <c r="Y1566" s="2" t="s">
        <v>2541</v>
      </c>
      <c r="Z1566" s="51">
        <v>45891.354711458298</v>
      </c>
      <c r="AB1566" s="2" t="s">
        <v>950</v>
      </c>
    </row>
    <row r="1567" spans="1:28" ht="15.75" x14ac:dyDescent="0.25">
      <c r="A1567" s="2">
        <v>1566</v>
      </c>
      <c r="B1567" s="50" t="s">
        <v>6548</v>
      </c>
      <c r="C1567" s="47">
        <f ca="1">SUMIF([1]Data!$AC$2:$AC$173,C1567,[1]Data!$AD$2:$AD$173)</f>
        <v>0</v>
      </c>
      <c r="D1567" s="51">
        <v>45891</v>
      </c>
      <c r="E1567" s="51">
        <v>45896</v>
      </c>
      <c r="F1567" s="52">
        <v>45891.359136111103</v>
      </c>
      <c r="G1567" s="3" t="s">
        <v>6549</v>
      </c>
      <c r="H1567" s="51"/>
      <c r="I1567" s="2" t="s">
        <v>2487</v>
      </c>
      <c r="J1567" s="3" t="s">
        <v>2488</v>
      </c>
      <c r="K1567" s="2" t="s">
        <v>2489</v>
      </c>
      <c r="L1567" s="2" t="s">
        <v>2490</v>
      </c>
      <c r="M1567" s="3" t="s">
        <v>6550</v>
      </c>
      <c r="N1567" s="2" t="s">
        <v>6551</v>
      </c>
      <c r="O1567" s="2" t="s">
        <v>6552</v>
      </c>
      <c r="P1567" s="2">
        <v>10</v>
      </c>
      <c r="Q1567" s="3" t="s">
        <v>2519</v>
      </c>
      <c r="R1567" s="2" t="s">
        <v>951</v>
      </c>
      <c r="S1567" s="3" t="s">
        <v>2520</v>
      </c>
      <c r="T1567" s="3" t="s">
        <v>2496</v>
      </c>
      <c r="U1567" s="2">
        <v>111058</v>
      </c>
      <c r="V1567" s="2">
        <v>2</v>
      </c>
      <c r="W1567" s="2">
        <v>0</v>
      </c>
      <c r="X1567" s="2" t="s">
        <v>6551</v>
      </c>
      <c r="Y1567" s="2" t="s">
        <v>2541</v>
      </c>
      <c r="Z1567" s="51">
        <v>45891.359134455997</v>
      </c>
      <c r="AA1567" s="2" t="s">
        <v>6553</v>
      </c>
      <c r="AB1567" s="2" t="s">
        <v>950</v>
      </c>
    </row>
    <row r="1568" spans="1:28" ht="15.75" x14ac:dyDescent="0.25">
      <c r="A1568" s="2">
        <v>1567</v>
      </c>
      <c r="B1568" s="50" t="s">
        <v>6554</v>
      </c>
      <c r="C1568" s="47">
        <f ca="1">SUMIF([1]Data!$AC$2:$AC$173,C1568,[1]Data!$AD$2:$AD$173)</f>
        <v>0</v>
      </c>
      <c r="D1568" s="51">
        <v>45891</v>
      </c>
      <c r="E1568" s="51">
        <v>45896</v>
      </c>
      <c r="F1568" s="52">
        <v>45891.3851933681</v>
      </c>
      <c r="G1568" s="3" t="s">
        <v>6555</v>
      </c>
      <c r="H1568" s="51"/>
      <c r="I1568" s="2" t="s">
        <v>2487</v>
      </c>
      <c r="J1568" s="3" t="s">
        <v>2488</v>
      </c>
      <c r="K1568" s="2" t="s">
        <v>2489</v>
      </c>
      <c r="L1568" s="2" t="s">
        <v>2490</v>
      </c>
      <c r="M1568" s="3" t="s">
        <v>6556</v>
      </c>
      <c r="N1568" s="2" t="s">
        <v>6557</v>
      </c>
      <c r="O1568" s="2" t="s">
        <v>6558</v>
      </c>
      <c r="P1568" s="2">
        <v>10</v>
      </c>
      <c r="Q1568" s="3" t="s">
        <v>2556</v>
      </c>
      <c r="R1568" s="2" t="s">
        <v>960</v>
      </c>
      <c r="S1568" s="3" t="s">
        <v>2557</v>
      </c>
      <c r="T1568" s="3" t="s">
        <v>2496</v>
      </c>
      <c r="U1568" s="2">
        <v>55595</v>
      </c>
      <c r="V1568" s="2">
        <v>1</v>
      </c>
      <c r="W1568" s="2">
        <v>0</v>
      </c>
      <c r="X1568" s="2" t="s">
        <v>6557</v>
      </c>
      <c r="Y1568" s="2" t="s">
        <v>6559</v>
      </c>
      <c r="Z1568" s="51">
        <v>45891.385192280097</v>
      </c>
      <c r="AB1568" s="2" t="s">
        <v>950</v>
      </c>
    </row>
    <row r="1569" spans="1:28" ht="15.75" x14ac:dyDescent="0.25">
      <c r="A1569" s="2">
        <v>1568</v>
      </c>
      <c r="B1569" s="50" t="s">
        <v>6554</v>
      </c>
      <c r="C1569" s="47">
        <f ca="1">SUMIF([1]Data!$AC$2:$AC$173,C1569,[1]Data!$AD$2:$AD$173)</f>
        <v>0</v>
      </c>
      <c r="D1569" s="51">
        <v>45891</v>
      </c>
      <c r="E1569" s="51">
        <v>45896</v>
      </c>
      <c r="F1569" s="52">
        <v>45891.3851933681</v>
      </c>
      <c r="G1569" s="3" t="s">
        <v>6555</v>
      </c>
      <c r="H1569" s="51"/>
      <c r="I1569" s="2" t="s">
        <v>2487</v>
      </c>
      <c r="J1569" s="3" t="s">
        <v>2488</v>
      </c>
      <c r="K1569" s="2" t="s">
        <v>2489</v>
      </c>
      <c r="L1569" s="2" t="s">
        <v>2490</v>
      </c>
      <c r="M1569" s="3" t="s">
        <v>6556</v>
      </c>
      <c r="N1569" s="2" t="s">
        <v>6557</v>
      </c>
      <c r="O1569" s="2" t="s">
        <v>6558</v>
      </c>
      <c r="P1569" s="2">
        <v>20</v>
      </c>
      <c r="Q1569" s="3" t="s">
        <v>2502</v>
      </c>
      <c r="R1569" s="2" t="s">
        <v>981</v>
      </c>
      <c r="S1569" s="3" t="s">
        <v>2503</v>
      </c>
      <c r="T1569" s="3" t="s">
        <v>2496</v>
      </c>
      <c r="U1569" s="2">
        <v>50182</v>
      </c>
      <c r="V1569" s="2">
        <v>1</v>
      </c>
      <c r="W1569" s="2">
        <v>0</v>
      </c>
      <c r="X1569" s="2" t="s">
        <v>6557</v>
      </c>
      <c r="Y1569" s="2" t="s">
        <v>6559</v>
      </c>
      <c r="Z1569" s="51">
        <v>45891.385192280097</v>
      </c>
      <c r="AB1569" s="2" t="s">
        <v>950</v>
      </c>
    </row>
    <row r="1570" spans="1:28" ht="15.75" x14ac:dyDescent="0.25">
      <c r="A1570" s="2">
        <v>1569</v>
      </c>
      <c r="B1570" s="50" t="s">
        <v>6560</v>
      </c>
      <c r="C1570" s="47">
        <f ca="1">SUMIF([1]Data!$AC$2:$AC$173,C1570,[1]Data!$AD$2:$AD$173)</f>
        <v>0</v>
      </c>
      <c r="D1570" s="51">
        <v>45891</v>
      </c>
      <c r="E1570" s="51">
        <v>45891</v>
      </c>
      <c r="F1570" s="52">
        <v>45891.388785613402</v>
      </c>
      <c r="G1570" s="3" t="s">
        <v>6561</v>
      </c>
      <c r="H1570" s="51"/>
      <c r="I1570" s="2" t="s">
        <v>2487</v>
      </c>
      <c r="J1570" s="3" t="s">
        <v>2488</v>
      </c>
      <c r="K1570" s="2" t="s">
        <v>2489</v>
      </c>
      <c r="L1570" s="2" t="s">
        <v>2490</v>
      </c>
      <c r="M1570" s="3" t="s">
        <v>4496</v>
      </c>
      <c r="N1570" s="2" t="s">
        <v>4497</v>
      </c>
      <c r="O1570" s="2" t="s">
        <v>4498</v>
      </c>
      <c r="P1570" s="2">
        <v>10</v>
      </c>
      <c r="Q1570" s="3" t="s">
        <v>2502</v>
      </c>
      <c r="R1570" s="2" t="s">
        <v>981</v>
      </c>
      <c r="S1570" s="3" t="s">
        <v>2503</v>
      </c>
      <c r="T1570" s="3" t="s">
        <v>2496</v>
      </c>
      <c r="U1570" s="2">
        <v>50182</v>
      </c>
      <c r="V1570" s="2">
        <v>1</v>
      </c>
      <c r="W1570" s="2">
        <v>0</v>
      </c>
      <c r="X1570" s="2" t="s">
        <v>4497</v>
      </c>
      <c r="Z1570" s="51">
        <v>45891.388783680603</v>
      </c>
      <c r="AA1570" s="2" t="s">
        <v>6562</v>
      </c>
      <c r="AB1570" s="2" t="s">
        <v>950</v>
      </c>
    </row>
    <row r="1571" spans="1:28" ht="15.75" x14ac:dyDescent="0.25">
      <c r="A1571" s="2">
        <v>1570</v>
      </c>
      <c r="B1571" s="50" t="s">
        <v>6560</v>
      </c>
      <c r="C1571" s="47">
        <f ca="1">SUMIF([1]Data!$AC$2:$AC$173,C1571,[1]Data!$AD$2:$AD$173)</f>
        <v>0</v>
      </c>
      <c r="D1571" s="51">
        <v>45891</v>
      </c>
      <c r="E1571" s="51">
        <v>45891</v>
      </c>
      <c r="F1571" s="52">
        <v>45891.388785613402</v>
      </c>
      <c r="G1571" s="3" t="s">
        <v>6561</v>
      </c>
      <c r="H1571" s="51"/>
      <c r="I1571" s="2" t="s">
        <v>2487</v>
      </c>
      <c r="J1571" s="3" t="s">
        <v>2488</v>
      </c>
      <c r="K1571" s="2" t="s">
        <v>2489</v>
      </c>
      <c r="L1571" s="2" t="s">
        <v>2490</v>
      </c>
      <c r="M1571" s="3" t="s">
        <v>4496</v>
      </c>
      <c r="N1571" s="2" t="s">
        <v>4497</v>
      </c>
      <c r="O1571" s="2" t="s">
        <v>4498</v>
      </c>
      <c r="P1571" s="2">
        <v>20</v>
      </c>
      <c r="Q1571" s="3" t="s">
        <v>2510</v>
      </c>
      <c r="R1571" s="2" t="s">
        <v>955</v>
      </c>
      <c r="S1571" s="3" t="s">
        <v>2511</v>
      </c>
      <c r="T1571" s="3" t="s">
        <v>2496</v>
      </c>
      <c r="U1571" s="2">
        <v>46000</v>
      </c>
      <c r="V1571" s="2">
        <v>2</v>
      </c>
      <c r="W1571" s="2">
        <v>0</v>
      </c>
      <c r="X1571" s="2" t="s">
        <v>4497</v>
      </c>
      <c r="Z1571" s="51">
        <v>45891.388783680603</v>
      </c>
      <c r="AA1571" s="2" t="s">
        <v>6562</v>
      </c>
      <c r="AB1571" s="2" t="s">
        <v>950</v>
      </c>
    </row>
    <row r="1572" spans="1:28" ht="15.75" x14ac:dyDescent="0.25">
      <c r="A1572" s="2">
        <v>1571</v>
      </c>
      <c r="B1572" s="50" t="s">
        <v>6563</v>
      </c>
      <c r="C1572" s="47">
        <f ca="1">SUMIF([1]Data!$AC$2:$AC$173,C1572,[1]Data!$AD$2:$AD$173)</f>
        <v>0</v>
      </c>
      <c r="D1572" s="51">
        <v>45891</v>
      </c>
      <c r="E1572" s="51">
        <v>45892</v>
      </c>
      <c r="F1572" s="52">
        <v>45891.400252928201</v>
      </c>
      <c r="G1572" s="3" t="s">
        <v>6564</v>
      </c>
      <c r="H1572" s="51"/>
      <c r="I1572" s="2" t="s">
        <v>2487</v>
      </c>
      <c r="J1572" s="3" t="s">
        <v>2488</v>
      </c>
      <c r="K1572" s="2" t="s">
        <v>2489</v>
      </c>
      <c r="L1572" s="2" t="s">
        <v>2490</v>
      </c>
      <c r="M1572" s="3" t="s">
        <v>6565</v>
      </c>
      <c r="N1572" s="2" t="s">
        <v>6566</v>
      </c>
      <c r="O1572" s="2" t="s">
        <v>6567</v>
      </c>
      <c r="P1572" s="2">
        <v>10</v>
      </c>
      <c r="Q1572" s="3" t="s">
        <v>2547</v>
      </c>
      <c r="R1572" s="2" t="s">
        <v>994</v>
      </c>
      <c r="S1572" s="3" t="s">
        <v>2548</v>
      </c>
      <c r="T1572" s="3" t="s">
        <v>2496</v>
      </c>
      <c r="U1572" s="2">
        <v>111606</v>
      </c>
      <c r="V1572" s="2">
        <v>3</v>
      </c>
      <c r="W1572" s="2">
        <v>0</v>
      </c>
      <c r="X1572" s="2" t="s">
        <v>6566</v>
      </c>
      <c r="Z1572" s="51">
        <v>45891.400250775499</v>
      </c>
      <c r="AB1572" s="2" t="s">
        <v>950</v>
      </c>
    </row>
    <row r="1573" spans="1:28" ht="15.75" x14ac:dyDescent="0.25">
      <c r="A1573" s="2">
        <v>1572</v>
      </c>
      <c r="B1573" s="50" t="s">
        <v>6568</v>
      </c>
      <c r="C1573" s="47">
        <f ca="1">SUMIF([1]Data!$AC$2:$AC$173,C1573,[1]Data!$AD$2:$AD$173)</f>
        <v>0</v>
      </c>
      <c r="D1573" s="51">
        <v>45891</v>
      </c>
      <c r="E1573" s="51">
        <v>45896</v>
      </c>
      <c r="F1573" s="52">
        <v>45891.419058414402</v>
      </c>
      <c r="G1573" s="3" t="s">
        <v>6569</v>
      </c>
      <c r="H1573" s="51"/>
      <c r="I1573" s="2" t="s">
        <v>2487</v>
      </c>
      <c r="J1573" s="3" t="s">
        <v>2488</v>
      </c>
      <c r="K1573" s="2" t="s">
        <v>2489</v>
      </c>
      <c r="L1573" s="2" t="s">
        <v>2490</v>
      </c>
      <c r="M1573" s="3" t="s">
        <v>6570</v>
      </c>
      <c r="N1573" s="2" t="s">
        <v>6571</v>
      </c>
      <c r="O1573" s="2" t="s">
        <v>6572</v>
      </c>
      <c r="P1573" s="2">
        <v>10</v>
      </c>
      <c r="Q1573" s="3" t="s">
        <v>2519</v>
      </c>
      <c r="R1573" s="2" t="s">
        <v>951</v>
      </c>
      <c r="S1573" s="3" t="s">
        <v>2520</v>
      </c>
      <c r="T1573" s="3" t="s">
        <v>2496</v>
      </c>
      <c r="U1573" s="2">
        <v>111058</v>
      </c>
      <c r="V1573" s="2">
        <v>1</v>
      </c>
      <c r="W1573" s="2">
        <v>0</v>
      </c>
      <c r="X1573" s="2" t="s">
        <v>6571</v>
      </c>
      <c r="Z1573" s="51">
        <v>45891.419055902799</v>
      </c>
      <c r="AB1573" s="2" t="s">
        <v>950</v>
      </c>
    </row>
    <row r="1574" spans="1:28" ht="15.75" x14ac:dyDescent="0.25">
      <c r="A1574" s="2">
        <v>1573</v>
      </c>
      <c r="B1574" s="50" t="s">
        <v>6568</v>
      </c>
      <c r="C1574" s="47">
        <f ca="1">SUMIF([1]Data!$AC$2:$AC$173,C1574,[1]Data!$AD$2:$AD$173)</f>
        <v>0</v>
      </c>
      <c r="D1574" s="51">
        <v>45891</v>
      </c>
      <c r="E1574" s="51">
        <v>45896</v>
      </c>
      <c r="F1574" s="52">
        <v>45891.419058414402</v>
      </c>
      <c r="G1574" s="3" t="s">
        <v>6569</v>
      </c>
      <c r="H1574" s="51"/>
      <c r="I1574" s="2" t="s">
        <v>2487</v>
      </c>
      <c r="J1574" s="3" t="s">
        <v>2488</v>
      </c>
      <c r="K1574" s="2" t="s">
        <v>2489</v>
      </c>
      <c r="L1574" s="2" t="s">
        <v>2490</v>
      </c>
      <c r="M1574" s="3" t="s">
        <v>6570</v>
      </c>
      <c r="N1574" s="2" t="s">
        <v>6571</v>
      </c>
      <c r="O1574" s="2" t="s">
        <v>6572</v>
      </c>
      <c r="P1574" s="2">
        <v>20</v>
      </c>
      <c r="Q1574" s="3" t="s">
        <v>2556</v>
      </c>
      <c r="R1574" s="2" t="s">
        <v>960</v>
      </c>
      <c r="S1574" s="3" t="s">
        <v>2557</v>
      </c>
      <c r="T1574" s="3" t="s">
        <v>2496</v>
      </c>
      <c r="U1574" s="2">
        <v>55595</v>
      </c>
      <c r="V1574" s="2">
        <v>1</v>
      </c>
      <c r="W1574" s="2">
        <v>0</v>
      </c>
      <c r="X1574" s="2" t="s">
        <v>6571</v>
      </c>
      <c r="Z1574" s="51">
        <v>45891.419055902799</v>
      </c>
      <c r="AB1574" s="2" t="s">
        <v>950</v>
      </c>
    </row>
    <row r="1575" spans="1:28" ht="15.75" x14ac:dyDescent="0.25">
      <c r="A1575" s="2">
        <v>1574</v>
      </c>
      <c r="B1575" s="50" t="s">
        <v>6568</v>
      </c>
      <c r="C1575" s="47">
        <f ca="1">SUMIF([1]Data!$AC$2:$AC$173,C1575,[1]Data!$AD$2:$AD$173)</f>
        <v>0</v>
      </c>
      <c r="D1575" s="51">
        <v>45891</v>
      </c>
      <c r="E1575" s="51">
        <v>45896</v>
      </c>
      <c r="F1575" s="52">
        <v>45891.419058414402</v>
      </c>
      <c r="G1575" s="3" t="s">
        <v>6569</v>
      </c>
      <c r="H1575" s="51"/>
      <c r="I1575" s="2" t="s">
        <v>2487</v>
      </c>
      <c r="J1575" s="3" t="s">
        <v>2488</v>
      </c>
      <c r="K1575" s="2" t="s">
        <v>2489</v>
      </c>
      <c r="L1575" s="2" t="s">
        <v>2490</v>
      </c>
      <c r="M1575" s="3" t="s">
        <v>6570</v>
      </c>
      <c r="N1575" s="2" t="s">
        <v>6571</v>
      </c>
      <c r="O1575" s="2" t="s">
        <v>6572</v>
      </c>
      <c r="P1575" s="2">
        <v>30</v>
      </c>
      <c r="Q1575" s="3" t="s">
        <v>2528</v>
      </c>
      <c r="R1575" s="2" t="s">
        <v>965</v>
      </c>
      <c r="S1575" s="3" t="s">
        <v>2529</v>
      </c>
      <c r="T1575" s="3" t="s">
        <v>2496</v>
      </c>
      <c r="U1575" s="2">
        <v>74250</v>
      </c>
      <c r="V1575" s="2">
        <v>2</v>
      </c>
      <c r="W1575" s="2">
        <v>0</v>
      </c>
      <c r="X1575" s="2" t="s">
        <v>6571</v>
      </c>
      <c r="Z1575" s="51">
        <v>45891.419055902799</v>
      </c>
      <c r="AB1575" s="2" t="s">
        <v>950</v>
      </c>
    </row>
    <row r="1576" spans="1:28" ht="15.75" x14ac:dyDescent="0.25">
      <c r="A1576" s="2">
        <v>1575</v>
      </c>
      <c r="B1576" s="50" t="s">
        <v>6568</v>
      </c>
      <c r="C1576" s="47">
        <f ca="1">SUMIF([1]Data!$AC$2:$AC$173,C1576,[1]Data!$AD$2:$AD$173)</f>
        <v>0</v>
      </c>
      <c r="D1576" s="51">
        <v>45891</v>
      </c>
      <c r="E1576" s="51">
        <v>45896</v>
      </c>
      <c r="F1576" s="52">
        <v>45891.419058414402</v>
      </c>
      <c r="G1576" s="3" t="s">
        <v>6569</v>
      </c>
      <c r="H1576" s="51"/>
      <c r="I1576" s="2" t="s">
        <v>2487</v>
      </c>
      <c r="J1576" s="3" t="s">
        <v>2488</v>
      </c>
      <c r="K1576" s="2" t="s">
        <v>2489</v>
      </c>
      <c r="L1576" s="2" t="s">
        <v>2490</v>
      </c>
      <c r="M1576" s="3" t="s">
        <v>6570</v>
      </c>
      <c r="N1576" s="2" t="s">
        <v>6571</v>
      </c>
      <c r="O1576" s="2" t="s">
        <v>6572</v>
      </c>
      <c r="P1576" s="2">
        <v>40</v>
      </c>
      <c r="Q1576" s="3" t="s">
        <v>2510</v>
      </c>
      <c r="R1576" s="2" t="s">
        <v>955</v>
      </c>
      <c r="S1576" s="3" t="s">
        <v>2511</v>
      </c>
      <c r="T1576" s="3" t="s">
        <v>2496</v>
      </c>
      <c r="U1576" s="2">
        <v>46000</v>
      </c>
      <c r="V1576" s="2">
        <v>1</v>
      </c>
      <c r="W1576" s="2">
        <v>0</v>
      </c>
      <c r="X1576" s="2" t="s">
        <v>6571</v>
      </c>
      <c r="Z1576" s="51">
        <v>45891.419055902799</v>
      </c>
      <c r="AB1576" s="2" t="s">
        <v>950</v>
      </c>
    </row>
    <row r="1577" spans="1:28" ht="15.75" x14ac:dyDescent="0.25">
      <c r="A1577" s="2">
        <v>1576</v>
      </c>
      <c r="B1577" s="50" t="s">
        <v>6573</v>
      </c>
      <c r="C1577" s="47">
        <f ca="1">SUMIF([1]Data!$AC$2:$AC$173,C1577,[1]Data!$AD$2:$AD$173)</f>
        <v>0</v>
      </c>
      <c r="D1577" s="51">
        <v>45891</v>
      </c>
      <c r="E1577" s="51">
        <v>45902</v>
      </c>
      <c r="F1577" s="52">
        <v>45891.420111261599</v>
      </c>
      <c r="G1577" s="3" t="s">
        <v>6574</v>
      </c>
      <c r="H1577" s="51"/>
      <c r="I1577" s="2" t="s">
        <v>2487</v>
      </c>
      <c r="J1577" s="3" t="s">
        <v>2488</v>
      </c>
      <c r="K1577" s="2" t="s">
        <v>2489</v>
      </c>
      <c r="L1577" s="2" t="s">
        <v>2490</v>
      </c>
      <c r="M1577" s="3" t="s">
        <v>6575</v>
      </c>
      <c r="N1577" s="2" t="s">
        <v>6576</v>
      </c>
      <c r="O1577" s="2" t="s">
        <v>6577</v>
      </c>
      <c r="P1577" s="2">
        <v>10</v>
      </c>
      <c r="Q1577" s="3" t="s">
        <v>2563</v>
      </c>
      <c r="R1577" s="2" t="s">
        <v>961</v>
      </c>
      <c r="S1577" s="3" t="s">
        <v>2564</v>
      </c>
      <c r="T1577" s="3" t="s">
        <v>2496</v>
      </c>
      <c r="U1577" s="2">
        <v>73431</v>
      </c>
      <c r="V1577" s="2">
        <v>1</v>
      </c>
      <c r="W1577" s="2">
        <v>0</v>
      </c>
      <c r="X1577" s="2" t="s">
        <v>6578</v>
      </c>
      <c r="Y1577" s="2" t="s">
        <v>6579</v>
      </c>
      <c r="Z1577" s="51">
        <v>45891.420108912003</v>
      </c>
      <c r="AB1577" s="2" t="s">
        <v>950</v>
      </c>
    </row>
    <row r="1578" spans="1:28" ht="15.75" x14ac:dyDescent="0.25">
      <c r="A1578" s="2">
        <v>1577</v>
      </c>
      <c r="B1578" s="50" t="s">
        <v>6573</v>
      </c>
      <c r="C1578" s="47">
        <f ca="1">SUMIF([1]Data!$AC$2:$AC$173,C1578,[1]Data!$AD$2:$AD$173)</f>
        <v>0</v>
      </c>
      <c r="D1578" s="51">
        <v>45891</v>
      </c>
      <c r="E1578" s="51">
        <v>45902</v>
      </c>
      <c r="F1578" s="52">
        <v>45891.420111261599</v>
      </c>
      <c r="G1578" s="3" t="s">
        <v>6574</v>
      </c>
      <c r="H1578" s="51"/>
      <c r="I1578" s="2" t="s">
        <v>2487</v>
      </c>
      <c r="J1578" s="3" t="s">
        <v>2488</v>
      </c>
      <c r="K1578" s="2" t="s">
        <v>2489</v>
      </c>
      <c r="L1578" s="2" t="s">
        <v>2490</v>
      </c>
      <c r="M1578" s="3" t="s">
        <v>6575</v>
      </c>
      <c r="N1578" s="2" t="s">
        <v>6576</v>
      </c>
      <c r="O1578" s="2" t="s">
        <v>6577</v>
      </c>
      <c r="P1578" s="2">
        <v>20</v>
      </c>
      <c r="Q1578" s="3" t="s">
        <v>2519</v>
      </c>
      <c r="R1578" s="2" t="s">
        <v>951</v>
      </c>
      <c r="S1578" s="3" t="s">
        <v>2520</v>
      </c>
      <c r="T1578" s="3" t="s">
        <v>2496</v>
      </c>
      <c r="U1578" s="2">
        <v>111058</v>
      </c>
      <c r="V1578" s="2">
        <v>1</v>
      </c>
      <c r="W1578" s="2">
        <v>0</v>
      </c>
      <c r="X1578" s="2" t="s">
        <v>6578</v>
      </c>
      <c r="Y1578" s="2" t="s">
        <v>6579</v>
      </c>
      <c r="Z1578" s="51">
        <v>45891.420108912003</v>
      </c>
      <c r="AB1578" s="2" t="s">
        <v>950</v>
      </c>
    </row>
    <row r="1579" spans="1:28" ht="15.75" x14ac:dyDescent="0.25">
      <c r="A1579" s="2">
        <v>1578</v>
      </c>
      <c r="B1579" s="50" t="s">
        <v>6573</v>
      </c>
      <c r="C1579" s="47">
        <f ca="1">SUMIF([1]Data!$AC$2:$AC$173,C1579,[1]Data!$AD$2:$AD$173)</f>
        <v>0</v>
      </c>
      <c r="D1579" s="51">
        <v>45891</v>
      </c>
      <c r="E1579" s="51">
        <v>45902</v>
      </c>
      <c r="F1579" s="52">
        <v>45891.420111261599</v>
      </c>
      <c r="G1579" s="3" t="s">
        <v>6574</v>
      </c>
      <c r="H1579" s="51"/>
      <c r="I1579" s="2" t="s">
        <v>2487</v>
      </c>
      <c r="J1579" s="3" t="s">
        <v>2488</v>
      </c>
      <c r="K1579" s="2" t="s">
        <v>2489</v>
      </c>
      <c r="L1579" s="2" t="s">
        <v>2490</v>
      </c>
      <c r="M1579" s="3" t="s">
        <v>6575</v>
      </c>
      <c r="N1579" s="2" t="s">
        <v>6576</v>
      </c>
      <c r="O1579" s="2" t="s">
        <v>6577</v>
      </c>
      <c r="P1579" s="2">
        <v>30</v>
      </c>
      <c r="Q1579" s="3" t="s">
        <v>2556</v>
      </c>
      <c r="R1579" s="2" t="s">
        <v>960</v>
      </c>
      <c r="S1579" s="3" t="s">
        <v>2557</v>
      </c>
      <c r="T1579" s="3" t="s">
        <v>2496</v>
      </c>
      <c r="U1579" s="2">
        <v>55595</v>
      </c>
      <c r="V1579" s="2">
        <v>3</v>
      </c>
      <c r="W1579" s="2">
        <v>0</v>
      </c>
      <c r="X1579" s="2" t="s">
        <v>6578</v>
      </c>
      <c r="Y1579" s="2" t="s">
        <v>6579</v>
      </c>
      <c r="Z1579" s="51">
        <v>45891.420108912003</v>
      </c>
      <c r="AB1579" s="2" t="s">
        <v>950</v>
      </c>
    </row>
    <row r="1580" spans="1:28" ht="15.75" x14ac:dyDescent="0.25">
      <c r="A1580" s="2">
        <v>1579</v>
      </c>
      <c r="B1580" s="50" t="s">
        <v>6573</v>
      </c>
      <c r="C1580" s="47">
        <f ca="1">SUMIF([1]Data!$AC$2:$AC$173,C1580,[1]Data!$AD$2:$AD$173)</f>
        <v>0</v>
      </c>
      <c r="D1580" s="51">
        <v>45891</v>
      </c>
      <c r="E1580" s="51">
        <v>45902</v>
      </c>
      <c r="F1580" s="52">
        <v>45891.420111261599</v>
      </c>
      <c r="G1580" s="3" t="s">
        <v>6574</v>
      </c>
      <c r="H1580" s="51"/>
      <c r="I1580" s="2" t="s">
        <v>2487</v>
      </c>
      <c r="J1580" s="3" t="s">
        <v>2488</v>
      </c>
      <c r="K1580" s="2" t="s">
        <v>2489</v>
      </c>
      <c r="L1580" s="2" t="s">
        <v>2490</v>
      </c>
      <c r="M1580" s="3" t="s">
        <v>6575</v>
      </c>
      <c r="N1580" s="2" t="s">
        <v>6576</v>
      </c>
      <c r="O1580" s="2" t="s">
        <v>6577</v>
      </c>
      <c r="P1580" s="2">
        <v>40</v>
      </c>
      <c r="Q1580" s="3" t="s">
        <v>2592</v>
      </c>
      <c r="R1580" s="2" t="s">
        <v>959</v>
      </c>
      <c r="S1580" s="3" t="s">
        <v>2593</v>
      </c>
      <c r="T1580" s="3" t="s">
        <v>2496</v>
      </c>
      <c r="U1580" s="2">
        <v>70950</v>
      </c>
      <c r="V1580" s="2">
        <v>1</v>
      </c>
      <c r="W1580" s="2">
        <v>0</v>
      </c>
      <c r="X1580" s="2" t="s">
        <v>6578</v>
      </c>
      <c r="Y1580" s="2" t="s">
        <v>6579</v>
      </c>
      <c r="Z1580" s="51">
        <v>45891.420108912003</v>
      </c>
      <c r="AB1580" s="2" t="s">
        <v>950</v>
      </c>
    </row>
    <row r="1581" spans="1:28" ht="15.75" x14ac:dyDescent="0.25">
      <c r="A1581" s="2">
        <v>1580</v>
      </c>
      <c r="B1581" s="50" t="s">
        <v>6573</v>
      </c>
      <c r="C1581" s="47">
        <f ca="1">SUMIF([1]Data!$AC$2:$AC$173,C1581,[1]Data!$AD$2:$AD$173)</f>
        <v>0</v>
      </c>
      <c r="D1581" s="51">
        <v>45891</v>
      </c>
      <c r="E1581" s="51">
        <v>45902</v>
      </c>
      <c r="F1581" s="52">
        <v>45891.420111261599</v>
      </c>
      <c r="G1581" s="3" t="s">
        <v>6574</v>
      </c>
      <c r="H1581" s="51"/>
      <c r="I1581" s="2" t="s">
        <v>2487</v>
      </c>
      <c r="J1581" s="3" t="s">
        <v>2488</v>
      </c>
      <c r="K1581" s="2" t="s">
        <v>2489</v>
      </c>
      <c r="L1581" s="2" t="s">
        <v>2490</v>
      </c>
      <c r="M1581" s="3" t="s">
        <v>6575</v>
      </c>
      <c r="N1581" s="2" t="s">
        <v>6576</v>
      </c>
      <c r="O1581" s="2" t="s">
        <v>6577</v>
      </c>
      <c r="P1581" s="2">
        <v>50</v>
      </c>
      <c r="Q1581" s="3" t="s">
        <v>2528</v>
      </c>
      <c r="R1581" s="2" t="s">
        <v>965</v>
      </c>
      <c r="S1581" s="3" t="s">
        <v>2529</v>
      </c>
      <c r="T1581" s="3" t="s">
        <v>2496</v>
      </c>
      <c r="U1581" s="2">
        <v>74250</v>
      </c>
      <c r="V1581" s="2">
        <v>1</v>
      </c>
      <c r="W1581" s="2">
        <v>0</v>
      </c>
      <c r="X1581" s="2" t="s">
        <v>6578</v>
      </c>
      <c r="Y1581" s="2" t="s">
        <v>6579</v>
      </c>
      <c r="Z1581" s="51">
        <v>45891.420108912003</v>
      </c>
      <c r="AB1581" s="2" t="s">
        <v>950</v>
      </c>
    </row>
    <row r="1582" spans="1:28" ht="15.75" x14ac:dyDescent="0.25">
      <c r="A1582" s="2">
        <v>1581</v>
      </c>
      <c r="B1582" s="50" t="s">
        <v>6573</v>
      </c>
      <c r="C1582" s="47">
        <f ca="1">SUMIF([1]Data!$AC$2:$AC$173,C1582,[1]Data!$AD$2:$AD$173)</f>
        <v>0</v>
      </c>
      <c r="D1582" s="51">
        <v>45891</v>
      </c>
      <c r="E1582" s="51">
        <v>45902</v>
      </c>
      <c r="F1582" s="52">
        <v>45891.420111261599</v>
      </c>
      <c r="G1582" s="3" t="s">
        <v>6574</v>
      </c>
      <c r="H1582" s="51"/>
      <c r="I1582" s="2" t="s">
        <v>2487</v>
      </c>
      <c r="J1582" s="3" t="s">
        <v>2488</v>
      </c>
      <c r="K1582" s="2" t="s">
        <v>2489</v>
      </c>
      <c r="L1582" s="2" t="s">
        <v>2490</v>
      </c>
      <c r="M1582" s="3" t="s">
        <v>6575</v>
      </c>
      <c r="N1582" s="2" t="s">
        <v>6576</v>
      </c>
      <c r="O1582" s="2" t="s">
        <v>6577</v>
      </c>
      <c r="P1582" s="2">
        <v>60</v>
      </c>
      <c r="Q1582" s="3" t="s">
        <v>2502</v>
      </c>
      <c r="R1582" s="2" t="s">
        <v>981</v>
      </c>
      <c r="S1582" s="3" t="s">
        <v>2503</v>
      </c>
      <c r="T1582" s="3" t="s">
        <v>2496</v>
      </c>
      <c r="U1582" s="2">
        <v>50182</v>
      </c>
      <c r="V1582" s="2">
        <v>1</v>
      </c>
      <c r="W1582" s="2">
        <v>0</v>
      </c>
      <c r="X1582" s="2" t="s">
        <v>6578</v>
      </c>
      <c r="Y1582" s="2" t="s">
        <v>6579</v>
      </c>
      <c r="Z1582" s="51">
        <v>45891.420108912003</v>
      </c>
      <c r="AB1582" s="2" t="s">
        <v>950</v>
      </c>
    </row>
    <row r="1583" spans="1:28" ht="15.75" x14ac:dyDescent="0.25">
      <c r="A1583" s="2">
        <v>1582</v>
      </c>
      <c r="B1583" s="50" t="s">
        <v>6573</v>
      </c>
      <c r="C1583" s="47">
        <f ca="1">SUMIF([1]Data!$AC$2:$AC$173,C1583,[1]Data!$AD$2:$AD$173)</f>
        <v>0</v>
      </c>
      <c r="D1583" s="51">
        <v>45891</v>
      </c>
      <c r="E1583" s="51">
        <v>45902</v>
      </c>
      <c r="F1583" s="52">
        <v>45891.420111261599</v>
      </c>
      <c r="G1583" s="3" t="s">
        <v>6574</v>
      </c>
      <c r="H1583" s="51"/>
      <c r="I1583" s="2" t="s">
        <v>2487</v>
      </c>
      <c r="J1583" s="3" t="s">
        <v>2488</v>
      </c>
      <c r="K1583" s="2" t="s">
        <v>2489</v>
      </c>
      <c r="L1583" s="2" t="s">
        <v>2490</v>
      </c>
      <c r="M1583" s="3" t="s">
        <v>6575</v>
      </c>
      <c r="N1583" s="2" t="s">
        <v>6576</v>
      </c>
      <c r="O1583" s="2" t="s">
        <v>6577</v>
      </c>
      <c r="P1583" s="2">
        <v>70</v>
      </c>
      <c r="Q1583" s="3" t="s">
        <v>2510</v>
      </c>
      <c r="R1583" s="2" t="s">
        <v>955</v>
      </c>
      <c r="S1583" s="3" t="s">
        <v>2511</v>
      </c>
      <c r="T1583" s="3" t="s">
        <v>2496</v>
      </c>
      <c r="U1583" s="2">
        <v>46000</v>
      </c>
      <c r="V1583" s="2">
        <v>1</v>
      </c>
      <c r="W1583" s="2">
        <v>0</v>
      </c>
      <c r="X1583" s="2" t="s">
        <v>6578</v>
      </c>
      <c r="Y1583" s="2" t="s">
        <v>6579</v>
      </c>
      <c r="Z1583" s="51">
        <v>45891.420108912003</v>
      </c>
      <c r="AB1583" s="2" t="s">
        <v>950</v>
      </c>
    </row>
    <row r="1584" spans="1:28" ht="15.75" x14ac:dyDescent="0.25">
      <c r="A1584" s="2">
        <v>1583</v>
      </c>
      <c r="B1584" s="50" t="s">
        <v>6580</v>
      </c>
      <c r="C1584" s="47">
        <f ca="1">SUMIF([1]Data!$AC$2:$AC$173,C1584,[1]Data!$AD$2:$AD$173)</f>
        <v>0</v>
      </c>
      <c r="D1584" s="51">
        <v>45891</v>
      </c>
      <c r="E1584" s="51">
        <v>45896</v>
      </c>
      <c r="F1584" s="52">
        <v>45891.422321909697</v>
      </c>
      <c r="G1584" s="3" t="s">
        <v>6581</v>
      </c>
      <c r="H1584" s="51"/>
      <c r="I1584" s="2" t="s">
        <v>2487</v>
      </c>
      <c r="J1584" s="3" t="s">
        <v>2488</v>
      </c>
      <c r="K1584" s="2" t="s">
        <v>2489</v>
      </c>
      <c r="L1584" s="2" t="s">
        <v>2490</v>
      </c>
      <c r="M1584" s="3" t="s">
        <v>6582</v>
      </c>
      <c r="N1584" s="2" t="s">
        <v>6583</v>
      </c>
      <c r="O1584" s="2" t="s">
        <v>6584</v>
      </c>
      <c r="P1584" s="2">
        <v>10</v>
      </c>
      <c r="Q1584" s="3" t="s">
        <v>2563</v>
      </c>
      <c r="R1584" s="2" t="s">
        <v>961</v>
      </c>
      <c r="S1584" s="3" t="s">
        <v>2564</v>
      </c>
      <c r="T1584" s="3" t="s">
        <v>2496</v>
      </c>
      <c r="U1584" s="2">
        <v>73431</v>
      </c>
      <c r="V1584" s="2">
        <v>4</v>
      </c>
      <c r="W1584" s="2">
        <v>0</v>
      </c>
      <c r="X1584" s="2" t="s">
        <v>6583</v>
      </c>
      <c r="Z1584" s="51">
        <v>45891.4223208681</v>
      </c>
      <c r="AB1584" s="2" t="s">
        <v>950</v>
      </c>
    </row>
    <row r="1585" spans="1:28" ht="15.75" x14ac:dyDescent="0.25">
      <c r="A1585" s="2">
        <v>1584</v>
      </c>
      <c r="B1585" s="50" t="s">
        <v>6580</v>
      </c>
      <c r="C1585" s="47">
        <f ca="1">SUMIF([1]Data!$AC$2:$AC$173,C1585,[1]Data!$AD$2:$AD$173)</f>
        <v>0</v>
      </c>
      <c r="D1585" s="51">
        <v>45891</v>
      </c>
      <c r="E1585" s="51">
        <v>45896</v>
      </c>
      <c r="F1585" s="52">
        <v>45891.422321909697</v>
      </c>
      <c r="G1585" s="3" t="s">
        <v>6581</v>
      </c>
      <c r="H1585" s="51"/>
      <c r="I1585" s="2" t="s">
        <v>2487</v>
      </c>
      <c r="J1585" s="3" t="s">
        <v>2488</v>
      </c>
      <c r="K1585" s="2" t="s">
        <v>2489</v>
      </c>
      <c r="L1585" s="2" t="s">
        <v>2490</v>
      </c>
      <c r="M1585" s="3" t="s">
        <v>6582</v>
      </c>
      <c r="N1585" s="2" t="s">
        <v>6583</v>
      </c>
      <c r="O1585" s="2" t="s">
        <v>6584</v>
      </c>
      <c r="P1585" s="2">
        <v>20</v>
      </c>
      <c r="Q1585" s="3" t="s">
        <v>2519</v>
      </c>
      <c r="R1585" s="2" t="s">
        <v>951</v>
      </c>
      <c r="S1585" s="3" t="s">
        <v>2520</v>
      </c>
      <c r="T1585" s="3" t="s">
        <v>2496</v>
      </c>
      <c r="U1585" s="2">
        <v>111058</v>
      </c>
      <c r="V1585" s="2">
        <v>6</v>
      </c>
      <c r="W1585" s="2">
        <v>0</v>
      </c>
      <c r="X1585" s="2" t="s">
        <v>6583</v>
      </c>
      <c r="Z1585" s="51">
        <v>45891.4223208681</v>
      </c>
      <c r="AB1585" s="2" t="s">
        <v>950</v>
      </c>
    </row>
    <row r="1586" spans="1:28" ht="15.75" x14ac:dyDescent="0.25">
      <c r="A1586" s="2">
        <v>1585</v>
      </c>
      <c r="B1586" s="50" t="s">
        <v>6580</v>
      </c>
      <c r="C1586" s="47">
        <f ca="1">SUMIF([1]Data!$AC$2:$AC$173,C1586,[1]Data!$AD$2:$AD$173)</f>
        <v>0</v>
      </c>
      <c r="D1586" s="51">
        <v>45891</v>
      </c>
      <c r="E1586" s="51">
        <v>45896</v>
      </c>
      <c r="F1586" s="52">
        <v>45891.422321909697</v>
      </c>
      <c r="G1586" s="3" t="s">
        <v>6581</v>
      </c>
      <c r="H1586" s="51"/>
      <c r="I1586" s="2" t="s">
        <v>2487</v>
      </c>
      <c r="J1586" s="3" t="s">
        <v>2488</v>
      </c>
      <c r="K1586" s="2" t="s">
        <v>2489</v>
      </c>
      <c r="L1586" s="2" t="s">
        <v>2490</v>
      </c>
      <c r="M1586" s="3" t="s">
        <v>6582</v>
      </c>
      <c r="N1586" s="2" t="s">
        <v>6583</v>
      </c>
      <c r="O1586" s="2" t="s">
        <v>6584</v>
      </c>
      <c r="P1586" s="2">
        <v>30</v>
      </c>
      <c r="Q1586" s="3" t="s">
        <v>2556</v>
      </c>
      <c r="R1586" s="2" t="s">
        <v>960</v>
      </c>
      <c r="S1586" s="3" t="s">
        <v>2557</v>
      </c>
      <c r="T1586" s="3" t="s">
        <v>2496</v>
      </c>
      <c r="U1586" s="2">
        <v>55595</v>
      </c>
      <c r="V1586" s="2">
        <v>8</v>
      </c>
      <c r="W1586" s="2">
        <v>0</v>
      </c>
      <c r="X1586" s="2" t="s">
        <v>6583</v>
      </c>
      <c r="Z1586" s="51">
        <v>45891.4223208681</v>
      </c>
      <c r="AB1586" s="2" t="s">
        <v>950</v>
      </c>
    </row>
    <row r="1587" spans="1:28" ht="15.75" x14ac:dyDescent="0.25">
      <c r="A1587" s="2">
        <v>1586</v>
      </c>
      <c r="B1587" s="50" t="s">
        <v>6585</v>
      </c>
      <c r="C1587" s="47">
        <f ca="1">SUMIF([1]Data!$AC$2:$AC$173,C1587,[1]Data!$AD$2:$AD$173)</f>
        <v>0</v>
      </c>
      <c r="D1587" s="51">
        <v>45891</v>
      </c>
      <c r="E1587" s="51">
        <v>45896</v>
      </c>
      <c r="F1587" s="52">
        <v>45891.4273195602</v>
      </c>
      <c r="G1587" s="3" t="s">
        <v>6586</v>
      </c>
      <c r="H1587" s="51"/>
      <c r="I1587" s="2" t="s">
        <v>2487</v>
      </c>
      <c r="J1587" s="3" t="s">
        <v>2488</v>
      </c>
      <c r="K1587" s="2" t="s">
        <v>2489</v>
      </c>
      <c r="L1587" s="2" t="s">
        <v>2490</v>
      </c>
      <c r="M1587" s="3" t="s">
        <v>6587</v>
      </c>
      <c r="N1587" s="2" t="s">
        <v>6588</v>
      </c>
      <c r="O1587" s="2" t="s">
        <v>6589</v>
      </c>
      <c r="P1587" s="2">
        <v>10</v>
      </c>
      <c r="Q1587" s="3" t="s">
        <v>2519</v>
      </c>
      <c r="R1587" s="2" t="s">
        <v>951</v>
      </c>
      <c r="S1587" s="3" t="s">
        <v>2520</v>
      </c>
      <c r="T1587" s="3" t="s">
        <v>2496</v>
      </c>
      <c r="U1587" s="2">
        <v>111058</v>
      </c>
      <c r="V1587" s="2">
        <v>1</v>
      </c>
      <c r="W1587" s="2">
        <v>0</v>
      </c>
      <c r="X1587" s="2" t="s">
        <v>6588</v>
      </c>
      <c r="Z1587" s="51">
        <v>45891.427317210597</v>
      </c>
      <c r="AB1587" s="2" t="s">
        <v>950</v>
      </c>
    </row>
    <row r="1588" spans="1:28" ht="15.75" x14ac:dyDescent="0.25">
      <c r="A1588" s="2">
        <v>1587</v>
      </c>
      <c r="B1588" s="50" t="s">
        <v>6590</v>
      </c>
      <c r="C1588" s="47">
        <f ca="1">SUMIF([1]Data!$AC$2:$AC$173,C1588,[1]Data!$AD$2:$AD$173)</f>
        <v>0</v>
      </c>
      <c r="D1588" s="51">
        <v>45891</v>
      </c>
      <c r="E1588" s="51">
        <v>45896</v>
      </c>
      <c r="F1588" s="52">
        <v>45891.447227627301</v>
      </c>
      <c r="G1588" s="3" t="s">
        <v>6591</v>
      </c>
      <c r="H1588" s="51"/>
      <c r="I1588" s="2" t="s">
        <v>2487</v>
      </c>
      <c r="J1588" s="3" t="s">
        <v>2488</v>
      </c>
      <c r="K1588" s="2" t="s">
        <v>2489</v>
      </c>
      <c r="L1588" s="2" t="s">
        <v>2490</v>
      </c>
      <c r="M1588" s="3" t="s">
        <v>6592</v>
      </c>
      <c r="N1588" s="2" t="s">
        <v>6593</v>
      </c>
      <c r="O1588" s="2" t="s">
        <v>6594</v>
      </c>
      <c r="P1588" s="2">
        <v>10</v>
      </c>
      <c r="Q1588" s="3" t="s">
        <v>2519</v>
      </c>
      <c r="R1588" s="2" t="s">
        <v>951</v>
      </c>
      <c r="S1588" s="3" t="s">
        <v>2520</v>
      </c>
      <c r="T1588" s="3" t="s">
        <v>2496</v>
      </c>
      <c r="U1588" s="2">
        <v>111058</v>
      </c>
      <c r="V1588" s="2">
        <v>2</v>
      </c>
      <c r="W1588" s="2">
        <v>0</v>
      </c>
      <c r="X1588" s="2" t="s">
        <v>6593</v>
      </c>
      <c r="Y1588" s="2" t="s">
        <v>2541</v>
      </c>
      <c r="Z1588" s="51">
        <v>45891.447229594902</v>
      </c>
      <c r="AA1588" s="2" t="s">
        <v>6595</v>
      </c>
      <c r="AB1588" s="2" t="s">
        <v>950</v>
      </c>
    </row>
    <row r="1589" spans="1:28" ht="15.75" x14ac:dyDescent="0.25">
      <c r="A1589" s="2">
        <v>1588</v>
      </c>
      <c r="B1589" s="50" t="s">
        <v>6596</v>
      </c>
      <c r="C1589" s="47">
        <f ca="1">SUMIF([1]Data!$AC$2:$AC$173,C1589,[1]Data!$AD$2:$AD$173)</f>
        <v>0</v>
      </c>
      <c r="D1589" s="51">
        <v>45891</v>
      </c>
      <c r="E1589" s="51">
        <v>45896</v>
      </c>
      <c r="F1589" s="52">
        <v>45891.4595966782</v>
      </c>
      <c r="G1589" s="3" t="s">
        <v>6597</v>
      </c>
      <c r="H1589" s="51"/>
      <c r="I1589" s="2" t="s">
        <v>2487</v>
      </c>
      <c r="J1589" s="3" t="s">
        <v>2488</v>
      </c>
      <c r="K1589" s="2" t="s">
        <v>2489</v>
      </c>
      <c r="L1589" s="2" t="s">
        <v>2490</v>
      </c>
      <c r="M1589" s="3" t="s">
        <v>6598</v>
      </c>
      <c r="N1589" s="2" t="s">
        <v>6599</v>
      </c>
      <c r="O1589" s="2" t="s">
        <v>6600</v>
      </c>
      <c r="P1589" s="2">
        <v>10</v>
      </c>
      <c r="Q1589" s="3" t="s">
        <v>2519</v>
      </c>
      <c r="R1589" s="2" t="s">
        <v>951</v>
      </c>
      <c r="S1589" s="3" t="s">
        <v>2520</v>
      </c>
      <c r="T1589" s="3" t="s">
        <v>2496</v>
      </c>
      <c r="U1589" s="2">
        <v>111058</v>
      </c>
      <c r="V1589" s="2">
        <v>1</v>
      </c>
      <c r="W1589" s="2">
        <v>0</v>
      </c>
      <c r="X1589" s="2" t="s">
        <v>6601</v>
      </c>
      <c r="Y1589" s="2" t="s">
        <v>6602</v>
      </c>
      <c r="Z1589" s="51">
        <v>45891.4595938657</v>
      </c>
      <c r="AB1589" s="2" t="s">
        <v>950</v>
      </c>
    </row>
    <row r="1590" spans="1:28" ht="15.75" x14ac:dyDescent="0.25">
      <c r="A1590" s="2">
        <v>1589</v>
      </c>
      <c r="B1590" s="50" t="s">
        <v>6603</v>
      </c>
      <c r="C1590" s="47">
        <f ca="1">SUMIF([1]Data!$AC$2:$AC$173,C1590,[1]Data!$AD$2:$AD$173)</f>
        <v>0</v>
      </c>
      <c r="D1590" s="51">
        <v>45891</v>
      </c>
      <c r="E1590" s="51">
        <v>45891</v>
      </c>
      <c r="F1590" s="52">
        <v>45891.461795914402</v>
      </c>
      <c r="G1590" s="3" t="s">
        <v>6604</v>
      </c>
      <c r="H1590" s="51"/>
      <c r="I1590" s="2" t="s">
        <v>2487</v>
      </c>
      <c r="J1590" s="3" t="s">
        <v>2488</v>
      </c>
      <c r="K1590" s="2" t="s">
        <v>2489</v>
      </c>
      <c r="L1590" s="2" t="s">
        <v>2490</v>
      </c>
      <c r="M1590" s="3" t="s">
        <v>4729</v>
      </c>
      <c r="N1590" s="2" t="s">
        <v>4730</v>
      </c>
      <c r="O1590" s="2" t="s">
        <v>4731</v>
      </c>
      <c r="P1590" s="2">
        <v>10</v>
      </c>
      <c r="Q1590" s="3" t="s">
        <v>2498</v>
      </c>
      <c r="R1590" s="2" t="s">
        <v>977</v>
      </c>
      <c r="S1590" s="3" t="s">
        <v>2499</v>
      </c>
      <c r="T1590" s="3" t="s">
        <v>2496</v>
      </c>
      <c r="U1590" s="2">
        <v>50400</v>
      </c>
      <c r="V1590" s="2">
        <v>3</v>
      </c>
      <c r="W1590" s="2">
        <v>0</v>
      </c>
      <c r="X1590" s="2" t="s">
        <v>4732</v>
      </c>
      <c r="Y1590" s="2" t="s">
        <v>4733</v>
      </c>
      <c r="Z1590" s="51">
        <v>45891.461793055598</v>
      </c>
      <c r="AA1590" s="2" t="s">
        <v>6605</v>
      </c>
      <c r="AB1590" s="2" t="s">
        <v>950</v>
      </c>
    </row>
    <row r="1591" spans="1:28" ht="15.75" x14ac:dyDescent="0.25">
      <c r="A1591" s="2">
        <v>1590</v>
      </c>
      <c r="B1591" s="50" t="s">
        <v>6603</v>
      </c>
      <c r="C1591" s="47">
        <f ca="1">SUMIF([1]Data!$AC$2:$AC$173,C1591,[1]Data!$AD$2:$AD$173)</f>
        <v>0</v>
      </c>
      <c r="D1591" s="51">
        <v>45891</v>
      </c>
      <c r="E1591" s="51">
        <v>45891</v>
      </c>
      <c r="F1591" s="52">
        <v>45891.461795914402</v>
      </c>
      <c r="G1591" s="3" t="s">
        <v>6604</v>
      </c>
      <c r="H1591" s="51"/>
      <c r="I1591" s="2" t="s">
        <v>2487</v>
      </c>
      <c r="J1591" s="3" t="s">
        <v>2488</v>
      </c>
      <c r="K1591" s="2" t="s">
        <v>2489</v>
      </c>
      <c r="L1591" s="2" t="s">
        <v>2490</v>
      </c>
      <c r="M1591" s="3" t="s">
        <v>4729</v>
      </c>
      <c r="N1591" s="2" t="s">
        <v>4730</v>
      </c>
      <c r="O1591" s="2" t="s">
        <v>4731</v>
      </c>
      <c r="P1591" s="2">
        <v>20</v>
      </c>
      <c r="Q1591" s="3" t="s">
        <v>2494</v>
      </c>
      <c r="R1591" s="2" t="s">
        <v>1079</v>
      </c>
      <c r="S1591" s="3" t="s">
        <v>2495</v>
      </c>
      <c r="T1591" s="3" t="s">
        <v>2496</v>
      </c>
      <c r="U1591" s="2">
        <v>49500</v>
      </c>
      <c r="V1591" s="2">
        <v>3</v>
      </c>
      <c r="W1591" s="2">
        <v>0</v>
      </c>
      <c r="X1591" s="2" t="s">
        <v>4732</v>
      </c>
      <c r="Y1591" s="2" t="s">
        <v>4733</v>
      </c>
      <c r="Z1591" s="51">
        <v>45891.461793055598</v>
      </c>
      <c r="AA1591" s="2" t="s">
        <v>6605</v>
      </c>
      <c r="AB1591" s="2" t="s">
        <v>950</v>
      </c>
    </row>
    <row r="1592" spans="1:28" ht="15.75" x14ac:dyDescent="0.25">
      <c r="A1592" s="2">
        <v>1591</v>
      </c>
      <c r="B1592" s="50" t="s">
        <v>6603</v>
      </c>
      <c r="C1592" s="47">
        <f ca="1">SUMIF([1]Data!$AC$2:$AC$173,C1592,[1]Data!$AD$2:$AD$173)</f>
        <v>0</v>
      </c>
      <c r="D1592" s="51">
        <v>45891</v>
      </c>
      <c r="E1592" s="51">
        <v>45891</v>
      </c>
      <c r="F1592" s="52">
        <v>45891.461795914402</v>
      </c>
      <c r="G1592" s="3" t="s">
        <v>6604</v>
      </c>
      <c r="H1592" s="51"/>
      <c r="I1592" s="2" t="s">
        <v>2487</v>
      </c>
      <c r="J1592" s="3" t="s">
        <v>2488</v>
      </c>
      <c r="K1592" s="2" t="s">
        <v>2489</v>
      </c>
      <c r="L1592" s="2" t="s">
        <v>2490</v>
      </c>
      <c r="M1592" s="3" t="s">
        <v>4729</v>
      </c>
      <c r="N1592" s="2" t="s">
        <v>4730</v>
      </c>
      <c r="O1592" s="2" t="s">
        <v>4731</v>
      </c>
      <c r="P1592" s="2">
        <v>30</v>
      </c>
      <c r="Q1592" s="3" t="s">
        <v>2502</v>
      </c>
      <c r="R1592" s="2" t="s">
        <v>981</v>
      </c>
      <c r="S1592" s="3" t="s">
        <v>2503</v>
      </c>
      <c r="T1592" s="3" t="s">
        <v>2496</v>
      </c>
      <c r="U1592" s="2">
        <v>50182</v>
      </c>
      <c r="V1592" s="2">
        <v>3</v>
      </c>
      <c r="W1592" s="2">
        <v>0</v>
      </c>
      <c r="X1592" s="2" t="s">
        <v>4732</v>
      </c>
      <c r="Y1592" s="2" t="s">
        <v>4733</v>
      </c>
      <c r="Z1592" s="51">
        <v>45891.461793055598</v>
      </c>
      <c r="AA1592" s="2" t="s">
        <v>6605</v>
      </c>
      <c r="AB1592" s="2" t="s">
        <v>950</v>
      </c>
    </row>
    <row r="1593" spans="1:28" ht="15.75" x14ac:dyDescent="0.25">
      <c r="A1593" s="2">
        <v>1592</v>
      </c>
      <c r="B1593" s="50" t="s">
        <v>6603</v>
      </c>
      <c r="C1593" s="47">
        <f ca="1">SUMIF([1]Data!$AC$2:$AC$173,C1593,[1]Data!$AD$2:$AD$173)</f>
        <v>0</v>
      </c>
      <c r="D1593" s="51">
        <v>45891</v>
      </c>
      <c r="E1593" s="51">
        <v>45891</v>
      </c>
      <c r="F1593" s="52">
        <v>45891.461795914402</v>
      </c>
      <c r="G1593" s="3" t="s">
        <v>6604</v>
      </c>
      <c r="H1593" s="51"/>
      <c r="I1593" s="2" t="s">
        <v>2487</v>
      </c>
      <c r="J1593" s="3" t="s">
        <v>2488</v>
      </c>
      <c r="K1593" s="2" t="s">
        <v>2489</v>
      </c>
      <c r="L1593" s="2" t="s">
        <v>2490</v>
      </c>
      <c r="M1593" s="3" t="s">
        <v>4729</v>
      </c>
      <c r="N1593" s="2" t="s">
        <v>4730</v>
      </c>
      <c r="O1593" s="2" t="s">
        <v>4731</v>
      </c>
      <c r="P1593" s="2">
        <v>40</v>
      </c>
      <c r="Q1593" s="3" t="s">
        <v>2528</v>
      </c>
      <c r="R1593" s="2" t="s">
        <v>965</v>
      </c>
      <c r="S1593" s="3" t="s">
        <v>2529</v>
      </c>
      <c r="T1593" s="3" t="s">
        <v>2496</v>
      </c>
      <c r="U1593" s="2">
        <v>74250</v>
      </c>
      <c r="V1593" s="2">
        <v>2</v>
      </c>
      <c r="W1593" s="2">
        <v>0</v>
      </c>
      <c r="X1593" s="2" t="s">
        <v>4732</v>
      </c>
      <c r="Y1593" s="2" t="s">
        <v>4733</v>
      </c>
      <c r="Z1593" s="51">
        <v>45891.461793055598</v>
      </c>
      <c r="AA1593" s="2" t="s">
        <v>6605</v>
      </c>
      <c r="AB1593" s="2" t="s">
        <v>950</v>
      </c>
    </row>
    <row r="1594" spans="1:28" ht="15.75" x14ac:dyDescent="0.25">
      <c r="A1594" s="2">
        <v>1593</v>
      </c>
      <c r="B1594" s="50" t="s">
        <v>6606</v>
      </c>
      <c r="C1594" s="47">
        <f ca="1">SUMIF([1]Data!$AC$2:$AC$173,C1594,[1]Data!$AD$2:$AD$173)</f>
        <v>0</v>
      </c>
      <c r="D1594" s="51">
        <v>45891</v>
      </c>
      <c r="E1594" s="51">
        <v>45896</v>
      </c>
      <c r="F1594" s="52">
        <v>45891.467794213</v>
      </c>
      <c r="G1594" s="3" t="s">
        <v>6607</v>
      </c>
      <c r="H1594" s="51"/>
      <c r="I1594" s="2" t="s">
        <v>2487</v>
      </c>
      <c r="J1594" s="3" t="s">
        <v>2488</v>
      </c>
      <c r="K1594" s="2" t="s">
        <v>2489</v>
      </c>
      <c r="L1594" s="2" t="s">
        <v>2490</v>
      </c>
      <c r="M1594" s="3" t="s">
        <v>6608</v>
      </c>
      <c r="N1594" s="2" t="s">
        <v>6609</v>
      </c>
      <c r="O1594" s="2" t="s">
        <v>6610</v>
      </c>
      <c r="P1594" s="2">
        <v>10</v>
      </c>
      <c r="Q1594" s="3" t="s">
        <v>2519</v>
      </c>
      <c r="R1594" s="2" t="s">
        <v>951</v>
      </c>
      <c r="S1594" s="3" t="s">
        <v>2520</v>
      </c>
      <c r="T1594" s="3" t="s">
        <v>2496</v>
      </c>
      <c r="U1594" s="2">
        <v>111058</v>
      </c>
      <c r="V1594" s="2">
        <v>2</v>
      </c>
      <c r="W1594" s="2">
        <v>0</v>
      </c>
      <c r="X1594" s="2" t="s">
        <v>6609</v>
      </c>
      <c r="Y1594" s="2" t="s">
        <v>6611</v>
      </c>
      <c r="Z1594" s="51">
        <v>45891.467791898103</v>
      </c>
      <c r="AB1594" s="2" t="s">
        <v>950</v>
      </c>
    </row>
    <row r="1595" spans="1:28" ht="15.75" x14ac:dyDescent="0.25">
      <c r="A1595" s="2">
        <v>1594</v>
      </c>
      <c r="B1595" s="50" t="s">
        <v>6612</v>
      </c>
      <c r="C1595" s="47">
        <f ca="1">SUMIF([1]Data!$AC$2:$AC$173,C1595,[1]Data!$AD$2:$AD$173)</f>
        <v>0</v>
      </c>
      <c r="D1595" s="51">
        <v>45891</v>
      </c>
      <c r="E1595" s="51">
        <v>45891</v>
      </c>
      <c r="F1595" s="52">
        <v>45891.475121840303</v>
      </c>
      <c r="G1595" s="3" t="s">
        <v>6613</v>
      </c>
      <c r="H1595" s="51"/>
      <c r="I1595" s="2" t="s">
        <v>2487</v>
      </c>
      <c r="J1595" s="3" t="s">
        <v>2488</v>
      </c>
      <c r="K1595" s="2" t="s">
        <v>2489</v>
      </c>
      <c r="L1595" s="2" t="s">
        <v>2490</v>
      </c>
      <c r="M1595" s="3" t="s">
        <v>3712</v>
      </c>
      <c r="N1595" s="2" t="s">
        <v>3713</v>
      </c>
      <c r="O1595" s="2" t="s">
        <v>3714</v>
      </c>
      <c r="P1595" s="2">
        <v>10</v>
      </c>
      <c r="Q1595" s="3" t="s">
        <v>2592</v>
      </c>
      <c r="R1595" s="2" t="s">
        <v>959</v>
      </c>
      <c r="S1595" s="3" t="s">
        <v>2593</v>
      </c>
      <c r="T1595" s="3" t="s">
        <v>2496</v>
      </c>
      <c r="U1595" s="2">
        <v>70950</v>
      </c>
      <c r="V1595" s="2">
        <v>2</v>
      </c>
      <c r="W1595" s="2">
        <v>0</v>
      </c>
      <c r="X1595" s="2" t="s">
        <v>3713</v>
      </c>
      <c r="Z1595" s="51">
        <v>45891.4751187847</v>
      </c>
      <c r="AB1595" s="2" t="s">
        <v>950</v>
      </c>
    </row>
    <row r="1596" spans="1:28" ht="15.75" x14ac:dyDescent="0.25">
      <c r="A1596" s="2">
        <v>1595</v>
      </c>
      <c r="B1596" s="50" t="s">
        <v>6614</v>
      </c>
      <c r="C1596" s="47">
        <f ca="1">SUMIF([1]Data!$AC$2:$AC$173,C1596,[1]Data!$AD$2:$AD$173)</f>
        <v>0</v>
      </c>
      <c r="D1596" s="51">
        <v>45891</v>
      </c>
      <c r="E1596" s="51">
        <v>45896</v>
      </c>
      <c r="F1596" s="52">
        <v>45891.477512500001</v>
      </c>
      <c r="G1596" s="3" t="s">
        <v>6615</v>
      </c>
      <c r="H1596" s="51"/>
      <c r="I1596" s="2" t="s">
        <v>2487</v>
      </c>
      <c r="J1596" s="3" t="s">
        <v>2488</v>
      </c>
      <c r="K1596" s="2" t="s">
        <v>2489</v>
      </c>
      <c r="L1596" s="2" t="s">
        <v>2490</v>
      </c>
      <c r="M1596" s="3" t="s">
        <v>6616</v>
      </c>
      <c r="N1596" s="2" t="s">
        <v>6617</v>
      </c>
      <c r="O1596" s="2" t="s">
        <v>6618</v>
      </c>
      <c r="P1596" s="2">
        <v>10</v>
      </c>
      <c r="Q1596" s="3" t="s">
        <v>2519</v>
      </c>
      <c r="R1596" s="2" t="s">
        <v>951</v>
      </c>
      <c r="S1596" s="3" t="s">
        <v>2520</v>
      </c>
      <c r="T1596" s="3" t="s">
        <v>2496</v>
      </c>
      <c r="U1596" s="2">
        <v>111058</v>
      </c>
      <c r="V1596" s="2">
        <v>2</v>
      </c>
      <c r="W1596" s="2">
        <v>0</v>
      </c>
      <c r="X1596" s="2" t="s">
        <v>6617</v>
      </c>
      <c r="Y1596" s="2" t="s">
        <v>2541</v>
      </c>
      <c r="Z1596" s="51">
        <v>45891.4775111458</v>
      </c>
      <c r="AB1596" s="2" t="s">
        <v>950</v>
      </c>
    </row>
    <row r="1597" spans="1:28" ht="15.75" x14ac:dyDescent="0.25">
      <c r="A1597" s="2">
        <v>1596</v>
      </c>
      <c r="B1597" s="50" t="s">
        <v>6619</v>
      </c>
      <c r="C1597" s="47">
        <f ca="1">SUMIF([1]Data!$AC$2:$AC$173,C1597,[1]Data!$AD$2:$AD$173)</f>
        <v>0</v>
      </c>
      <c r="D1597" s="51">
        <v>45891</v>
      </c>
      <c r="E1597" s="51">
        <v>45891</v>
      </c>
      <c r="F1597" s="52">
        <v>45891.477982025499</v>
      </c>
      <c r="G1597" s="3" t="s">
        <v>6620</v>
      </c>
      <c r="H1597" s="51"/>
      <c r="I1597" s="2" t="s">
        <v>2487</v>
      </c>
      <c r="J1597" s="3" t="s">
        <v>2488</v>
      </c>
      <c r="K1597" s="2" t="s">
        <v>2489</v>
      </c>
      <c r="L1597" s="2" t="s">
        <v>2490</v>
      </c>
      <c r="M1597" s="3" t="s">
        <v>3036</v>
      </c>
      <c r="N1597" s="2" t="s">
        <v>3037</v>
      </c>
      <c r="O1597" s="2" t="s">
        <v>3038</v>
      </c>
      <c r="P1597" s="2">
        <v>10</v>
      </c>
      <c r="Q1597" s="3" t="s">
        <v>2502</v>
      </c>
      <c r="R1597" s="2" t="s">
        <v>981</v>
      </c>
      <c r="S1597" s="3" t="s">
        <v>2503</v>
      </c>
      <c r="T1597" s="3" t="s">
        <v>2496</v>
      </c>
      <c r="U1597" s="2">
        <v>50182</v>
      </c>
      <c r="V1597" s="2">
        <v>2</v>
      </c>
      <c r="W1597" s="2">
        <v>0</v>
      </c>
      <c r="X1597" s="2" t="s">
        <v>3037</v>
      </c>
      <c r="Z1597" s="51">
        <v>45891.477978935203</v>
      </c>
      <c r="AA1597" s="2" t="s">
        <v>6621</v>
      </c>
      <c r="AB1597" s="2" t="s">
        <v>950</v>
      </c>
    </row>
    <row r="1598" spans="1:28" ht="15.75" x14ac:dyDescent="0.25">
      <c r="A1598" s="2">
        <v>1597</v>
      </c>
      <c r="B1598" s="50" t="s">
        <v>6622</v>
      </c>
      <c r="C1598" s="47">
        <f ca="1">SUMIF([1]Data!$AC$2:$AC$173,C1598,[1]Data!$AD$2:$AD$173)</f>
        <v>0</v>
      </c>
      <c r="D1598" s="51">
        <v>45891</v>
      </c>
      <c r="E1598" s="51">
        <v>45891</v>
      </c>
      <c r="F1598" s="52">
        <v>45891.494493136597</v>
      </c>
      <c r="G1598" s="3" t="s">
        <v>6623</v>
      </c>
      <c r="H1598" s="51"/>
      <c r="I1598" s="2" t="s">
        <v>2487</v>
      </c>
      <c r="J1598" s="3" t="s">
        <v>2488</v>
      </c>
      <c r="K1598" s="2" t="s">
        <v>2489</v>
      </c>
      <c r="L1598" s="2" t="s">
        <v>2490</v>
      </c>
      <c r="M1598" s="3" t="s">
        <v>6624</v>
      </c>
      <c r="N1598" s="2" t="s">
        <v>6625</v>
      </c>
      <c r="O1598" s="2" t="s">
        <v>6626</v>
      </c>
      <c r="P1598" s="2">
        <v>10</v>
      </c>
      <c r="Q1598" s="3" t="s">
        <v>2547</v>
      </c>
      <c r="R1598" s="2" t="s">
        <v>994</v>
      </c>
      <c r="S1598" s="3" t="s">
        <v>2548</v>
      </c>
      <c r="T1598" s="3" t="s">
        <v>2496</v>
      </c>
      <c r="U1598" s="2">
        <v>111606</v>
      </c>
      <c r="V1598" s="2">
        <v>1</v>
      </c>
      <c r="W1598" s="2">
        <v>0</v>
      </c>
      <c r="X1598" s="2" t="s">
        <v>6625</v>
      </c>
      <c r="Y1598" s="2" t="s">
        <v>2541</v>
      </c>
      <c r="Z1598" s="51">
        <v>45891.494489849501</v>
      </c>
      <c r="AA1598" s="2" t="s">
        <v>6627</v>
      </c>
      <c r="AB1598" s="2" t="s">
        <v>950</v>
      </c>
    </row>
    <row r="1599" spans="1:28" ht="15.75" x14ac:dyDescent="0.25">
      <c r="A1599" s="2">
        <v>1598</v>
      </c>
      <c r="B1599" s="50" t="s">
        <v>6628</v>
      </c>
      <c r="C1599" s="47">
        <f ca="1">SUMIF([1]Data!$AC$2:$AC$173,C1599,[1]Data!$AD$2:$AD$173)</f>
        <v>0</v>
      </c>
      <c r="D1599" s="51">
        <v>45891</v>
      </c>
      <c r="E1599" s="51">
        <v>45891</v>
      </c>
      <c r="F1599" s="52">
        <v>45891.505385798599</v>
      </c>
      <c r="G1599" s="3" t="s">
        <v>6629</v>
      </c>
      <c r="H1599" s="51"/>
      <c r="I1599" s="2" t="s">
        <v>2487</v>
      </c>
      <c r="J1599" s="3" t="s">
        <v>2488</v>
      </c>
      <c r="K1599" s="2" t="s">
        <v>2489</v>
      </c>
      <c r="L1599" s="2" t="s">
        <v>2490</v>
      </c>
      <c r="M1599" s="3" t="s">
        <v>6630</v>
      </c>
      <c r="N1599" s="2" t="s">
        <v>6631</v>
      </c>
      <c r="O1599" s="2" t="s">
        <v>6632</v>
      </c>
      <c r="P1599" s="2">
        <v>10</v>
      </c>
      <c r="Q1599" s="3" t="s">
        <v>2528</v>
      </c>
      <c r="R1599" s="2" t="s">
        <v>965</v>
      </c>
      <c r="S1599" s="3" t="s">
        <v>2529</v>
      </c>
      <c r="T1599" s="3" t="s">
        <v>2496</v>
      </c>
      <c r="U1599" s="2">
        <v>74250</v>
      </c>
      <c r="V1599" s="2">
        <v>1</v>
      </c>
      <c r="W1599" s="2">
        <v>0</v>
      </c>
      <c r="X1599" s="2" t="s">
        <v>6631</v>
      </c>
      <c r="Y1599" s="2" t="s">
        <v>6633</v>
      </c>
      <c r="Z1599" s="51">
        <v>45891.505382557902</v>
      </c>
      <c r="AB1599" s="2" t="s">
        <v>950</v>
      </c>
    </row>
    <row r="1600" spans="1:28" ht="15.75" x14ac:dyDescent="0.25">
      <c r="A1600" s="2">
        <v>1599</v>
      </c>
      <c r="B1600" s="50" t="s">
        <v>6628</v>
      </c>
      <c r="C1600" s="47">
        <f ca="1">SUMIF([1]Data!$AC$2:$AC$173,C1600,[1]Data!$AD$2:$AD$173)</f>
        <v>0</v>
      </c>
      <c r="D1600" s="51">
        <v>45891</v>
      </c>
      <c r="E1600" s="51">
        <v>45891</v>
      </c>
      <c r="F1600" s="52">
        <v>45891.505385798599</v>
      </c>
      <c r="G1600" s="3" t="s">
        <v>6629</v>
      </c>
      <c r="H1600" s="51"/>
      <c r="I1600" s="2" t="s">
        <v>2487</v>
      </c>
      <c r="J1600" s="3" t="s">
        <v>2488</v>
      </c>
      <c r="K1600" s="2" t="s">
        <v>2489</v>
      </c>
      <c r="L1600" s="2" t="s">
        <v>2490</v>
      </c>
      <c r="M1600" s="3" t="s">
        <v>6630</v>
      </c>
      <c r="N1600" s="2" t="s">
        <v>6631</v>
      </c>
      <c r="O1600" s="2" t="s">
        <v>6632</v>
      </c>
      <c r="P1600" s="2">
        <v>20</v>
      </c>
      <c r="Q1600" s="3" t="s">
        <v>2556</v>
      </c>
      <c r="R1600" s="2" t="s">
        <v>960</v>
      </c>
      <c r="S1600" s="3" t="s">
        <v>2557</v>
      </c>
      <c r="T1600" s="3" t="s">
        <v>2496</v>
      </c>
      <c r="U1600" s="2">
        <v>55595</v>
      </c>
      <c r="V1600" s="2">
        <v>1</v>
      </c>
      <c r="W1600" s="2">
        <v>0</v>
      </c>
      <c r="X1600" s="2" t="s">
        <v>6631</v>
      </c>
      <c r="Y1600" s="2" t="s">
        <v>6633</v>
      </c>
      <c r="Z1600" s="51">
        <v>45891.505382557902</v>
      </c>
      <c r="AB1600" s="2" t="s">
        <v>950</v>
      </c>
    </row>
    <row r="1601" spans="1:28" ht="15.75" x14ac:dyDescent="0.25">
      <c r="A1601" s="2">
        <v>1600</v>
      </c>
      <c r="B1601" s="50" t="s">
        <v>6634</v>
      </c>
      <c r="C1601" s="47">
        <f ca="1">SUMIF([1]Data!$AC$2:$AC$173,C1601,[1]Data!$AD$2:$AD$173)</f>
        <v>0</v>
      </c>
      <c r="D1601" s="51">
        <v>45891</v>
      </c>
      <c r="E1601" s="51">
        <v>45896</v>
      </c>
      <c r="F1601" s="52">
        <v>45891.512499884302</v>
      </c>
      <c r="G1601" s="3" t="s">
        <v>6635</v>
      </c>
      <c r="H1601" s="51"/>
      <c r="I1601" s="2" t="s">
        <v>2487</v>
      </c>
      <c r="J1601" s="3" t="s">
        <v>2488</v>
      </c>
      <c r="K1601" s="2" t="s">
        <v>2489</v>
      </c>
      <c r="L1601" s="2" t="s">
        <v>2490</v>
      </c>
      <c r="M1601" s="3" t="s">
        <v>6636</v>
      </c>
      <c r="N1601" s="2" t="s">
        <v>6637</v>
      </c>
      <c r="O1601" s="2" t="s">
        <v>6638</v>
      </c>
      <c r="P1601" s="2">
        <v>10</v>
      </c>
      <c r="Q1601" s="3" t="s">
        <v>2563</v>
      </c>
      <c r="R1601" s="2" t="s">
        <v>961</v>
      </c>
      <c r="S1601" s="3" t="s">
        <v>2564</v>
      </c>
      <c r="T1601" s="3" t="s">
        <v>2496</v>
      </c>
      <c r="U1601" s="2">
        <v>73431</v>
      </c>
      <c r="V1601" s="2">
        <v>1</v>
      </c>
      <c r="W1601" s="2">
        <v>0</v>
      </c>
      <c r="X1601" s="2" t="s">
        <v>6637</v>
      </c>
      <c r="Z1601" s="51">
        <v>45891.512497453703</v>
      </c>
      <c r="AB1601" s="2" t="s">
        <v>950</v>
      </c>
    </row>
    <row r="1602" spans="1:28" ht="15.75" x14ac:dyDescent="0.25">
      <c r="A1602" s="2">
        <v>1601</v>
      </c>
      <c r="B1602" s="50" t="s">
        <v>6634</v>
      </c>
      <c r="C1602" s="47">
        <f ca="1">SUMIF([1]Data!$AC$2:$AC$173,C1602,[1]Data!$AD$2:$AD$173)</f>
        <v>0</v>
      </c>
      <c r="D1602" s="51">
        <v>45891</v>
      </c>
      <c r="E1602" s="51">
        <v>45896</v>
      </c>
      <c r="F1602" s="52">
        <v>45891.512499884302</v>
      </c>
      <c r="G1602" s="3" t="s">
        <v>6635</v>
      </c>
      <c r="H1602" s="51"/>
      <c r="I1602" s="2" t="s">
        <v>2487</v>
      </c>
      <c r="J1602" s="3" t="s">
        <v>2488</v>
      </c>
      <c r="K1602" s="2" t="s">
        <v>2489</v>
      </c>
      <c r="L1602" s="2" t="s">
        <v>2490</v>
      </c>
      <c r="M1602" s="3" t="s">
        <v>6636</v>
      </c>
      <c r="N1602" s="2" t="s">
        <v>6637</v>
      </c>
      <c r="O1602" s="2" t="s">
        <v>6638</v>
      </c>
      <c r="P1602" s="2">
        <v>20</v>
      </c>
      <c r="Q1602" s="3" t="s">
        <v>2519</v>
      </c>
      <c r="R1602" s="2" t="s">
        <v>951</v>
      </c>
      <c r="S1602" s="3" t="s">
        <v>2520</v>
      </c>
      <c r="T1602" s="3" t="s">
        <v>2496</v>
      </c>
      <c r="U1602" s="2">
        <v>111058</v>
      </c>
      <c r="V1602" s="2">
        <v>1</v>
      </c>
      <c r="W1602" s="2">
        <v>0</v>
      </c>
      <c r="X1602" s="2" t="s">
        <v>6637</v>
      </c>
      <c r="Z1602" s="51">
        <v>45891.512497453703</v>
      </c>
      <c r="AB1602" s="2" t="s">
        <v>950</v>
      </c>
    </row>
    <row r="1603" spans="1:28" ht="15.75" x14ac:dyDescent="0.25">
      <c r="A1603" s="2">
        <v>1602</v>
      </c>
      <c r="B1603" s="50" t="s">
        <v>6639</v>
      </c>
      <c r="C1603" s="47">
        <f ca="1">SUMIF([1]Data!$AC$2:$AC$173,C1603,[1]Data!$AD$2:$AD$173)</f>
        <v>0</v>
      </c>
      <c r="D1603" s="51">
        <v>45891</v>
      </c>
      <c r="E1603" s="51">
        <v>45891</v>
      </c>
      <c r="F1603" s="52">
        <v>45891.513068321801</v>
      </c>
      <c r="G1603" s="3" t="s">
        <v>6640</v>
      </c>
      <c r="H1603" s="51"/>
      <c r="I1603" s="2" t="s">
        <v>2487</v>
      </c>
      <c r="J1603" s="3" t="s">
        <v>2488</v>
      </c>
      <c r="K1603" s="2" t="s">
        <v>2489</v>
      </c>
      <c r="L1603" s="2" t="s">
        <v>2490</v>
      </c>
      <c r="M1603" s="3" t="s">
        <v>6641</v>
      </c>
      <c r="N1603" s="2" t="s">
        <v>6642</v>
      </c>
      <c r="O1603" s="2" t="s">
        <v>6643</v>
      </c>
      <c r="P1603" s="2">
        <v>10</v>
      </c>
      <c r="Q1603" s="3" t="s">
        <v>2510</v>
      </c>
      <c r="R1603" s="2" t="s">
        <v>955</v>
      </c>
      <c r="S1603" s="3" t="s">
        <v>2511</v>
      </c>
      <c r="T1603" s="3" t="s">
        <v>2496</v>
      </c>
      <c r="U1603" s="2">
        <v>46000</v>
      </c>
      <c r="V1603" s="2">
        <v>10</v>
      </c>
      <c r="W1603" s="2">
        <v>0</v>
      </c>
      <c r="X1603" s="2" t="s">
        <v>6642</v>
      </c>
      <c r="Z1603" s="51">
        <v>45891.513064814797</v>
      </c>
      <c r="AB1603" s="2" t="s">
        <v>950</v>
      </c>
    </row>
    <row r="1604" spans="1:28" ht="15.75" x14ac:dyDescent="0.25">
      <c r="A1604" s="2">
        <v>1603</v>
      </c>
      <c r="B1604" s="50" t="s">
        <v>6644</v>
      </c>
      <c r="C1604" s="47">
        <f ca="1">SUMIF([1]Data!$AC$2:$AC$173,C1604,[1]Data!$AD$2:$AD$173)</f>
        <v>0</v>
      </c>
      <c r="D1604" s="51">
        <v>45891</v>
      </c>
      <c r="E1604" s="51">
        <v>45896</v>
      </c>
      <c r="F1604" s="52">
        <v>45891.514425266199</v>
      </c>
      <c r="G1604" s="3" t="s">
        <v>6645</v>
      </c>
      <c r="H1604" s="51"/>
      <c r="I1604" s="2" t="s">
        <v>2487</v>
      </c>
      <c r="J1604" s="3" t="s">
        <v>2488</v>
      </c>
      <c r="K1604" s="2" t="s">
        <v>2489</v>
      </c>
      <c r="L1604" s="2" t="s">
        <v>2490</v>
      </c>
      <c r="M1604" s="3" t="s">
        <v>6646</v>
      </c>
      <c r="N1604" s="2" t="s">
        <v>6647</v>
      </c>
      <c r="O1604" s="2" t="s">
        <v>6648</v>
      </c>
      <c r="P1604" s="2">
        <v>10</v>
      </c>
      <c r="Q1604" s="3" t="s">
        <v>2519</v>
      </c>
      <c r="R1604" s="2" t="s">
        <v>951</v>
      </c>
      <c r="S1604" s="3" t="s">
        <v>2520</v>
      </c>
      <c r="T1604" s="3" t="s">
        <v>2496</v>
      </c>
      <c r="U1604" s="2">
        <v>111058</v>
      </c>
      <c r="V1604" s="2">
        <v>1</v>
      </c>
      <c r="W1604" s="2">
        <v>0</v>
      </c>
      <c r="X1604" s="2" t="s">
        <v>6647</v>
      </c>
      <c r="Z1604" s="51">
        <v>45891.514421874999</v>
      </c>
      <c r="AB1604" s="2" t="s">
        <v>950</v>
      </c>
    </row>
    <row r="1605" spans="1:28" ht="15.75" x14ac:dyDescent="0.25">
      <c r="A1605" s="2">
        <v>1604</v>
      </c>
      <c r="B1605" s="50" t="s">
        <v>6649</v>
      </c>
      <c r="C1605" s="47">
        <f ca="1">SUMIF([1]Data!$AC$2:$AC$173,C1605,[1]Data!$AD$2:$AD$173)</f>
        <v>0</v>
      </c>
      <c r="D1605" s="51">
        <v>45891</v>
      </c>
      <c r="E1605" s="51">
        <v>45891</v>
      </c>
      <c r="F1605" s="52">
        <v>45891.5151148148</v>
      </c>
      <c r="G1605" s="3" t="s">
        <v>6650</v>
      </c>
      <c r="H1605" s="51"/>
      <c r="I1605" s="2" t="s">
        <v>2487</v>
      </c>
      <c r="J1605" s="3" t="s">
        <v>2488</v>
      </c>
      <c r="K1605" s="2" t="s">
        <v>2489</v>
      </c>
      <c r="L1605" s="2" t="s">
        <v>2490</v>
      </c>
      <c r="M1605" s="3" t="s">
        <v>6651</v>
      </c>
      <c r="N1605" s="2" t="s">
        <v>6652</v>
      </c>
      <c r="O1605" s="2" t="s">
        <v>6653</v>
      </c>
      <c r="P1605" s="2">
        <v>10</v>
      </c>
      <c r="Q1605" s="3" t="s">
        <v>2528</v>
      </c>
      <c r="R1605" s="2" t="s">
        <v>965</v>
      </c>
      <c r="S1605" s="3" t="s">
        <v>2529</v>
      </c>
      <c r="T1605" s="3" t="s">
        <v>2496</v>
      </c>
      <c r="U1605" s="2">
        <v>74250</v>
      </c>
      <c r="V1605" s="2">
        <v>2</v>
      </c>
      <c r="W1605" s="2">
        <v>0</v>
      </c>
      <c r="X1605" s="2" t="s">
        <v>6654</v>
      </c>
      <c r="Y1605" s="2" t="s">
        <v>2541</v>
      </c>
      <c r="Z1605" s="51">
        <v>45891.515111689798</v>
      </c>
      <c r="AB1605" s="2" t="s">
        <v>950</v>
      </c>
    </row>
    <row r="1606" spans="1:28" ht="15.75" x14ac:dyDescent="0.25">
      <c r="A1606" s="2">
        <v>1605</v>
      </c>
      <c r="B1606" s="50" t="s">
        <v>6655</v>
      </c>
      <c r="C1606" s="47">
        <f ca="1">SUMIF([1]Data!$AC$2:$AC$173,C1606,[1]Data!$AD$2:$AD$173)</f>
        <v>0</v>
      </c>
      <c r="D1606" s="51">
        <v>45891</v>
      </c>
      <c r="E1606" s="51">
        <v>45896</v>
      </c>
      <c r="F1606" s="52">
        <v>45891.517784919</v>
      </c>
      <c r="G1606" s="3" t="s">
        <v>6656</v>
      </c>
      <c r="H1606" s="51"/>
      <c r="I1606" s="2" t="s">
        <v>2487</v>
      </c>
      <c r="J1606" s="3" t="s">
        <v>2488</v>
      </c>
      <c r="K1606" s="2" t="s">
        <v>2489</v>
      </c>
      <c r="L1606" s="2" t="s">
        <v>2490</v>
      </c>
      <c r="M1606" s="3" t="s">
        <v>6657</v>
      </c>
      <c r="N1606" s="2" t="s">
        <v>6658</v>
      </c>
      <c r="O1606" s="2" t="s">
        <v>6659</v>
      </c>
      <c r="P1606" s="2">
        <v>10</v>
      </c>
      <c r="Q1606" s="3" t="s">
        <v>2519</v>
      </c>
      <c r="R1606" s="2" t="s">
        <v>951</v>
      </c>
      <c r="S1606" s="3" t="s">
        <v>2520</v>
      </c>
      <c r="T1606" s="3" t="s">
        <v>2496</v>
      </c>
      <c r="U1606" s="2">
        <v>111058</v>
      </c>
      <c r="V1606" s="2">
        <v>2</v>
      </c>
      <c r="W1606" s="2">
        <v>0</v>
      </c>
      <c r="X1606" s="2" t="s">
        <v>6660</v>
      </c>
      <c r="Z1606" s="51">
        <v>45891.517781562499</v>
      </c>
      <c r="AB1606" s="2" t="s">
        <v>950</v>
      </c>
    </row>
    <row r="1607" spans="1:28" ht="15.75" x14ac:dyDescent="0.25">
      <c r="A1607" s="2">
        <v>1606</v>
      </c>
      <c r="B1607" s="50" t="s">
        <v>6661</v>
      </c>
      <c r="C1607" s="47">
        <f ca="1">SUMIF([1]Data!$AC$2:$AC$173,C1607,[1]Data!$AD$2:$AD$173)</f>
        <v>0</v>
      </c>
      <c r="D1607" s="51">
        <v>45891</v>
      </c>
      <c r="E1607" s="51">
        <v>45896</v>
      </c>
      <c r="F1607" s="52">
        <v>45891.520888773201</v>
      </c>
      <c r="G1607" s="3" t="s">
        <v>6662</v>
      </c>
      <c r="H1607" s="51"/>
      <c r="I1607" s="2" t="s">
        <v>2487</v>
      </c>
      <c r="J1607" s="3" t="s">
        <v>2488</v>
      </c>
      <c r="K1607" s="2" t="s">
        <v>2489</v>
      </c>
      <c r="L1607" s="2" t="s">
        <v>2490</v>
      </c>
      <c r="M1607" s="3" t="s">
        <v>6663</v>
      </c>
      <c r="N1607" s="2" t="s">
        <v>6664</v>
      </c>
      <c r="O1607" s="2" t="s">
        <v>6665</v>
      </c>
      <c r="P1607" s="2">
        <v>10</v>
      </c>
      <c r="Q1607" s="3" t="s">
        <v>2563</v>
      </c>
      <c r="R1607" s="2" t="s">
        <v>961</v>
      </c>
      <c r="S1607" s="3" t="s">
        <v>2564</v>
      </c>
      <c r="T1607" s="3" t="s">
        <v>2496</v>
      </c>
      <c r="U1607" s="2">
        <v>73431</v>
      </c>
      <c r="V1607" s="2">
        <v>2</v>
      </c>
      <c r="W1607" s="2">
        <v>0</v>
      </c>
      <c r="X1607" s="2" t="s">
        <v>6666</v>
      </c>
      <c r="Y1607" s="2" t="s">
        <v>6667</v>
      </c>
      <c r="Z1607" s="51">
        <v>45891.520885219899</v>
      </c>
      <c r="AB1607" s="2" t="s">
        <v>950</v>
      </c>
    </row>
    <row r="1608" spans="1:28" ht="15.75" x14ac:dyDescent="0.25">
      <c r="A1608" s="2">
        <v>1607</v>
      </c>
      <c r="B1608" s="50" t="s">
        <v>6661</v>
      </c>
      <c r="C1608" s="47">
        <f ca="1">SUMIF([1]Data!$AC$2:$AC$173,C1608,[1]Data!$AD$2:$AD$173)</f>
        <v>0</v>
      </c>
      <c r="D1608" s="51">
        <v>45891</v>
      </c>
      <c r="E1608" s="51">
        <v>45896</v>
      </c>
      <c r="F1608" s="52">
        <v>45891.520888773201</v>
      </c>
      <c r="G1608" s="3" t="s">
        <v>6662</v>
      </c>
      <c r="H1608" s="51"/>
      <c r="I1608" s="2" t="s">
        <v>2487</v>
      </c>
      <c r="J1608" s="3" t="s">
        <v>2488</v>
      </c>
      <c r="K1608" s="2" t="s">
        <v>2489</v>
      </c>
      <c r="L1608" s="2" t="s">
        <v>2490</v>
      </c>
      <c r="M1608" s="3" t="s">
        <v>6663</v>
      </c>
      <c r="N1608" s="2" t="s">
        <v>6664</v>
      </c>
      <c r="O1608" s="2" t="s">
        <v>6665</v>
      </c>
      <c r="P1608" s="2">
        <v>20</v>
      </c>
      <c r="Q1608" s="3" t="s">
        <v>2519</v>
      </c>
      <c r="R1608" s="2" t="s">
        <v>951</v>
      </c>
      <c r="S1608" s="3" t="s">
        <v>2520</v>
      </c>
      <c r="T1608" s="3" t="s">
        <v>2496</v>
      </c>
      <c r="U1608" s="2">
        <v>111058</v>
      </c>
      <c r="V1608" s="2">
        <v>2</v>
      </c>
      <c r="W1608" s="2">
        <v>0</v>
      </c>
      <c r="X1608" s="2" t="s">
        <v>6666</v>
      </c>
      <c r="Y1608" s="2" t="s">
        <v>6667</v>
      </c>
      <c r="Z1608" s="51">
        <v>45891.520885219899</v>
      </c>
      <c r="AB1608" s="2" t="s">
        <v>950</v>
      </c>
    </row>
    <row r="1609" spans="1:28" ht="15.75" x14ac:dyDescent="0.25">
      <c r="A1609" s="2">
        <v>1608</v>
      </c>
      <c r="B1609" s="50" t="s">
        <v>6661</v>
      </c>
      <c r="C1609" s="47">
        <f ca="1">SUMIF([1]Data!$AC$2:$AC$173,C1609,[1]Data!$AD$2:$AD$173)</f>
        <v>0</v>
      </c>
      <c r="D1609" s="51">
        <v>45891</v>
      </c>
      <c r="E1609" s="51">
        <v>45896</v>
      </c>
      <c r="F1609" s="52">
        <v>45891.520888773201</v>
      </c>
      <c r="G1609" s="3" t="s">
        <v>6662</v>
      </c>
      <c r="H1609" s="51"/>
      <c r="I1609" s="2" t="s">
        <v>2487</v>
      </c>
      <c r="J1609" s="3" t="s">
        <v>2488</v>
      </c>
      <c r="K1609" s="2" t="s">
        <v>2489</v>
      </c>
      <c r="L1609" s="2" t="s">
        <v>2490</v>
      </c>
      <c r="M1609" s="3" t="s">
        <v>6663</v>
      </c>
      <c r="N1609" s="2" t="s">
        <v>6664</v>
      </c>
      <c r="O1609" s="2" t="s">
        <v>6665</v>
      </c>
      <c r="P1609" s="2">
        <v>30</v>
      </c>
      <c r="Q1609" s="3" t="s">
        <v>2502</v>
      </c>
      <c r="R1609" s="2" t="s">
        <v>981</v>
      </c>
      <c r="S1609" s="3" t="s">
        <v>2503</v>
      </c>
      <c r="T1609" s="3" t="s">
        <v>2496</v>
      </c>
      <c r="U1609" s="2">
        <v>50182</v>
      </c>
      <c r="V1609" s="2">
        <v>4</v>
      </c>
      <c r="W1609" s="2">
        <v>0</v>
      </c>
      <c r="X1609" s="2" t="s">
        <v>6666</v>
      </c>
      <c r="Y1609" s="2" t="s">
        <v>6667</v>
      </c>
      <c r="Z1609" s="51">
        <v>45891.520885219899</v>
      </c>
      <c r="AB1609" s="2" t="s">
        <v>950</v>
      </c>
    </row>
    <row r="1610" spans="1:28" ht="15.75" x14ac:dyDescent="0.25">
      <c r="A1610" s="2">
        <v>1609</v>
      </c>
      <c r="B1610" s="50" t="s">
        <v>6661</v>
      </c>
      <c r="C1610" s="47">
        <f ca="1">SUMIF([1]Data!$AC$2:$AC$173,C1610,[1]Data!$AD$2:$AD$173)</f>
        <v>0</v>
      </c>
      <c r="D1610" s="51">
        <v>45891</v>
      </c>
      <c r="E1610" s="51">
        <v>45896</v>
      </c>
      <c r="F1610" s="52">
        <v>45891.520888773201</v>
      </c>
      <c r="G1610" s="3" t="s">
        <v>6662</v>
      </c>
      <c r="H1610" s="51"/>
      <c r="I1610" s="2" t="s">
        <v>2487</v>
      </c>
      <c r="J1610" s="3" t="s">
        <v>2488</v>
      </c>
      <c r="K1610" s="2" t="s">
        <v>2489</v>
      </c>
      <c r="L1610" s="2" t="s">
        <v>2490</v>
      </c>
      <c r="M1610" s="3" t="s">
        <v>6663</v>
      </c>
      <c r="N1610" s="2" t="s">
        <v>6664</v>
      </c>
      <c r="O1610" s="2" t="s">
        <v>6665</v>
      </c>
      <c r="P1610" s="2">
        <v>40</v>
      </c>
      <c r="Q1610" s="3" t="s">
        <v>2592</v>
      </c>
      <c r="R1610" s="2" t="s">
        <v>959</v>
      </c>
      <c r="S1610" s="3" t="s">
        <v>2593</v>
      </c>
      <c r="T1610" s="3" t="s">
        <v>2496</v>
      </c>
      <c r="U1610" s="2">
        <v>70950</v>
      </c>
      <c r="V1610" s="2">
        <v>1</v>
      </c>
      <c r="W1610" s="2">
        <v>0</v>
      </c>
      <c r="X1610" s="2" t="s">
        <v>6666</v>
      </c>
      <c r="Y1610" s="2" t="s">
        <v>6667</v>
      </c>
      <c r="Z1610" s="51">
        <v>45891.520885219899</v>
      </c>
      <c r="AB1610" s="2" t="s">
        <v>950</v>
      </c>
    </row>
    <row r="1611" spans="1:28" ht="15.75" x14ac:dyDescent="0.25">
      <c r="A1611" s="2">
        <v>1610</v>
      </c>
      <c r="B1611" s="50" t="s">
        <v>6668</v>
      </c>
      <c r="C1611" s="47">
        <f ca="1">SUMIF([1]Data!$AC$2:$AC$173,C1611,[1]Data!$AD$2:$AD$173)</f>
        <v>0</v>
      </c>
      <c r="D1611" s="51">
        <v>45891</v>
      </c>
      <c r="E1611" s="51">
        <v>45896</v>
      </c>
      <c r="F1611" s="52">
        <v>45891.521175150498</v>
      </c>
      <c r="G1611" s="3" t="s">
        <v>6669</v>
      </c>
      <c r="H1611" s="51"/>
      <c r="I1611" s="2" t="s">
        <v>2487</v>
      </c>
      <c r="J1611" s="3" t="s">
        <v>2488</v>
      </c>
      <c r="K1611" s="2" t="s">
        <v>2489</v>
      </c>
      <c r="L1611" s="2" t="s">
        <v>2490</v>
      </c>
      <c r="M1611" s="3" t="s">
        <v>6670</v>
      </c>
      <c r="N1611" s="2" t="s">
        <v>6671</v>
      </c>
      <c r="O1611" s="2" t="s">
        <v>6672</v>
      </c>
      <c r="P1611" s="2">
        <v>10</v>
      </c>
      <c r="Q1611" s="3" t="s">
        <v>2519</v>
      </c>
      <c r="R1611" s="2" t="s">
        <v>951</v>
      </c>
      <c r="S1611" s="3" t="s">
        <v>2520</v>
      </c>
      <c r="T1611" s="3" t="s">
        <v>2496</v>
      </c>
      <c r="U1611" s="2">
        <v>111058</v>
      </c>
      <c r="V1611" s="2">
        <v>2</v>
      </c>
      <c r="W1611" s="2">
        <v>0</v>
      </c>
      <c r="X1611" s="2" t="s">
        <v>6671</v>
      </c>
      <c r="Z1611" s="51">
        <v>45891.521171643501</v>
      </c>
      <c r="AB1611" s="2" t="s">
        <v>950</v>
      </c>
    </row>
    <row r="1612" spans="1:28" ht="15.75" x14ac:dyDescent="0.25">
      <c r="A1612" s="2">
        <v>1611</v>
      </c>
      <c r="B1612" s="50" t="s">
        <v>6668</v>
      </c>
      <c r="C1612" s="47">
        <f ca="1">SUMIF([1]Data!$AC$2:$AC$173,C1612,[1]Data!$AD$2:$AD$173)</f>
        <v>0</v>
      </c>
      <c r="D1612" s="51">
        <v>45891</v>
      </c>
      <c r="E1612" s="51">
        <v>45896</v>
      </c>
      <c r="F1612" s="52">
        <v>45891.521175150498</v>
      </c>
      <c r="G1612" s="3" t="s">
        <v>6669</v>
      </c>
      <c r="H1612" s="51"/>
      <c r="I1612" s="2" t="s">
        <v>2487</v>
      </c>
      <c r="J1612" s="3" t="s">
        <v>2488</v>
      </c>
      <c r="K1612" s="2" t="s">
        <v>2489</v>
      </c>
      <c r="L1612" s="2" t="s">
        <v>2490</v>
      </c>
      <c r="M1612" s="3" t="s">
        <v>6670</v>
      </c>
      <c r="N1612" s="2" t="s">
        <v>6671</v>
      </c>
      <c r="O1612" s="2" t="s">
        <v>6672</v>
      </c>
      <c r="P1612" s="2">
        <v>20</v>
      </c>
      <c r="Q1612" s="3" t="s">
        <v>2502</v>
      </c>
      <c r="R1612" s="2" t="s">
        <v>981</v>
      </c>
      <c r="S1612" s="3" t="s">
        <v>2503</v>
      </c>
      <c r="T1612" s="3" t="s">
        <v>2496</v>
      </c>
      <c r="U1612" s="2">
        <v>50182</v>
      </c>
      <c r="V1612" s="2">
        <v>1</v>
      </c>
      <c r="W1612" s="2">
        <v>0</v>
      </c>
      <c r="X1612" s="2" t="s">
        <v>6671</v>
      </c>
      <c r="Z1612" s="51">
        <v>45891.521171643501</v>
      </c>
      <c r="AB1612" s="2" t="s">
        <v>950</v>
      </c>
    </row>
    <row r="1613" spans="1:28" ht="15.75" x14ac:dyDescent="0.25">
      <c r="A1613" s="2">
        <v>1612</v>
      </c>
      <c r="B1613" s="50" t="s">
        <v>6673</v>
      </c>
      <c r="C1613" s="47">
        <f ca="1">SUMIF([1]Data!$AC$2:$AC$173,C1613,[1]Data!$AD$2:$AD$173)</f>
        <v>0</v>
      </c>
      <c r="D1613" s="51">
        <v>45891</v>
      </c>
      <c r="E1613" s="51">
        <v>45891</v>
      </c>
      <c r="F1613" s="52">
        <v>45891.529432256903</v>
      </c>
      <c r="G1613" s="3" t="s">
        <v>6674</v>
      </c>
      <c r="H1613" s="51"/>
      <c r="I1613" s="2" t="s">
        <v>2487</v>
      </c>
      <c r="J1613" s="3" t="s">
        <v>2488</v>
      </c>
      <c r="K1613" s="2" t="s">
        <v>2489</v>
      </c>
      <c r="L1613" s="2" t="s">
        <v>2490</v>
      </c>
      <c r="M1613" s="3" t="s">
        <v>445</v>
      </c>
      <c r="N1613" s="2" t="s">
        <v>4678</v>
      </c>
      <c r="O1613" s="2" t="s">
        <v>4679</v>
      </c>
      <c r="P1613" s="2">
        <v>10</v>
      </c>
      <c r="Q1613" s="3" t="s">
        <v>2502</v>
      </c>
      <c r="R1613" s="2" t="s">
        <v>981</v>
      </c>
      <c r="S1613" s="3" t="s">
        <v>2503</v>
      </c>
      <c r="T1613" s="3" t="s">
        <v>2496</v>
      </c>
      <c r="U1613" s="2">
        <v>50182</v>
      </c>
      <c r="V1613" s="2">
        <v>5</v>
      </c>
      <c r="W1613" s="2">
        <v>0</v>
      </c>
      <c r="X1613" s="2" t="s">
        <v>4678</v>
      </c>
      <c r="Y1613" s="2" t="s">
        <v>4680</v>
      </c>
      <c r="Z1613" s="51">
        <v>45891.529430324103</v>
      </c>
      <c r="AB1613" s="2" t="s">
        <v>950</v>
      </c>
    </row>
    <row r="1614" spans="1:28" ht="15.75" x14ac:dyDescent="0.25">
      <c r="A1614" s="2">
        <v>1613</v>
      </c>
      <c r="B1614" s="50" t="s">
        <v>6675</v>
      </c>
      <c r="C1614" s="47">
        <f ca="1">SUMIF([1]Data!$AC$2:$AC$173,C1614,[1]Data!$AD$2:$AD$173)</f>
        <v>0</v>
      </c>
      <c r="D1614" s="51">
        <v>45891</v>
      </c>
      <c r="E1614" s="51">
        <v>45902</v>
      </c>
      <c r="F1614" s="52">
        <v>45891.534243599497</v>
      </c>
      <c r="G1614" s="3" t="s">
        <v>6676</v>
      </c>
      <c r="H1614" s="51"/>
      <c r="I1614" s="2" t="s">
        <v>2487</v>
      </c>
      <c r="J1614" s="3" t="s">
        <v>2488</v>
      </c>
      <c r="K1614" s="2" t="s">
        <v>2489</v>
      </c>
      <c r="L1614" s="2" t="s">
        <v>2490</v>
      </c>
      <c r="M1614" s="3" t="s">
        <v>6677</v>
      </c>
      <c r="N1614" s="2" t="s">
        <v>6678</v>
      </c>
      <c r="O1614" s="2" t="s">
        <v>6679</v>
      </c>
      <c r="P1614" s="2">
        <v>10</v>
      </c>
      <c r="Q1614" s="3" t="s">
        <v>2519</v>
      </c>
      <c r="R1614" s="2" t="s">
        <v>951</v>
      </c>
      <c r="S1614" s="3" t="s">
        <v>2520</v>
      </c>
      <c r="T1614" s="3" t="s">
        <v>2496</v>
      </c>
      <c r="U1614" s="2">
        <v>111058</v>
      </c>
      <c r="V1614" s="2">
        <v>1</v>
      </c>
      <c r="W1614" s="2">
        <v>0</v>
      </c>
      <c r="X1614" s="2" t="s">
        <v>6680</v>
      </c>
      <c r="Y1614" s="2" t="s">
        <v>6681</v>
      </c>
      <c r="Z1614" s="51">
        <v>45891.534243437498</v>
      </c>
      <c r="AB1614" s="2" t="s">
        <v>950</v>
      </c>
    </row>
    <row r="1615" spans="1:28" ht="15.75" x14ac:dyDescent="0.25">
      <c r="A1615" s="2">
        <v>1614</v>
      </c>
      <c r="B1615" s="50" t="s">
        <v>6675</v>
      </c>
      <c r="C1615" s="47">
        <f ca="1">SUMIF([1]Data!$AC$2:$AC$173,C1615,[1]Data!$AD$2:$AD$173)</f>
        <v>0</v>
      </c>
      <c r="D1615" s="51">
        <v>45891</v>
      </c>
      <c r="E1615" s="51">
        <v>45902</v>
      </c>
      <c r="F1615" s="52">
        <v>45891.534243599497</v>
      </c>
      <c r="G1615" s="3" t="s">
        <v>6676</v>
      </c>
      <c r="H1615" s="51"/>
      <c r="I1615" s="2" t="s">
        <v>2487</v>
      </c>
      <c r="J1615" s="3" t="s">
        <v>2488</v>
      </c>
      <c r="K1615" s="2" t="s">
        <v>2489</v>
      </c>
      <c r="L1615" s="2" t="s">
        <v>2490</v>
      </c>
      <c r="M1615" s="3" t="s">
        <v>6677</v>
      </c>
      <c r="N1615" s="2" t="s">
        <v>6678</v>
      </c>
      <c r="O1615" s="2" t="s">
        <v>6679</v>
      </c>
      <c r="P1615" s="2">
        <v>20</v>
      </c>
      <c r="Q1615" s="3" t="s">
        <v>2556</v>
      </c>
      <c r="R1615" s="2" t="s">
        <v>960</v>
      </c>
      <c r="S1615" s="3" t="s">
        <v>2557</v>
      </c>
      <c r="T1615" s="3" t="s">
        <v>2496</v>
      </c>
      <c r="U1615" s="2">
        <v>55595</v>
      </c>
      <c r="V1615" s="2">
        <v>1</v>
      </c>
      <c r="W1615" s="2">
        <v>0</v>
      </c>
      <c r="X1615" s="2" t="s">
        <v>6680</v>
      </c>
      <c r="Y1615" s="2" t="s">
        <v>6681</v>
      </c>
      <c r="Z1615" s="51">
        <v>45891.534243437498</v>
      </c>
      <c r="AB1615" s="2" t="s">
        <v>950</v>
      </c>
    </row>
    <row r="1616" spans="1:28" ht="15.75" x14ac:dyDescent="0.25">
      <c r="A1616" s="2">
        <v>1615</v>
      </c>
      <c r="B1616" s="50" t="s">
        <v>6675</v>
      </c>
      <c r="C1616" s="47">
        <f ca="1">SUMIF([1]Data!$AC$2:$AC$173,C1616,[1]Data!$AD$2:$AD$173)</f>
        <v>0</v>
      </c>
      <c r="D1616" s="51">
        <v>45891</v>
      </c>
      <c r="E1616" s="51">
        <v>45902</v>
      </c>
      <c r="F1616" s="52">
        <v>45891.534243599497</v>
      </c>
      <c r="G1616" s="3" t="s">
        <v>6676</v>
      </c>
      <c r="H1616" s="51"/>
      <c r="I1616" s="2" t="s">
        <v>2487</v>
      </c>
      <c r="J1616" s="3" t="s">
        <v>2488</v>
      </c>
      <c r="K1616" s="2" t="s">
        <v>2489</v>
      </c>
      <c r="L1616" s="2" t="s">
        <v>2490</v>
      </c>
      <c r="M1616" s="3" t="s">
        <v>6677</v>
      </c>
      <c r="N1616" s="2" t="s">
        <v>6678</v>
      </c>
      <c r="O1616" s="2" t="s">
        <v>6679</v>
      </c>
      <c r="P1616" s="2">
        <v>30</v>
      </c>
      <c r="Q1616" s="3" t="s">
        <v>2528</v>
      </c>
      <c r="R1616" s="2" t="s">
        <v>965</v>
      </c>
      <c r="S1616" s="3" t="s">
        <v>2529</v>
      </c>
      <c r="T1616" s="3" t="s">
        <v>2496</v>
      </c>
      <c r="U1616" s="2">
        <v>74250</v>
      </c>
      <c r="V1616" s="2">
        <v>1</v>
      </c>
      <c r="W1616" s="2">
        <v>0</v>
      </c>
      <c r="X1616" s="2" t="s">
        <v>6680</v>
      </c>
      <c r="Y1616" s="2" t="s">
        <v>6681</v>
      </c>
      <c r="Z1616" s="51">
        <v>45891.534243437498</v>
      </c>
      <c r="AB1616" s="2" t="s">
        <v>950</v>
      </c>
    </row>
    <row r="1617" spans="1:28" ht="15.75" x14ac:dyDescent="0.25">
      <c r="A1617" s="2">
        <v>1616</v>
      </c>
      <c r="B1617" s="50" t="s">
        <v>6675</v>
      </c>
      <c r="C1617" s="47">
        <f ca="1">SUMIF([1]Data!$AC$2:$AC$173,C1617,[1]Data!$AD$2:$AD$173)</f>
        <v>0</v>
      </c>
      <c r="D1617" s="51">
        <v>45891</v>
      </c>
      <c r="E1617" s="51">
        <v>45902</v>
      </c>
      <c r="F1617" s="52">
        <v>45891.534243599497</v>
      </c>
      <c r="G1617" s="3" t="s">
        <v>6676</v>
      </c>
      <c r="H1617" s="51"/>
      <c r="I1617" s="2" t="s">
        <v>2487</v>
      </c>
      <c r="J1617" s="3" t="s">
        <v>2488</v>
      </c>
      <c r="K1617" s="2" t="s">
        <v>2489</v>
      </c>
      <c r="L1617" s="2" t="s">
        <v>2490</v>
      </c>
      <c r="M1617" s="3" t="s">
        <v>6677</v>
      </c>
      <c r="N1617" s="2" t="s">
        <v>6678</v>
      </c>
      <c r="O1617" s="2" t="s">
        <v>6679</v>
      </c>
      <c r="P1617" s="2">
        <v>40</v>
      </c>
      <c r="Q1617" s="3" t="s">
        <v>2547</v>
      </c>
      <c r="R1617" s="2" t="s">
        <v>994</v>
      </c>
      <c r="S1617" s="3" t="s">
        <v>2548</v>
      </c>
      <c r="T1617" s="3" t="s">
        <v>2496</v>
      </c>
      <c r="U1617" s="2">
        <v>111606</v>
      </c>
      <c r="V1617" s="2">
        <v>1</v>
      </c>
      <c r="W1617" s="2">
        <v>0</v>
      </c>
      <c r="X1617" s="2" t="s">
        <v>6680</v>
      </c>
      <c r="Y1617" s="2" t="s">
        <v>6681</v>
      </c>
      <c r="Z1617" s="51">
        <v>45891.534243437498</v>
      </c>
      <c r="AB1617" s="2" t="s">
        <v>950</v>
      </c>
    </row>
    <row r="1618" spans="1:28" ht="15.75" x14ac:dyDescent="0.25">
      <c r="A1618" s="2">
        <v>1617</v>
      </c>
      <c r="B1618" s="50" t="s">
        <v>6675</v>
      </c>
      <c r="C1618" s="47">
        <f ca="1">SUMIF([1]Data!$AC$2:$AC$173,C1618,[1]Data!$AD$2:$AD$173)</f>
        <v>0</v>
      </c>
      <c r="D1618" s="51">
        <v>45891</v>
      </c>
      <c r="E1618" s="51">
        <v>45902</v>
      </c>
      <c r="F1618" s="52">
        <v>45891.534243599497</v>
      </c>
      <c r="G1618" s="3" t="s">
        <v>6676</v>
      </c>
      <c r="H1618" s="51"/>
      <c r="I1618" s="2" t="s">
        <v>2487</v>
      </c>
      <c r="J1618" s="3" t="s">
        <v>2488</v>
      </c>
      <c r="K1618" s="2" t="s">
        <v>2489</v>
      </c>
      <c r="L1618" s="2" t="s">
        <v>2490</v>
      </c>
      <c r="M1618" s="3" t="s">
        <v>6677</v>
      </c>
      <c r="N1618" s="2" t="s">
        <v>6678</v>
      </c>
      <c r="O1618" s="2" t="s">
        <v>6679</v>
      </c>
      <c r="P1618" s="2">
        <v>50</v>
      </c>
      <c r="Q1618" s="3" t="s">
        <v>2502</v>
      </c>
      <c r="R1618" s="2" t="s">
        <v>981</v>
      </c>
      <c r="S1618" s="3" t="s">
        <v>2503</v>
      </c>
      <c r="T1618" s="3" t="s">
        <v>2496</v>
      </c>
      <c r="U1618" s="2">
        <v>50182</v>
      </c>
      <c r="V1618" s="2">
        <v>1</v>
      </c>
      <c r="W1618" s="2">
        <v>0</v>
      </c>
      <c r="X1618" s="2" t="s">
        <v>6680</v>
      </c>
      <c r="Y1618" s="2" t="s">
        <v>6681</v>
      </c>
      <c r="Z1618" s="51">
        <v>45891.534243437498</v>
      </c>
      <c r="AB1618" s="2" t="s">
        <v>950</v>
      </c>
    </row>
    <row r="1619" spans="1:28" ht="15.75" x14ac:dyDescent="0.25">
      <c r="A1619" s="2">
        <v>1618</v>
      </c>
      <c r="B1619" s="50" t="s">
        <v>6682</v>
      </c>
      <c r="C1619" s="47">
        <f ca="1">SUMIF([1]Data!$AC$2:$AC$173,C1619,[1]Data!$AD$2:$AD$173)</f>
        <v>0</v>
      </c>
      <c r="D1619" s="51">
        <v>45891</v>
      </c>
      <c r="E1619" s="51">
        <v>45891</v>
      </c>
      <c r="F1619" s="52">
        <v>45891.548691979202</v>
      </c>
      <c r="G1619" s="3" t="s">
        <v>6683</v>
      </c>
      <c r="H1619" s="51"/>
      <c r="I1619" s="2" t="s">
        <v>2487</v>
      </c>
      <c r="J1619" s="3" t="s">
        <v>2488</v>
      </c>
      <c r="K1619" s="2" t="s">
        <v>2489</v>
      </c>
      <c r="L1619" s="2" t="s">
        <v>2490</v>
      </c>
      <c r="M1619" s="3" t="s">
        <v>6684</v>
      </c>
      <c r="N1619" s="2" t="s">
        <v>6685</v>
      </c>
      <c r="O1619" s="2" t="s">
        <v>6686</v>
      </c>
      <c r="P1619" s="2">
        <v>10</v>
      </c>
      <c r="Q1619" s="3" t="s">
        <v>2510</v>
      </c>
      <c r="R1619" s="2" t="s">
        <v>955</v>
      </c>
      <c r="S1619" s="3" t="s">
        <v>2511</v>
      </c>
      <c r="T1619" s="3" t="s">
        <v>2496</v>
      </c>
      <c r="U1619" s="2">
        <v>46000</v>
      </c>
      <c r="V1619" s="2">
        <v>2</v>
      </c>
      <c r="W1619" s="2">
        <v>0</v>
      </c>
      <c r="X1619" s="2" t="s">
        <v>6685</v>
      </c>
      <c r="Y1619" s="2" t="s">
        <v>6687</v>
      </c>
      <c r="Z1619" s="51">
        <v>45891.548692210701</v>
      </c>
      <c r="AB1619" s="2" t="s">
        <v>950</v>
      </c>
    </row>
    <row r="1620" spans="1:28" ht="15.75" x14ac:dyDescent="0.25">
      <c r="A1620" s="2">
        <v>1619</v>
      </c>
      <c r="B1620" s="50" t="s">
        <v>6688</v>
      </c>
      <c r="C1620" s="47">
        <f ca="1">SUMIF([1]Data!$AC$2:$AC$173,C1620,[1]Data!$AD$2:$AD$173)</f>
        <v>0</v>
      </c>
      <c r="D1620" s="51">
        <v>45891</v>
      </c>
      <c r="E1620" s="51">
        <v>45891</v>
      </c>
      <c r="F1620" s="52">
        <v>45891.549305208297</v>
      </c>
      <c r="G1620" s="3" t="s">
        <v>6689</v>
      </c>
      <c r="H1620" s="51"/>
      <c r="I1620" s="2" t="s">
        <v>2487</v>
      </c>
      <c r="J1620" s="3" t="s">
        <v>2488</v>
      </c>
      <c r="K1620" s="2" t="s">
        <v>2489</v>
      </c>
      <c r="L1620" s="2" t="s">
        <v>2490</v>
      </c>
      <c r="M1620" s="3" t="s">
        <v>6690</v>
      </c>
      <c r="N1620" s="2" t="s">
        <v>6691</v>
      </c>
      <c r="O1620" s="2" t="s">
        <v>6692</v>
      </c>
      <c r="P1620" s="2">
        <v>10</v>
      </c>
      <c r="Q1620" s="3" t="s">
        <v>2498</v>
      </c>
      <c r="R1620" s="2" t="s">
        <v>977</v>
      </c>
      <c r="S1620" s="3" t="s">
        <v>2499</v>
      </c>
      <c r="T1620" s="3" t="s">
        <v>2496</v>
      </c>
      <c r="U1620" s="2">
        <v>50400</v>
      </c>
      <c r="V1620" s="2">
        <v>1</v>
      </c>
      <c r="W1620" s="2">
        <v>0</v>
      </c>
      <c r="X1620" s="2" t="s">
        <v>6691</v>
      </c>
      <c r="Y1620" s="2" t="s">
        <v>6693</v>
      </c>
      <c r="Z1620" s="51">
        <v>45891.549306597197</v>
      </c>
      <c r="AB1620" s="2" t="s">
        <v>950</v>
      </c>
    </row>
    <row r="1621" spans="1:28" ht="15.75" x14ac:dyDescent="0.25">
      <c r="A1621" s="2">
        <v>1620</v>
      </c>
      <c r="B1621" s="50" t="s">
        <v>6688</v>
      </c>
      <c r="C1621" s="47">
        <f ca="1">SUMIF([1]Data!$AC$2:$AC$173,C1621,[1]Data!$AD$2:$AD$173)</f>
        <v>0</v>
      </c>
      <c r="D1621" s="51">
        <v>45891</v>
      </c>
      <c r="E1621" s="51">
        <v>45891</v>
      </c>
      <c r="F1621" s="52">
        <v>45891.549305208297</v>
      </c>
      <c r="G1621" s="3" t="s">
        <v>6689</v>
      </c>
      <c r="H1621" s="51"/>
      <c r="I1621" s="2" t="s">
        <v>2487</v>
      </c>
      <c r="J1621" s="3" t="s">
        <v>2488</v>
      </c>
      <c r="K1621" s="2" t="s">
        <v>2489</v>
      </c>
      <c r="L1621" s="2" t="s">
        <v>2490</v>
      </c>
      <c r="M1621" s="3" t="s">
        <v>6690</v>
      </c>
      <c r="N1621" s="2" t="s">
        <v>6691</v>
      </c>
      <c r="O1621" s="2" t="s">
        <v>6692</v>
      </c>
      <c r="P1621" s="2">
        <v>20</v>
      </c>
      <c r="Q1621" s="3" t="s">
        <v>2502</v>
      </c>
      <c r="R1621" s="2" t="s">
        <v>981</v>
      </c>
      <c r="S1621" s="3" t="s">
        <v>2503</v>
      </c>
      <c r="T1621" s="3" t="s">
        <v>2496</v>
      </c>
      <c r="U1621" s="2">
        <v>50182</v>
      </c>
      <c r="V1621" s="2">
        <v>1</v>
      </c>
      <c r="W1621" s="2">
        <v>0</v>
      </c>
      <c r="X1621" s="2" t="s">
        <v>6691</v>
      </c>
      <c r="Y1621" s="2" t="s">
        <v>6693</v>
      </c>
      <c r="Z1621" s="51">
        <v>45891.549306597197</v>
      </c>
      <c r="AB1621" s="2" t="s">
        <v>950</v>
      </c>
    </row>
    <row r="1622" spans="1:28" ht="15.75" x14ac:dyDescent="0.25">
      <c r="A1622" s="2">
        <v>1621</v>
      </c>
      <c r="B1622" s="50" t="s">
        <v>6688</v>
      </c>
      <c r="C1622" s="47">
        <f ca="1">SUMIF([1]Data!$AC$2:$AC$173,C1622,[1]Data!$AD$2:$AD$173)</f>
        <v>0</v>
      </c>
      <c r="D1622" s="51">
        <v>45891</v>
      </c>
      <c r="E1622" s="51">
        <v>45891</v>
      </c>
      <c r="F1622" s="52">
        <v>45891.549305208297</v>
      </c>
      <c r="G1622" s="3" t="s">
        <v>6689</v>
      </c>
      <c r="H1622" s="51"/>
      <c r="I1622" s="2" t="s">
        <v>2487</v>
      </c>
      <c r="J1622" s="3" t="s">
        <v>2488</v>
      </c>
      <c r="K1622" s="2" t="s">
        <v>2489</v>
      </c>
      <c r="L1622" s="2" t="s">
        <v>2490</v>
      </c>
      <c r="M1622" s="3" t="s">
        <v>6690</v>
      </c>
      <c r="N1622" s="2" t="s">
        <v>6691</v>
      </c>
      <c r="O1622" s="2" t="s">
        <v>6692</v>
      </c>
      <c r="P1622" s="2">
        <v>30</v>
      </c>
      <c r="Q1622" s="3" t="s">
        <v>2556</v>
      </c>
      <c r="R1622" s="2" t="s">
        <v>960</v>
      </c>
      <c r="S1622" s="3" t="s">
        <v>2557</v>
      </c>
      <c r="T1622" s="3" t="s">
        <v>2496</v>
      </c>
      <c r="U1622" s="2">
        <v>55595</v>
      </c>
      <c r="V1622" s="2">
        <v>2</v>
      </c>
      <c r="W1622" s="2">
        <v>0</v>
      </c>
      <c r="X1622" s="2" t="s">
        <v>6691</v>
      </c>
      <c r="Y1622" s="2" t="s">
        <v>6693</v>
      </c>
      <c r="Z1622" s="51">
        <v>45891.549306597197</v>
      </c>
      <c r="AB1622" s="2" t="s">
        <v>950</v>
      </c>
    </row>
    <row r="1623" spans="1:28" ht="15.75" x14ac:dyDescent="0.25">
      <c r="A1623" s="2">
        <v>1622</v>
      </c>
      <c r="B1623" s="50" t="s">
        <v>6694</v>
      </c>
      <c r="C1623" s="47">
        <f ca="1">SUMIF([1]Data!$AC$2:$AC$173,C1623,[1]Data!$AD$2:$AD$173)</f>
        <v>0</v>
      </c>
      <c r="D1623" s="51">
        <v>45891</v>
      </c>
      <c r="E1623" s="51">
        <v>45891</v>
      </c>
      <c r="F1623" s="52">
        <v>45891.5494477662</v>
      </c>
      <c r="G1623" s="3" t="s">
        <v>6695</v>
      </c>
      <c r="H1623" s="51"/>
      <c r="I1623" s="2" t="s">
        <v>2487</v>
      </c>
      <c r="J1623" s="3" t="s">
        <v>2488</v>
      </c>
      <c r="K1623" s="2" t="s">
        <v>2489</v>
      </c>
      <c r="L1623" s="2" t="s">
        <v>2490</v>
      </c>
      <c r="M1623" s="3" t="s">
        <v>6696</v>
      </c>
      <c r="N1623" s="2" t="s">
        <v>6697</v>
      </c>
      <c r="O1623" s="2" t="s">
        <v>6698</v>
      </c>
      <c r="P1623" s="2">
        <v>10</v>
      </c>
      <c r="Q1623" s="3" t="s">
        <v>2547</v>
      </c>
      <c r="R1623" s="2" t="s">
        <v>994</v>
      </c>
      <c r="S1623" s="3" t="s">
        <v>2548</v>
      </c>
      <c r="T1623" s="3" t="s">
        <v>2496</v>
      </c>
      <c r="U1623" s="2">
        <v>111606</v>
      </c>
      <c r="V1623" s="2">
        <v>1</v>
      </c>
      <c r="W1623" s="2">
        <v>0</v>
      </c>
      <c r="X1623" s="2" t="s">
        <v>6697</v>
      </c>
      <c r="Y1623" s="2" t="s">
        <v>2541</v>
      </c>
      <c r="Z1623" s="51">
        <v>45891.549448495403</v>
      </c>
      <c r="AB1623" s="2" t="s">
        <v>950</v>
      </c>
    </row>
    <row r="1624" spans="1:28" ht="15.75" x14ac:dyDescent="0.25">
      <c r="A1624" s="2">
        <v>1623</v>
      </c>
      <c r="B1624" s="50" t="s">
        <v>6694</v>
      </c>
      <c r="C1624" s="47">
        <f ca="1">SUMIF([1]Data!$AC$2:$AC$173,C1624,[1]Data!$AD$2:$AD$173)</f>
        <v>0</v>
      </c>
      <c r="D1624" s="51">
        <v>45891</v>
      </c>
      <c r="E1624" s="51">
        <v>45891</v>
      </c>
      <c r="F1624" s="52">
        <v>45891.5494477662</v>
      </c>
      <c r="G1624" s="3" t="s">
        <v>6695</v>
      </c>
      <c r="H1624" s="51"/>
      <c r="I1624" s="2" t="s">
        <v>2487</v>
      </c>
      <c r="J1624" s="3" t="s">
        <v>2488</v>
      </c>
      <c r="K1624" s="2" t="s">
        <v>2489</v>
      </c>
      <c r="L1624" s="2" t="s">
        <v>2490</v>
      </c>
      <c r="M1624" s="3" t="s">
        <v>6696</v>
      </c>
      <c r="N1624" s="2" t="s">
        <v>6697</v>
      </c>
      <c r="O1624" s="2" t="s">
        <v>6698</v>
      </c>
      <c r="P1624" s="2">
        <v>20</v>
      </c>
      <c r="Q1624" s="3" t="s">
        <v>2563</v>
      </c>
      <c r="R1624" s="2" t="s">
        <v>961</v>
      </c>
      <c r="S1624" s="3" t="s">
        <v>2564</v>
      </c>
      <c r="T1624" s="3" t="s">
        <v>2496</v>
      </c>
      <c r="U1624" s="2">
        <v>73431</v>
      </c>
      <c r="V1624" s="2">
        <v>1</v>
      </c>
      <c r="W1624" s="2">
        <v>0</v>
      </c>
      <c r="X1624" s="2" t="s">
        <v>6697</v>
      </c>
      <c r="Y1624" s="2" t="s">
        <v>2541</v>
      </c>
      <c r="Z1624" s="51">
        <v>45891.549448495403</v>
      </c>
      <c r="AB1624" s="2" t="s">
        <v>950</v>
      </c>
    </row>
    <row r="1625" spans="1:28" ht="15.75" x14ac:dyDescent="0.25">
      <c r="A1625" s="2">
        <v>1624</v>
      </c>
      <c r="B1625" s="50" t="s">
        <v>6694</v>
      </c>
      <c r="C1625" s="47">
        <f ca="1">SUMIF([1]Data!$AC$2:$AC$173,C1625,[1]Data!$AD$2:$AD$173)</f>
        <v>0</v>
      </c>
      <c r="D1625" s="51">
        <v>45891</v>
      </c>
      <c r="E1625" s="51">
        <v>45891</v>
      </c>
      <c r="F1625" s="52">
        <v>45891.5494477662</v>
      </c>
      <c r="G1625" s="3" t="s">
        <v>6695</v>
      </c>
      <c r="H1625" s="51"/>
      <c r="I1625" s="2" t="s">
        <v>2487</v>
      </c>
      <c r="J1625" s="3" t="s">
        <v>2488</v>
      </c>
      <c r="K1625" s="2" t="s">
        <v>2489</v>
      </c>
      <c r="L1625" s="2" t="s">
        <v>2490</v>
      </c>
      <c r="M1625" s="3" t="s">
        <v>6696</v>
      </c>
      <c r="N1625" s="2" t="s">
        <v>6697</v>
      </c>
      <c r="O1625" s="2" t="s">
        <v>6698</v>
      </c>
      <c r="P1625" s="2">
        <v>30</v>
      </c>
      <c r="Q1625" s="3" t="s">
        <v>2519</v>
      </c>
      <c r="R1625" s="2" t="s">
        <v>951</v>
      </c>
      <c r="S1625" s="3" t="s">
        <v>2520</v>
      </c>
      <c r="T1625" s="3" t="s">
        <v>2496</v>
      </c>
      <c r="U1625" s="2">
        <v>111058</v>
      </c>
      <c r="V1625" s="2">
        <v>1</v>
      </c>
      <c r="W1625" s="2">
        <v>0</v>
      </c>
      <c r="X1625" s="2" t="s">
        <v>6697</v>
      </c>
      <c r="Y1625" s="2" t="s">
        <v>2541</v>
      </c>
      <c r="Z1625" s="51">
        <v>45891.549448495403</v>
      </c>
      <c r="AB1625" s="2" t="s">
        <v>950</v>
      </c>
    </row>
    <row r="1626" spans="1:28" ht="15.75" x14ac:dyDescent="0.25">
      <c r="A1626" s="2">
        <v>1625</v>
      </c>
      <c r="B1626" s="50" t="s">
        <v>6699</v>
      </c>
      <c r="C1626" s="47">
        <f ca="1">SUMIF([1]Data!$AC$2:$AC$173,C1626,[1]Data!$AD$2:$AD$173)</f>
        <v>0</v>
      </c>
      <c r="D1626" s="51">
        <v>45891</v>
      </c>
      <c r="E1626" s="51">
        <v>45891</v>
      </c>
      <c r="F1626" s="52">
        <v>45891.553408217602</v>
      </c>
      <c r="G1626" s="3" t="s">
        <v>6700</v>
      </c>
      <c r="H1626" s="51"/>
      <c r="I1626" s="2" t="s">
        <v>2487</v>
      </c>
      <c r="J1626" s="3" t="s">
        <v>2488</v>
      </c>
      <c r="K1626" s="2" t="s">
        <v>2489</v>
      </c>
      <c r="L1626" s="2" t="s">
        <v>2490</v>
      </c>
      <c r="M1626" s="3" t="s">
        <v>4496</v>
      </c>
      <c r="N1626" s="2" t="s">
        <v>4497</v>
      </c>
      <c r="O1626" s="2" t="s">
        <v>4498</v>
      </c>
      <c r="P1626" s="2">
        <v>10</v>
      </c>
      <c r="Q1626" s="3" t="s">
        <v>2528</v>
      </c>
      <c r="R1626" s="2" t="s">
        <v>965</v>
      </c>
      <c r="S1626" s="3" t="s">
        <v>2529</v>
      </c>
      <c r="T1626" s="3" t="s">
        <v>2496</v>
      </c>
      <c r="U1626" s="2">
        <v>74250</v>
      </c>
      <c r="V1626" s="2">
        <v>2</v>
      </c>
      <c r="W1626" s="2">
        <v>0</v>
      </c>
      <c r="X1626" s="2" t="s">
        <v>4497</v>
      </c>
      <c r="Z1626" s="51">
        <v>45891.553408564803</v>
      </c>
      <c r="AA1626" s="2" t="s">
        <v>6701</v>
      </c>
      <c r="AB1626" s="2" t="s">
        <v>950</v>
      </c>
    </row>
    <row r="1627" spans="1:28" ht="15.75" x14ac:dyDescent="0.25">
      <c r="A1627" s="2">
        <v>1626</v>
      </c>
      <c r="B1627" s="50" t="s">
        <v>6702</v>
      </c>
      <c r="C1627" s="47">
        <f ca="1">SUMIF([1]Data!$AC$2:$AC$173,C1627,[1]Data!$AD$2:$AD$173)</f>
        <v>0</v>
      </c>
      <c r="D1627" s="51">
        <v>45891</v>
      </c>
      <c r="E1627" s="51">
        <v>45891</v>
      </c>
      <c r="F1627" s="52">
        <v>45891.553819479203</v>
      </c>
      <c r="G1627" s="3" t="s">
        <v>6703</v>
      </c>
      <c r="H1627" s="51"/>
      <c r="I1627" s="2" t="s">
        <v>2487</v>
      </c>
      <c r="J1627" s="3" t="s">
        <v>2488</v>
      </c>
      <c r="K1627" s="2" t="s">
        <v>2489</v>
      </c>
      <c r="L1627" s="2" t="s">
        <v>2490</v>
      </c>
      <c r="M1627" s="3" t="s">
        <v>6646</v>
      </c>
      <c r="N1627" s="2" t="s">
        <v>6647</v>
      </c>
      <c r="O1627" s="2" t="s">
        <v>6648</v>
      </c>
      <c r="P1627" s="2">
        <v>10</v>
      </c>
      <c r="Q1627" s="3" t="s">
        <v>2498</v>
      </c>
      <c r="R1627" s="2" t="s">
        <v>977</v>
      </c>
      <c r="S1627" s="3" t="s">
        <v>2499</v>
      </c>
      <c r="T1627" s="3" t="s">
        <v>2496</v>
      </c>
      <c r="U1627" s="2">
        <v>50400</v>
      </c>
      <c r="V1627" s="2">
        <v>4</v>
      </c>
      <c r="W1627" s="2">
        <v>0</v>
      </c>
      <c r="X1627" s="2" t="s">
        <v>6647</v>
      </c>
      <c r="Z1627" s="51">
        <v>45891.553819444402</v>
      </c>
      <c r="AB1627" s="2" t="s">
        <v>950</v>
      </c>
    </row>
    <row r="1628" spans="1:28" ht="15.75" x14ac:dyDescent="0.25">
      <c r="A1628" s="2">
        <v>1627</v>
      </c>
      <c r="B1628" s="50" t="s">
        <v>6702</v>
      </c>
      <c r="C1628" s="47">
        <f ca="1">SUMIF([1]Data!$AC$2:$AC$173,C1628,[1]Data!$AD$2:$AD$173)</f>
        <v>0</v>
      </c>
      <c r="D1628" s="51">
        <v>45891</v>
      </c>
      <c r="E1628" s="51">
        <v>45891</v>
      </c>
      <c r="F1628" s="52">
        <v>45891.553819479203</v>
      </c>
      <c r="G1628" s="3" t="s">
        <v>6703</v>
      </c>
      <c r="H1628" s="51"/>
      <c r="I1628" s="2" t="s">
        <v>2487</v>
      </c>
      <c r="J1628" s="3" t="s">
        <v>2488</v>
      </c>
      <c r="K1628" s="2" t="s">
        <v>2489</v>
      </c>
      <c r="L1628" s="2" t="s">
        <v>2490</v>
      </c>
      <c r="M1628" s="3" t="s">
        <v>6646</v>
      </c>
      <c r="N1628" s="2" t="s">
        <v>6647</v>
      </c>
      <c r="O1628" s="2" t="s">
        <v>6648</v>
      </c>
      <c r="P1628" s="2">
        <v>20</v>
      </c>
      <c r="Q1628" s="3" t="s">
        <v>2528</v>
      </c>
      <c r="R1628" s="2" t="s">
        <v>965</v>
      </c>
      <c r="S1628" s="3" t="s">
        <v>2529</v>
      </c>
      <c r="T1628" s="3" t="s">
        <v>2496</v>
      </c>
      <c r="U1628" s="2">
        <v>74250</v>
      </c>
      <c r="V1628" s="2">
        <v>1</v>
      </c>
      <c r="W1628" s="2">
        <v>0</v>
      </c>
      <c r="X1628" s="2" t="s">
        <v>6647</v>
      </c>
      <c r="Z1628" s="51">
        <v>45891.553819444402</v>
      </c>
      <c r="AB1628" s="2" t="s">
        <v>950</v>
      </c>
    </row>
    <row r="1629" spans="1:28" ht="15.75" x14ac:dyDescent="0.25">
      <c r="A1629" s="2">
        <v>1628</v>
      </c>
      <c r="B1629" s="50" t="s">
        <v>6704</v>
      </c>
      <c r="C1629" s="47">
        <f ca="1">SUMIF([1]Data!$AC$2:$AC$173,C1629,[1]Data!$AD$2:$AD$173)</f>
        <v>0</v>
      </c>
      <c r="D1629" s="51">
        <v>45891</v>
      </c>
      <c r="E1629" s="51">
        <v>45895</v>
      </c>
      <c r="F1629" s="52">
        <v>45891.555289039403</v>
      </c>
      <c r="G1629" s="3" t="s">
        <v>6705</v>
      </c>
      <c r="H1629" s="51"/>
      <c r="I1629" s="2" t="s">
        <v>2487</v>
      </c>
      <c r="J1629" s="3" t="s">
        <v>2488</v>
      </c>
      <c r="K1629" s="2" t="s">
        <v>2489</v>
      </c>
      <c r="L1629" s="2" t="s">
        <v>2490</v>
      </c>
      <c r="M1629" s="3" t="s">
        <v>6706</v>
      </c>
      <c r="N1629" s="2" t="s">
        <v>6707</v>
      </c>
      <c r="O1629" s="2" t="s">
        <v>6708</v>
      </c>
      <c r="P1629" s="2">
        <v>10</v>
      </c>
      <c r="Q1629" s="3" t="s">
        <v>2502</v>
      </c>
      <c r="R1629" s="2" t="s">
        <v>981</v>
      </c>
      <c r="S1629" s="3" t="s">
        <v>2503</v>
      </c>
      <c r="T1629" s="3" t="s">
        <v>2496</v>
      </c>
      <c r="U1629" s="2">
        <v>50182</v>
      </c>
      <c r="V1629" s="2">
        <v>1</v>
      </c>
      <c r="W1629" s="2">
        <v>0</v>
      </c>
      <c r="X1629" s="2" t="s">
        <v>6707</v>
      </c>
      <c r="Y1629" s="2" t="s">
        <v>2541</v>
      </c>
      <c r="Z1629" s="51">
        <v>45891.555289201402</v>
      </c>
      <c r="AB1629" s="2" t="s">
        <v>950</v>
      </c>
    </row>
    <row r="1630" spans="1:28" ht="15.75" x14ac:dyDescent="0.25">
      <c r="A1630" s="2">
        <v>1629</v>
      </c>
      <c r="B1630" s="50" t="s">
        <v>6704</v>
      </c>
      <c r="C1630" s="47">
        <f ca="1">SUMIF([1]Data!$AC$2:$AC$173,C1630,[1]Data!$AD$2:$AD$173)</f>
        <v>0</v>
      </c>
      <c r="D1630" s="51">
        <v>45891</v>
      </c>
      <c r="E1630" s="51">
        <v>45895</v>
      </c>
      <c r="F1630" s="52">
        <v>45891.555289039403</v>
      </c>
      <c r="G1630" s="3" t="s">
        <v>6705</v>
      </c>
      <c r="H1630" s="51"/>
      <c r="I1630" s="2" t="s">
        <v>2487</v>
      </c>
      <c r="J1630" s="3" t="s">
        <v>2488</v>
      </c>
      <c r="K1630" s="2" t="s">
        <v>2489</v>
      </c>
      <c r="L1630" s="2" t="s">
        <v>2490</v>
      </c>
      <c r="M1630" s="3" t="s">
        <v>6706</v>
      </c>
      <c r="N1630" s="2" t="s">
        <v>6707</v>
      </c>
      <c r="O1630" s="2" t="s">
        <v>6708</v>
      </c>
      <c r="P1630" s="2">
        <v>20</v>
      </c>
      <c r="Q1630" s="3" t="s">
        <v>2547</v>
      </c>
      <c r="R1630" s="2" t="s">
        <v>994</v>
      </c>
      <c r="S1630" s="3" t="s">
        <v>2548</v>
      </c>
      <c r="T1630" s="3" t="s">
        <v>2496</v>
      </c>
      <c r="U1630" s="2">
        <v>111606</v>
      </c>
      <c r="V1630" s="2">
        <v>3</v>
      </c>
      <c r="W1630" s="2">
        <v>0</v>
      </c>
      <c r="X1630" s="2" t="s">
        <v>6707</v>
      </c>
      <c r="Y1630" s="2" t="s">
        <v>2541</v>
      </c>
      <c r="Z1630" s="51">
        <v>45891.555289201402</v>
      </c>
      <c r="AB1630" s="2" t="s">
        <v>950</v>
      </c>
    </row>
    <row r="1631" spans="1:28" ht="15.75" x14ac:dyDescent="0.25">
      <c r="A1631" s="2">
        <v>1630</v>
      </c>
      <c r="B1631" s="50" t="s">
        <v>6704</v>
      </c>
      <c r="C1631" s="47">
        <f ca="1">SUMIF([1]Data!$AC$2:$AC$173,C1631,[1]Data!$AD$2:$AD$173)</f>
        <v>0</v>
      </c>
      <c r="D1631" s="51">
        <v>45891</v>
      </c>
      <c r="E1631" s="51">
        <v>45895</v>
      </c>
      <c r="F1631" s="52">
        <v>45891.555289039403</v>
      </c>
      <c r="G1631" s="3" t="s">
        <v>6705</v>
      </c>
      <c r="H1631" s="51"/>
      <c r="I1631" s="2" t="s">
        <v>2487</v>
      </c>
      <c r="J1631" s="3" t="s">
        <v>2488</v>
      </c>
      <c r="K1631" s="2" t="s">
        <v>2489</v>
      </c>
      <c r="L1631" s="2" t="s">
        <v>2490</v>
      </c>
      <c r="M1631" s="3" t="s">
        <v>6706</v>
      </c>
      <c r="N1631" s="2" t="s">
        <v>6707</v>
      </c>
      <c r="O1631" s="2" t="s">
        <v>6708</v>
      </c>
      <c r="P1631" s="2">
        <v>30</v>
      </c>
      <c r="Q1631" s="3" t="s">
        <v>2592</v>
      </c>
      <c r="R1631" s="2" t="s">
        <v>959</v>
      </c>
      <c r="S1631" s="3" t="s">
        <v>2593</v>
      </c>
      <c r="T1631" s="3" t="s">
        <v>2496</v>
      </c>
      <c r="U1631" s="2">
        <v>70950</v>
      </c>
      <c r="V1631" s="2">
        <v>2</v>
      </c>
      <c r="W1631" s="2">
        <v>0</v>
      </c>
      <c r="X1631" s="2" t="s">
        <v>6707</v>
      </c>
      <c r="Y1631" s="2" t="s">
        <v>2541</v>
      </c>
      <c r="Z1631" s="51">
        <v>45891.555289201402</v>
      </c>
      <c r="AB1631" s="2" t="s">
        <v>950</v>
      </c>
    </row>
    <row r="1632" spans="1:28" ht="15.75" x14ac:dyDescent="0.25">
      <c r="A1632" s="2">
        <v>1631</v>
      </c>
      <c r="B1632" s="50" t="s">
        <v>6704</v>
      </c>
      <c r="C1632" s="47">
        <f ca="1">SUMIF([1]Data!$AC$2:$AC$173,C1632,[1]Data!$AD$2:$AD$173)</f>
        <v>0</v>
      </c>
      <c r="D1632" s="51">
        <v>45891</v>
      </c>
      <c r="E1632" s="51">
        <v>45895</v>
      </c>
      <c r="F1632" s="52">
        <v>45891.555289039403</v>
      </c>
      <c r="G1632" s="3" t="s">
        <v>6705</v>
      </c>
      <c r="H1632" s="51"/>
      <c r="I1632" s="2" t="s">
        <v>2487</v>
      </c>
      <c r="J1632" s="3" t="s">
        <v>2488</v>
      </c>
      <c r="K1632" s="2" t="s">
        <v>2489</v>
      </c>
      <c r="L1632" s="2" t="s">
        <v>2490</v>
      </c>
      <c r="M1632" s="3" t="s">
        <v>6706</v>
      </c>
      <c r="N1632" s="2" t="s">
        <v>6707</v>
      </c>
      <c r="O1632" s="2" t="s">
        <v>6708</v>
      </c>
      <c r="P1632" s="2">
        <v>40</v>
      </c>
      <c r="Q1632" s="3" t="s">
        <v>2556</v>
      </c>
      <c r="R1632" s="2" t="s">
        <v>960</v>
      </c>
      <c r="S1632" s="3" t="s">
        <v>2557</v>
      </c>
      <c r="T1632" s="3" t="s">
        <v>2496</v>
      </c>
      <c r="U1632" s="2">
        <v>55595</v>
      </c>
      <c r="V1632" s="2">
        <v>2</v>
      </c>
      <c r="W1632" s="2">
        <v>0</v>
      </c>
      <c r="X1632" s="2" t="s">
        <v>6707</v>
      </c>
      <c r="Y1632" s="2" t="s">
        <v>2541</v>
      </c>
      <c r="Z1632" s="51">
        <v>45891.555289201402</v>
      </c>
      <c r="AB1632" s="2" t="s">
        <v>950</v>
      </c>
    </row>
    <row r="1633" spans="1:28" ht="15.75" x14ac:dyDescent="0.25">
      <c r="A1633" s="2">
        <v>1632</v>
      </c>
      <c r="B1633" s="50" t="s">
        <v>6704</v>
      </c>
      <c r="C1633" s="47">
        <f ca="1">SUMIF([1]Data!$AC$2:$AC$173,C1633,[1]Data!$AD$2:$AD$173)</f>
        <v>0</v>
      </c>
      <c r="D1633" s="51">
        <v>45891</v>
      </c>
      <c r="E1633" s="51">
        <v>45895</v>
      </c>
      <c r="F1633" s="52">
        <v>45891.555289039403</v>
      </c>
      <c r="G1633" s="3" t="s">
        <v>6705</v>
      </c>
      <c r="H1633" s="51"/>
      <c r="I1633" s="2" t="s">
        <v>2487</v>
      </c>
      <c r="J1633" s="3" t="s">
        <v>2488</v>
      </c>
      <c r="K1633" s="2" t="s">
        <v>2489</v>
      </c>
      <c r="L1633" s="2" t="s">
        <v>2490</v>
      </c>
      <c r="M1633" s="3" t="s">
        <v>6706</v>
      </c>
      <c r="N1633" s="2" t="s">
        <v>6707</v>
      </c>
      <c r="O1633" s="2" t="s">
        <v>6708</v>
      </c>
      <c r="P1633" s="2">
        <v>50</v>
      </c>
      <c r="Q1633" s="3" t="s">
        <v>2519</v>
      </c>
      <c r="R1633" s="2" t="s">
        <v>951</v>
      </c>
      <c r="S1633" s="3" t="s">
        <v>2520</v>
      </c>
      <c r="T1633" s="3" t="s">
        <v>2496</v>
      </c>
      <c r="U1633" s="2">
        <v>111058</v>
      </c>
      <c r="V1633" s="2">
        <v>1</v>
      </c>
      <c r="W1633" s="2">
        <v>0</v>
      </c>
      <c r="X1633" s="2" t="s">
        <v>6707</v>
      </c>
      <c r="Y1633" s="2" t="s">
        <v>2541</v>
      </c>
      <c r="Z1633" s="51">
        <v>45891.555289201402</v>
      </c>
      <c r="AB1633" s="2" t="s">
        <v>950</v>
      </c>
    </row>
    <row r="1634" spans="1:28" ht="15.75" x14ac:dyDescent="0.25">
      <c r="A1634" s="2">
        <v>1633</v>
      </c>
      <c r="B1634" s="50" t="s">
        <v>6704</v>
      </c>
      <c r="C1634" s="47">
        <f ca="1">SUMIF([1]Data!$AC$2:$AC$173,C1634,[1]Data!$AD$2:$AD$173)</f>
        <v>0</v>
      </c>
      <c r="D1634" s="51">
        <v>45891</v>
      </c>
      <c r="E1634" s="51">
        <v>45895</v>
      </c>
      <c r="F1634" s="52">
        <v>45891.555289039403</v>
      </c>
      <c r="G1634" s="3" t="s">
        <v>6705</v>
      </c>
      <c r="H1634" s="51"/>
      <c r="I1634" s="2" t="s">
        <v>2487</v>
      </c>
      <c r="J1634" s="3" t="s">
        <v>2488</v>
      </c>
      <c r="K1634" s="2" t="s">
        <v>2489</v>
      </c>
      <c r="L1634" s="2" t="s">
        <v>2490</v>
      </c>
      <c r="M1634" s="3" t="s">
        <v>6706</v>
      </c>
      <c r="N1634" s="2" t="s">
        <v>6707</v>
      </c>
      <c r="O1634" s="2" t="s">
        <v>6708</v>
      </c>
      <c r="P1634" s="2">
        <v>60</v>
      </c>
      <c r="Q1634" s="3" t="s">
        <v>2563</v>
      </c>
      <c r="R1634" s="2" t="s">
        <v>961</v>
      </c>
      <c r="S1634" s="3" t="s">
        <v>2564</v>
      </c>
      <c r="T1634" s="3" t="s">
        <v>2496</v>
      </c>
      <c r="U1634" s="2">
        <v>73431</v>
      </c>
      <c r="V1634" s="2">
        <v>1</v>
      </c>
      <c r="W1634" s="2">
        <v>0</v>
      </c>
      <c r="X1634" s="2" t="s">
        <v>6707</v>
      </c>
      <c r="Y1634" s="2" t="s">
        <v>2541</v>
      </c>
      <c r="Z1634" s="51">
        <v>45891.555289201402</v>
      </c>
      <c r="AB1634" s="2" t="s">
        <v>950</v>
      </c>
    </row>
    <row r="1635" spans="1:28" ht="15.75" x14ac:dyDescent="0.25">
      <c r="A1635" s="2">
        <v>1634</v>
      </c>
      <c r="B1635" s="50" t="s">
        <v>6709</v>
      </c>
      <c r="C1635" s="47">
        <f ca="1">SUMIF([1]Data!$AC$2:$AC$173,C1635,[1]Data!$AD$2:$AD$173)</f>
        <v>0</v>
      </c>
      <c r="D1635" s="51">
        <v>45891</v>
      </c>
      <c r="E1635" s="51">
        <v>45891</v>
      </c>
      <c r="F1635" s="52">
        <v>45891.558823576401</v>
      </c>
      <c r="G1635" s="3" t="s">
        <v>6710</v>
      </c>
      <c r="H1635" s="51"/>
      <c r="I1635" s="2" t="s">
        <v>2487</v>
      </c>
      <c r="J1635" s="3" t="s">
        <v>2488</v>
      </c>
      <c r="K1635" s="2" t="s">
        <v>2489</v>
      </c>
      <c r="L1635" s="2" t="s">
        <v>2490</v>
      </c>
      <c r="M1635" s="3" t="s">
        <v>6711</v>
      </c>
      <c r="N1635" s="2" t="s">
        <v>6712</v>
      </c>
      <c r="O1635" s="2" t="s">
        <v>6713</v>
      </c>
      <c r="P1635" s="2">
        <v>10</v>
      </c>
      <c r="Q1635" s="3" t="s">
        <v>2510</v>
      </c>
      <c r="R1635" s="2" t="s">
        <v>955</v>
      </c>
      <c r="S1635" s="3" t="s">
        <v>2511</v>
      </c>
      <c r="T1635" s="3" t="s">
        <v>2496</v>
      </c>
      <c r="U1635" s="2">
        <v>46000</v>
      </c>
      <c r="V1635" s="2">
        <v>6</v>
      </c>
      <c r="W1635" s="2">
        <v>0</v>
      </c>
      <c r="X1635" s="2" t="s">
        <v>6712</v>
      </c>
      <c r="Z1635" s="51">
        <v>45891.558823842599</v>
      </c>
      <c r="AA1635" s="2" t="s">
        <v>6714</v>
      </c>
      <c r="AB1635" s="2" t="s">
        <v>950</v>
      </c>
    </row>
    <row r="1636" spans="1:28" ht="15.75" x14ac:dyDescent="0.25">
      <c r="A1636" s="2">
        <v>1635</v>
      </c>
      <c r="B1636" s="50" t="s">
        <v>6715</v>
      </c>
      <c r="C1636" s="47">
        <f ca="1">SUMIF([1]Data!$AC$2:$AC$173,C1636,[1]Data!$AD$2:$AD$173)</f>
        <v>0</v>
      </c>
      <c r="D1636" s="51">
        <v>45891</v>
      </c>
      <c r="E1636" s="51">
        <v>45896</v>
      </c>
      <c r="F1636" s="52">
        <v>45891.561650543998</v>
      </c>
      <c r="G1636" s="3" t="s">
        <v>6716</v>
      </c>
      <c r="H1636" s="51"/>
      <c r="I1636" s="2" t="s">
        <v>2487</v>
      </c>
      <c r="J1636" s="3" t="s">
        <v>2488</v>
      </c>
      <c r="K1636" s="2" t="s">
        <v>2489</v>
      </c>
      <c r="L1636" s="2" t="s">
        <v>2490</v>
      </c>
      <c r="M1636" s="3" t="s">
        <v>6717</v>
      </c>
      <c r="N1636" s="2" t="s">
        <v>6718</v>
      </c>
      <c r="O1636" s="2" t="s">
        <v>6719</v>
      </c>
      <c r="P1636" s="2">
        <v>10</v>
      </c>
      <c r="Q1636" s="3" t="s">
        <v>2519</v>
      </c>
      <c r="R1636" s="2" t="s">
        <v>951</v>
      </c>
      <c r="S1636" s="3" t="s">
        <v>2520</v>
      </c>
      <c r="T1636" s="3" t="s">
        <v>2496</v>
      </c>
      <c r="U1636" s="2">
        <v>111058</v>
      </c>
      <c r="V1636" s="2">
        <v>2</v>
      </c>
      <c r="W1636" s="2">
        <v>0</v>
      </c>
      <c r="X1636" s="2" t="s">
        <v>6718</v>
      </c>
      <c r="Z1636" s="51">
        <v>45891.561650497701</v>
      </c>
      <c r="AB1636" s="2" t="s">
        <v>950</v>
      </c>
    </row>
    <row r="1637" spans="1:28" ht="15.75" x14ac:dyDescent="0.25">
      <c r="A1637" s="2">
        <v>1636</v>
      </c>
      <c r="B1637" s="50" t="s">
        <v>6720</v>
      </c>
      <c r="C1637" s="47">
        <f ca="1">SUMIF([1]Data!$AC$2:$AC$173,C1637,[1]Data!$AD$2:$AD$173)</f>
        <v>0</v>
      </c>
      <c r="D1637" s="51">
        <v>45891</v>
      </c>
      <c r="E1637" s="51">
        <v>45896</v>
      </c>
      <c r="F1637" s="52">
        <v>45891.562174571802</v>
      </c>
      <c r="G1637" s="3" t="s">
        <v>6721</v>
      </c>
      <c r="H1637" s="51"/>
      <c r="I1637" s="2" t="s">
        <v>2487</v>
      </c>
      <c r="J1637" s="3" t="s">
        <v>2488</v>
      </c>
      <c r="K1637" s="2" t="s">
        <v>2489</v>
      </c>
      <c r="L1637" s="2" t="s">
        <v>2490</v>
      </c>
      <c r="M1637" s="3" t="s">
        <v>6722</v>
      </c>
      <c r="N1637" s="2" t="s">
        <v>6723</v>
      </c>
      <c r="O1637" s="2" t="s">
        <v>6724</v>
      </c>
      <c r="P1637" s="2">
        <v>10</v>
      </c>
      <c r="Q1637" s="3" t="s">
        <v>2556</v>
      </c>
      <c r="R1637" s="2" t="s">
        <v>960</v>
      </c>
      <c r="S1637" s="3" t="s">
        <v>2557</v>
      </c>
      <c r="T1637" s="3" t="s">
        <v>2496</v>
      </c>
      <c r="U1637" s="2">
        <v>55595</v>
      </c>
      <c r="V1637" s="2">
        <v>2</v>
      </c>
      <c r="W1637" s="2">
        <v>0</v>
      </c>
      <c r="X1637" s="2" t="s">
        <v>6723</v>
      </c>
      <c r="Y1637" s="2" t="s">
        <v>2541</v>
      </c>
      <c r="Z1637" s="51">
        <v>45891.562174652798</v>
      </c>
      <c r="AB1637" s="2" t="s">
        <v>950</v>
      </c>
    </row>
    <row r="1638" spans="1:28" ht="15.75" x14ac:dyDescent="0.25">
      <c r="A1638" s="2">
        <v>1637</v>
      </c>
      <c r="B1638" s="50" t="s">
        <v>6720</v>
      </c>
      <c r="C1638" s="47">
        <f ca="1">SUMIF([1]Data!$AC$2:$AC$173,C1638,[1]Data!$AD$2:$AD$173)</f>
        <v>0</v>
      </c>
      <c r="D1638" s="51">
        <v>45891</v>
      </c>
      <c r="E1638" s="51">
        <v>45896</v>
      </c>
      <c r="F1638" s="52">
        <v>45891.562174571802</v>
      </c>
      <c r="G1638" s="3" t="s">
        <v>6721</v>
      </c>
      <c r="H1638" s="51"/>
      <c r="I1638" s="2" t="s">
        <v>2487</v>
      </c>
      <c r="J1638" s="3" t="s">
        <v>2488</v>
      </c>
      <c r="K1638" s="2" t="s">
        <v>2489</v>
      </c>
      <c r="L1638" s="2" t="s">
        <v>2490</v>
      </c>
      <c r="M1638" s="3" t="s">
        <v>6722</v>
      </c>
      <c r="N1638" s="2" t="s">
        <v>6723</v>
      </c>
      <c r="O1638" s="2" t="s">
        <v>6724</v>
      </c>
      <c r="P1638" s="2">
        <v>20</v>
      </c>
      <c r="Q1638" s="3" t="s">
        <v>2563</v>
      </c>
      <c r="R1638" s="2" t="s">
        <v>961</v>
      </c>
      <c r="S1638" s="3" t="s">
        <v>2564</v>
      </c>
      <c r="T1638" s="3" t="s">
        <v>2496</v>
      </c>
      <c r="U1638" s="2">
        <v>73431</v>
      </c>
      <c r="V1638" s="2">
        <v>2</v>
      </c>
      <c r="W1638" s="2">
        <v>0</v>
      </c>
      <c r="X1638" s="2" t="s">
        <v>6723</v>
      </c>
      <c r="Y1638" s="2" t="s">
        <v>2541</v>
      </c>
      <c r="Z1638" s="51">
        <v>45891.562174652798</v>
      </c>
      <c r="AB1638" s="2" t="s">
        <v>950</v>
      </c>
    </row>
    <row r="1639" spans="1:28" ht="15.75" x14ac:dyDescent="0.25">
      <c r="A1639" s="2">
        <v>1638</v>
      </c>
      <c r="B1639" s="50" t="s">
        <v>6720</v>
      </c>
      <c r="C1639" s="47">
        <f ca="1">SUMIF([1]Data!$AC$2:$AC$173,C1639,[1]Data!$AD$2:$AD$173)</f>
        <v>0</v>
      </c>
      <c r="D1639" s="51">
        <v>45891</v>
      </c>
      <c r="E1639" s="51">
        <v>45896</v>
      </c>
      <c r="F1639" s="52">
        <v>45891.562174571802</v>
      </c>
      <c r="G1639" s="3" t="s">
        <v>6721</v>
      </c>
      <c r="H1639" s="51"/>
      <c r="I1639" s="2" t="s">
        <v>2487</v>
      </c>
      <c r="J1639" s="3" t="s">
        <v>2488</v>
      </c>
      <c r="K1639" s="2" t="s">
        <v>2489</v>
      </c>
      <c r="L1639" s="2" t="s">
        <v>2490</v>
      </c>
      <c r="M1639" s="3" t="s">
        <v>6722</v>
      </c>
      <c r="N1639" s="2" t="s">
        <v>6723</v>
      </c>
      <c r="O1639" s="2" t="s">
        <v>6724</v>
      </c>
      <c r="P1639" s="2">
        <v>30</v>
      </c>
      <c r="Q1639" s="3" t="s">
        <v>2502</v>
      </c>
      <c r="R1639" s="2" t="s">
        <v>981</v>
      </c>
      <c r="S1639" s="3" t="s">
        <v>2503</v>
      </c>
      <c r="T1639" s="3" t="s">
        <v>2496</v>
      </c>
      <c r="U1639" s="2">
        <v>50182</v>
      </c>
      <c r="V1639" s="2">
        <v>2</v>
      </c>
      <c r="W1639" s="2">
        <v>0</v>
      </c>
      <c r="X1639" s="2" t="s">
        <v>6723</v>
      </c>
      <c r="Y1639" s="2" t="s">
        <v>2541</v>
      </c>
      <c r="Z1639" s="51">
        <v>45891.562174652798</v>
      </c>
      <c r="AB1639" s="2" t="s">
        <v>950</v>
      </c>
    </row>
    <row r="1640" spans="1:28" ht="15.75" x14ac:dyDescent="0.25">
      <c r="A1640" s="2">
        <v>1639</v>
      </c>
      <c r="B1640" s="50" t="s">
        <v>6720</v>
      </c>
      <c r="C1640" s="47">
        <f ca="1">SUMIF([1]Data!$AC$2:$AC$173,C1640,[1]Data!$AD$2:$AD$173)</f>
        <v>0</v>
      </c>
      <c r="D1640" s="51">
        <v>45891</v>
      </c>
      <c r="E1640" s="51">
        <v>45896</v>
      </c>
      <c r="F1640" s="52">
        <v>45891.562174571802</v>
      </c>
      <c r="G1640" s="3" t="s">
        <v>6721</v>
      </c>
      <c r="H1640" s="51"/>
      <c r="I1640" s="2" t="s">
        <v>2487</v>
      </c>
      <c r="J1640" s="3" t="s">
        <v>2488</v>
      </c>
      <c r="K1640" s="2" t="s">
        <v>2489</v>
      </c>
      <c r="L1640" s="2" t="s">
        <v>2490</v>
      </c>
      <c r="M1640" s="3" t="s">
        <v>6722</v>
      </c>
      <c r="N1640" s="2" t="s">
        <v>6723</v>
      </c>
      <c r="O1640" s="2" t="s">
        <v>6724</v>
      </c>
      <c r="P1640" s="2">
        <v>40</v>
      </c>
      <c r="Q1640" s="3" t="s">
        <v>2519</v>
      </c>
      <c r="R1640" s="2" t="s">
        <v>951</v>
      </c>
      <c r="S1640" s="3" t="s">
        <v>2520</v>
      </c>
      <c r="T1640" s="3" t="s">
        <v>2496</v>
      </c>
      <c r="U1640" s="2">
        <v>111058</v>
      </c>
      <c r="V1640" s="2">
        <v>2</v>
      </c>
      <c r="W1640" s="2">
        <v>0</v>
      </c>
      <c r="X1640" s="2" t="s">
        <v>6723</v>
      </c>
      <c r="Y1640" s="2" t="s">
        <v>2541</v>
      </c>
      <c r="Z1640" s="51">
        <v>45891.562174652798</v>
      </c>
      <c r="AB1640" s="2" t="s">
        <v>950</v>
      </c>
    </row>
    <row r="1641" spans="1:28" ht="15.75" x14ac:dyDescent="0.25">
      <c r="A1641" s="2">
        <v>1640</v>
      </c>
      <c r="B1641" s="50" t="s">
        <v>6720</v>
      </c>
      <c r="C1641" s="47">
        <f ca="1">SUMIF([1]Data!$AC$2:$AC$173,C1641,[1]Data!$AD$2:$AD$173)</f>
        <v>0</v>
      </c>
      <c r="D1641" s="51">
        <v>45891</v>
      </c>
      <c r="E1641" s="51">
        <v>45896</v>
      </c>
      <c r="F1641" s="52">
        <v>45891.562174571802</v>
      </c>
      <c r="G1641" s="3" t="s">
        <v>6721</v>
      </c>
      <c r="H1641" s="51"/>
      <c r="I1641" s="2" t="s">
        <v>2487</v>
      </c>
      <c r="J1641" s="3" t="s">
        <v>2488</v>
      </c>
      <c r="K1641" s="2" t="s">
        <v>2489</v>
      </c>
      <c r="L1641" s="2" t="s">
        <v>2490</v>
      </c>
      <c r="M1641" s="3" t="s">
        <v>6722</v>
      </c>
      <c r="N1641" s="2" t="s">
        <v>6723</v>
      </c>
      <c r="O1641" s="2" t="s">
        <v>6724</v>
      </c>
      <c r="P1641" s="2">
        <v>50</v>
      </c>
      <c r="Q1641" s="3" t="s">
        <v>2528</v>
      </c>
      <c r="R1641" s="2" t="s">
        <v>965</v>
      </c>
      <c r="S1641" s="3" t="s">
        <v>2529</v>
      </c>
      <c r="T1641" s="3" t="s">
        <v>2496</v>
      </c>
      <c r="U1641" s="2">
        <v>74250</v>
      </c>
      <c r="V1641" s="2">
        <v>1</v>
      </c>
      <c r="W1641" s="2">
        <v>0</v>
      </c>
      <c r="X1641" s="2" t="s">
        <v>6723</v>
      </c>
      <c r="Y1641" s="2" t="s">
        <v>2541</v>
      </c>
      <c r="Z1641" s="51">
        <v>45891.562174652798</v>
      </c>
      <c r="AB1641" s="2" t="s">
        <v>950</v>
      </c>
    </row>
    <row r="1642" spans="1:28" ht="15.75" x14ac:dyDescent="0.25">
      <c r="A1642" s="2">
        <v>1641</v>
      </c>
      <c r="B1642" s="50" t="s">
        <v>6720</v>
      </c>
      <c r="C1642" s="47">
        <f ca="1">SUMIF([1]Data!$AC$2:$AC$173,C1642,[1]Data!$AD$2:$AD$173)</f>
        <v>0</v>
      </c>
      <c r="D1642" s="51">
        <v>45891</v>
      </c>
      <c r="E1642" s="51">
        <v>45896</v>
      </c>
      <c r="F1642" s="52">
        <v>45891.562174571802</v>
      </c>
      <c r="G1642" s="3" t="s">
        <v>6721</v>
      </c>
      <c r="H1642" s="51"/>
      <c r="I1642" s="2" t="s">
        <v>2487</v>
      </c>
      <c r="J1642" s="3" t="s">
        <v>2488</v>
      </c>
      <c r="K1642" s="2" t="s">
        <v>2489</v>
      </c>
      <c r="L1642" s="2" t="s">
        <v>2490</v>
      </c>
      <c r="M1642" s="3" t="s">
        <v>6722</v>
      </c>
      <c r="N1642" s="2" t="s">
        <v>6723</v>
      </c>
      <c r="O1642" s="2" t="s">
        <v>6724</v>
      </c>
      <c r="P1642" s="2">
        <v>60</v>
      </c>
      <c r="Q1642" s="3" t="s">
        <v>2494</v>
      </c>
      <c r="R1642" s="2" t="s">
        <v>1079</v>
      </c>
      <c r="S1642" s="3" t="s">
        <v>2495</v>
      </c>
      <c r="T1642" s="3" t="s">
        <v>2496</v>
      </c>
      <c r="U1642" s="2">
        <v>49500</v>
      </c>
      <c r="V1642" s="2">
        <v>1</v>
      </c>
      <c r="W1642" s="2">
        <v>0</v>
      </c>
      <c r="X1642" s="2" t="s">
        <v>6723</v>
      </c>
      <c r="Y1642" s="2" t="s">
        <v>2541</v>
      </c>
      <c r="Z1642" s="51">
        <v>45891.562174652798</v>
      </c>
      <c r="AB1642" s="2" t="s">
        <v>950</v>
      </c>
    </row>
    <row r="1643" spans="1:28" ht="15.75" x14ac:dyDescent="0.25">
      <c r="A1643" s="2">
        <v>1642</v>
      </c>
      <c r="B1643" s="50" t="s">
        <v>6725</v>
      </c>
      <c r="C1643" s="47">
        <f ca="1">SUMIF([1]Data!$AC$2:$AC$173,C1643,[1]Data!$AD$2:$AD$173)</f>
        <v>0</v>
      </c>
      <c r="D1643" s="51">
        <v>45891</v>
      </c>
      <c r="E1643" s="51">
        <v>45891</v>
      </c>
      <c r="F1643" s="52">
        <v>45891.566299305603</v>
      </c>
      <c r="G1643" s="3" t="s">
        <v>6726</v>
      </c>
      <c r="H1643" s="51"/>
      <c r="I1643" s="2" t="s">
        <v>2487</v>
      </c>
      <c r="J1643" s="3" t="s">
        <v>2488</v>
      </c>
      <c r="K1643" s="2" t="s">
        <v>2489</v>
      </c>
      <c r="L1643" s="2" t="s">
        <v>2490</v>
      </c>
      <c r="M1643" s="3" t="s">
        <v>3971</v>
      </c>
      <c r="N1643" s="2" t="s">
        <v>3972</v>
      </c>
      <c r="O1643" s="2" t="s">
        <v>3973</v>
      </c>
      <c r="P1643" s="2">
        <v>10</v>
      </c>
      <c r="Q1643" s="3" t="s">
        <v>2494</v>
      </c>
      <c r="R1643" s="2" t="s">
        <v>1079</v>
      </c>
      <c r="S1643" s="3" t="s">
        <v>2495</v>
      </c>
      <c r="T1643" s="3" t="s">
        <v>2496</v>
      </c>
      <c r="U1643" s="2">
        <v>49500</v>
      </c>
      <c r="V1643" s="2">
        <v>2</v>
      </c>
      <c r="W1643" s="2">
        <v>0</v>
      </c>
      <c r="X1643" s="2" t="s">
        <v>3974</v>
      </c>
      <c r="Y1643" s="2" t="s">
        <v>3975</v>
      </c>
      <c r="Z1643" s="51">
        <v>45891.566299537</v>
      </c>
      <c r="AB1643" s="2" t="s">
        <v>950</v>
      </c>
    </row>
    <row r="1644" spans="1:28" ht="15.75" x14ac:dyDescent="0.25">
      <c r="A1644" s="2">
        <v>1643</v>
      </c>
      <c r="B1644" s="50" t="s">
        <v>6727</v>
      </c>
      <c r="C1644" s="47">
        <f ca="1">SUMIF([1]Data!$AC$2:$AC$173,C1644,[1]Data!$AD$2:$AD$173)</f>
        <v>0</v>
      </c>
      <c r="D1644" s="51">
        <v>45891</v>
      </c>
      <c r="E1644" s="51">
        <v>45891</v>
      </c>
      <c r="F1644" s="52">
        <v>45891.568505208299</v>
      </c>
      <c r="G1644" s="3" t="s">
        <v>6728</v>
      </c>
      <c r="H1644" s="51"/>
      <c r="I1644" s="2" t="s">
        <v>2487</v>
      </c>
      <c r="J1644" s="3" t="s">
        <v>2488</v>
      </c>
      <c r="K1644" s="2" t="s">
        <v>2489</v>
      </c>
      <c r="L1644" s="2" t="s">
        <v>2490</v>
      </c>
      <c r="M1644" s="3" t="s">
        <v>3971</v>
      </c>
      <c r="N1644" s="2" t="s">
        <v>3972</v>
      </c>
      <c r="O1644" s="2" t="s">
        <v>3973</v>
      </c>
      <c r="P1644" s="2">
        <v>10</v>
      </c>
      <c r="Q1644" s="3" t="s">
        <v>2528</v>
      </c>
      <c r="R1644" s="2" t="s">
        <v>965</v>
      </c>
      <c r="S1644" s="3" t="s">
        <v>2529</v>
      </c>
      <c r="T1644" s="3" t="s">
        <v>2496</v>
      </c>
      <c r="U1644" s="2">
        <v>74250</v>
      </c>
      <c r="V1644" s="2">
        <v>2</v>
      </c>
      <c r="W1644" s="2">
        <v>0</v>
      </c>
      <c r="X1644" s="2" t="s">
        <v>3974</v>
      </c>
      <c r="Y1644" s="2" t="s">
        <v>3975</v>
      </c>
      <c r="Z1644" s="51">
        <v>45891.568505127303</v>
      </c>
      <c r="AB1644" s="2" t="s">
        <v>950</v>
      </c>
    </row>
    <row r="1645" spans="1:28" ht="15.75" x14ac:dyDescent="0.25">
      <c r="A1645" s="2">
        <v>1644</v>
      </c>
      <c r="B1645" s="50" t="s">
        <v>6729</v>
      </c>
      <c r="C1645" s="47">
        <f ca="1">SUMIF([1]Data!$AC$2:$AC$173,C1645,[1]Data!$AD$2:$AD$173)</f>
        <v>0</v>
      </c>
      <c r="D1645" s="51">
        <v>45891</v>
      </c>
      <c r="E1645" s="51">
        <v>45896</v>
      </c>
      <c r="F1645" s="52">
        <v>45891.568842557899</v>
      </c>
      <c r="G1645" s="3" t="s">
        <v>6730</v>
      </c>
      <c r="H1645" s="51"/>
      <c r="I1645" s="2" t="s">
        <v>2487</v>
      </c>
      <c r="J1645" s="3" t="s">
        <v>2488</v>
      </c>
      <c r="K1645" s="2" t="s">
        <v>2489</v>
      </c>
      <c r="L1645" s="2" t="s">
        <v>2490</v>
      </c>
      <c r="M1645" s="3" t="s">
        <v>6731</v>
      </c>
      <c r="N1645" s="2" t="s">
        <v>6732</v>
      </c>
      <c r="O1645" s="2" t="s">
        <v>6733</v>
      </c>
      <c r="P1645" s="2">
        <v>10</v>
      </c>
      <c r="Q1645" s="3" t="s">
        <v>2519</v>
      </c>
      <c r="R1645" s="2" t="s">
        <v>951</v>
      </c>
      <c r="S1645" s="3" t="s">
        <v>2520</v>
      </c>
      <c r="T1645" s="3" t="s">
        <v>2496</v>
      </c>
      <c r="U1645" s="2">
        <v>111058</v>
      </c>
      <c r="V1645" s="2">
        <v>1</v>
      </c>
      <c r="W1645" s="2">
        <v>0</v>
      </c>
      <c r="X1645" s="2" t="s">
        <v>6732</v>
      </c>
      <c r="Z1645" s="51">
        <v>45891.568843483801</v>
      </c>
      <c r="AB1645" s="2" t="s">
        <v>950</v>
      </c>
    </row>
    <row r="1646" spans="1:28" ht="15.75" x14ac:dyDescent="0.25">
      <c r="A1646" s="2">
        <v>1645</v>
      </c>
      <c r="B1646" s="50" t="s">
        <v>6734</v>
      </c>
      <c r="C1646" s="47">
        <f ca="1">SUMIF([1]Data!$AC$2:$AC$173,C1646,[1]Data!$AD$2:$AD$173)</f>
        <v>0</v>
      </c>
      <c r="D1646" s="51">
        <v>45891</v>
      </c>
      <c r="E1646" s="51">
        <v>45896</v>
      </c>
      <c r="F1646" s="52">
        <v>45891.568845451402</v>
      </c>
      <c r="G1646" s="3" t="s">
        <v>6735</v>
      </c>
      <c r="H1646" s="51"/>
      <c r="I1646" s="2" t="s">
        <v>2487</v>
      </c>
      <c r="J1646" s="3" t="s">
        <v>2488</v>
      </c>
      <c r="K1646" s="2" t="s">
        <v>2489</v>
      </c>
      <c r="L1646" s="2" t="s">
        <v>2490</v>
      </c>
      <c r="M1646" s="3" t="s">
        <v>4616</v>
      </c>
      <c r="N1646" s="2" t="s">
        <v>4617</v>
      </c>
      <c r="O1646" s="2" t="s">
        <v>4618</v>
      </c>
      <c r="P1646" s="2">
        <v>10</v>
      </c>
      <c r="Q1646" s="3" t="s">
        <v>2519</v>
      </c>
      <c r="R1646" s="2" t="s">
        <v>951</v>
      </c>
      <c r="S1646" s="3" t="s">
        <v>2520</v>
      </c>
      <c r="T1646" s="3" t="s">
        <v>2496</v>
      </c>
      <c r="U1646" s="2">
        <v>111058</v>
      </c>
      <c r="V1646" s="2">
        <v>1</v>
      </c>
      <c r="W1646" s="2">
        <v>0</v>
      </c>
      <c r="X1646" s="2" t="s">
        <v>4617</v>
      </c>
      <c r="Z1646" s="51">
        <v>45891.568845405098</v>
      </c>
      <c r="AB1646" s="2" t="s">
        <v>950</v>
      </c>
    </row>
    <row r="1647" spans="1:28" ht="15.75" x14ac:dyDescent="0.25">
      <c r="A1647" s="2">
        <v>1646</v>
      </c>
      <c r="B1647" s="50" t="s">
        <v>6736</v>
      </c>
      <c r="C1647" s="47">
        <f ca="1">SUMIF([1]Data!$AC$2:$AC$173,C1647,[1]Data!$AD$2:$AD$173)</f>
        <v>0</v>
      </c>
      <c r="D1647" s="51">
        <v>45891</v>
      </c>
      <c r="E1647" s="51">
        <v>45896</v>
      </c>
      <c r="F1647" s="52">
        <v>45891.577941203701</v>
      </c>
      <c r="G1647" s="3" t="s">
        <v>6737</v>
      </c>
      <c r="H1647" s="51"/>
      <c r="I1647" s="2" t="s">
        <v>2487</v>
      </c>
      <c r="J1647" s="3" t="s">
        <v>2488</v>
      </c>
      <c r="K1647" s="2" t="s">
        <v>2489</v>
      </c>
      <c r="L1647" s="2" t="s">
        <v>2490</v>
      </c>
      <c r="M1647" s="3" t="s">
        <v>6738</v>
      </c>
      <c r="N1647" s="2" t="s">
        <v>6739</v>
      </c>
      <c r="O1647" s="2" t="s">
        <v>6740</v>
      </c>
      <c r="P1647" s="2">
        <v>10</v>
      </c>
      <c r="Q1647" s="3" t="s">
        <v>2563</v>
      </c>
      <c r="R1647" s="2" t="s">
        <v>961</v>
      </c>
      <c r="S1647" s="3" t="s">
        <v>2564</v>
      </c>
      <c r="T1647" s="3" t="s">
        <v>2496</v>
      </c>
      <c r="U1647" s="2">
        <v>73431</v>
      </c>
      <c r="V1647" s="2">
        <v>1</v>
      </c>
      <c r="W1647" s="2">
        <v>0</v>
      </c>
      <c r="X1647" s="2" t="s">
        <v>6739</v>
      </c>
      <c r="Y1647" s="2" t="s">
        <v>2541</v>
      </c>
      <c r="Z1647" s="51">
        <v>45891.577940937503</v>
      </c>
      <c r="AB1647" s="2" t="s">
        <v>950</v>
      </c>
    </row>
    <row r="1648" spans="1:28" ht="15.75" x14ac:dyDescent="0.25">
      <c r="A1648" s="2">
        <v>1647</v>
      </c>
      <c r="B1648" s="50" t="s">
        <v>6736</v>
      </c>
      <c r="C1648" s="47">
        <f ca="1">SUMIF([1]Data!$AC$2:$AC$173,C1648,[1]Data!$AD$2:$AD$173)</f>
        <v>0</v>
      </c>
      <c r="D1648" s="51">
        <v>45891</v>
      </c>
      <c r="E1648" s="51">
        <v>45896</v>
      </c>
      <c r="F1648" s="52">
        <v>45891.577941203701</v>
      </c>
      <c r="G1648" s="3" t="s">
        <v>6737</v>
      </c>
      <c r="H1648" s="51"/>
      <c r="I1648" s="2" t="s">
        <v>2487</v>
      </c>
      <c r="J1648" s="3" t="s">
        <v>2488</v>
      </c>
      <c r="K1648" s="2" t="s">
        <v>2489</v>
      </c>
      <c r="L1648" s="2" t="s">
        <v>2490</v>
      </c>
      <c r="M1648" s="3" t="s">
        <v>6738</v>
      </c>
      <c r="N1648" s="2" t="s">
        <v>6739</v>
      </c>
      <c r="O1648" s="2" t="s">
        <v>6740</v>
      </c>
      <c r="P1648" s="2">
        <v>20</v>
      </c>
      <c r="Q1648" s="3" t="s">
        <v>2556</v>
      </c>
      <c r="R1648" s="2" t="s">
        <v>960</v>
      </c>
      <c r="S1648" s="3" t="s">
        <v>2557</v>
      </c>
      <c r="T1648" s="3" t="s">
        <v>2496</v>
      </c>
      <c r="U1648" s="2">
        <v>55595</v>
      </c>
      <c r="V1648" s="2">
        <v>1</v>
      </c>
      <c r="W1648" s="2">
        <v>0</v>
      </c>
      <c r="X1648" s="2" t="s">
        <v>6739</v>
      </c>
      <c r="Y1648" s="2" t="s">
        <v>2541</v>
      </c>
      <c r="Z1648" s="51">
        <v>45891.577940937503</v>
      </c>
      <c r="AB1648" s="2" t="s">
        <v>950</v>
      </c>
    </row>
    <row r="1649" spans="1:28" ht="15.75" x14ac:dyDescent="0.25">
      <c r="A1649" s="2">
        <v>1648</v>
      </c>
      <c r="B1649" s="50" t="s">
        <v>6741</v>
      </c>
      <c r="C1649" s="47">
        <f ca="1">SUMIF([1]Data!$AC$2:$AC$173,C1649,[1]Data!$AD$2:$AD$173)</f>
        <v>0</v>
      </c>
      <c r="D1649" s="51">
        <v>45891</v>
      </c>
      <c r="E1649" s="51">
        <v>45891</v>
      </c>
      <c r="F1649" s="52">
        <v>45891.578429942099</v>
      </c>
      <c r="G1649" s="3" t="s">
        <v>6742</v>
      </c>
      <c r="H1649" s="51"/>
      <c r="I1649" s="2" t="s">
        <v>2487</v>
      </c>
      <c r="J1649" s="3" t="s">
        <v>2488</v>
      </c>
      <c r="K1649" s="2" t="s">
        <v>2489</v>
      </c>
      <c r="L1649" s="2" t="s">
        <v>2490</v>
      </c>
      <c r="M1649" s="3" t="s">
        <v>6743</v>
      </c>
      <c r="N1649" s="2" t="s">
        <v>6744</v>
      </c>
      <c r="O1649" s="2" t="s">
        <v>6745</v>
      </c>
      <c r="P1649" s="2">
        <v>10</v>
      </c>
      <c r="Q1649" s="3" t="s">
        <v>2510</v>
      </c>
      <c r="R1649" s="2" t="s">
        <v>955</v>
      </c>
      <c r="S1649" s="3" t="s">
        <v>2511</v>
      </c>
      <c r="T1649" s="3" t="s">
        <v>2496</v>
      </c>
      <c r="U1649" s="2">
        <v>46000</v>
      </c>
      <c r="V1649" s="2">
        <v>1</v>
      </c>
      <c r="W1649" s="2">
        <v>0</v>
      </c>
      <c r="X1649" s="2" t="s">
        <v>6744</v>
      </c>
      <c r="Y1649" s="2" t="s">
        <v>2541</v>
      </c>
      <c r="Z1649" s="51">
        <v>45891.578429895802</v>
      </c>
      <c r="AB1649" s="2" t="s">
        <v>950</v>
      </c>
    </row>
    <row r="1650" spans="1:28" ht="15.75" x14ac:dyDescent="0.25">
      <c r="A1650" s="2">
        <v>1649</v>
      </c>
      <c r="B1650" s="50" t="s">
        <v>6741</v>
      </c>
      <c r="C1650" s="47">
        <f ca="1">SUMIF([1]Data!$AC$2:$AC$173,C1650,[1]Data!$AD$2:$AD$173)</f>
        <v>0</v>
      </c>
      <c r="D1650" s="51">
        <v>45891</v>
      </c>
      <c r="E1650" s="51">
        <v>45891</v>
      </c>
      <c r="F1650" s="52">
        <v>45891.578429942099</v>
      </c>
      <c r="G1650" s="3" t="s">
        <v>6742</v>
      </c>
      <c r="H1650" s="51"/>
      <c r="I1650" s="2" t="s">
        <v>2487</v>
      </c>
      <c r="J1650" s="3" t="s">
        <v>2488</v>
      </c>
      <c r="K1650" s="2" t="s">
        <v>2489</v>
      </c>
      <c r="L1650" s="2" t="s">
        <v>2490</v>
      </c>
      <c r="M1650" s="3" t="s">
        <v>6743</v>
      </c>
      <c r="N1650" s="2" t="s">
        <v>6744</v>
      </c>
      <c r="O1650" s="2" t="s">
        <v>6745</v>
      </c>
      <c r="P1650" s="2">
        <v>20</v>
      </c>
      <c r="Q1650" s="3" t="s">
        <v>2528</v>
      </c>
      <c r="R1650" s="2" t="s">
        <v>965</v>
      </c>
      <c r="S1650" s="3" t="s">
        <v>2529</v>
      </c>
      <c r="T1650" s="3" t="s">
        <v>2496</v>
      </c>
      <c r="U1650" s="2">
        <v>74250</v>
      </c>
      <c r="V1650" s="2">
        <v>2</v>
      </c>
      <c r="W1650" s="2">
        <v>0</v>
      </c>
      <c r="X1650" s="2" t="s">
        <v>6744</v>
      </c>
      <c r="Y1650" s="2" t="s">
        <v>2541</v>
      </c>
      <c r="Z1650" s="51">
        <v>45891.578429895802</v>
      </c>
      <c r="AB1650" s="2" t="s">
        <v>950</v>
      </c>
    </row>
    <row r="1651" spans="1:28" ht="15.75" x14ac:dyDescent="0.25">
      <c r="A1651" s="2">
        <v>1650</v>
      </c>
      <c r="B1651" s="50" t="s">
        <v>6741</v>
      </c>
      <c r="C1651" s="47">
        <f ca="1">SUMIF([1]Data!$AC$2:$AC$173,C1651,[1]Data!$AD$2:$AD$173)</f>
        <v>0</v>
      </c>
      <c r="D1651" s="51">
        <v>45891</v>
      </c>
      <c r="E1651" s="51">
        <v>45891</v>
      </c>
      <c r="F1651" s="52">
        <v>45891.578429942099</v>
      </c>
      <c r="G1651" s="3" t="s">
        <v>6742</v>
      </c>
      <c r="H1651" s="51"/>
      <c r="I1651" s="2" t="s">
        <v>2487</v>
      </c>
      <c r="J1651" s="3" t="s">
        <v>2488</v>
      </c>
      <c r="K1651" s="2" t="s">
        <v>2489</v>
      </c>
      <c r="L1651" s="2" t="s">
        <v>2490</v>
      </c>
      <c r="M1651" s="3" t="s">
        <v>6743</v>
      </c>
      <c r="N1651" s="2" t="s">
        <v>6744</v>
      </c>
      <c r="O1651" s="2" t="s">
        <v>6745</v>
      </c>
      <c r="P1651" s="2">
        <v>30</v>
      </c>
      <c r="Q1651" s="3" t="s">
        <v>2556</v>
      </c>
      <c r="R1651" s="2" t="s">
        <v>960</v>
      </c>
      <c r="S1651" s="3" t="s">
        <v>2557</v>
      </c>
      <c r="T1651" s="3" t="s">
        <v>2496</v>
      </c>
      <c r="U1651" s="2">
        <v>55595</v>
      </c>
      <c r="V1651" s="2">
        <v>1</v>
      </c>
      <c r="W1651" s="2">
        <v>0</v>
      </c>
      <c r="X1651" s="2" t="s">
        <v>6744</v>
      </c>
      <c r="Y1651" s="2" t="s">
        <v>2541</v>
      </c>
      <c r="Z1651" s="51">
        <v>45891.578429895802</v>
      </c>
      <c r="AB1651" s="2" t="s">
        <v>950</v>
      </c>
    </row>
    <row r="1652" spans="1:28" ht="15.75" x14ac:dyDescent="0.25">
      <c r="A1652" s="2">
        <v>1651</v>
      </c>
      <c r="B1652" s="50" t="s">
        <v>6741</v>
      </c>
      <c r="C1652" s="47">
        <f ca="1">SUMIF([1]Data!$AC$2:$AC$173,C1652,[1]Data!$AD$2:$AD$173)</f>
        <v>0</v>
      </c>
      <c r="D1652" s="51">
        <v>45891</v>
      </c>
      <c r="E1652" s="51">
        <v>45891</v>
      </c>
      <c r="F1652" s="52">
        <v>45891.578429942099</v>
      </c>
      <c r="G1652" s="3" t="s">
        <v>6742</v>
      </c>
      <c r="H1652" s="51"/>
      <c r="I1652" s="2" t="s">
        <v>2487</v>
      </c>
      <c r="J1652" s="3" t="s">
        <v>2488</v>
      </c>
      <c r="K1652" s="2" t="s">
        <v>2489</v>
      </c>
      <c r="L1652" s="2" t="s">
        <v>2490</v>
      </c>
      <c r="M1652" s="3" t="s">
        <v>6743</v>
      </c>
      <c r="N1652" s="2" t="s">
        <v>6744</v>
      </c>
      <c r="O1652" s="2" t="s">
        <v>6745</v>
      </c>
      <c r="P1652" s="2">
        <v>40</v>
      </c>
      <c r="Q1652" s="3" t="s">
        <v>2502</v>
      </c>
      <c r="R1652" s="2" t="s">
        <v>981</v>
      </c>
      <c r="S1652" s="3" t="s">
        <v>2503</v>
      </c>
      <c r="T1652" s="3" t="s">
        <v>2496</v>
      </c>
      <c r="U1652" s="2">
        <v>50182</v>
      </c>
      <c r="V1652" s="2">
        <v>1</v>
      </c>
      <c r="W1652" s="2">
        <v>0</v>
      </c>
      <c r="X1652" s="2" t="s">
        <v>6744</v>
      </c>
      <c r="Y1652" s="2" t="s">
        <v>2541</v>
      </c>
      <c r="Z1652" s="51">
        <v>45891.578429895802</v>
      </c>
      <c r="AB1652" s="2" t="s">
        <v>950</v>
      </c>
    </row>
    <row r="1653" spans="1:28" ht="15.75" x14ac:dyDescent="0.25">
      <c r="A1653" s="2">
        <v>1652</v>
      </c>
      <c r="B1653" s="50" t="s">
        <v>6741</v>
      </c>
      <c r="C1653" s="47">
        <f ca="1">SUMIF([1]Data!$AC$2:$AC$173,C1653,[1]Data!$AD$2:$AD$173)</f>
        <v>0</v>
      </c>
      <c r="D1653" s="51">
        <v>45891</v>
      </c>
      <c r="E1653" s="51">
        <v>45891</v>
      </c>
      <c r="F1653" s="52">
        <v>45891.578429942099</v>
      </c>
      <c r="G1653" s="3" t="s">
        <v>6742</v>
      </c>
      <c r="H1653" s="51"/>
      <c r="I1653" s="2" t="s">
        <v>2487</v>
      </c>
      <c r="J1653" s="3" t="s">
        <v>2488</v>
      </c>
      <c r="K1653" s="2" t="s">
        <v>2489</v>
      </c>
      <c r="L1653" s="2" t="s">
        <v>2490</v>
      </c>
      <c r="M1653" s="3" t="s">
        <v>6743</v>
      </c>
      <c r="N1653" s="2" t="s">
        <v>6744</v>
      </c>
      <c r="O1653" s="2" t="s">
        <v>6745</v>
      </c>
      <c r="P1653" s="2">
        <v>50</v>
      </c>
      <c r="Q1653" s="3" t="s">
        <v>2519</v>
      </c>
      <c r="R1653" s="2" t="s">
        <v>951</v>
      </c>
      <c r="S1653" s="3" t="s">
        <v>2520</v>
      </c>
      <c r="T1653" s="3" t="s">
        <v>2496</v>
      </c>
      <c r="U1653" s="2">
        <v>111058</v>
      </c>
      <c r="V1653" s="2">
        <v>2</v>
      </c>
      <c r="W1653" s="2">
        <v>0</v>
      </c>
      <c r="X1653" s="2" t="s">
        <v>6744</v>
      </c>
      <c r="Y1653" s="2" t="s">
        <v>2541</v>
      </c>
      <c r="Z1653" s="51">
        <v>45891.578429895802</v>
      </c>
      <c r="AB1653" s="2" t="s">
        <v>950</v>
      </c>
    </row>
    <row r="1654" spans="1:28" ht="15.75" x14ac:dyDescent="0.25">
      <c r="A1654" s="2">
        <v>1653</v>
      </c>
      <c r="B1654" s="50" t="s">
        <v>6746</v>
      </c>
      <c r="C1654" s="47">
        <f ca="1">SUMIF([1]Data!$AC$2:$AC$173,C1654,[1]Data!$AD$2:$AD$173)</f>
        <v>0</v>
      </c>
      <c r="D1654" s="51">
        <v>45891</v>
      </c>
      <c r="E1654" s="51">
        <v>45896</v>
      </c>
      <c r="F1654" s="52">
        <v>45891.580180902798</v>
      </c>
      <c r="G1654" s="3" t="s">
        <v>6747</v>
      </c>
      <c r="H1654" s="51"/>
      <c r="I1654" s="2" t="s">
        <v>2487</v>
      </c>
      <c r="J1654" s="3" t="s">
        <v>2488</v>
      </c>
      <c r="K1654" s="2" t="s">
        <v>2489</v>
      </c>
      <c r="L1654" s="2" t="s">
        <v>2490</v>
      </c>
      <c r="M1654" s="3" t="s">
        <v>6748</v>
      </c>
      <c r="N1654" s="2" t="s">
        <v>6749</v>
      </c>
      <c r="O1654" s="2" t="s">
        <v>6750</v>
      </c>
      <c r="P1654" s="2">
        <v>10</v>
      </c>
      <c r="Q1654" s="3" t="s">
        <v>2563</v>
      </c>
      <c r="R1654" s="2" t="s">
        <v>961</v>
      </c>
      <c r="S1654" s="3" t="s">
        <v>2564</v>
      </c>
      <c r="T1654" s="3" t="s">
        <v>2496</v>
      </c>
      <c r="U1654" s="2">
        <v>73431</v>
      </c>
      <c r="V1654" s="2">
        <v>2</v>
      </c>
      <c r="W1654" s="2">
        <v>0</v>
      </c>
      <c r="X1654" s="2" t="s">
        <v>6749</v>
      </c>
      <c r="Z1654" s="51">
        <v>45891.580181481499</v>
      </c>
      <c r="AB1654" s="2" t="s">
        <v>950</v>
      </c>
    </row>
    <row r="1655" spans="1:28" ht="15.75" x14ac:dyDescent="0.25">
      <c r="A1655" s="2">
        <v>1654</v>
      </c>
      <c r="B1655" s="50" t="s">
        <v>6751</v>
      </c>
      <c r="C1655" s="47">
        <f ca="1">SUMIF([1]Data!$AC$2:$AC$173,C1655,[1]Data!$AD$2:$AD$173)</f>
        <v>0</v>
      </c>
      <c r="D1655" s="51">
        <v>45891</v>
      </c>
      <c r="E1655" s="51">
        <v>45891</v>
      </c>
      <c r="F1655" s="52">
        <v>45891.581807523202</v>
      </c>
      <c r="G1655" s="3" t="s">
        <v>6752</v>
      </c>
      <c r="H1655" s="51"/>
      <c r="I1655" s="2" t="s">
        <v>2487</v>
      </c>
      <c r="J1655" s="3" t="s">
        <v>2488</v>
      </c>
      <c r="K1655" s="2" t="s">
        <v>2489</v>
      </c>
      <c r="L1655" s="2" t="s">
        <v>2490</v>
      </c>
      <c r="M1655" s="3" t="s">
        <v>6753</v>
      </c>
      <c r="N1655" s="2" t="s">
        <v>6754</v>
      </c>
      <c r="O1655" s="2" t="s">
        <v>6755</v>
      </c>
      <c r="P1655" s="2">
        <v>10</v>
      </c>
      <c r="Q1655" s="3" t="s">
        <v>2528</v>
      </c>
      <c r="R1655" s="2" t="s">
        <v>965</v>
      </c>
      <c r="S1655" s="3" t="s">
        <v>2529</v>
      </c>
      <c r="T1655" s="3" t="s">
        <v>2496</v>
      </c>
      <c r="U1655" s="2">
        <v>74250</v>
      </c>
      <c r="V1655" s="2">
        <v>2</v>
      </c>
      <c r="W1655" s="2">
        <v>0</v>
      </c>
      <c r="X1655" s="2" t="s">
        <v>6756</v>
      </c>
      <c r="Z1655" s="51">
        <v>45891.581807407398</v>
      </c>
      <c r="AB1655" s="2" t="s">
        <v>950</v>
      </c>
    </row>
    <row r="1656" spans="1:28" ht="15.75" x14ac:dyDescent="0.25">
      <c r="A1656" s="2">
        <v>1655</v>
      </c>
      <c r="B1656" s="50" t="s">
        <v>6757</v>
      </c>
      <c r="C1656" s="47">
        <f ca="1">SUMIF([1]Data!$AC$2:$AC$173,C1656,[1]Data!$AD$2:$AD$173)</f>
        <v>0</v>
      </c>
      <c r="D1656" s="51">
        <v>45891</v>
      </c>
      <c r="E1656" s="51">
        <v>45896</v>
      </c>
      <c r="F1656" s="52">
        <v>45891.581953669003</v>
      </c>
      <c r="G1656" s="3" t="s">
        <v>6758</v>
      </c>
      <c r="H1656" s="51"/>
      <c r="I1656" s="2" t="s">
        <v>2487</v>
      </c>
      <c r="J1656" s="3" t="s">
        <v>2488</v>
      </c>
      <c r="K1656" s="2" t="s">
        <v>2489</v>
      </c>
      <c r="L1656" s="2" t="s">
        <v>2490</v>
      </c>
      <c r="M1656" s="3" t="s">
        <v>6759</v>
      </c>
      <c r="N1656" s="2" t="s">
        <v>6760</v>
      </c>
      <c r="O1656" s="2" t="s">
        <v>6761</v>
      </c>
      <c r="P1656" s="2">
        <v>10</v>
      </c>
      <c r="Q1656" s="3" t="s">
        <v>2519</v>
      </c>
      <c r="R1656" s="2" t="s">
        <v>951</v>
      </c>
      <c r="S1656" s="3" t="s">
        <v>2520</v>
      </c>
      <c r="T1656" s="3" t="s">
        <v>2496</v>
      </c>
      <c r="U1656" s="2">
        <v>111058</v>
      </c>
      <c r="V1656" s="2">
        <v>1</v>
      </c>
      <c r="W1656" s="2">
        <v>0</v>
      </c>
      <c r="X1656" s="2" t="s">
        <v>6762</v>
      </c>
      <c r="Z1656" s="51">
        <v>45891.581953738401</v>
      </c>
      <c r="AB1656" s="2" t="s">
        <v>950</v>
      </c>
    </row>
    <row r="1657" spans="1:28" ht="15.75" x14ac:dyDescent="0.25">
      <c r="A1657" s="2">
        <v>1656</v>
      </c>
      <c r="B1657" s="50" t="s">
        <v>6763</v>
      </c>
      <c r="C1657" s="47">
        <f ca="1">SUMIF([1]Data!$AC$2:$AC$173,C1657,[1]Data!$AD$2:$AD$173)</f>
        <v>0</v>
      </c>
      <c r="D1657" s="51">
        <v>45891</v>
      </c>
      <c r="E1657" s="51">
        <v>45891</v>
      </c>
      <c r="F1657" s="52">
        <v>45891.589163657402</v>
      </c>
      <c r="G1657" s="3" t="s">
        <v>6764</v>
      </c>
      <c r="H1657" s="51"/>
      <c r="I1657" s="2" t="s">
        <v>2487</v>
      </c>
      <c r="J1657" s="3" t="s">
        <v>2488</v>
      </c>
      <c r="K1657" s="2" t="s">
        <v>2489</v>
      </c>
      <c r="L1657" s="2" t="s">
        <v>2490</v>
      </c>
      <c r="M1657" s="3" t="s">
        <v>6753</v>
      </c>
      <c r="N1657" s="2" t="s">
        <v>6754</v>
      </c>
      <c r="O1657" s="2" t="s">
        <v>6755</v>
      </c>
      <c r="P1657" s="2">
        <v>10</v>
      </c>
      <c r="Q1657" s="3" t="s">
        <v>2494</v>
      </c>
      <c r="R1657" s="2" t="s">
        <v>1079</v>
      </c>
      <c r="S1657" s="3" t="s">
        <v>2495</v>
      </c>
      <c r="T1657" s="3" t="s">
        <v>2496</v>
      </c>
      <c r="U1657" s="2">
        <v>49500</v>
      </c>
      <c r="V1657" s="2">
        <v>3</v>
      </c>
      <c r="W1657" s="2">
        <v>0</v>
      </c>
      <c r="X1657" s="2" t="s">
        <v>6756</v>
      </c>
      <c r="Z1657" s="51">
        <v>45891.589163460601</v>
      </c>
      <c r="AB1657" s="2" t="s">
        <v>950</v>
      </c>
    </row>
    <row r="1658" spans="1:28" ht="15.75" x14ac:dyDescent="0.25">
      <c r="A1658" s="2">
        <v>1657</v>
      </c>
      <c r="B1658" s="50" t="s">
        <v>6763</v>
      </c>
      <c r="C1658" s="47">
        <f ca="1">SUMIF([1]Data!$AC$2:$AC$173,C1658,[1]Data!$AD$2:$AD$173)</f>
        <v>0</v>
      </c>
      <c r="D1658" s="51">
        <v>45891</v>
      </c>
      <c r="E1658" s="51">
        <v>45891</v>
      </c>
      <c r="F1658" s="52">
        <v>45891.589163657402</v>
      </c>
      <c r="G1658" s="3" t="s">
        <v>6764</v>
      </c>
      <c r="H1658" s="51"/>
      <c r="I1658" s="2" t="s">
        <v>2487</v>
      </c>
      <c r="J1658" s="3" t="s">
        <v>2488</v>
      </c>
      <c r="K1658" s="2" t="s">
        <v>2489</v>
      </c>
      <c r="L1658" s="2" t="s">
        <v>2490</v>
      </c>
      <c r="M1658" s="3" t="s">
        <v>6753</v>
      </c>
      <c r="N1658" s="2" t="s">
        <v>6754</v>
      </c>
      <c r="O1658" s="2" t="s">
        <v>6755</v>
      </c>
      <c r="P1658" s="2">
        <v>20</v>
      </c>
      <c r="Q1658" s="3" t="s">
        <v>2498</v>
      </c>
      <c r="R1658" s="2" t="s">
        <v>977</v>
      </c>
      <c r="S1658" s="3" t="s">
        <v>2499</v>
      </c>
      <c r="T1658" s="3" t="s">
        <v>2496</v>
      </c>
      <c r="U1658" s="2">
        <v>50400</v>
      </c>
      <c r="V1658" s="2">
        <v>2</v>
      </c>
      <c r="W1658" s="2">
        <v>0</v>
      </c>
      <c r="X1658" s="2" t="s">
        <v>6756</v>
      </c>
      <c r="Z1658" s="51">
        <v>45891.589163460601</v>
      </c>
      <c r="AB1658" s="2" t="s">
        <v>950</v>
      </c>
    </row>
    <row r="1659" spans="1:28" ht="15.75" x14ac:dyDescent="0.25">
      <c r="A1659" s="2">
        <v>1658</v>
      </c>
      <c r="B1659" s="50" t="s">
        <v>6765</v>
      </c>
      <c r="C1659" s="47">
        <f ca="1">SUMIF([1]Data!$AC$2:$AC$173,C1659,[1]Data!$AD$2:$AD$173)</f>
        <v>0</v>
      </c>
      <c r="D1659" s="51">
        <v>45891</v>
      </c>
      <c r="E1659" s="51">
        <v>45891</v>
      </c>
      <c r="F1659" s="52">
        <v>45891.592425000003</v>
      </c>
      <c r="G1659" s="3" t="s">
        <v>6766</v>
      </c>
      <c r="H1659" s="51"/>
      <c r="I1659" s="2" t="s">
        <v>2487</v>
      </c>
      <c r="J1659" s="3" t="s">
        <v>2488</v>
      </c>
      <c r="K1659" s="2" t="s">
        <v>2489</v>
      </c>
      <c r="L1659" s="2" t="s">
        <v>2490</v>
      </c>
      <c r="M1659" s="3" t="s">
        <v>4661</v>
      </c>
      <c r="N1659" s="2" t="s">
        <v>4662</v>
      </c>
      <c r="O1659" s="2" t="s">
        <v>4663</v>
      </c>
      <c r="P1659" s="2">
        <v>10</v>
      </c>
      <c r="Q1659" s="3" t="s">
        <v>2528</v>
      </c>
      <c r="R1659" s="2" t="s">
        <v>965</v>
      </c>
      <c r="S1659" s="3" t="s">
        <v>2529</v>
      </c>
      <c r="T1659" s="3" t="s">
        <v>2496</v>
      </c>
      <c r="U1659" s="2">
        <v>74250</v>
      </c>
      <c r="V1659" s="2">
        <v>1</v>
      </c>
      <c r="W1659" s="2">
        <v>0</v>
      </c>
      <c r="X1659" s="2" t="s">
        <v>4662</v>
      </c>
      <c r="Y1659" s="2" t="s">
        <v>2541</v>
      </c>
      <c r="Z1659" s="51">
        <v>45891.5924246875</v>
      </c>
      <c r="AB1659" s="2" t="s">
        <v>950</v>
      </c>
    </row>
    <row r="1660" spans="1:28" ht="15.75" x14ac:dyDescent="0.25">
      <c r="A1660" s="2">
        <v>1659</v>
      </c>
      <c r="B1660" s="50" t="s">
        <v>6767</v>
      </c>
      <c r="C1660" s="47">
        <f ca="1">SUMIF([1]Data!$AC$2:$AC$173,C1660,[1]Data!$AD$2:$AD$173)</f>
        <v>0</v>
      </c>
      <c r="D1660" s="51">
        <v>45891</v>
      </c>
      <c r="E1660" s="51">
        <v>45896</v>
      </c>
      <c r="F1660" s="52">
        <v>45891.5936826736</v>
      </c>
      <c r="G1660" s="3" t="s">
        <v>6768</v>
      </c>
      <c r="H1660" s="51"/>
      <c r="I1660" s="2" t="s">
        <v>2487</v>
      </c>
      <c r="J1660" s="3" t="s">
        <v>2488</v>
      </c>
      <c r="K1660" s="2" t="s">
        <v>2489</v>
      </c>
      <c r="L1660" s="2" t="s">
        <v>2490</v>
      </c>
      <c r="M1660" s="3" t="s">
        <v>6769</v>
      </c>
      <c r="N1660" s="2" t="s">
        <v>6770</v>
      </c>
      <c r="O1660" s="2" t="s">
        <v>6771</v>
      </c>
      <c r="P1660" s="2">
        <v>10</v>
      </c>
      <c r="Q1660" s="3" t="s">
        <v>2563</v>
      </c>
      <c r="R1660" s="2" t="s">
        <v>961</v>
      </c>
      <c r="S1660" s="3" t="s">
        <v>2564</v>
      </c>
      <c r="T1660" s="3" t="s">
        <v>2496</v>
      </c>
      <c r="U1660" s="2">
        <v>73431</v>
      </c>
      <c r="V1660" s="2">
        <v>2</v>
      </c>
      <c r="W1660" s="2">
        <v>0</v>
      </c>
      <c r="X1660" s="2" t="s">
        <v>6772</v>
      </c>
      <c r="Y1660" s="2" t="s">
        <v>2541</v>
      </c>
      <c r="Z1660" s="51">
        <v>45891.593682407402</v>
      </c>
      <c r="AB1660" s="2" t="s">
        <v>950</v>
      </c>
    </row>
    <row r="1661" spans="1:28" ht="15.75" x14ac:dyDescent="0.25">
      <c r="A1661" s="2">
        <v>1660</v>
      </c>
      <c r="B1661" s="50" t="s">
        <v>6767</v>
      </c>
      <c r="C1661" s="47">
        <f ca="1">SUMIF([1]Data!$AC$2:$AC$173,C1661,[1]Data!$AD$2:$AD$173)</f>
        <v>0</v>
      </c>
      <c r="D1661" s="51">
        <v>45891</v>
      </c>
      <c r="E1661" s="51">
        <v>45896</v>
      </c>
      <c r="F1661" s="52">
        <v>45891.5936826736</v>
      </c>
      <c r="G1661" s="3" t="s">
        <v>6768</v>
      </c>
      <c r="H1661" s="51"/>
      <c r="I1661" s="2" t="s">
        <v>2487</v>
      </c>
      <c r="J1661" s="3" t="s">
        <v>2488</v>
      </c>
      <c r="K1661" s="2" t="s">
        <v>2489</v>
      </c>
      <c r="L1661" s="2" t="s">
        <v>2490</v>
      </c>
      <c r="M1661" s="3" t="s">
        <v>6769</v>
      </c>
      <c r="N1661" s="2" t="s">
        <v>6770</v>
      </c>
      <c r="O1661" s="2" t="s">
        <v>6771</v>
      </c>
      <c r="P1661" s="2">
        <v>20</v>
      </c>
      <c r="Q1661" s="3" t="s">
        <v>2494</v>
      </c>
      <c r="R1661" s="2" t="s">
        <v>1079</v>
      </c>
      <c r="S1661" s="3" t="s">
        <v>2495</v>
      </c>
      <c r="T1661" s="3" t="s">
        <v>2496</v>
      </c>
      <c r="U1661" s="2">
        <v>49500</v>
      </c>
      <c r="V1661" s="2">
        <v>1</v>
      </c>
      <c r="W1661" s="2">
        <v>0</v>
      </c>
      <c r="X1661" s="2" t="s">
        <v>6772</v>
      </c>
      <c r="Y1661" s="2" t="s">
        <v>2541</v>
      </c>
      <c r="Z1661" s="51">
        <v>45891.593682407402</v>
      </c>
      <c r="AB1661" s="2" t="s">
        <v>950</v>
      </c>
    </row>
    <row r="1662" spans="1:28" ht="15.75" x14ac:dyDescent="0.25">
      <c r="A1662" s="2">
        <v>1661</v>
      </c>
      <c r="B1662" s="50" t="s">
        <v>6767</v>
      </c>
      <c r="C1662" s="47">
        <f ca="1">SUMIF([1]Data!$AC$2:$AC$173,C1662,[1]Data!$AD$2:$AD$173)</f>
        <v>0</v>
      </c>
      <c r="D1662" s="51">
        <v>45891</v>
      </c>
      <c r="E1662" s="51">
        <v>45896</v>
      </c>
      <c r="F1662" s="52">
        <v>45891.5936826736</v>
      </c>
      <c r="G1662" s="3" t="s">
        <v>6768</v>
      </c>
      <c r="H1662" s="51"/>
      <c r="I1662" s="2" t="s">
        <v>2487</v>
      </c>
      <c r="J1662" s="3" t="s">
        <v>2488</v>
      </c>
      <c r="K1662" s="2" t="s">
        <v>2489</v>
      </c>
      <c r="L1662" s="2" t="s">
        <v>2490</v>
      </c>
      <c r="M1662" s="3" t="s">
        <v>6769</v>
      </c>
      <c r="N1662" s="2" t="s">
        <v>6770</v>
      </c>
      <c r="O1662" s="2" t="s">
        <v>6771</v>
      </c>
      <c r="P1662" s="2">
        <v>30</v>
      </c>
      <c r="Q1662" s="3" t="s">
        <v>2528</v>
      </c>
      <c r="R1662" s="2" t="s">
        <v>965</v>
      </c>
      <c r="S1662" s="3" t="s">
        <v>2529</v>
      </c>
      <c r="T1662" s="3" t="s">
        <v>2496</v>
      </c>
      <c r="U1662" s="2">
        <v>74250</v>
      </c>
      <c r="V1662" s="2">
        <v>3</v>
      </c>
      <c r="W1662" s="2">
        <v>0</v>
      </c>
      <c r="X1662" s="2" t="s">
        <v>6772</v>
      </c>
      <c r="Y1662" s="2" t="s">
        <v>2541</v>
      </c>
      <c r="Z1662" s="51">
        <v>45891.593682407402</v>
      </c>
      <c r="AB1662" s="2" t="s">
        <v>950</v>
      </c>
    </row>
    <row r="1663" spans="1:28" ht="15.75" x14ac:dyDescent="0.25">
      <c r="A1663" s="2">
        <v>1662</v>
      </c>
      <c r="B1663" s="50" t="s">
        <v>6767</v>
      </c>
      <c r="C1663" s="47">
        <f ca="1">SUMIF([1]Data!$AC$2:$AC$173,C1663,[1]Data!$AD$2:$AD$173)</f>
        <v>0</v>
      </c>
      <c r="D1663" s="51">
        <v>45891</v>
      </c>
      <c r="E1663" s="51">
        <v>45896</v>
      </c>
      <c r="F1663" s="52">
        <v>45891.5936826736</v>
      </c>
      <c r="G1663" s="3" t="s">
        <v>6768</v>
      </c>
      <c r="H1663" s="51"/>
      <c r="I1663" s="2" t="s">
        <v>2487</v>
      </c>
      <c r="J1663" s="3" t="s">
        <v>2488</v>
      </c>
      <c r="K1663" s="2" t="s">
        <v>2489</v>
      </c>
      <c r="L1663" s="2" t="s">
        <v>2490</v>
      </c>
      <c r="M1663" s="3" t="s">
        <v>6769</v>
      </c>
      <c r="N1663" s="2" t="s">
        <v>6770</v>
      </c>
      <c r="O1663" s="2" t="s">
        <v>6771</v>
      </c>
      <c r="P1663" s="2">
        <v>40</v>
      </c>
      <c r="Q1663" s="3" t="s">
        <v>2547</v>
      </c>
      <c r="R1663" s="2" t="s">
        <v>994</v>
      </c>
      <c r="S1663" s="3" t="s">
        <v>2548</v>
      </c>
      <c r="T1663" s="3" t="s">
        <v>2496</v>
      </c>
      <c r="U1663" s="2">
        <v>111606</v>
      </c>
      <c r="V1663" s="2">
        <v>1</v>
      </c>
      <c r="W1663" s="2">
        <v>0</v>
      </c>
      <c r="X1663" s="2" t="s">
        <v>6772</v>
      </c>
      <c r="Y1663" s="2" t="s">
        <v>2541</v>
      </c>
      <c r="Z1663" s="51">
        <v>45891.593682407402</v>
      </c>
      <c r="AB1663" s="2" t="s">
        <v>950</v>
      </c>
    </row>
    <row r="1664" spans="1:28" ht="15.75" x14ac:dyDescent="0.25">
      <c r="A1664" s="2">
        <v>1663</v>
      </c>
      <c r="B1664" s="50" t="s">
        <v>6767</v>
      </c>
      <c r="C1664" s="47">
        <f ca="1">SUMIF([1]Data!$AC$2:$AC$173,C1664,[1]Data!$AD$2:$AD$173)</f>
        <v>0</v>
      </c>
      <c r="D1664" s="51">
        <v>45891</v>
      </c>
      <c r="E1664" s="51">
        <v>45896</v>
      </c>
      <c r="F1664" s="52">
        <v>45891.5936826736</v>
      </c>
      <c r="G1664" s="3" t="s">
        <v>6768</v>
      </c>
      <c r="H1664" s="51"/>
      <c r="I1664" s="2" t="s">
        <v>2487</v>
      </c>
      <c r="J1664" s="3" t="s">
        <v>2488</v>
      </c>
      <c r="K1664" s="2" t="s">
        <v>2489</v>
      </c>
      <c r="L1664" s="2" t="s">
        <v>2490</v>
      </c>
      <c r="M1664" s="3" t="s">
        <v>6769</v>
      </c>
      <c r="N1664" s="2" t="s">
        <v>6770</v>
      </c>
      <c r="O1664" s="2" t="s">
        <v>6771</v>
      </c>
      <c r="P1664" s="2">
        <v>50</v>
      </c>
      <c r="Q1664" s="3" t="s">
        <v>2502</v>
      </c>
      <c r="R1664" s="2" t="s">
        <v>981</v>
      </c>
      <c r="S1664" s="3" t="s">
        <v>2503</v>
      </c>
      <c r="T1664" s="3" t="s">
        <v>2496</v>
      </c>
      <c r="U1664" s="2">
        <v>50182</v>
      </c>
      <c r="V1664" s="2">
        <v>2</v>
      </c>
      <c r="W1664" s="2">
        <v>0</v>
      </c>
      <c r="X1664" s="2" t="s">
        <v>6772</v>
      </c>
      <c r="Y1664" s="2" t="s">
        <v>2541</v>
      </c>
      <c r="Z1664" s="51">
        <v>45891.593682407402</v>
      </c>
      <c r="AB1664" s="2" t="s">
        <v>950</v>
      </c>
    </row>
    <row r="1665" spans="1:28" ht="15.75" x14ac:dyDescent="0.25">
      <c r="A1665" s="2">
        <v>1664</v>
      </c>
      <c r="B1665" s="50" t="s">
        <v>6773</v>
      </c>
      <c r="C1665" s="47">
        <f ca="1">SUMIF([1]Data!$AC$2:$AC$173,C1665,[1]Data!$AD$2:$AD$173)</f>
        <v>0</v>
      </c>
      <c r="D1665" s="51">
        <v>45891</v>
      </c>
      <c r="E1665" s="51">
        <v>45896</v>
      </c>
      <c r="F1665" s="52">
        <v>45891.594877974501</v>
      </c>
      <c r="G1665" s="3" t="s">
        <v>6774</v>
      </c>
      <c r="H1665" s="51"/>
      <c r="I1665" s="2" t="s">
        <v>2487</v>
      </c>
      <c r="J1665" s="3" t="s">
        <v>2488</v>
      </c>
      <c r="K1665" s="2" t="s">
        <v>2489</v>
      </c>
      <c r="L1665" s="2" t="s">
        <v>2490</v>
      </c>
      <c r="M1665" s="3" t="s">
        <v>6775</v>
      </c>
      <c r="N1665" s="2" t="s">
        <v>6776</v>
      </c>
      <c r="O1665" s="2" t="s">
        <v>6777</v>
      </c>
      <c r="P1665" s="2">
        <v>10</v>
      </c>
      <c r="Q1665" s="3" t="s">
        <v>2519</v>
      </c>
      <c r="R1665" s="2" t="s">
        <v>951</v>
      </c>
      <c r="S1665" s="3" t="s">
        <v>2520</v>
      </c>
      <c r="T1665" s="3" t="s">
        <v>2496</v>
      </c>
      <c r="U1665" s="2">
        <v>111058</v>
      </c>
      <c r="V1665" s="2">
        <v>4</v>
      </c>
      <c r="W1665" s="2">
        <v>0</v>
      </c>
      <c r="X1665" s="2" t="s">
        <v>6776</v>
      </c>
      <c r="Y1665" s="2" t="s">
        <v>6778</v>
      </c>
      <c r="Z1665" s="51">
        <v>45891.594877777803</v>
      </c>
      <c r="AB1665" s="2" t="s">
        <v>950</v>
      </c>
    </row>
    <row r="1666" spans="1:28" ht="15.75" x14ac:dyDescent="0.25">
      <c r="A1666" s="2">
        <v>1665</v>
      </c>
      <c r="B1666" s="50" t="s">
        <v>6779</v>
      </c>
      <c r="C1666" s="47">
        <f ca="1">SUMIF([1]Data!$AC$2:$AC$173,C1666,[1]Data!$AD$2:$AD$173)</f>
        <v>0</v>
      </c>
      <c r="D1666" s="51">
        <v>45891</v>
      </c>
      <c r="E1666" s="51">
        <v>45891</v>
      </c>
      <c r="F1666" s="52">
        <v>45891.594905405102</v>
      </c>
      <c r="G1666" s="3" t="s">
        <v>6780</v>
      </c>
      <c r="H1666" s="51"/>
      <c r="I1666" s="2" t="s">
        <v>2487</v>
      </c>
      <c r="J1666" s="3" t="s">
        <v>2488</v>
      </c>
      <c r="K1666" s="2" t="s">
        <v>2489</v>
      </c>
      <c r="L1666" s="2" t="s">
        <v>2490</v>
      </c>
      <c r="M1666" s="3" t="s">
        <v>6781</v>
      </c>
      <c r="N1666" s="2" t="s">
        <v>6782</v>
      </c>
      <c r="O1666" s="2" t="s">
        <v>6783</v>
      </c>
      <c r="P1666" s="2">
        <v>10</v>
      </c>
      <c r="Q1666" s="3" t="s">
        <v>2510</v>
      </c>
      <c r="R1666" s="2" t="s">
        <v>955</v>
      </c>
      <c r="S1666" s="3" t="s">
        <v>2511</v>
      </c>
      <c r="T1666" s="3" t="s">
        <v>2496</v>
      </c>
      <c r="U1666" s="2">
        <v>46000</v>
      </c>
      <c r="V1666" s="2">
        <v>2</v>
      </c>
      <c r="W1666" s="2">
        <v>0</v>
      </c>
      <c r="X1666" s="2" t="s">
        <v>6784</v>
      </c>
      <c r="Z1666" s="51">
        <v>45891.594905902799</v>
      </c>
      <c r="AB1666" s="2" t="s">
        <v>950</v>
      </c>
    </row>
    <row r="1667" spans="1:28" ht="15.75" x14ac:dyDescent="0.25">
      <c r="A1667" s="2">
        <v>1666</v>
      </c>
      <c r="B1667" s="50" t="s">
        <v>6785</v>
      </c>
      <c r="C1667" s="47">
        <f ca="1">SUMIF([1]Data!$AC$2:$AC$173,C1667,[1]Data!$AD$2:$AD$173)</f>
        <v>0</v>
      </c>
      <c r="D1667" s="51">
        <v>45891</v>
      </c>
      <c r="E1667" s="51">
        <v>45891</v>
      </c>
      <c r="F1667" s="52">
        <v>45891.595544131902</v>
      </c>
      <c r="G1667" s="3" t="s">
        <v>6786</v>
      </c>
      <c r="H1667" s="51"/>
      <c r="I1667" s="2" t="s">
        <v>2487</v>
      </c>
      <c r="J1667" s="3" t="s">
        <v>2488</v>
      </c>
      <c r="K1667" s="2" t="s">
        <v>2489</v>
      </c>
      <c r="L1667" s="2" t="s">
        <v>2490</v>
      </c>
      <c r="M1667" s="3" t="s">
        <v>6787</v>
      </c>
      <c r="N1667" s="2" t="s">
        <v>6788</v>
      </c>
      <c r="O1667" s="2" t="s">
        <v>6789</v>
      </c>
      <c r="P1667" s="2">
        <v>10</v>
      </c>
      <c r="Q1667" s="3" t="s">
        <v>2510</v>
      </c>
      <c r="R1667" s="2" t="s">
        <v>955</v>
      </c>
      <c r="S1667" s="3" t="s">
        <v>2511</v>
      </c>
      <c r="T1667" s="3" t="s">
        <v>2496</v>
      </c>
      <c r="U1667" s="2">
        <v>46000</v>
      </c>
      <c r="V1667" s="2">
        <v>2</v>
      </c>
      <c r="W1667" s="2">
        <v>0</v>
      </c>
      <c r="X1667" s="2" t="s">
        <v>6788</v>
      </c>
      <c r="Y1667" s="2" t="s">
        <v>2541</v>
      </c>
      <c r="Z1667" s="51">
        <v>45891.595543900497</v>
      </c>
      <c r="AB1667" s="2" t="s">
        <v>950</v>
      </c>
    </row>
    <row r="1668" spans="1:28" ht="15.75" x14ac:dyDescent="0.25">
      <c r="A1668" s="2">
        <v>1667</v>
      </c>
      <c r="B1668" s="50" t="s">
        <v>6790</v>
      </c>
      <c r="C1668" s="47">
        <f ca="1">SUMIF([1]Data!$AC$2:$AC$173,C1668,[1]Data!$AD$2:$AD$173)</f>
        <v>0</v>
      </c>
      <c r="D1668" s="51">
        <v>45891</v>
      </c>
      <c r="E1668" s="51">
        <v>45891</v>
      </c>
      <c r="F1668" s="52">
        <v>45891.598674502296</v>
      </c>
      <c r="G1668" s="3" t="s">
        <v>6791</v>
      </c>
      <c r="H1668" s="51"/>
      <c r="I1668" s="2" t="s">
        <v>2487</v>
      </c>
      <c r="J1668" s="3" t="s">
        <v>2488</v>
      </c>
      <c r="K1668" s="2" t="s">
        <v>2489</v>
      </c>
      <c r="L1668" s="2" t="s">
        <v>2490</v>
      </c>
      <c r="M1668" s="3" t="s">
        <v>5704</v>
      </c>
      <c r="N1668" s="2" t="s">
        <v>5705</v>
      </c>
      <c r="O1668" s="2" t="s">
        <v>5706</v>
      </c>
      <c r="P1668" s="2">
        <v>10</v>
      </c>
      <c r="Q1668" s="3" t="s">
        <v>2502</v>
      </c>
      <c r="R1668" s="2" t="s">
        <v>981</v>
      </c>
      <c r="S1668" s="3" t="s">
        <v>2503</v>
      </c>
      <c r="T1668" s="3" t="s">
        <v>2496</v>
      </c>
      <c r="U1668" s="2">
        <v>50182</v>
      </c>
      <c r="V1668" s="2">
        <v>7</v>
      </c>
      <c r="W1668" s="2">
        <v>0</v>
      </c>
      <c r="X1668" s="2" t="s">
        <v>5705</v>
      </c>
      <c r="Y1668" s="2" t="s">
        <v>2541</v>
      </c>
      <c r="Z1668" s="51">
        <v>45891.5986742245</v>
      </c>
      <c r="AB1668" s="2" t="s">
        <v>950</v>
      </c>
    </row>
    <row r="1669" spans="1:28" ht="15.75" x14ac:dyDescent="0.25">
      <c r="A1669" s="2">
        <v>1668</v>
      </c>
      <c r="B1669" s="50" t="s">
        <v>6792</v>
      </c>
      <c r="C1669" s="47">
        <f ca="1">SUMIF([1]Data!$AC$2:$AC$173,C1669,[1]Data!$AD$2:$AD$173)</f>
        <v>0</v>
      </c>
      <c r="D1669" s="51">
        <v>45891</v>
      </c>
      <c r="E1669" s="51">
        <v>45896</v>
      </c>
      <c r="F1669" s="52">
        <v>45891.604326539396</v>
      </c>
      <c r="G1669" s="3" t="s">
        <v>6793</v>
      </c>
      <c r="H1669" s="51"/>
      <c r="I1669" s="2" t="s">
        <v>2487</v>
      </c>
      <c r="J1669" s="3" t="s">
        <v>2488</v>
      </c>
      <c r="K1669" s="2" t="s">
        <v>2489</v>
      </c>
      <c r="L1669" s="2" t="s">
        <v>2490</v>
      </c>
      <c r="M1669" s="3" t="s">
        <v>6794</v>
      </c>
      <c r="N1669" s="2" t="s">
        <v>6795</v>
      </c>
      <c r="O1669" s="2" t="s">
        <v>6796</v>
      </c>
      <c r="P1669" s="2">
        <v>10</v>
      </c>
      <c r="Q1669" s="3" t="s">
        <v>2556</v>
      </c>
      <c r="R1669" s="2" t="s">
        <v>960</v>
      </c>
      <c r="S1669" s="3" t="s">
        <v>2557</v>
      </c>
      <c r="T1669" s="3" t="s">
        <v>2496</v>
      </c>
      <c r="U1669" s="2">
        <v>55595</v>
      </c>
      <c r="V1669" s="2">
        <v>4</v>
      </c>
      <c r="W1669" s="2">
        <v>0</v>
      </c>
      <c r="X1669" s="2" t="s">
        <v>6795</v>
      </c>
      <c r="Z1669" s="51">
        <v>45891.604326157401</v>
      </c>
      <c r="AB1669" s="2" t="s">
        <v>950</v>
      </c>
    </row>
    <row r="1670" spans="1:28" ht="15.75" x14ac:dyDescent="0.25">
      <c r="A1670" s="2">
        <v>1669</v>
      </c>
      <c r="B1670" s="50" t="s">
        <v>6792</v>
      </c>
      <c r="C1670" s="47">
        <f ca="1">SUMIF([1]Data!$AC$2:$AC$173,C1670,[1]Data!$AD$2:$AD$173)</f>
        <v>0</v>
      </c>
      <c r="D1670" s="51">
        <v>45891</v>
      </c>
      <c r="E1670" s="51">
        <v>45896</v>
      </c>
      <c r="F1670" s="52">
        <v>45891.604326539396</v>
      </c>
      <c r="G1670" s="3" t="s">
        <v>6793</v>
      </c>
      <c r="H1670" s="51"/>
      <c r="I1670" s="2" t="s">
        <v>2487</v>
      </c>
      <c r="J1670" s="3" t="s">
        <v>2488</v>
      </c>
      <c r="K1670" s="2" t="s">
        <v>2489</v>
      </c>
      <c r="L1670" s="2" t="s">
        <v>2490</v>
      </c>
      <c r="M1670" s="3" t="s">
        <v>6794</v>
      </c>
      <c r="N1670" s="2" t="s">
        <v>6795</v>
      </c>
      <c r="O1670" s="2" t="s">
        <v>6796</v>
      </c>
      <c r="P1670" s="2">
        <v>20</v>
      </c>
      <c r="Q1670" s="3" t="s">
        <v>2502</v>
      </c>
      <c r="R1670" s="2" t="s">
        <v>981</v>
      </c>
      <c r="S1670" s="3" t="s">
        <v>2503</v>
      </c>
      <c r="T1670" s="3" t="s">
        <v>2496</v>
      </c>
      <c r="U1670" s="2">
        <v>50182</v>
      </c>
      <c r="V1670" s="2">
        <v>1</v>
      </c>
      <c r="W1670" s="2">
        <v>0</v>
      </c>
      <c r="X1670" s="2" t="s">
        <v>6795</v>
      </c>
      <c r="Z1670" s="51">
        <v>45891.604326157401</v>
      </c>
      <c r="AB1670" s="2" t="s">
        <v>950</v>
      </c>
    </row>
    <row r="1671" spans="1:28" ht="15.75" x14ac:dyDescent="0.25">
      <c r="A1671" s="2">
        <v>1670</v>
      </c>
      <c r="B1671" s="50" t="s">
        <v>6792</v>
      </c>
      <c r="C1671" s="47">
        <f ca="1">SUMIF([1]Data!$AC$2:$AC$173,C1671,[1]Data!$AD$2:$AD$173)</f>
        <v>0</v>
      </c>
      <c r="D1671" s="51">
        <v>45891</v>
      </c>
      <c r="E1671" s="51">
        <v>45896</v>
      </c>
      <c r="F1671" s="52">
        <v>45891.604326539396</v>
      </c>
      <c r="G1671" s="3" t="s">
        <v>6793</v>
      </c>
      <c r="H1671" s="51"/>
      <c r="I1671" s="2" t="s">
        <v>2487</v>
      </c>
      <c r="J1671" s="3" t="s">
        <v>2488</v>
      </c>
      <c r="K1671" s="2" t="s">
        <v>2489</v>
      </c>
      <c r="L1671" s="2" t="s">
        <v>2490</v>
      </c>
      <c r="M1671" s="3" t="s">
        <v>6794</v>
      </c>
      <c r="N1671" s="2" t="s">
        <v>6795</v>
      </c>
      <c r="O1671" s="2" t="s">
        <v>6796</v>
      </c>
      <c r="P1671" s="2">
        <v>30</v>
      </c>
      <c r="Q1671" s="3" t="s">
        <v>2519</v>
      </c>
      <c r="R1671" s="2" t="s">
        <v>951</v>
      </c>
      <c r="S1671" s="3" t="s">
        <v>2520</v>
      </c>
      <c r="T1671" s="3" t="s">
        <v>2496</v>
      </c>
      <c r="U1671" s="2">
        <v>111058</v>
      </c>
      <c r="V1671" s="2">
        <v>1</v>
      </c>
      <c r="W1671" s="2">
        <v>0</v>
      </c>
      <c r="X1671" s="2" t="s">
        <v>6795</v>
      </c>
      <c r="Z1671" s="51">
        <v>45891.604326157401</v>
      </c>
      <c r="AB1671" s="2" t="s">
        <v>950</v>
      </c>
    </row>
    <row r="1672" spans="1:28" ht="15.75" x14ac:dyDescent="0.25">
      <c r="A1672" s="2">
        <v>1671</v>
      </c>
      <c r="B1672" s="50" t="s">
        <v>6797</v>
      </c>
      <c r="C1672" s="47">
        <f ca="1">SUMIF([1]Data!$AC$2:$AC$173,C1672,[1]Data!$AD$2:$AD$173)</f>
        <v>0</v>
      </c>
      <c r="D1672" s="51">
        <v>45891</v>
      </c>
      <c r="E1672" s="51">
        <v>45896</v>
      </c>
      <c r="F1672" s="52">
        <v>45891.6118261921</v>
      </c>
      <c r="G1672" s="3" t="s">
        <v>6798</v>
      </c>
      <c r="H1672" s="51"/>
      <c r="I1672" s="2" t="s">
        <v>2487</v>
      </c>
      <c r="J1672" s="3" t="s">
        <v>2488</v>
      </c>
      <c r="K1672" s="2" t="s">
        <v>2489</v>
      </c>
      <c r="L1672" s="2" t="s">
        <v>2490</v>
      </c>
      <c r="M1672" s="3" t="s">
        <v>6799</v>
      </c>
      <c r="N1672" s="2" t="s">
        <v>6800</v>
      </c>
      <c r="O1672" s="2" t="s">
        <v>6801</v>
      </c>
      <c r="P1672" s="2">
        <v>10</v>
      </c>
      <c r="Q1672" s="3" t="s">
        <v>2519</v>
      </c>
      <c r="R1672" s="2" t="s">
        <v>951</v>
      </c>
      <c r="S1672" s="3" t="s">
        <v>2520</v>
      </c>
      <c r="T1672" s="3" t="s">
        <v>2496</v>
      </c>
      <c r="U1672" s="2">
        <v>111058</v>
      </c>
      <c r="V1672" s="2">
        <v>4</v>
      </c>
      <c r="W1672" s="2">
        <v>0</v>
      </c>
      <c r="X1672" s="2" t="s">
        <v>6800</v>
      </c>
      <c r="Z1672" s="51">
        <v>45891.611825775501</v>
      </c>
      <c r="AA1672" s="2" t="s">
        <v>6802</v>
      </c>
      <c r="AB1672" s="2" t="s">
        <v>950</v>
      </c>
    </row>
    <row r="1673" spans="1:28" ht="15.75" x14ac:dyDescent="0.25">
      <c r="A1673" s="2">
        <v>1672</v>
      </c>
      <c r="B1673" s="50" t="s">
        <v>6803</v>
      </c>
      <c r="C1673" s="47">
        <f ca="1">SUMIF([1]Data!$AC$2:$AC$173,C1673,[1]Data!$AD$2:$AD$173)</f>
        <v>0</v>
      </c>
      <c r="D1673" s="51">
        <v>45891</v>
      </c>
      <c r="E1673" s="51">
        <v>45896</v>
      </c>
      <c r="F1673" s="52">
        <v>45891.612297685198</v>
      </c>
      <c r="G1673" s="3" t="s">
        <v>6804</v>
      </c>
      <c r="H1673" s="51"/>
      <c r="I1673" s="2" t="s">
        <v>2487</v>
      </c>
      <c r="J1673" s="3" t="s">
        <v>2488</v>
      </c>
      <c r="K1673" s="2" t="s">
        <v>2489</v>
      </c>
      <c r="L1673" s="2" t="s">
        <v>2490</v>
      </c>
      <c r="M1673" s="3" t="s">
        <v>5093</v>
      </c>
      <c r="N1673" s="2" t="s">
        <v>5094</v>
      </c>
      <c r="O1673" s="2" t="s">
        <v>5095</v>
      </c>
      <c r="P1673" s="2">
        <v>10</v>
      </c>
      <c r="Q1673" s="3" t="s">
        <v>2519</v>
      </c>
      <c r="R1673" s="2" t="s">
        <v>951</v>
      </c>
      <c r="S1673" s="3" t="s">
        <v>2520</v>
      </c>
      <c r="T1673" s="3" t="s">
        <v>2496</v>
      </c>
      <c r="U1673" s="2">
        <v>111058</v>
      </c>
      <c r="V1673" s="2">
        <v>1</v>
      </c>
      <c r="W1673" s="2">
        <v>0</v>
      </c>
      <c r="X1673" s="2" t="s">
        <v>5094</v>
      </c>
      <c r="Z1673" s="51">
        <v>45891.612297453699</v>
      </c>
      <c r="AB1673" s="2" t="s">
        <v>950</v>
      </c>
    </row>
    <row r="1674" spans="1:28" ht="15.75" x14ac:dyDescent="0.25">
      <c r="A1674" s="2">
        <v>1673</v>
      </c>
      <c r="B1674" s="50" t="s">
        <v>6805</v>
      </c>
      <c r="C1674" s="47">
        <f ca="1">SUMIF([1]Data!$AC$2:$AC$173,C1674,[1]Data!$AD$2:$AD$173)</f>
        <v>0</v>
      </c>
      <c r="D1674" s="51">
        <v>45891</v>
      </c>
      <c r="E1674" s="51">
        <v>45896</v>
      </c>
      <c r="F1674" s="52">
        <v>45891.612556215303</v>
      </c>
      <c r="G1674" s="3" t="s">
        <v>6806</v>
      </c>
      <c r="H1674" s="51"/>
      <c r="I1674" s="2" t="s">
        <v>2487</v>
      </c>
      <c r="J1674" s="3" t="s">
        <v>2488</v>
      </c>
      <c r="K1674" s="2" t="s">
        <v>2489</v>
      </c>
      <c r="L1674" s="2" t="s">
        <v>2490</v>
      </c>
      <c r="M1674" s="3" t="s">
        <v>6769</v>
      </c>
      <c r="N1674" s="2" t="s">
        <v>6770</v>
      </c>
      <c r="O1674" s="2" t="s">
        <v>6771</v>
      </c>
      <c r="P1674" s="2">
        <v>10</v>
      </c>
      <c r="Q1674" s="3" t="s">
        <v>2563</v>
      </c>
      <c r="R1674" s="2" t="s">
        <v>961</v>
      </c>
      <c r="S1674" s="3" t="s">
        <v>2564</v>
      </c>
      <c r="T1674" s="3" t="s">
        <v>2496</v>
      </c>
      <c r="U1674" s="2">
        <v>73431</v>
      </c>
      <c r="V1674" s="2">
        <v>1</v>
      </c>
      <c r="W1674" s="2">
        <v>0</v>
      </c>
      <c r="X1674" s="2" t="s">
        <v>6772</v>
      </c>
      <c r="Y1674" s="2" t="s">
        <v>2541</v>
      </c>
      <c r="Z1674" s="51">
        <v>45891.612555786996</v>
      </c>
      <c r="AB1674" s="2" t="s">
        <v>950</v>
      </c>
    </row>
    <row r="1675" spans="1:28" ht="15.75" x14ac:dyDescent="0.25">
      <c r="A1675" s="2">
        <v>1674</v>
      </c>
      <c r="B1675" s="50" t="s">
        <v>6805</v>
      </c>
      <c r="C1675" s="47">
        <f ca="1">SUMIF([1]Data!$AC$2:$AC$173,C1675,[1]Data!$AD$2:$AD$173)</f>
        <v>0</v>
      </c>
      <c r="D1675" s="51">
        <v>45891</v>
      </c>
      <c r="E1675" s="51">
        <v>45896</v>
      </c>
      <c r="F1675" s="52">
        <v>45891.612556215303</v>
      </c>
      <c r="G1675" s="3" t="s">
        <v>6806</v>
      </c>
      <c r="H1675" s="51"/>
      <c r="I1675" s="2" t="s">
        <v>2487</v>
      </c>
      <c r="J1675" s="3" t="s">
        <v>2488</v>
      </c>
      <c r="K1675" s="2" t="s">
        <v>2489</v>
      </c>
      <c r="L1675" s="2" t="s">
        <v>2490</v>
      </c>
      <c r="M1675" s="3" t="s">
        <v>6769</v>
      </c>
      <c r="N1675" s="2" t="s">
        <v>6770</v>
      </c>
      <c r="O1675" s="2" t="s">
        <v>6771</v>
      </c>
      <c r="P1675" s="2">
        <v>20</v>
      </c>
      <c r="Q1675" s="3" t="s">
        <v>2556</v>
      </c>
      <c r="R1675" s="2" t="s">
        <v>960</v>
      </c>
      <c r="S1675" s="3" t="s">
        <v>2557</v>
      </c>
      <c r="T1675" s="3" t="s">
        <v>2496</v>
      </c>
      <c r="U1675" s="2">
        <v>55595</v>
      </c>
      <c r="V1675" s="2">
        <v>1</v>
      </c>
      <c r="W1675" s="2">
        <v>0</v>
      </c>
      <c r="X1675" s="2" t="s">
        <v>6772</v>
      </c>
      <c r="Y1675" s="2" t="s">
        <v>2541</v>
      </c>
      <c r="Z1675" s="51">
        <v>45891.612555786996</v>
      </c>
      <c r="AB1675" s="2" t="s">
        <v>950</v>
      </c>
    </row>
    <row r="1676" spans="1:28" ht="15.75" x14ac:dyDescent="0.25">
      <c r="A1676" s="2">
        <v>1675</v>
      </c>
      <c r="B1676" s="50" t="s">
        <v>6805</v>
      </c>
      <c r="C1676" s="47">
        <f ca="1">SUMIF([1]Data!$AC$2:$AC$173,C1676,[1]Data!$AD$2:$AD$173)</f>
        <v>0</v>
      </c>
      <c r="D1676" s="51">
        <v>45891</v>
      </c>
      <c r="E1676" s="51">
        <v>45896</v>
      </c>
      <c r="F1676" s="52">
        <v>45891.612556215303</v>
      </c>
      <c r="G1676" s="3" t="s">
        <v>6806</v>
      </c>
      <c r="H1676" s="51"/>
      <c r="I1676" s="2" t="s">
        <v>2487</v>
      </c>
      <c r="J1676" s="3" t="s">
        <v>2488</v>
      </c>
      <c r="K1676" s="2" t="s">
        <v>2489</v>
      </c>
      <c r="L1676" s="2" t="s">
        <v>2490</v>
      </c>
      <c r="M1676" s="3" t="s">
        <v>6769</v>
      </c>
      <c r="N1676" s="2" t="s">
        <v>6770</v>
      </c>
      <c r="O1676" s="2" t="s">
        <v>6771</v>
      </c>
      <c r="P1676" s="2">
        <v>30</v>
      </c>
      <c r="Q1676" s="3" t="s">
        <v>2528</v>
      </c>
      <c r="R1676" s="2" t="s">
        <v>965</v>
      </c>
      <c r="S1676" s="3" t="s">
        <v>2529</v>
      </c>
      <c r="T1676" s="3" t="s">
        <v>2496</v>
      </c>
      <c r="U1676" s="2">
        <v>74250</v>
      </c>
      <c r="V1676" s="2">
        <v>1</v>
      </c>
      <c r="W1676" s="2">
        <v>0</v>
      </c>
      <c r="X1676" s="2" t="s">
        <v>6772</v>
      </c>
      <c r="Y1676" s="2" t="s">
        <v>2541</v>
      </c>
      <c r="Z1676" s="51">
        <v>45891.612555786996</v>
      </c>
      <c r="AB1676" s="2" t="s">
        <v>950</v>
      </c>
    </row>
    <row r="1677" spans="1:28" ht="15.75" x14ac:dyDescent="0.25">
      <c r="A1677" s="2">
        <v>1676</v>
      </c>
      <c r="B1677" s="50" t="s">
        <v>6805</v>
      </c>
      <c r="C1677" s="47">
        <f ca="1">SUMIF([1]Data!$AC$2:$AC$173,C1677,[1]Data!$AD$2:$AD$173)</f>
        <v>0</v>
      </c>
      <c r="D1677" s="51">
        <v>45891</v>
      </c>
      <c r="E1677" s="51">
        <v>45896</v>
      </c>
      <c r="F1677" s="52">
        <v>45891.612556215303</v>
      </c>
      <c r="G1677" s="3" t="s">
        <v>6806</v>
      </c>
      <c r="H1677" s="51"/>
      <c r="I1677" s="2" t="s">
        <v>2487</v>
      </c>
      <c r="J1677" s="3" t="s">
        <v>2488</v>
      </c>
      <c r="K1677" s="2" t="s">
        <v>2489</v>
      </c>
      <c r="L1677" s="2" t="s">
        <v>2490</v>
      </c>
      <c r="M1677" s="3" t="s">
        <v>6769</v>
      </c>
      <c r="N1677" s="2" t="s">
        <v>6770</v>
      </c>
      <c r="O1677" s="2" t="s">
        <v>6771</v>
      </c>
      <c r="P1677" s="2">
        <v>40</v>
      </c>
      <c r="Q1677" s="3" t="s">
        <v>2547</v>
      </c>
      <c r="R1677" s="2" t="s">
        <v>994</v>
      </c>
      <c r="S1677" s="3" t="s">
        <v>2548</v>
      </c>
      <c r="T1677" s="3" t="s">
        <v>2496</v>
      </c>
      <c r="U1677" s="2">
        <v>111606</v>
      </c>
      <c r="V1677" s="2">
        <v>2</v>
      </c>
      <c r="W1677" s="2">
        <v>0</v>
      </c>
      <c r="X1677" s="2" t="s">
        <v>6772</v>
      </c>
      <c r="Y1677" s="2" t="s">
        <v>2541</v>
      </c>
      <c r="Z1677" s="51">
        <v>45891.612555786996</v>
      </c>
      <c r="AB1677" s="2" t="s">
        <v>950</v>
      </c>
    </row>
    <row r="1678" spans="1:28" ht="15.75" x14ac:dyDescent="0.25">
      <c r="A1678" s="2">
        <v>1677</v>
      </c>
      <c r="B1678" s="50" t="s">
        <v>6805</v>
      </c>
      <c r="C1678" s="47">
        <f ca="1">SUMIF([1]Data!$AC$2:$AC$173,C1678,[1]Data!$AD$2:$AD$173)</f>
        <v>0</v>
      </c>
      <c r="D1678" s="51">
        <v>45891</v>
      </c>
      <c r="E1678" s="51">
        <v>45896</v>
      </c>
      <c r="F1678" s="52">
        <v>45891.612556215303</v>
      </c>
      <c r="G1678" s="3" t="s">
        <v>6806</v>
      </c>
      <c r="H1678" s="51"/>
      <c r="I1678" s="2" t="s">
        <v>2487</v>
      </c>
      <c r="J1678" s="3" t="s">
        <v>2488</v>
      </c>
      <c r="K1678" s="2" t="s">
        <v>2489</v>
      </c>
      <c r="L1678" s="2" t="s">
        <v>2490</v>
      </c>
      <c r="M1678" s="3" t="s">
        <v>6769</v>
      </c>
      <c r="N1678" s="2" t="s">
        <v>6770</v>
      </c>
      <c r="O1678" s="2" t="s">
        <v>6771</v>
      </c>
      <c r="P1678" s="2">
        <v>50</v>
      </c>
      <c r="Q1678" s="3" t="s">
        <v>2502</v>
      </c>
      <c r="R1678" s="2" t="s">
        <v>981</v>
      </c>
      <c r="S1678" s="3" t="s">
        <v>2503</v>
      </c>
      <c r="T1678" s="3" t="s">
        <v>2496</v>
      </c>
      <c r="U1678" s="2">
        <v>50182</v>
      </c>
      <c r="V1678" s="2">
        <v>3</v>
      </c>
      <c r="W1678" s="2">
        <v>0</v>
      </c>
      <c r="X1678" s="2" t="s">
        <v>6772</v>
      </c>
      <c r="Y1678" s="2" t="s">
        <v>2541</v>
      </c>
      <c r="Z1678" s="51">
        <v>45891.612555786996</v>
      </c>
      <c r="AB1678" s="2" t="s">
        <v>950</v>
      </c>
    </row>
    <row r="1679" spans="1:28" ht="15.75" x14ac:dyDescent="0.25">
      <c r="A1679" s="2">
        <v>1678</v>
      </c>
      <c r="B1679" s="50" t="s">
        <v>6807</v>
      </c>
      <c r="C1679" s="47">
        <f ca="1">SUMIF([1]Data!$AC$2:$AC$173,C1679,[1]Data!$AD$2:$AD$173)</f>
        <v>0</v>
      </c>
      <c r="D1679" s="51">
        <v>45891</v>
      </c>
      <c r="E1679" s="51">
        <v>45891</v>
      </c>
      <c r="F1679" s="52">
        <v>45891.617877233803</v>
      </c>
      <c r="G1679" s="3" t="s">
        <v>6808</v>
      </c>
      <c r="H1679" s="51"/>
      <c r="I1679" s="2" t="s">
        <v>2487</v>
      </c>
      <c r="J1679" s="3" t="s">
        <v>2488</v>
      </c>
      <c r="K1679" s="2" t="s">
        <v>2489</v>
      </c>
      <c r="L1679" s="2" t="s">
        <v>2490</v>
      </c>
      <c r="M1679" s="3" t="s">
        <v>6809</v>
      </c>
      <c r="N1679" s="2" t="s">
        <v>6810</v>
      </c>
      <c r="O1679" s="2" t="s">
        <v>6811</v>
      </c>
      <c r="P1679" s="2">
        <v>10</v>
      </c>
      <c r="Q1679" s="3" t="s">
        <v>2510</v>
      </c>
      <c r="R1679" s="2" t="s">
        <v>955</v>
      </c>
      <c r="S1679" s="3" t="s">
        <v>2511</v>
      </c>
      <c r="T1679" s="3" t="s">
        <v>2496</v>
      </c>
      <c r="U1679" s="2">
        <v>46000</v>
      </c>
      <c r="V1679" s="2">
        <v>1</v>
      </c>
      <c r="W1679" s="2">
        <v>0</v>
      </c>
      <c r="X1679" s="2" t="s">
        <v>6810</v>
      </c>
      <c r="Z1679" s="51">
        <v>45891.617876655102</v>
      </c>
      <c r="AA1679" s="2" t="s">
        <v>6812</v>
      </c>
      <c r="AB1679" s="2" t="s">
        <v>950</v>
      </c>
    </row>
    <row r="1680" spans="1:28" ht="15.75" x14ac:dyDescent="0.25">
      <c r="A1680" s="2">
        <v>1679</v>
      </c>
      <c r="B1680" s="50" t="s">
        <v>6813</v>
      </c>
      <c r="C1680" s="47">
        <f ca="1">SUMIF([1]Data!$AC$2:$AC$173,C1680,[1]Data!$AD$2:$AD$173)</f>
        <v>0</v>
      </c>
      <c r="D1680" s="51">
        <v>45891</v>
      </c>
      <c r="E1680" s="51">
        <v>45891</v>
      </c>
      <c r="F1680" s="52">
        <v>45891.618378437503</v>
      </c>
      <c r="G1680" s="3" t="s">
        <v>6814</v>
      </c>
      <c r="H1680" s="51"/>
      <c r="I1680" s="2" t="s">
        <v>2487</v>
      </c>
      <c r="J1680" s="3" t="s">
        <v>2488</v>
      </c>
      <c r="K1680" s="2" t="s">
        <v>2489</v>
      </c>
      <c r="L1680" s="2" t="s">
        <v>2490</v>
      </c>
      <c r="M1680" s="3" t="s">
        <v>1488</v>
      </c>
      <c r="N1680" s="2" t="s">
        <v>1487</v>
      </c>
      <c r="O1680" s="2" t="s">
        <v>5199</v>
      </c>
      <c r="P1680" s="2">
        <v>10</v>
      </c>
      <c r="Q1680" s="3" t="s">
        <v>2498</v>
      </c>
      <c r="R1680" s="2" t="s">
        <v>977</v>
      </c>
      <c r="S1680" s="3" t="s">
        <v>2499</v>
      </c>
      <c r="T1680" s="3" t="s">
        <v>2496</v>
      </c>
      <c r="U1680" s="2">
        <v>50400</v>
      </c>
      <c r="V1680" s="2">
        <v>2</v>
      </c>
      <c r="W1680" s="2">
        <v>0</v>
      </c>
      <c r="X1680" s="2" t="s">
        <v>5200</v>
      </c>
      <c r="Z1680" s="51">
        <v>45891.618378043997</v>
      </c>
      <c r="AB1680" s="2" t="s">
        <v>950</v>
      </c>
    </row>
    <row r="1681" spans="1:28" ht="15.75" x14ac:dyDescent="0.25">
      <c r="A1681" s="2">
        <v>1680</v>
      </c>
      <c r="B1681" s="50" t="s">
        <v>6815</v>
      </c>
      <c r="C1681" s="47">
        <f ca="1">SUMIF([1]Data!$AC$2:$AC$173,C1681,[1]Data!$AD$2:$AD$173)</f>
        <v>0</v>
      </c>
      <c r="D1681" s="51">
        <v>45891</v>
      </c>
      <c r="E1681" s="51">
        <v>45896</v>
      </c>
      <c r="F1681" s="52">
        <v>45891.6188694792</v>
      </c>
      <c r="G1681" s="3" t="s">
        <v>6816</v>
      </c>
      <c r="H1681" s="51"/>
      <c r="I1681" s="2" t="s">
        <v>2487</v>
      </c>
      <c r="J1681" s="3" t="s">
        <v>2488</v>
      </c>
      <c r="K1681" s="2" t="s">
        <v>2489</v>
      </c>
      <c r="L1681" s="2" t="s">
        <v>2490</v>
      </c>
      <c r="M1681" s="3" t="s">
        <v>6817</v>
      </c>
      <c r="N1681" s="2" t="s">
        <v>6818</v>
      </c>
      <c r="O1681" s="2" t="s">
        <v>6819</v>
      </c>
      <c r="P1681" s="2">
        <v>10</v>
      </c>
      <c r="Q1681" s="3" t="s">
        <v>2563</v>
      </c>
      <c r="R1681" s="2" t="s">
        <v>961</v>
      </c>
      <c r="S1681" s="3" t="s">
        <v>2564</v>
      </c>
      <c r="T1681" s="3" t="s">
        <v>2496</v>
      </c>
      <c r="U1681" s="2">
        <v>73431</v>
      </c>
      <c r="V1681" s="2">
        <v>1</v>
      </c>
      <c r="W1681" s="2">
        <v>0</v>
      </c>
      <c r="X1681" s="2" t="s">
        <v>6818</v>
      </c>
      <c r="Y1681" s="2" t="s">
        <v>6820</v>
      </c>
      <c r="Z1681" s="51">
        <v>45891.618868784702</v>
      </c>
      <c r="AB1681" s="2" t="s">
        <v>950</v>
      </c>
    </row>
    <row r="1682" spans="1:28" ht="15.75" x14ac:dyDescent="0.25">
      <c r="A1682" s="2">
        <v>1681</v>
      </c>
      <c r="B1682" s="50" t="s">
        <v>6821</v>
      </c>
      <c r="C1682" s="47">
        <f ca="1">SUMIF([1]Data!$AC$2:$AC$173,C1682,[1]Data!$AD$2:$AD$173)</f>
        <v>0</v>
      </c>
      <c r="D1682" s="51">
        <v>45891</v>
      </c>
      <c r="E1682" s="51">
        <v>45896</v>
      </c>
      <c r="F1682" s="52">
        <v>45891.621198993103</v>
      </c>
      <c r="G1682" s="3" t="s">
        <v>6822</v>
      </c>
      <c r="H1682" s="51"/>
      <c r="I1682" s="2" t="s">
        <v>2487</v>
      </c>
      <c r="J1682" s="3" t="s">
        <v>2488</v>
      </c>
      <c r="K1682" s="2" t="s">
        <v>2489</v>
      </c>
      <c r="L1682" s="2" t="s">
        <v>2490</v>
      </c>
      <c r="M1682" s="3" t="s">
        <v>6823</v>
      </c>
      <c r="N1682" s="2" t="s">
        <v>6824</v>
      </c>
      <c r="O1682" s="2" t="s">
        <v>6825</v>
      </c>
      <c r="P1682" s="2">
        <v>10</v>
      </c>
      <c r="Q1682" s="3" t="s">
        <v>2519</v>
      </c>
      <c r="R1682" s="2" t="s">
        <v>951</v>
      </c>
      <c r="S1682" s="3" t="s">
        <v>2520</v>
      </c>
      <c r="T1682" s="3" t="s">
        <v>2496</v>
      </c>
      <c r="U1682" s="2">
        <v>111058</v>
      </c>
      <c r="V1682" s="2">
        <v>1</v>
      </c>
      <c r="W1682" s="2">
        <v>0</v>
      </c>
      <c r="X1682" s="2" t="s">
        <v>6826</v>
      </c>
      <c r="Y1682" s="2" t="s">
        <v>6827</v>
      </c>
      <c r="Z1682" s="51">
        <v>45891.621198530098</v>
      </c>
      <c r="AB1682" s="2" t="s">
        <v>950</v>
      </c>
    </row>
    <row r="1683" spans="1:28" ht="15.75" x14ac:dyDescent="0.25">
      <c r="A1683" s="2">
        <v>1682</v>
      </c>
      <c r="B1683" s="50" t="s">
        <v>6821</v>
      </c>
      <c r="C1683" s="47">
        <f ca="1">SUMIF([1]Data!$AC$2:$AC$173,C1683,[1]Data!$AD$2:$AD$173)</f>
        <v>0</v>
      </c>
      <c r="D1683" s="51">
        <v>45891</v>
      </c>
      <c r="E1683" s="51">
        <v>45896</v>
      </c>
      <c r="F1683" s="52">
        <v>45891.621198993103</v>
      </c>
      <c r="G1683" s="3" t="s">
        <v>6822</v>
      </c>
      <c r="H1683" s="51"/>
      <c r="I1683" s="2" t="s">
        <v>2487</v>
      </c>
      <c r="J1683" s="3" t="s">
        <v>2488</v>
      </c>
      <c r="K1683" s="2" t="s">
        <v>2489</v>
      </c>
      <c r="L1683" s="2" t="s">
        <v>2490</v>
      </c>
      <c r="M1683" s="3" t="s">
        <v>6823</v>
      </c>
      <c r="N1683" s="2" t="s">
        <v>6824</v>
      </c>
      <c r="O1683" s="2" t="s">
        <v>6825</v>
      </c>
      <c r="P1683" s="2">
        <v>20</v>
      </c>
      <c r="Q1683" s="3" t="s">
        <v>2494</v>
      </c>
      <c r="R1683" s="2" t="s">
        <v>1079</v>
      </c>
      <c r="S1683" s="3" t="s">
        <v>2495</v>
      </c>
      <c r="T1683" s="3" t="s">
        <v>2496</v>
      </c>
      <c r="U1683" s="2">
        <v>49500</v>
      </c>
      <c r="V1683" s="2">
        <v>4</v>
      </c>
      <c r="W1683" s="2">
        <v>0</v>
      </c>
      <c r="X1683" s="2" t="s">
        <v>6826</v>
      </c>
      <c r="Y1683" s="2" t="s">
        <v>6827</v>
      </c>
      <c r="Z1683" s="51">
        <v>45891.621198530098</v>
      </c>
      <c r="AB1683" s="2" t="s">
        <v>950</v>
      </c>
    </row>
    <row r="1684" spans="1:28" ht="15.75" x14ac:dyDescent="0.25">
      <c r="A1684" s="2">
        <v>1683</v>
      </c>
      <c r="B1684" s="50" t="s">
        <v>6821</v>
      </c>
      <c r="C1684" s="47">
        <f ca="1">SUMIF([1]Data!$AC$2:$AC$173,C1684,[1]Data!$AD$2:$AD$173)</f>
        <v>0</v>
      </c>
      <c r="D1684" s="51">
        <v>45891</v>
      </c>
      <c r="E1684" s="51">
        <v>45896</v>
      </c>
      <c r="F1684" s="52">
        <v>45891.621198993103</v>
      </c>
      <c r="G1684" s="3" t="s">
        <v>6822</v>
      </c>
      <c r="H1684" s="51"/>
      <c r="I1684" s="2" t="s">
        <v>2487</v>
      </c>
      <c r="J1684" s="3" t="s">
        <v>2488</v>
      </c>
      <c r="K1684" s="2" t="s">
        <v>2489</v>
      </c>
      <c r="L1684" s="2" t="s">
        <v>2490</v>
      </c>
      <c r="M1684" s="3" t="s">
        <v>6823</v>
      </c>
      <c r="N1684" s="2" t="s">
        <v>6824</v>
      </c>
      <c r="O1684" s="2" t="s">
        <v>6825</v>
      </c>
      <c r="P1684" s="2">
        <v>30</v>
      </c>
      <c r="Q1684" s="3" t="s">
        <v>2498</v>
      </c>
      <c r="R1684" s="2" t="s">
        <v>977</v>
      </c>
      <c r="S1684" s="3" t="s">
        <v>2499</v>
      </c>
      <c r="T1684" s="3" t="s">
        <v>2496</v>
      </c>
      <c r="U1684" s="2">
        <v>50400</v>
      </c>
      <c r="V1684" s="2">
        <v>1</v>
      </c>
      <c r="W1684" s="2">
        <v>0</v>
      </c>
      <c r="X1684" s="2" t="s">
        <v>6826</v>
      </c>
      <c r="Y1684" s="2" t="s">
        <v>6827</v>
      </c>
      <c r="Z1684" s="51">
        <v>45891.621198530098</v>
      </c>
      <c r="AB1684" s="2" t="s">
        <v>950</v>
      </c>
    </row>
    <row r="1685" spans="1:28" ht="15.75" x14ac:dyDescent="0.25">
      <c r="A1685" s="2">
        <v>1684</v>
      </c>
      <c r="B1685" s="50" t="s">
        <v>6821</v>
      </c>
      <c r="C1685" s="47">
        <f ca="1">SUMIF([1]Data!$AC$2:$AC$173,C1685,[1]Data!$AD$2:$AD$173)</f>
        <v>0</v>
      </c>
      <c r="D1685" s="51">
        <v>45891</v>
      </c>
      <c r="E1685" s="51">
        <v>45896</v>
      </c>
      <c r="F1685" s="52">
        <v>45891.621198993103</v>
      </c>
      <c r="G1685" s="3" t="s">
        <v>6822</v>
      </c>
      <c r="H1685" s="51"/>
      <c r="I1685" s="2" t="s">
        <v>2487</v>
      </c>
      <c r="J1685" s="3" t="s">
        <v>2488</v>
      </c>
      <c r="K1685" s="2" t="s">
        <v>2489</v>
      </c>
      <c r="L1685" s="2" t="s">
        <v>2490</v>
      </c>
      <c r="M1685" s="3" t="s">
        <v>6823</v>
      </c>
      <c r="N1685" s="2" t="s">
        <v>6824</v>
      </c>
      <c r="O1685" s="2" t="s">
        <v>6825</v>
      </c>
      <c r="P1685" s="2">
        <v>40</v>
      </c>
      <c r="Q1685" s="3" t="s">
        <v>2592</v>
      </c>
      <c r="R1685" s="2" t="s">
        <v>959</v>
      </c>
      <c r="S1685" s="3" t="s">
        <v>2593</v>
      </c>
      <c r="T1685" s="3" t="s">
        <v>2496</v>
      </c>
      <c r="U1685" s="2">
        <v>70950</v>
      </c>
      <c r="V1685" s="2">
        <v>1</v>
      </c>
      <c r="W1685" s="2">
        <v>0</v>
      </c>
      <c r="X1685" s="2" t="s">
        <v>6826</v>
      </c>
      <c r="Y1685" s="2" t="s">
        <v>6827</v>
      </c>
      <c r="Z1685" s="51">
        <v>45891.621198530098</v>
      </c>
      <c r="AB1685" s="2" t="s">
        <v>950</v>
      </c>
    </row>
    <row r="1686" spans="1:28" ht="15.75" x14ac:dyDescent="0.25">
      <c r="A1686" s="2">
        <v>1685</v>
      </c>
      <c r="B1686" s="50" t="s">
        <v>6821</v>
      </c>
      <c r="C1686" s="47">
        <f ca="1">SUMIF([1]Data!$AC$2:$AC$173,C1686,[1]Data!$AD$2:$AD$173)</f>
        <v>0</v>
      </c>
      <c r="D1686" s="51">
        <v>45891</v>
      </c>
      <c r="E1686" s="51">
        <v>45896</v>
      </c>
      <c r="F1686" s="52">
        <v>45891.621198993103</v>
      </c>
      <c r="G1686" s="3" t="s">
        <v>6822</v>
      </c>
      <c r="H1686" s="51"/>
      <c r="I1686" s="2" t="s">
        <v>2487</v>
      </c>
      <c r="J1686" s="3" t="s">
        <v>2488</v>
      </c>
      <c r="K1686" s="2" t="s">
        <v>2489</v>
      </c>
      <c r="L1686" s="2" t="s">
        <v>2490</v>
      </c>
      <c r="M1686" s="3" t="s">
        <v>6823</v>
      </c>
      <c r="N1686" s="2" t="s">
        <v>6824</v>
      </c>
      <c r="O1686" s="2" t="s">
        <v>6825</v>
      </c>
      <c r="P1686" s="2">
        <v>50</v>
      </c>
      <c r="Q1686" s="3" t="s">
        <v>2528</v>
      </c>
      <c r="R1686" s="2" t="s">
        <v>965</v>
      </c>
      <c r="S1686" s="3" t="s">
        <v>2529</v>
      </c>
      <c r="T1686" s="3" t="s">
        <v>2496</v>
      </c>
      <c r="U1686" s="2">
        <v>74250</v>
      </c>
      <c r="V1686" s="2">
        <v>5</v>
      </c>
      <c r="W1686" s="2">
        <v>0</v>
      </c>
      <c r="X1686" s="2" t="s">
        <v>6826</v>
      </c>
      <c r="Y1686" s="2" t="s">
        <v>6827</v>
      </c>
      <c r="Z1686" s="51">
        <v>45891.621198530098</v>
      </c>
      <c r="AB1686" s="2" t="s">
        <v>950</v>
      </c>
    </row>
    <row r="1687" spans="1:28" ht="15.75" x14ac:dyDescent="0.25">
      <c r="A1687" s="2">
        <v>1686</v>
      </c>
      <c r="B1687" s="50" t="s">
        <v>6821</v>
      </c>
      <c r="C1687" s="47">
        <f ca="1">SUMIF([1]Data!$AC$2:$AC$173,C1687,[1]Data!$AD$2:$AD$173)</f>
        <v>0</v>
      </c>
      <c r="D1687" s="51">
        <v>45891</v>
      </c>
      <c r="E1687" s="51">
        <v>45896</v>
      </c>
      <c r="F1687" s="52">
        <v>45891.621198993103</v>
      </c>
      <c r="G1687" s="3" t="s">
        <v>6822</v>
      </c>
      <c r="H1687" s="51"/>
      <c r="I1687" s="2" t="s">
        <v>2487</v>
      </c>
      <c r="J1687" s="3" t="s">
        <v>2488</v>
      </c>
      <c r="K1687" s="2" t="s">
        <v>2489</v>
      </c>
      <c r="L1687" s="2" t="s">
        <v>2490</v>
      </c>
      <c r="M1687" s="3" t="s">
        <v>6823</v>
      </c>
      <c r="N1687" s="2" t="s">
        <v>6824</v>
      </c>
      <c r="O1687" s="2" t="s">
        <v>6825</v>
      </c>
      <c r="P1687" s="2">
        <v>60</v>
      </c>
      <c r="Q1687" s="3" t="s">
        <v>2547</v>
      </c>
      <c r="R1687" s="2" t="s">
        <v>994</v>
      </c>
      <c r="S1687" s="3" t="s">
        <v>2548</v>
      </c>
      <c r="T1687" s="3" t="s">
        <v>2496</v>
      </c>
      <c r="U1687" s="2">
        <v>111606</v>
      </c>
      <c r="V1687" s="2">
        <v>1</v>
      </c>
      <c r="W1687" s="2">
        <v>0</v>
      </c>
      <c r="X1687" s="2" t="s">
        <v>6826</v>
      </c>
      <c r="Y1687" s="2" t="s">
        <v>6827</v>
      </c>
      <c r="Z1687" s="51">
        <v>45891.621198530098</v>
      </c>
      <c r="AB1687" s="2" t="s">
        <v>950</v>
      </c>
    </row>
    <row r="1688" spans="1:28" ht="15.75" x14ac:dyDescent="0.25">
      <c r="A1688" s="2">
        <v>1687</v>
      </c>
      <c r="B1688" s="50" t="s">
        <v>6821</v>
      </c>
      <c r="C1688" s="47">
        <f ca="1">SUMIF([1]Data!$AC$2:$AC$173,C1688,[1]Data!$AD$2:$AD$173)</f>
        <v>0</v>
      </c>
      <c r="D1688" s="51">
        <v>45891</v>
      </c>
      <c r="E1688" s="51">
        <v>45896</v>
      </c>
      <c r="F1688" s="52">
        <v>45891.621198993103</v>
      </c>
      <c r="G1688" s="3" t="s">
        <v>6822</v>
      </c>
      <c r="H1688" s="51"/>
      <c r="I1688" s="2" t="s">
        <v>2487</v>
      </c>
      <c r="J1688" s="3" t="s">
        <v>2488</v>
      </c>
      <c r="K1688" s="2" t="s">
        <v>2489</v>
      </c>
      <c r="L1688" s="2" t="s">
        <v>2490</v>
      </c>
      <c r="M1688" s="3" t="s">
        <v>6823</v>
      </c>
      <c r="N1688" s="2" t="s">
        <v>6824</v>
      </c>
      <c r="O1688" s="2" t="s">
        <v>6825</v>
      </c>
      <c r="P1688" s="2">
        <v>70</v>
      </c>
      <c r="Q1688" s="3" t="s">
        <v>2556</v>
      </c>
      <c r="R1688" s="2" t="s">
        <v>960</v>
      </c>
      <c r="S1688" s="3" t="s">
        <v>2557</v>
      </c>
      <c r="T1688" s="3" t="s">
        <v>2496</v>
      </c>
      <c r="U1688" s="2">
        <v>55595</v>
      </c>
      <c r="V1688" s="2">
        <v>3</v>
      </c>
      <c r="W1688" s="2">
        <v>0</v>
      </c>
      <c r="X1688" s="2" t="s">
        <v>6826</v>
      </c>
      <c r="Y1688" s="2" t="s">
        <v>6827</v>
      </c>
      <c r="Z1688" s="51">
        <v>45891.621198530098</v>
      </c>
      <c r="AB1688" s="2" t="s">
        <v>950</v>
      </c>
    </row>
    <row r="1689" spans="1:28" ht="15.75" x14ac:dyDescent="0.25">
      <c r="A1689" s="2">
        <v>1688</v>
      </c>
      <c r="B1689" s="50" t="s">
        <v>6821</v>
      </c>
      <c r="C1689" s="47">
        <f ca="1">SUMIF([1]Data!$AC$2:$AC$173,C1689,[1]Data!$AD$2:$AD$173)</f>
        <v>0</v>
      </c>
      <c r="D1689" s="51">
        <v>45891</v>
      </c>
      <c r="E1689" s="51">
        <v>45896</v>
      </c>
      <c r="F1689" s="52">
        <v>45891.621198993103</v>
      </c>
      <c r="G1689" s="3" t="s">
        <v>6822</v>
      </c>
      <c r="H1689" s="51"/>
      <c r="I1689" s="2" t="s">
        <v>2487</v>
      </c>
      <c r="J1689" s="3" t="s">
        <v>2488</v>
      </c>
      <c r="K1689" s="2" t="s">
        <v>2489</v>
      </c>
      <c r="L1689" s="2" t="s">
        <v>2490</v>
      </c>
      <c r="M1689" s="3" t="s">
        <v>6823</v>
      </c>
      <c r="N1689" s="2" t="s">
        <v>6824</v>
      </c>
      <c r="O1689" s="2" t="s">
        <v>6825</v>
      </c>
      <c r="P1689" s="2">
        <v>80</v>
      </c>
      <c r="Q1689" s="3" t="s">
        <v>2502</v>
      </c>
      <c r="R1689" s="2" t="s">
        <v>981</v>
      </c>
      <c r="S1689" s="3" t="s">
        <v>2503</v>
      </c>
      <c r="T1689" s="3" t="s">
        <v>2496</v>
      </c>
      <c r="U1689" s="2">
        <v>50182</v>
      </c>
      <c r="V1689" s="2">
        <v>3</v>
      </c>
      <c r="W1689" s="2">
        <v>0</v>
      </c>
      <c r="X1689" s="2" t="s">
        <v>6826</v>
      </c>
      <c r="Y1689" s="2" t="s">
        <v>6827</v>
      </c>
      <c r="Z1689" s="51">
        <v>45891.621198530098</v>
      </c>
      <c r="AB1689" s="2" t="s">
        <v>950</v>
      </c>
    </row>
    <row r="1690" spans="1:28" ht="15.75" x14ac:dyDescent="0.25">
      <c r="A1690" s="2">
        <v>1689</v>
      </c>
      <c r="B1690" s="50" t="s">
        <v>6821</v>
      </c>
      <c r="C1690" s="47">
        <f ca="1">SUMIF([1]Data!$AC$2:$AC$173,C1690,[1]Data!$AD$2:$AD$173)</f>
        <v>0</v>
      </c>
      <c r="D1690" s="51">
        <v>45891</v>
      </c>
      <c r="E1690" s="51">
        <v>45896</v>
      </c>
      <c r="F1690" s="52">
        <v>45891.621198993103</v>
      </c>
      <c r="G1690" s="3" t="s">
        <v>6822</v>
      </c>
      <c r="H1690" s="51"/>
      <c r="I1690" s="2" t="s">
        <v>2487</v>
      </c>
      <c r="J1690" s="3" t="s">
        <v>2488</v>
      </c>
      <c r="K1690" s="2" t="s">
        <v>2489</v>
      </c>
      <c r="L1690" s="2" t="s">
        <v>2490</v>
      </c>
      <c r="M1690" s="3" t="s">
        <v>6823</v>
      </c>
      <c r="N1690" s="2" t="s">
        <v>6824</v>
      </c>
      <c r="O1690" s="2" t="s">
        <v>6825</v>
      </c>
      <c r="P1690" s="2">
        <v>90</v>
      </c>
      <c r="Q1690" s="3" t="s">
        <v>2510</v>
      </c>
      <c r="R1690" s="2" t="s">
        <v>955</v>
      </c>
      <c r="S1690" s="3" t="s">
        <v>2511</v>
      </c>
      <c r="T1690" s="3" t="s">
        <v>2496</v>
      </c>
      <c r="U1690" s="2">
        <v>46000</v>
      </c>
      <c r="V1690" s="2">
        <v>2</v>
      </c>
      <c r="W1690" s="2">
        <v>0</v>
      </c>
      <c r="X1690" s="2" t="s">
        <v>6826</v>
      </c>
      <c r="Y1690" s="2" t="s">
        <v>6827</v>
      </c>
      <c r="Z1690" s="51">
        <v>45891.621198530098</v>
      </c>
      <c r="AB1690" s="2" t="s">
        <v>950</v>
      </c>
    </row>
    <row r="1691" spans="1:28" ht="15.75" x14ac:dyDescent="0.25">
      <c r="A1691" s="2">
        <v>1690</v>
      </c>
      <c r="B1691" s="50" t="s">
        <v>6828</v>
      </c>
      <c r="C1691" s="47">
        <f ca="1">SUMIF([1]Data!$AC$2:$AC$173,C1691,[1]Data!$AD$2:$AD$173)</f>
        <v>0</v>
      </c>
      <c r="D1691" s="51">
        <v>45891</v>
      </c>
      <c r="E1691" s="51">
        <v>45891</v>
      </c>
      <c r="F1691" s="52">
        <v>45891.6271178241</v>
      </c>
      <c r="G1691" s="3" t="s">
        <v>6829</v>
      </c>
      <c r="H1691" s="51"/>
      <c r="I1691" s="2" t="s">
        <v>2487</v>
      </c>
      <c r="J1691" s="3" t="s">
        <v>2488</v>
      </c>
      <c r="K1691" s="2" t="s">
        <v>2489</v>
      </c>
      <c r="L1691" s="2" t="s">
        <v>2490</v>
      </c>
      <c r="M1691" s="3" t="s">
        <v>6830</v>
      </c>
      <c r="N1691" s="2" t="s">
        <v>6831</v>
      </c>
      <c r="O1691" s="2" t="s">
        <v>6832</v>
      </c>
      <c r="P1691" s="2">
        <v>10</v>
      </c>
      <c r="Q1691" s="3" t="s">
        <v>2592</v>
      </c>
      <c r="R1691" s="2" t="s">
        <v>959</v>
      </c>
      <c r="S1691" s="3" t="s">
        <v>2593</v>
      </c>
      <c r="T1691" s="3" t="s">
        <v>2496</v>
      </c>
      <c r="U1691" s="2">
        <v>70950</v>
      </c>
      <c r="V1691" s="2">
        <v>1</v>
      </c>
      <c r="W1691" s="2">
        <v>0</v>
      </c>
      <c r="X1691" s="2" t="s">
        <v>6831</v>
      </c>
      <c r="Y1691" s="2" t="s">
        <v>6833</v>
      </c>
      <c r="Z1691" s="51">
        <v>45891.6271170486</v>
      </c>
      <c r="AB1691" s="2" t="s">
        <v>950</v>
      </c>
    </row>
    <row r="1692" spans="1:28" ht="15.75" x14ac:dyDescent="0.25">
      <c r="A1692" s="2">
        <v>1691</v>
      </c>
      <c r="B1692" s="50" t="s">
        <v>6828</v>
      </c>
      <c r="C1692" s="47">
        <f ca="1">SUMIF([1]Data!$AC$2:$AC$173,C1692,[1]Data!$AD$2:$AD$173)</f>
        <v>0</v>
      </c>
      <c r="D1692" s="51">
        <v>45891</v>
      </c>
      <c r="E1692" s="51">
        <v>45891</v>
      </c>
      <c r="F1692" s="52">
        <v>45891.6271178241</v>
      </c>
      <c r="G1692" s="3" t="s">
        <v>6829</v>
      </c>
      <c r="H1692" s="51"/>
      <c r="I1692" s="2" t="s">
        <v>2487</v>
      </c>
      <c r="J1692" s="3" t="s">
        <v>2488</v>
      </c>
      <c r="K1692" s="2" t="s">
        <v>2489</v>
      </c>
      <c r="L1692" s="2" t="s">
        <v>2490</v>
      </c>
      <c r="M1692" s="3" t="s">
        <v>6830</v>
      </c>
      <c r="N1692" s="2" t="s">
        <v>6831</v>
      </c>
      <c r="O1692" s="2" t="s">
        <v>6832</v>
      </c>
      <c r="P1692" s="2">
        <v>20</v>
      </c>
      <c r="Q1692" s="3" t="s">
        <v>2528</v>
      </c>
      <c r="R1692" s="2" t="s">
        <v>965</v>
      </c>
      <c r="S1692" s="3" t="s">
        <v>2529</v>
      </c>
      <c r="T1692" s="3" t="s">
        <v>2496</v>
      </c>
      <c r="U1692" s="2">
        <v>74250</v>
      </c>
      <c r="V1692" s="2">
        <v>2</v>
      </c>
      <c r="W1692" s="2">
        <v>0</v>
      </c>
      <c r="X1692" s="2" t="s">
        <v>6831</v>
      </c>
      <c r="Y1692" s="2" t="s">
        <v>6833</v>
      </c>
      <c r="Z1692" s="51">
        <v>45891.6271170486</v>
      </c>
      <c r="AB1692" s="2" t="s">
        <v>950</v>
      </c>
    </row>
    <row r="1693" spans="1:28" ht="15.75" x14ac:dyDescent="0.25">
      <c r="A1693" s="2">
        <v>1692</v>
      </c>
      <c r="B1693" s="50" t="s">
        <v>6828</v>
      </c>
      <c r="C1693" s="47">
        <f ca="1">SUMIF([1]Data!$AC$2:$AC$173,C1693,[1]Data!$AD$2:$AD$173)</f>
        <v>0</v>
      </c>
      <c r="D1693" s="51">
        <v>45891</v>
      </c>
      <c r="E1693" s="51">
        <v>45891</v>
      </c>
      <c r="F1693" s="52">
        <v>45891.6271178241</v>
      </c>
      <c r="G1693" s="3" t="s">
        <v>6829</v>
      </c>
      <c r="H1693" s="51"/>
      <c r="I1693" s="2" t="s">
        <v>2487</v>
      </c>
      <c r="J1693" s="3" t="s">
        <v>2488</v>
      </c>
      <c r="K1693" s="2" t="s">
        <v>2489</v>
      </c>
      <c r="L1693" s="2" t="s">
        <v>2490</v>
      </c>
      <c r="M1693" s="3" t="s">
        <v>6830</v>
      </c>
      <c r="N1693" s="2" t="s">
        <v>6831</v>
      </c>
      <c r="O1693" s="2" t="s">
        <v>6832</v>
      </c>
      <c r="P1693" s="2">
        <v>30</v>
      </c>
      <c r="Q1693" s="3" t="s">
        <v>2502</v>
      </c>
      <c r="R1693" s="2" t="s">
        <v>981</v>
      </c>
      <c r="S1693" s="3" t="s">
        <v>2503</v>
      </c>
      <c r="T1693" s="3" t="s">
        <v>2496</v>
      </c>
      <c r="U1693" s="2">
        <v>50182</v>
      </c>
      <c r="V1693" s="2">
        <v>3</v>
      </c>
      <c r="W1693" s="2">
        <v>0</v>
      </c>
      <c r="X1693" s="2" t="s">
        <v>6831</v>
      </c>
      <c r="Y1693" s="2" t="s">
        <v>6833</v>
      </c>
      <c r="Z1693" s="51">
        <v>45891.6271170486</v>
      </c>
      <c r="AB1693" s="2" t="s">
        <v>950</v>
      </c>
    </row>
    <row r="1694" spans="1:28" ht="15.75" x14ac:dyDescent="0.25">
      <c r="A1694" s="2">
        <v>1693</v>
      </c>
      <c r="B1694" s="50" t="s">
        <v>6834</v>
      </c>
      <c r="C1694" s="47">
        <f ca="1">SUMIF([1]Data!$AC$2:$AC$173,C1694,[1]Data!$AD$2:$AD$173)</f>
        <v>0</v>
      </c>
      <c r="D1694" s="51">
        <v>45891</v>
      </c>
      <c r="E1694" s="51">
        <v>45896</v>
      </c>
      <c r="F1694" s="52">
        <v>45891.628672835701</v>
      </c>
      <c r="G1694" s="3" t="s">
        <v>6835</v>
      </c>
      <c r="H1694" s="51"/>
      <c r="I1694" s="2" t="s">
        <v>2487</v>
      </c>
      <c r="J1694" s="3" t="s">
        <v>2488</v>
      </c>
      <c r="K1694" s="2" t="s">
        <v>2489</v>
      </c>
      <c r="L1694" s="2" t="s">
        <v>2490</v>
      </c>
      <c r="M1694" s="3" t="s">
        <v>6836</v>
      </c>
      <c r="N1694" s="2" t="s">
        <v>6837</v>
      </c>
      <c r="O1694" s="2" t="s">
        <v>6838</v>
      </c>
      <c r="P1694" s="2">
        <v>10</v>
      </c>
      <c r="Q1694" s="3" t="s">
        <v>2519</v>
      </c>
      <c r="R1694" s="2" t="s">
        <v>951</v>
      </c>
      <c r="S1694" s="3" t="s">
        <v>2520</v>
      </c>
      <c r="T1694" s="3" t="s">
        <v>2496</v>
      </c>
      <c r="U1694" s="2">
        <v>111058</v>
      </c>
      <c r="V1694" s="2">
        <v>1</v>
      </c>
      <c r="W1694" s="2">
        <v>0</v>
      </c>
      <c r="X1694" s="2" t="s">
        <v>6837</v>
      </c>
      <c r="Y1694" s="2" t="s">
        <v>2541</v>
      </c>
      <c r="Z1694" s="51">
        <v>45891.628672222199</v>
      </c>
      <c r="AB1694" s="2" t="s">
        <v>950</v>
      </c>
    </row>
    <row r="1695" spans="1:28" ht="15.75" x14ac:dyDescent="0.25">
      <c r="A1695" s="2">
        <v>1694</v>
      </c>
      <c r="B1695" s="50" t="s">
        <v>6839</v>
      </c>
      <c r="C1695" s="47">
        <f ca="1">SUMIF([1]Data!$AC$2:$AC$173,C1695,[1]Data!$AD$2:$AD$173)</f>
        <v>0</v>
      </c>
      <c r="D1695" s="51">
        <v>45891</v>
      </c>
      <c r="E1695" s="51">
        <v>45896</v>
      </c>
      <c r="F1695" s="52">
        <v>45891.629837534703</v>
      </c>
      <c r="G1695" s="3" t="s">
        <v>6840</v>
      </c>
      <c r="H1695" s="51"/>
      <c r="I1695" s="2" t="s">
        <v>2487</v>
      </c>
      <c r="J1695" s="3" t="s">
        <v>2488</v>
      </c>
      <c r="K1695" s="2" t="s">
        <v>2489</v>
      </c>
      <c r="L1695" s="2" t="s">
        <v>2490</v>
      </c>
      <c r="M1695" s="3" t="s">
        <v>6841</v>
      </c>
      <c r="N1695" s="2" t="s">
        <v>6842</v>
      </c>
      <c r="O1695" s="2" t="s">
        <v>6843</v>
      </c>
      <c r="P1695" s="2">
        <v>10</v>
      </c>
      <c r="Q1695" s="3" t="s">
        <v>2519</v>
      </c>
      <c r="R1695" s="2" t="s">
        <v>951</v>
      </c>
      <c r="S1695" s="3" t="s">
        <v>2520</v>
      </c>
      <c r="T1695" s="3" t="s">
        <v>2496</v>
      </c>
      <c r="U1695" s="2">
        <v>111058</v>
      </c>
      <c r="V1695" s="2">
        <v>2</v>
      </c>
      <c r="W1695" s="2">
        <v>0</v>
      </c>
      <c r="X1695" s="2" t="s">
        <v>6844</v>
      </c>
      <c r="Z1695" s="51">
        <v>45891.629838657398</v>
      </c>
      <c r="AB1695" s="2" t="s">
        <v>950</v>
      </c>
    </row>
    <row r="1696" spans="1:28" ht="15.75" x14ac:dyDescent="0.25">
      <c r="A1696" s="2">
        <v>1695</v>
      </c>
      <c r="B1696" s="50" t="s">
        <v>6839</v>
      </c>
      <c r="C1696" s="47">
        <f ca="1">SUMIF([1]Data!$AC$2:$AC$173,C1696,[1]Data!$AD$2:$AD$173)</f>
        <v>0</v>
      </c>
      <c r="D1696" s="51">
        <v>45891</v>
      </c>
      <c r="E1696" s="51">
        <v>45896</v>
      </c>
      <c r="F1696" s="52">
        <v>45891.629837534703</v>
      </c>
      <c r="G1696" s="3" t="s">
        <v>6840</v>
      </c>
      <c r="H1696" s="51"/>
      <c r="I1696" s="2" t="s">
        <v>2487</v>
      </c>
      <c r="J1696" s="3" t="s">
        <v>2488</v>
      </c>
      <c r="K1696" s="2" t="s">
        <v>2489</v>
      </c>
      <c r="L1696" s="2" t="s">
        <v>2490</v>
      </c>
      <c r="M1696" s="3" t="s">
        <v>6841</v>
      </c>
      <c r="N1696" s="2" t="s">
        <v>6842</v>
      </c>
      <c r="O1696" s="2" t="s">
        <v>6843</v>
      </c>
      <c r="P1696" s="2">
        <v>20</v>
      </c>
      <c r="Q1696" s="3" t="s">
        <v>2502</v>
      </c>
      <c r="R1696" s="2" t="s">
        <v>981</v>
      </c>
      <c r="S1696" s="3" t="s">
        <v>2503</v>
      </c>
      <c r="T1696" s="3" t="s">
        <v>2496</v>
      </c>
      <c r="U1696" s="2">
        <v>50182</v>
      </c>
      <c r="V1696" s="2">
        <v>2</v>
      </c>
      <c r="W1696" s="2">
        <v>0</v>
      </c>
      <c r="X1696" s="2" t="s">
        <v>6844</v>
      </c>
      <c r="Z1696" s="51">
        <v>45891.629838657398</v>
      </c>
      <c r="AB1696" s="2" t="s">
        <v>950</v>
      </c>
    </row>
    <row r="1697" spans="1:28" ht="15.75" x14ac:dyDescent="0.25">
      <c r="A1697" s="2">
        <v>1696</v>
      </c>
      <c r="B1697" s="50" t="s">
        <v>6839</v>
      </c>
      <c r="C1697" s="47">
        <f ca="1">SUMIF([1]Data!$AC$2:$AC$173,C1697,[1]Data!$AD$2:$AD$173)</f>
        <v>0</v>
      </c>
      <c r="D1697" s="51">
        <v>45891</v>
      </c>
      <c r="E1697" s="51">
        <v>45896</v>
      </c>
      <c r="F1697" s="52">
        <v>45891.629837534703</v>
      </c>
      <c r="G1697" s="3" t="s">
        <v>6840</v>
      </c>
      <c r="H1697" s="51"/>
      <c r="I1697" s="2" t="s">
        <v>2487</v>
      </c>
      <c r="J1697" s="3" t="s">
        <v>2488</v>
      </c>
      <c r="K1697" s="2" t="s">
        <v>2489</v>
      </c>
      <c r="L1697" s="2" t="s">
        <v>2490</v>
      </c>
      <c r="M1697" s="3" t="s">
        <v>6841</v>
      </c>
      <c r="N1697" s="2" t="s">
        <v>6842</v>
      </c>
      <c r="O1697" s="2" t="s">
        <v>6843</v>
      </c>
      <c r="P1697" s="2">
        <v>30</v>
      </c>
      <c r="Q1697" s="3" t="s">
        <v>2494</v>
      </c>
      <c r="R1697" s="2" t="s">
        <v>1079</v>
      </c>
      <c r="S1697" s="3" t="s">
        <v>2495</v>
      </c>
      <c r="T1697" s="3" t="s">
        <v>2496</v>
      </c>
      <c r="U1697" s="2">
        <v>49500</v>
      </c>
      <c r="V1697" s="2">
        <v>1</v>
      </c>
      <c r="W1697" s="2">
        <v>0</v>
      </c>
      <c r="X1697" s="2" t="s">
        <v>6844</v>
      </c>
      <c r="Z1697" s="51">
        <v>45891.629838657398</v>
      </c>
      <c r="AB1697" s="2" t="s">
        <v>950</v>
      </c>
    </row>
    <row r="1698" spans="1:28" ht="15.75" x14ac:dyDescent="0.25">
      <c r="A1698" s="2">
        <v>1697</v>
      </c>
      <c r="B1698" s="50" t="s">
        <v>6845</v>
      </c>
      <c r="C1698" s="47">
        <f ca="1">SUMIF([1]Data!$AC$2:$AC$173,C1698,[1]Data!$AD$2:$AD$173)</f>
        <v>0</v>
      </c>
      <c r="D1698" s="51">
        <v>45891</v>
      </c>
      <c r="E1698" s="51">
        <v>45896</v>
      </c>
      <c r="F1698" s="52">
        <v>45891.630065705998</v>
      </c>
      <c r="G1698" s="3" t="s">
        <v>6846</v>
      </c>
      <c r="H1698" s="51"/>
      <c r="I1698" s="2" t="s">
        <v>2487</v>
      </c>
      <c r="J1698" s="3" t="s">
        <v>2488</v>
      </c>
      <c r="K1698" s="2" t="s">
        <v>2489</v>
      </c>
      <c r="L1698" s="2" t="s">
        <v>2490</v>
      </c>
      <c r="M1698" s="3" t="s">
        <v>6847</v>
      </c>
      <c r="N1698" s="2" t="s">
        <v>6848</v>
      </c>
      <c r="O1698" s="2" t="s">
        <v>6849</v>
      </c>
      <c r="P1698" s="2">
        <v>10</v>
      </c>
      <c r="Q1698" s="3" t="s">
        <v>2519</v>
      </c>
      <c r="R1698" s="2" t="s">
        <v>951</v>
      </c>
      <c r="S1698" s="3" t="s">
        <v>2520</v>
      </c>
      <c r="T1698" s="3" t="s">
        <v>2496</v>
      </c>
      <c r="U1698" s="2">
        <v>111058</v>
      </c>
      <c r="V1698" s="2">
        <v>1</v>
      </c>
      <c r="W1698" s="2">
        <v>0</v>
      </c>
      <c r="X1698" s="2" t="s">
        <v>6848</v>
      </c>
      <c r="Z1698" s="51">
        <v>45891.630065243102</v>
      </c>
      <c r="AB1698" s="2" t="s">
        <v>950</v>
      </c>
    </row>
    <row r="1699" spans="1:28" ht="15.75" x14ac:dyDescent="0.25">
      <c r="A1699" s="2">
        <v>1698</v>
      </c>
      <c r="B1699" s="50" t="s">
        <v>6845</v>
      </c>
      <c r="C1699" s="47">
        <f ca="1">SUMIF([1]Data!$AC$2:$AC$173,C1699,[1]Data!$AD$2:$AD$173)</f>
        <v>0</v>
      </c>
      <c r="D1699" s="51">
        <v>45891</v>
      </c>
      <c r="E1699" s="51">
        <v>45896</v>
      </c>
      <c r="F1699" s="52">
        <v>45891.630065705998</v>
      </c>
      <c r="G1699" s="3" t="s">
        <v>6846</v>
      </c>
      <c r="H1699" s="51"/>
      <c r="I1699" s="2" t="s">
        <v>2487</v>
      </c>
      <c r="J1699" s="3" t="s">
        <v>2488</v>
      </c>
      <c r="K1699" s="2" t="s">
        <v>2489</v>
      </c>
      <c r="L1699" s="2" t="s">
        <v>2490</v>
      </c>
      <c r="M1699" s="3" t="s">
        <v>6847</v>
      </c>
      <c r="N1699" s="2" t="s">
        <v>6848</v>
      </c>
      <c r="O1699" s="2" t="s">
        <v>6849</v>
      </c>
      <c r="P1699" s="2">
        <v>20</v>
      </c>
      <c r="Q1699" s="3" t="s">
        <v>2528</v>
      </c>
      <c r="R1699" s="2" t="s">
        <v>965</v>
      </c>
      <c r="S1699" s="3" t="s">
        <v>2529</v>
      </c>
      <c r="T1699" s="3" t="s">
        <v>2496</v>
      </c>
      <c r="U1699" s="2">
        <v>74250</v>
      </c>
      <c r="V1699" s="2">
        <v>6</v>
      </c>
      <c r="W1699" s="2">
        <v>0</v>
      </c>
      <c r="X1699" s="2" t="s">
        <v>6848</v>
      </c>
      <c r="Z1699" s="51">
        <v>45891.630065243102</v>
      </c>
      <c r="AB1699" s="2" t="s">
        <v>950</v>
      </c>
    </row>
    <row r="1700" spans="1:28" ht="15.75" x14ac:dyDescent="0.25">
      <c r="A1700" s="2">
        <v>1699</v>
      </c>
      <c r="B1700" s="50" t="s">
        <v>6845</v>
      </c>
      <c r="C1700" s="47">
        <f ca="1">SUMIF([1]Data!$AC$2:$AC$173,C1700,[1]Data!$AD$2:$AD$173)</f>
        <v>0</v>
      </c>
      <c r="D1700" s="51">
        <v>45891</v>
      </c>
      <c r="E1700" s="51">
        <v>45896</v>
      </c>
      <c r="F1700" s="52">
        <v>45891.630065705998</v>
      </c>
      <c r="G1700" s="3" t="s">
        <v>6846</v>
      </c>
      <c r="H1700" s="51"/>
      <c r="I1700" s="2" t="s">
        <v>2487</v>
      </c>
      <c r="J1700" s="3" t="s">
        <v>2488</v>
      </c>
      <c r="K1700" s="2" t="s">
        <v>2489</v>
      </c>
      <c r="L1700" s="2" t="s">
        <v>2490</v>
      </c>
      <c r="M1700" s="3" t="s">
        <v>6847</v>
      </c>
      <c r="N1700" s="2" t="s">
        <v>6848</v>
      </c>
      <c r="O1700" s="2" t="s">
        <v>6849</v>
      </c>
      <c r="P1700" s="2">
        <v>30</v>
      </c>
      <c r="Q1700" s="3" t="s">
        <v>2547</v>
      </c>
      <c r="R1700" s="2" t="s">
        <v>994</v>
      </c>
      <c r="S1700" s="3" t="s">
        <v>2548</v>
      </c>
      <c r="T1700" s="3" t="s">
        <v>2496</v>
      </c>
      <c r="U1700" s="2">
        <v>111606</v>
      </c>
      <c r="V1700" s="2">
        <v>5</v>
      </c>
      <c r="W1700" s="2">
        <v>0</v>
      </c>
      <c r="X1700" s="2" t="s">
        <v>6848</v>
      </c>
      <c r="Z1700" s="51">
        <v>45891.630065243102</v>
      </c>
      <c r="AB1700" s="2" t="s">
        <v>950</v>
      </c>
    </row>
    <row r="1701" spans="1:28" ht="15.75" x14ac:dyDescent="0.25">
      <c r="A1701" s="2">
        <v>1700</v>
      </c>
      <c r="B1701" s="50" t="s">
        <v>6850</v>
      </c>
      <c r="C1701" s="47">
        <f ca="1">SUMIF([1]Data!$AC$2:$AC$173,C1701,[1]Data!$AD$2:$AD$173)</f>
        <v>0</v>
      </c>
      <c r="D1701" s="51">
        <v>45891</v>
      </c>
      <c r="E1701" s="51">
        <v>45896</v>
      </c>
      <c r="F1701" s="52">
        <v>45891.633081099499</v>
      </c>
      <c r="G1701" s="3" t="s">
        <v>6851</v>
      </c>
      <c r="H1701" s="51"/>
      <c r="I1701" s="2" t="s">
        <v>2487</v>
      </c>
      <c r="J1701" s="3" t="s">
        <v>2488</v>
      </c>
      <c r="K1701" s="2" t="s">
        <v>2489</v>
      </c>
      <c r="L1701" s="2" t="s">
        <v>2490</v>
      </c>
      <c r="M1701" s="3" t="s">
        <v>6852</v>
      </c>
      <c r="N1701" s="2" t="s">
        <v>6853</v>
      </c>
      <c r="O1701" s="2" t="s">
        <v>6854</v>
      </c>
      <c r="P1701" s="2">
        <v>10</v>
      </c>
      <c r="Q1701" s="3" t="s">
        <v>2519</v>
      </c>
      <c r="R1701" s="2" t="s">
        <v>951</v>
      </c>
      <c r="S1701" s="3" t="s">
        <v>2520</v>
      </c>
      <c r="T1701" s="3" t="s">
        <v>2496</v>
      </c>
      <c r="U1701" s="2">
        <v>111058</v>
      </c>
      <c r="V1701" s="2">
        <v>1</v>
      </c>
      <c r="W1701" s="2">
        <v>0</v>
      </c>
      <c r="X1701" s="2" t="s">
        <v>6853</v>
      </c>
      <c r="Y1701" s="2" t="s">
        <v>6855</v>
      </c>
      <c r="Z1701" s="51">
        <v>45891.633080520798</v>
      </c>
      <c r="AB1701" s="2" t="s">
        <v>950</v>
      </c>
    </row>
    <row r="1702" spans="1:28" ht="15.75" x14ac:dyDescent="0.25">
      <c r="A1702" s="2">
        <v>1701</v>
      </c>
      <c r="B1702" s="50" t="s">
        <v>6850</v>
      </c>
      <c r="C1702" s="47">
        <f ca="1">SUMIF([1]Data!$AC$2:$AC$173,C1702,[1]Data!$AD$2:$AD$173)</f>
        <v>0</v>
      </c>
      <c r="D1702" s="51">
        <v>45891</v>
      </c>
      <c r="E1702" s="51">
        <v>45896</v>
      </c>
      <c r="F1702" s="52">
        <v>45891.633081099499</v>
      </c>
      <c r="G1702" s="3" t="s">
        <v>6851</v>
      </c>
      <c r="H1702" s="51"/>
      <c r="I1702" s="2" t="s">
        <v>2487</v>
      </c>
      <c r="J1702" s="3" t="s">
        <v>2488</v>
      </c>
      <c r="K1702" s="2" t="s">
        <v>2489</v>
      </c>
      <c r="L1702" s="2" t="s">
        <v>2490</v>
      </c>
      <c r="M1702" s="3" t="s">
        <v>6852</v>
      </c>
      <c r="N1702" s="2" t="s">
        <v>6853</v>
      </c>
      <c r="O1702" s="2" t="s">
        <v>6854</v>
      </c>
      <c r="P1702" s="2">
        <v>20</v>
      </c>
      <c r="Q1702" s="3" t="s">
        <v>2592</v>
      </c>
      <c r="R1702" s="2" t="s">
        <v>959</v>
      </c>
      <c r="S1702" s="3" t="s">
        <v>2593</v>
      </c>
      <c r="T1702" s="3" t="s">
        <v>2496</v>
      </c>
      <c r="U1702" s="2">
        <v>70950</v>
      </c>
      <c r="V1702" s="2">
        <v>1</v>
      </c>
      <c r="W1702" s="2">
        <v>0</v>
      </c>
      <c r="X1702" s="2" t="s">
        <v>6853</v>
      </c>
      <c r="Y1702" s="2" t="s">
        <v>6855</v>
      </c>
      <c r="Z1702" s="51">
        <v>45891.633080520798</v>
      </c>
      <c r="AB1702" s="2" t="s">
        <v>950</v>
      </c>
    </row>
    <row r="1703" spans="1:28" ht="15.75" x14ac:dyDescent="0.25">
      <c r="A1703" s="2">
        <v>1702</v>
      </c>
      <c r="B1703" s="50" t="s">
        <v>6850</v>
      </c>
      <c r="C1703" s="47">
        <f ca="1">SUMIF([1]Data!$AC$2:$AC$173,C1703,[1]Data!$AD$2:$AD$173)</f>
        <v>0</v>
      </c>
      <c r="D1703" s="51">
        <v>45891</v>
      </c>
      <c r="E1703" s="51">
        <v>45896</v>
      </c>
      <c r="F1703" s="52">
        <v>45891.633081099499</v>
      </c>
      <c r="G1703" s="3" t="s">
        <v>6851</v>
      </c>
      <c r="H1703" s="51"/>
      <c r="I1703" s="2" t="s">
        <v>2487</v>
      </c>
      <c r="J1703" s="3" t="s">
        <v>2488</v>
      </c>
      <c r="K1703" s="2" t="s">
        <v>2489</v>
      </c>
      <c r="L1703" s="2" t="s">
        <v>2490</v>
      </c>
      <c r="M1703" s="3" t="s">
        <v>6852</v>
      </c>
      <c r="N1703" s="2" t="s">
        <v>6853</v>
      </c>
      <c r="O1703" s="2" t="s">
        <v>6854</v>
      </c>
      <c r="P1703" s="2">
        <v>30</v>
      </c>
      <c r="Q1703" s="3" t="s">
        <v>2510</v>
      </c>
      <c r="R1703" s="2" t="s">
        <v>955</v>
      </c>
      <c r="S1703" s="3" t="s">
        <v>2511</v>
      </c>
      <c r="T1703" s="3" t="s">
        <v>2496</v>
      </c>
      <c r="U1703" s="2">
        <v>46000</v>
      </c>
      <c r="V1703" s="2">
        <v>1</v>
      </c>
      <c r="W1703" s="2">
        <v>0</v>
      </c>
      <c r="X1703" s="2" t="s">
        <v>6853</v>
      </c>
      <c r="Y1703" s="2" t="s">
        <v>6855</v>
      </c>
      <c r="Z1703" s="51">
        <v>45891.633080520798</v>
      </c>
      <c r="AB1703" s="2" t="s">
        <v>950</v>
      </c>
    </row>
    <row r="1704" spans="1:28" ht="15.75" x14ac:dyDescent="0.25">
      <c r="A1704" s="2">
        <v>1703</v>
      </c>
      <c r="B1704" s="50" t="s">
        <v>6856</v>
      </c>
      <c r="C1704" s="47">
        <f ca="1">SUMIF([1]Data!$AC$2:$AC$173,C1704,[1]Data!$AD$2:$AD$173)</f>
        <v>0</v>
      </c>
      <c r="D1704" s="51">
        <v>45891</v>
      </c>
      <c r="E1704" s="51">
        <v>45891</v>
      </c>
      <c r="F1704" s="52">
        <v>45891.634852661999</v>
      </c>
      <c r="G1704" s="3" t="s">
        <v>6857</v>
      </c>
      <c r="H1704" s="51"/>
      <c r="I1704" s="2" t="s">
        <v>2487</v>
      </c>
      <c r="J1704" s="3" t="s">
        <v>2488</v>
      </c>
      <c r="K1704" s="2" t="s">
        <v>2489</v>
      </c>
      <c r="L1704" s="2" t="s">
        <v>2490</v>
      </c>
      <c r="M1704" s="3" t="s">
        <v>6858</v>
      </c>
      <c r="N1704" s="2" t="s">
        <v>6859</v>
      </c>
      <c r="O1704" s="2" t="s">
        <v>6860</v>
      </c>
      <c r="P1704" s="2">
        <v>10</v>
      </c>
      <c r="Q1704" s="3" t="s">
        <v>2502</v>
      </c>
      <c r="R1704" s="2" t="s">
        <v>981</v>
      </c>
      <c r="S1704" s="3" t="s">
        <v>2503</v>
      </c>
      <c r="T1704" s="3" t="s">
        <v>2496</v>
      </c>
      <c r="U1704" s="2">
        <v>50182</v>
      </c>
      <c r="V1704" s="2">
        <v>2</v>
      </c>
      <c r="W1704" s="2">
        <v>0</v>
      </c>
      <c r="X1704" s="2" t="s">
        <v>6859</v>
      </c>
      <c r="Z1704" s="51">
        <v>45891.634851851901</v>
      </c>
      <c r="AB1704" s="2" t="s">
        <v>950</v>
      </c>
    </row>
    <row r="1705" spans="1:28" ht="15.75" x14ac:dyDescent="0.25">
      <c r="A1705" s="2">
        <v>1704</v>
      </c>
      <c r="B1705" s="50" t="s">
        <v>6861</v>
      </c>
      <c r="C1705" s="47">
        <f ca="1">SUMIF([1]Data!$AC$2:$AC$173,C1705,[1]Data!$AD$2:$AD$173)</f>
        <v>0</v>
      </c>
      <c r="D1705" s="51">
        <v>45891</v>
      </c>
      <c r="E1705" s="51">
        <v>45891</v>
      </c>
      <c r="F1705" s="52">
        <v>45891.635851307903</v>
      </c>
      <c r="G1705" s="3" t="s">
        <v>6862</v>
      </c>
      <c r="H1705" s="51"/>
      <c r="I1705" s="2" t="s">
        <v>2487</v>
      </c>
      <c r="J1705" s="3" t="s">
        <v>2488</v>
      </c>
      <c r="K1705" s="2" t="s">
        <v>2489</v>
      </c>
      <c r="L1705" s="2" t="s">
        <v>2490</v>
      </c>
      <c r="M1705" s="3" t="s">
        <v>6863</v>
      </c>
      <c r="N1705" s="2" t="s">
        <v>6864</v>
      </c>
      <c r="O1705" s="2" t="s">
        <v>6865</v>
      </c>
      <c r="P1705" s="2">
        <v>10</v>
      </c>
      <c r="Q1705" s="3" t="s">
        <v>2528</v>
      </c>
      <c r="R1705" s="2" t="s">
        <v>965</v>
      </c>
      <c r="S1705" s="3" t="s">
        <v>2529</v>
      </c>
      <c r="T1705" s="3" t="s">
        <v>2496</v>
      </c>
      <c r="U1705" s="2">
        <v>74250</v>
      </c>
      <c r="V1705" s="2">
        <v>1</v>
      </c>
      <c r="W1705" s="2">
        <v>0</v>
      </c>
      <c r="X1705" s="2" t="s">
        <v>6866</v>
      </c>
      <c r="Z1705" s="51">
        <v>45891.635850729203</v>
      </c>
      <c r="AB1705" s="2" t="s">
        <v>950</v>
      </c>
    </row>
    <row r="1706" spans="1:28" ht="15.75" x14ac:dyDescent="0.25">
      <c r="A1706" s="2">
        <v>1705</v>
      </c>
      <c r="B1706" s="50" t="s">
        <v>6867</v>
      </c>
      <c r="C1706" s="47">
        <f ca="1">SUMIF([1]Data!$AC$2:$AC$173,C1706,[1]Data!$AD$2:$AD$173)</f>
        <v>0</v>
      </c>
      <c r="D1706" s="51">
        <v>45891</v>
      </c>
      <c r="E1706" s="51">
        <v>45891</v>
      </c>
      <c r="F1706" s="52">
        <v>45891.636486377298</v>
      </c>
      <c r="G1706" s="3" t="s">
        <v>6868</v>
      </c>
      <c r="H1706" s="51"/>
      <c r="I1706" s="2" t="s">
        <v>2487</v>
      </c>
      <c r="J1706" s="3" t="s">
        <v>2488</v>
      </c>
      <c r="K1706" s="2" t="s">
        <v>2489</v>
      </c>
      <c r="L1706" s="2" t="s">
        <v>2490</v>
      </c>
      <c r="M1706" s="3" t="s">
        <v>6869</v>
      </c>
      <c r="N1706" s="2" t="s">
        <v>6870</v>
      </c>
      <c r="O1706" s="2" t="s">
        <v>6871</v>
      </c>
      <c r="P1706" s="2">
        <v>10</v>
      </c>
      <c r="Q1706" s="3" t="s">
        <v>2502</v>
      </c>
      <c r="R1706" s="2" t="s">
        <v>981</v>
      </c>
      <c r="S1706" s="3" t="s">
        <v>2503</v>
      </c>
      <c r="T1706" s="3" t="s">
        <v>2496</v>
      </c>
      <c r="U1706" s="2">
        <v>50182</v>
      </c>
      <c r="V1706" s="2">
        <v>4</v>
      </c>
      <c r="W1706" s="2">
        <v>0</v>
      </c>
      <c r="X1706" s="2" t="s">
        <v>6872</v>
      </c>
      <c r="Z1706" s="51">
        <v>45891.636485567098</v>
      </c>
      <c r="AB1706" s="2" t="s">
        <v>950</v>
      </c>
    </row>
    <row r="1707" spans="1:28" ht="15.75" x14ac:dyDescent="0.25">
      <c r="A1707" s="2">
        <v>1706</v>
      </c>
      <c r="B1707" s="50" t="s">
        <v>6873</v>
      </c>
      <c r="C1707" s="47">
        <f ca="1">SUMIF([1]Data!$AC$2:$AC$173,C1707,[1]Data!$AD$2:$AD$173)</f>
        <v>0</v>
      </c>
      <c r="D1707" s="51">
        <v>45891</v>
      </c>
      <c r="E1707" s="51">
        <v>45896</v>
      </c>
      <c r="F1707" s="52">
        <v>45891.637074039398</v>
      </c>
      <c r="G1707" s="3" t="s">
        <v>6874</v>
      </c>
      <c r="H1707" s="51"/>
      <c r="I1707" s="2" t="s">
        <v>2487</v>
      </c>
      <c r="J1707" s="3" t="s">
        <v>2488</v>
      </c>
      <c r="K1707" s="2" t="s">
        <v>2489</v>
      </c>
      <c r="L1707" s="2" t="s">
        <v>2490</v>
      </c>
      <c r="M1707" s="3" t="s">
        <v>6875</v>
      </c>
      <c r="N1707" s="2" t="s">
        <v>6876</v>
      </c>
      <c r="O1707" s="2" t="s">
        <v>6877</v>
      </c>
      <c r="P1707" s="2">
        <v>10</v>
      </c>
      <c r="Q1707" s="3" t="s">
        <v>2519</v>
      </c>
      <c r="R1707" s="2" t="s">
        <v>951</v>
      </c>
      <c r="S1707" s="3" t="s">
        <v>2520</v>
      </c>
      <c r="T1707" s="3" t="s">
        <v>2496</v>
      </c>
      <c r="U1707" s="2">
        <v>111058</v>
      </c>
      <c r="V1707" s="2">
        <v>1</v>
      </c>
      <c r="W1707" s="2">
        <v>0</v>
      </c>
      <c r="X1707" s="2" t="s">
        <v>6876</v>
      </c>
      <c r="Z1707" s="51">
        <v>45891.637074108803</v>
      </c>
      <c r="AB1707" s="2" t="s">
        <v>950</v>
      </c>
    </row>
    <row r="1708" spans="1:28" ht="15.75" x14ac:dyDescent="0.25">
      <c r="A1708" s="2">
        <v>1707</v>
      </c>
      <c r="B1708" s="50" t="s">
        <v>6878</v>
      </c>
      <c r="C1708" s="47">
        <f ca="1">SUMIF([1]Data!$AC$2:$AC$173,C1708,[1]Data!$AD$2:$AD$173)</f>
        <v>0</v>
      </c>
      <c r="D1708" s="51">
        <v>45891</v>
      </c>
      <c r="E1708" s="51">
        <v>45896</v>
      </c>
      <c r="F1708" s="52">
        <v>45891.6401483796</v>
      </c>
      <c r="G1708" s="3" t="s">
        <v>6879</v>
      </c>
      <c r="H1708" s="51"/>
      <c r="I1708" s="2" t="s">
        <v>2487</v>
      </c>
      <c r="J1708" s="3" t="s">
        <v>2488</v>
      </c>
      <c r="K1708" s="2" t="s">
        <v>2489</v>
      </c>
      <c r="L1708" s="2" t="s">
        <v>2490</v>
      </c>
      <c r="M1708" s="3" t="s">
        <v>6880</v>
      </c>
      <c r="N1708" s="2" t="s">
        <v>6881</v>
      </c>
      <c r="O1708" s="2" t="s">
        <v>6882</v>
      </c>
      <c r="P1708" s="2">
        <v>10</v>
      </c>
      <c r="Q1708" s="3" t="s">
        <v>2519</v>
      </c>
      <c r="R1708" s="2" t="s">
        <v>951</v>
      </c>
      <c r="S1708" s="3" t="s">
        <v>2520</v>
      </c>
      <c r="T1708" s="3" t="s">
        <v>2496</v>
      </c>
      <c r="U1708" s="2">
        <v>111058</v>
      </c>
      <c r="V1708" s="2">
        <v>2</v>
      </c>
      <c r="W1708" s="2">
        <v>0</v>
      </c>
      <c r="X1708" s="2" t="s">
        <v>6881</v>
      </c>
      <c r="Y1708" s="2" t="s">
        <v>6883</v>
      </c>
      <c r="Z1708" s="51">
        <v>45891.640147453698</v>
      </c>
      <c r="AB1708" s="2" t="s">
        <v>950</v>
      </c>
    </row>
    <row r="1709" spans="1:28" ht="15.75" x14ac:dyDescent="0.25">
      <c r="A1709" s="2">
        <v>1708</v>
      </c>
      <c r="B1709" s="50" t="s">
        <v>6884</v>
      </c>
      <c r="C1709" s="47">
        <f ca="1">SUMIF([1]Data!$AC$2:$AC$173,C1709,[1]Data!$AD$2:$AD$173)</f>
        <v>0</v>
      </c>
      <c r="D1709" s="51">
        <v>45891</v>
      </c>
      <c r="E1709" s="51">
        <v>45896</v>
      </c>
      <c r="F1709" s="52">
        <v>45891.6406508449</v>
      </c>
      <c r="G1709" s="3" t="s">
        <v>6885</v>
      </c>
      <c r="H1709" s="51"/>
      <c r="I1709" s="2" t="s">
        <v>2487</v>
      </c>
      <c r="J1709" s="3" t="s">
        <v>2488</v>
      </c>
      <c r="K1709" s="2" t="s">
        <v>2489</v>
      </c>
      <c r="L1709" s="2" t="s">
        <v>2490</v>
      </c>
      <c r="M1709" s="3" t="s">
        <v>6886</v>
      </c>
      <c r="N1709" s="2" t="s">
        <v>6887</v>
      </c>
      <c r="O1709" s="2" t="s">
        <v>6888</v>
      </c>
      <c r="P1709" s="2">
        <v>10</v>
      </c>
      <c r="Q1709" s="3" t="s">
        <v>2556</v>
      </c>
      <c r="R1709" s="2" t="s">
        <v>960</v>
      </c>
      <c r="S1709" s="3" t="s">
        <v>2557</v>
      </c>
      <c r="T1709" s="3" t="s">
        <v>2496</v>
      </c>
      <c r="U1709" s="2">
        <v>55595</v>
      </c>
      <c r="V1709" s="2">
        <v>5</v>
      </c>
      <c r="W1709" s="2">
        <v>0</v>
      </c>
      <c r="X1709" s="2" t="s">
        <v>6889</v>
      </c>
      <c r="Z1709" s="51">
        <v>45891.640650347203</v>
      </c>
      <c r="AB1709" s="2" t="s">
        <v>950</v>
      </c>
    </row>
    <row r="1710" spans="1:28" ht="15.75" x14ac:dyDescent="0.25">
      <c r="A1710" s="2">
        <v>1709</v>
      </c>
      <c r="B1710" s="50" t="s">
        <v>6890</v>
      </c>
      <c r="C1710" s="47">
        <f ca="1">SUMIF([1]Data!$AC$2:$AC$173,C1710,[1]Data!$AD$2:$AD$173)</f>
        <v>0</v>
      </c>
      <c r="D1710" s="51">
        <v>45891</v>
      </c>
      <c r="E1710" s="51">
        <v>45891</v>
      </c>
      <c r="F1710" s="52">
        <v>45891.6407996528</v>
      </c>
      <c r="G1710" s="3" t="s">
        <v>6891</v>
      </c>
      <c r="H1710" s="51"/>
      <c r="I1710" s="2" t="s">
        <v>2487</v>
      </c>
      <c r="J1710" s="3" t="s">
        <v>2488</v>
      </c>
      <c r="K1710" s="2" t="s">
        <v>2489</v>
      </c>
      <c r="L1710" s="2" t="s">
        <v>2490</v>
      </c>
      <c r="M1710" s="3" t="s">
        <v>6892</v>
      </c>
      <c r="N1710" s="2" t="s">
        <v>6893</v>
      </c>
      <c r="O1710" s="2" t="s">
        <v>6894</v>
      </c>
      <c r="P1710" s="2">
        <v>10</v>
      </c>
      <c r="Q1710" s="3" t="s">
        <v>2502</v>
      </c>
      <c r="R1710" s="2" t="s">
        <v>981</v>
      </c>
      <c r="S1710" s="3" t="s">
        <v>2503</v>
      </c>
      <c r="T1710" s="3" t="s">
        <v>2496</v>
      </c>
      <c r="U1710" s="2">
        <v>50182</v>
      </c>
      <c r="V1710" s="2">
        <v>3</v>
      </c>
      <c r="W1710" s="2">
        <v>0</v>
      </c>
      <c r="X1710" s="2" t="s">
        <v>6893</v>
      </c>
      <c r="Y1710" s="2" t="s">
        <v>6895</v>
      </c>
      <c r="Z1710" s="51">
        <v>45891.640798807901</v>
      </c>
      <c r="AB1710" s="2" t="s">
        <v>950</v>
      </c>
    </row>
    <row r="1711" spans="1:28" ht="15.75" x14ac:dyDescent="0.25">
      <c r="A1711" s="2">
        <v>1710</v>
      </c>
      <c r="B1711" s="50" t="s">
        <v>6896</v>
      </c>
      <c r="C1711" s="47">
        <f ca="1">SUMIF([1]Data!$AC$2:$AC$173,C1711,[1]Data!$AD$2:$AD$173)</f>
        <v>0</v>
      </c>
      <c r="D1711" s="51">
        <v>45891</v>
      </c>
      <c r="E1711" s="51">
        <v>45891</v>
      </c>
      <c r="F1711" s="52">
        <v>45891.640945486099</v>
      </c>
      <c r="G1711" s="3" t="s">
        <v>6897</v>
      </c>
      <c r="H1711" s="51"/>
      <c r="I1711" s="2" t="s">
        <v>2487</v>
      </c>
      <c r="J1711" s="3" t="s">
        <v>2488</v>
      </c>
      <c r="K1711" s="2" t="s">
        <v>2489</v>
      </c>
      <c r="L1711" s="2" t="s">
        <v>2490</v>
      </c>
      <c r="M1711" s="3" t="s">
        <v>6898</v>
      </c>
      <c r="N1711" s="2" t="s">
        <v>6899</v>
      </c>
      <c r="O1711" s="2" t="s">
        <v>6900</v>
      </c>
      <c r="P1711" s="2">
        <v>10</v>
      </c>
      <c r="Q1711" s="3" t="s">
        <v>2498</v>
      </c>
      <c r="R1711" s="2" t="s">
        <v>977</v>
      </c>
      <c r="S1711" s="3" t="s">
        <v>2499</v>
      </c>
      <c r="T1711" s="3" t="s">
        <v>2496</v>
      </c>
      <c r="U1711" s="2">
        <v>50400</v>
      </c>
      <c r="V1711" s="2">
        <v>1</v>
      </c>
      <c r="W1711" s="2">
        <v>0</v>
      </c>
      <c r="X1711" s="2" t="s">
        <v>6901</v>
      </c>
      <c r="Y1711" s="2" t="s">
        <v>6902</v>
      </c>
      <c r="Z1711" s="51">
        <v>45891.6409446412</v>
      </c>
      <c r="AB1711" s="2" t="s">
        <v>950</v>
      </c>
    </row>
    <row r="1712" spans="1:28" ht="15.75" x14ac:dyDescent="0.25">
      <c r="A1712" s="2">
        <v>1711</v>
      </c>
      <c r="B1712" s="50" t="s">
        <v>6903</v>
      </c>
      <c r="C1712" s="47">
        <f ca="1">SUMIF([1]Data!$AC$2:$AC$173,C1712,[1]Data!$AD$2:$AD$173)</f>
        <v>0</v>
      </c>
      <c r="D1712" s="51">
        <v>45891</v>
      </c>
      <c r="E1712" s="51">
        <v>45896</v>
      </c>
      <c r="F1712" s="52">
        <v>45891.644567974501</v>
      </c>
      <c r="G1712" s="3" t="s">
        <v>6904</v>
      </c>
      <c r="H1712" s="51"/>
      <c r="I1712" s="2" t="s">
        <v>2487</v>
      </c>
      <c r="J1712" s="3" t="s">
        <v>2488</v>
      </c>
      <c r="K1712" s="2" t="s">
        <v>2489</v>
      </c>
      <c r="L1712" s="2" t="s">
        <v>2490</v>
      </c>
      <c r="M1712" s="3" t="s">
        <v>6905</v>
      </c>
      <c r="N1712" s="2" t="s">
        <v>6906</v>
      </c>
      <c r="O1712" s="2" t="s">
        <v>6907</v>
      </c>
      <c r="P1712" s="2">
        <v>10</v>
      </c>
      <c r="Q1712" s="3" t="s">
        <v>2519</v>
      </c>
      <c r="R1712" s="2" t="s">
        <v>951</v>
      </c>
      <c r="S1712" s="3" t="s">
        <v>2520</v>
      </c>
      <c r="T1712" s="3" t="s">
        <v>2496</v>
      </c>
      <c r="U1712" s="2">
        <v>111058</v>
      </c>
      <c r="V1712" s="2">
        <v>1</v>
      </c>
      <c r="W1712" s="2">
        <v>0</v>
      </c>
      <c r="X1712" s="2" t="s">
        <v>6908</v>
      </c>
      <c r="Z1712" s="51">
        <v>45891.644567210598</v>
      </c>
      <c r="AA1712" s="2" t="s">
        <v>6909</v>
      </c>
      <c r="AB1712" s="2" t="s">
        <v>950</v>
      </c>
    </row>
    <row r="1713" spans="1:28" ht="15.75" x14ac:dyDescent="0.25">
      <c r="A1713" s="2">
        <v>1712</v>
      </c>
      <c r="B1713" s="50" t="s">
        <v>6910</v>
      </c>
      <c r="C1713" s="47">
        <f ca="1">SUMIF([1]Data!$AC$2:$AC$173,C1713,[1]Data!$AD$2:$AD$173)</f>
        <v>0</v>
      </c>
      <c r="D1713" s="51">
        <v>45891</v>
      </c>
      <c r="E1713" s="51">
        <v>45891</v>
      </c>
      <c r="F1713" s="52">
        <v>45891.644692592599</v>
      </c>
      <c r="G1713" s="3" t="s">
        <v>6911</v>
      </c>
      <c r="H1713" s="51"/>
      <c r="I1713" s="2" t="s">
        <v>2487</v>
      </c>
      <c r="J1713" s="3" t="s">
        <v>2488</v>
      </c>
      <c r="K1713" s="2" t="s">
        <v>2489</v>
      </c>
      <c r="L1713" s="2" t="s">
        <v>2490</v>
      </c>
      <c r="M1713" s="3" t="s">
        <v>6912</v>
      </c>
      <c r="N1713" s="2" t="s">
        <v>6913</v>
      </c>
      <c r="O1713" s="2" t="s">
        <v>6914</v>
      </c>
      <c r="P1713" s="2">
        <v>10</v>
      </c>
      <c r="Q1713" s="3" t="s">
        <v>2528</v>
      </c>
      <c r="R1713" s="2" t="s">
        <v>965</v>
      </c>
      <c r="S1713" s="3" t="s">
        <v>2529</v>
      </c>
      <c r="T1713" s="3" t="s">
        <v>2496</v>
      </c>
      <c r="U1713" s="2">
        <v>74250</v>
      </c>
      <c r="V1713" s="2">
        <v>3</v>
      </c>
      <c r="W1713" s="2">
        <v>0</v>
      </c>
      <c r="X1713" s="2" t="s">
        <v>6913</v>
      </c>
      <c r="Z1713" s="51">
        <v>45891.644691631896</v>
      </c>
      <c r="AA1713" s="2" t="s">
        <v>6915</v>
      </c>
      <c r="AB1713" s="2" t="s">
        <v>950</v>
      </c>
    </row>
    <row r="1714" spans="1:28" ht="15.75" x14ac:dyDescent="0.25">
      <c r="A1714" s="2">
        <v>1713</v>
      </c>
      <c r="B1714" s="50" t="s">
        <v>6916</v>
      </c>
      <c r="C1714" s="47">
        <f ca="1">SUMIF([1]Data!$AC$2:$AC$173,C1714,[1]Data!$AD$2:$AD$173)</f>
        <v>0</v>
      </c>
      <c r="D1714" s="51">
        <v>45891</v>
      </c>
      <c r="E1714" s="51">
        <v>45891</v>
      </c>
      <c r="F1714" s="52">
        <v>45891.645198263897</v>
      </c>
      <c r="G1714" s="3" t="s">
        <v>6917</v>
      </c>
      <c r="H1714" s="51"/>
      <c r="I1714" s="2" t="s">
        <v>2487</v>
      </c>
      <c r="J1714" s="3" t="s">
        <v>2488</v>
      </c>
      <c r="K1714" s="2" t="s">
        <v>2489</v>
      </c>
      <c r="L1714" s="2" t="s">
        <v>2490</v>
      </c>
      <c r="M1714" s="3" t="s">
        <v>6912</v>
      </c>
      <c r="N1714" s="2" t="s">
        <v>6913</v>
      </c>
      <c r="O1714" s="2" t="s">
        <v>6914</v>
      </c>
      <c r="P1714" s="2">
        <v>10</v>
      </c>
      <c r="Q1714" s="3" t="s">
        <v>2528</v>
      </c>
      <c r="R1714" s="2" t="s">
        <v>965</v>
      </c>
      <c r="S1714" s="3" t="s">
        <v>2529</v>
      </c>
      <c r="T1714" s="3" t="s">
        <v>2496</v>
      </c>
      <c r="U1714" s="2">
        <v>74250</v>
      </c>
      <c r="V1714" s="2">
        <v>3</v>
      </c>
      <c r="W1714" s="2">
        <v>0</v>
      </c>
      <c r="X1714" s="2" t="s">
        <v>6913</v>
      </c>
      <c r="Z1714" s="51">
        <v>45891.645197256898</v>
      </c>
      <c r="AA1714" s="2" t="s">
        <v>6918</v>
      </c>
      <c r="AB1714" s="2" t="s">
        <v>950</v>
      </c>
    </row>
    <row r="1715" spans="1:28" ht="15.75" x14ac:dyDescent="0.25">
      <c r="A1715" s="2">
        <v>1714</v>
      </c>
      <c r="B1715" s="50" t="s">
        <v>6919</v>
      </c>
      <c r="C1715" s="47">
        <f ca="1">SUMIF([1]Data!$AC$2:$AC$173,C1715,[1]Data!$AD$2:$AD$173)</f>
        <v>0</v>
      </c>
      <c r="D1715" s="51">
        <v>45891</v>
      </c>
      <c r="E1715" s="51">
        <v>45891</v>
      </c>
      <c r="F1715" s="52">
        <v>45891.6451991551</v>
      </c>
      <c r="G1715" s="3" t="s">
        <v>6917</v>
      </c>
      <c r="H1715" s="51"/>
      <c r="I1715" s="2" t="s">
        <v>2487</v>
      </c>
      <c r="J1715" s="3" t="s">
        <v>2488</v>
      </c>
      <c r="K1715" s="2" t="s">
        <v>2489</v>
      </c>
      <c r="L1715" s="2" t="s">
        <v>2490</v>
      </c>
      <c r="M1715" s="3" t="s">
        <v>6920</v>
      </c>
      <c r="N1715" s="2" t="s">
        <v>6921</v>
      </c>
      <c r="O1715" s="2" t="s">
        <v>6922</v>
      </c>
      <c r="P1715" s="2">
        <v>10</v>
      </c>
      <c r="Q1715" s="3" t="s">
        <v>2510</v>
      </c>
      <c r="R1715" s="2" t="s">
        <v>955</v>
      </c>
      <c r="S1715" s="3" t="s">
        <v>2511</v>
      </c>
      <c r="T1715" s="3" t="s">
        <v>2496</v>
      </c>
      <c r="U1715" s="2">
        <v>46000</v>
      </c>
      <c r="V1715" s="2">
        <v>4</v>
      </c>
      <c r="W1715" s="2">
        <v>0</v>
      </c>
      <c r="X1715" s="2" t="s">
        <v>6921</v>
      </c>
      <c r="Z1715" s="51">
        <v>45891.645198344901</v>
      </c>
      <c r="AB1715" s="2" t="s">
        <v>950</v>
      </c>
    </row>
    <row r="1716" spans="1:28" ht="15.75" x14ac:dyDescent="0.25">
      <c r="A1716" s="2">
        <v>1715</v>
      </c>
      <c r="B1716" s="50" t="s">
        <v>6923</v>
      </c>
      <c r="C1716" s="47">
        <f ca="1">SUMIF([1]Data!$AC$2:$AC$173,C1716,[1]Data!$AD$2:$AD$173)</f>
        <v>0</v>
      </c>
      <c r="D1716" s="51">
        <v>45891</v>
      </c>
      <c r="E1716" s="51">
        <v>45891</v>
      </c>
      <c r="F1716" s="52">
        <v>45891.645607673599</v>
      </c>
      <c r="G1716" s="3" t="s">
        <v>6924</v>
      </c>
      <c r="H1716" s="51"/>
      <c r="I1716" s="2" t="s">
        <v>2487</v>
      </c>
      <c r="J1716" s="3" t="s">
        <v>2488</v>
      </c>
      <c r="K1716" s="2" t="s">
        <v>2489</v>
      </c>
      <c r="L1716" s="2" t="s">
        <v>2490</v>
      </c>
      <c r="M1716" s="3" t="s">
        <v>6925</v>
      </c>
      <c r="N1716" s="2" t="s">
        <v>6926</v>
      </c>
      <c r="O1716" s="2" t="s">
        <v>6927</v>
      </c>
      <c r="P1716" s="2">
        <v>10</v>
      </c>
      <c r="Q1716" s="3" t="s">
        <v>2502</v>
      </c>
      <c r="R1716" s="2" t="s">
        <v>981</v>
      </c>
      <c r="S1716" s="3" t="s">
        <v>2503</v>
      </c>
      <c r="T1716" s="3" t="s">
        <v>2496</v>
      </c>
      <c r="U1716" s="2">
        <v>50182</v>
      </c>
      <c r="V1716" s="2">
        <v>2</v>
      </c>
      <c r="W1716" s="2">
        <v>0</v>
      </c>
      <c r="X1716" s="2" t="s">
        <v>6928</v>
      </c>
      <c r="Y1716" s="2" t="s">
        <v>6929</v>
      </c>
      <c r="Z1716" s="51">
        <v>45891.645606828701</v>
      </c>
      <c r="AA1716" s="2" t="s">
        <v>6930</v>
      </c>
      <c r="AB1716" s="2" t="s">
        <v>950</v>
      </c>
    </row>
    <row r="1717" spans="1:28" ht="15.75" x14ac:dyDescent="0.25">
      <c r="A1717" s="2">
        <v>1716</v>
      </c>
      <c r="B1717" s="50" t="s">
        <v>6931</v>
      </c>
      <c r="C1717" s="47">
        <f ca="1">SUMIF([1]Data!$AC$2:$AC$173,C1717,[1]Data!$AD$2:$AD$173)</f>
        <v>0</v>
      </c>
      <c r="D1717" s="51">
        <v>45891</v>
      </c>
      <c r="E1717" s="51">
        <v>45896</v>
      </c>
      <c r="F1717" s="52">
        <v>45891.646483645804</v>
      </c>
      <c r="G1717" s="3" t="s">
        <v>6932</v>
      </c>
      <c r="H1717" s="51"/>
      <c r="I1717" s="2" t="s">
        <v>2487</v>
      </c>
      <c r="J1717" s="3" t="s">
        <v>2488</v>
      </c>
      <c r="K1717" s="2" t="s">
        <v>2489</v>
      </c>
      <c r="L1717" s="2" t="s">
        <v>2490</v>
      </c>
      <c r="M1717" s="3" t="s">
        <v>6933</v>
      </c>
      <c r="N1717" s="2" t="s">
        <v>6934</v>
      </c>
      <c r="O1717" s="2" t="s">
        <v>6935</v>
      </c>
      <c r="P1717" s="2">
        <v>10</v>
      </c>
      <c r="Q1717" s="3" t="s">
        <v>2519</v>
      </c>
      <c r="R1717" s="2" t="s">
        <v>951</v>
      </c>
      <c r="S1717" s="3" t="s">
        <v>2520</v>
      </c>
      <c r="T1717" s="3" t="s">
        <v>2496</v>
      </c>
      <c r="U1717" s="2">
        <v>111058</v>
      </c>
      <c r="V1717" s="2">
        <v>1</v>
      </c>
      <c r="W1717" s="2">
        <v>0</v>
      </c>
      <c r="X1717" s="2" t="s">
        <v>6934</v>
      </c>
      <c r="Z1717" s="51">
        <v>45891.646482905096</v>
      </c>
      <c r="AB1717" s="2" t="s">
        <v>950</v>
      </c>
    </row>
    <row r="1718" spans="1:28" ht="15.75" x14ac:dyDescent="0.25">
      <c r="A1718" s="2">
        <v>1717</v>
      </c>
      <c r="B1718" s="50" t="s">
        <v>6931</v>
      </c>
      <c r="C1718" s="47">
        <f ca="1">SUMIF([1]Data!$AC$2:$AC$173,C1718,[1]Data!$AD$2:$AD$173)</f>
        <v>0</v>
      </c>
      <c r="D1718" s="51">
        <v>45891</v>
      </c>
      <c r="E1718" s="51">
        <v>45896</v>
      </c>
      <c r="F1718" s="52">
        <v>45891.646483645804</v>
      </c>
      <c r="G1718" s="3" t="s">
        <v>6932</v>
      </c>
      <c r="H1718" s="51"/>
      <c r="I1718" s="2" t="s">
        <v>2487</v>
      </c>
      <c r="J1718" s="3" t="s">
        <v>2488</v>
      </c>
      <c r="K1718" s="2" t="s">
        <v>2489</v>
      </c>
      <c r="L1718" s="2" t="s">
        <v>2490</v>
      </c>
      <c r="M1718" s="3" t="s">
        <v>6933</v>
      </c>
      <c r="N1718" s="2" t="s">
        <v>6934</v>
      </c>
      <c r="O1718" s="2" t="s">
        <v>6935</v>
      </c>
      <c r="P1718" s="2">
        <v>20</v>
      </c>
      <c r="Q1718" s="3" t="s">
        <v>2592</v>
      </c>
      <c r="R1718" s="2" t="s">
        <v>959</v>
      </c>
      <c r="S1718" s="3" t="s">
        <v>2593</v>
      </c>
      <c r="T1718" s="3" t="s">
        <v>2496</v>
      </c>
      <c r="U1718" s="2">
        <v>70950</v>
      </c>
      <c r="V1718" s="2">
        <v>2</v>
      </c>
      <c r="W1718" s="2">
        <v>0</v>
      </c>
      <c r="X1718" s="2" t="s">
        <v>6934</v>
      </c>
      <c r="Z1718" s="51">
        <v>45891.646482905096</v>
      </c>
      <c r="AB1718" s="2" t="s">
        <v>950</v>
      </c>
    </row>
    <row r="1719" spans="1:28" ht="15.75" x14ac:dyDescent="0.25">
      <c r="A1719" s="2">
        <v>1718</v>
      </c>
      <c r="B1719" s="50" t="s">
        <v>6931</v>
      </c>
      <c r="C1719" s="47">
        <f ca="1">SUMIF([1]Data!$AC$2:$AC$173,C1719,[1]Data!$AD$2:$AD$173)</f>
        <v>0</v>
      </c>
      <c r="D1719" s="51">
        <v>45891</v>
      </c>
      <c r="E1719" s="51">
        <v>45896</v>
      </c>
      <c r="F1719" s="52">
        <v>45891.646483645804</v>
      </c>
      <c r="G1719" s="3" t="s">
        <v>6932</v>
      </c>
      <c r="H1719" s="51"/>
      <c r="I1719" s="2" t="s">
        <v>2487</v>
      </c>
      <c r="J1719" s="3" t="s">
        <v>2488</v>
      </c>
      <c r="K1719" s="2" t="s">
        <v>2489</v>
      </c>
      <c r="L1719" s="2" t="s">
        <v>2490</v>
      </c>
      <c r="M1719" s="3" t="s">
        <v>6933</v>
      </c>
      <c r="N1719" s="2" t="s">
        <v>6934</v>
      </c>
      <c r="O1719" s="2" t="s">
        <v>6935</v>
      </c>
      <c r="P1719" s="2">
        <v>30</v>
      </c>
      <c r="Q1719" s="3" t="s">
        <v>2556</v>
      </c>
      <c r="R1719" s="2" t="s">
        <v>960</v>
      </c>
      <c r="S1719" s="3" t="s">
        <v>2557</v>
      </c>
      <c r="T1719" s="3" t="s">
        <v>2496</v>
      </c>
      <c r="U1719" s="2">
        <v>55595</v>
      </c>
      <c r="V1719" s="2">
        <v>2</v>
      </c>
      <c r="W1719" s="2">
        <v>0</v>
      </c>
      <c r="X1719" s="2" t="s">
        <v>6934</v>
      </c>
      <c r="Z1719" s="51">
        <v>45891.646482905096</v>
      </c>
      <c r="AB1719" s="2" t="s">
        <v>950</v>
      </c>
    </row>
    <row r="1720" spans="1:28" ht="15.75" x14ac:dyDescent="0.25">
      <c r="A1720" s="2">
        <v>1719</v>
      </c>
      <c r="B1720" s="50" t="s">
        <v>6931</v>
      </c>
      <c r="C1720" s="47">
        <f ca="1">SUMIF([1]Data!$AC$2:$AC$173,C1720,[1]Data!$AD$2:$AD$173)</f>
        <v>0</v>
      </c>
      <c r="D1720" s="51">
        <v>45891</v>
      </c>
      <c r="E1720" s="51">
        <v>45896</v>
      </c>
      <c r="F1720" s="52">
        <v>45891.646483645804</v>
      </c>
      <c r="G1720" s="3" t="s">
        <v>6932</v>
      </c>
      <c r="H1720" s="51"/>
      <c r="I1720" s="2" t="s">
        <v>2487</v>
      </c>
      <c r="J1720" s="3" t="s">
        <v>2488</v>
      </c>
      <c r="K1720" s="2" t="s">
        <v>2489</v>
      </c>
      <c r="L1720" s="2" t="s">
        <v>2490</v>
      </c>
      <c r="M1720" s="3" t="s">
        <v>6933</v>
      </c>
      <c r="N1720" s="2" t="s">
        <v>6934</v>
      </c>
      <c r="O1720" s="2" t="s">
        <v>6935</v>
      </c>
      <c r="P1720" s="2">
        <v>40</v>
      </c>
      <c r="Q1720" s="3" t="s">
        <v>2494</v>
      </c>
      <c r="R1720" s="2" t="s">
        <v>1079</v>
      </c>
      <c r="S1720" s="3" t="s">
        <v>2495</v>
      </c>
      <c r="T1720" s="3" t="s">
        <v>2496</v>
      </c>
      <c r="U1720" s="2">
        <v>49500</v>
      </c>
      <c r="V1720" s="2">
        <v>1</v>
      </c>
      <c r="W1720" s="2">
        <v>0</v>
      </c>
      <c r="X1720" s="2" t="s">
        <v>6934</v>
      </c>
      <c r="Z1720" s="51">
        <v>45891.646482905096</v>
      </c>
      <c r="AB1720" s="2" t="s">
        <v>950</v>
      </c>
    </row>
    <row r="1721" spans="1:28" ht="15.75" x14ac:dyDescent="0.25">
      <c r="A1721" s="2">
        <v>1720</v>
      </c>
      <c r="B1721" s="50" t="s">
        <v>6936</v>
      </c>
      <c r="C1721" s="47">
        <f ca="1">SUMIF([1]Data!$AC$2:$AC$173,C1721,[1]Data!$AD$2:$AD$173)</f>
        <v>0</v>
      </c>
      <c r="D1721" s="51">
        <v>45891</v>
      </c>
      <c r="E1721" s="51">
        <v>45896</v>
      </c>
      <c r="F1721" s="52">
        <v>45891.647877199102</v>
      </c>
      <c r="G1721" s="3" t="s">
        <v>6937</v>
      </c>
      <c r="H1721" s="51"/>
      <c r="I1721" s="2" t="s">
        <v>2487</v>
      </c>
      <c r="J1721" s="3" t="s">
        <v>2488</v>
      </c>
      <c r="K1721" s="2" t="s">
        <v>2489</v>
      </c>
      <c r="L1721" s="2" t="s">
        <v>2490</v>
      </c>
      <c r="M1721" s="3" t="s">
        <v>6938</v>
      </c>
      <c r="N1721" s="2" t="s">
        <v>6939</v>
      </c>
      <c r="O1721" s="2" t="s">
        <v>6940</v>
      </c>
      <c r="P1721" s="2">
        <v>10</v>
      </c>
      <c r="Q1721" s="3" t="s">
        <v>2556</v>
      </c>
      <c r="R1721" s="2" t="s">
        <v>960</v>
      </c>
      <c r="S1721" s="3" t="s">
        <v>2557</v>
      </c>
      <c r="T1721" s="3" t="s">
        <v>2496</v>
      </c>
      <c r="U1721" s="2">
        <v>55595</v>
      </c>
      <c r="V1721" s="2">
        <v>1</v>
      </c>
      <c r="W1721" s="2">
        <v>0</v>
      </c>
      <c r="X1721" s="2" t="s">
        <v>6939</v>
      </c>
      <c r="Z1721" s="51">
        <v>45891.647876273099</v>
      </c>
      <c r="AB1721" s="2" t="s">
        <v>950</v>
      </c>
    </row>
    <row r="1722" spans="1:28" ht="15.75" x14ac:dyDescent="0.25">
      <c r="A1722" s="2">
        <v>1721</v>
      </c>
      <c r="B1722" s="50" t="s">
        <v>6936</v>
      </c>
      <c r="C1722" s="47">
        <f ca="1">SUMIF([1]Data!$AC$2:$AC$173,C1722,[1]Data!$AD$2:$AD$173)</f>
        <v>0</v>
      </c>
      <c r="D1722" s="51">
        <v>45891</v>
      </c>
      <c r="E1722" s="51">
        <v>45896</v>
      </c>
      <c r="F1722" s="52">
        <v>45891.647877199102</v>
      </c>
      <c r="G1722" s="3" t="s">
        <v>6937</v>
      </c>
      <c r="H1722" s="51"/>
      <c r="I1722" s="2" t="s">
        <v>2487</v>
      </c>
      <c r="J1722" s="3" t="s">
        <v>2488</v>
      </c>
      <c r="K1722" s="2" t="s">
        <v>2489</v>
      </c>
      <c r="L1722" s="2" t="s">
        <v>2490</v>
      </c>
      <c r="M1722" s="3" t="s">
        <v>6938</v>
      </c>
      <c r="N1722" s="2" t="s">
        <v>6939</v>
      </c>
      <c r="O1722" s="2" t="s">
        <v>6940</v>
      </c>
      <c r="P1722" s="2">
        <v>20</v>
      </c>
      <c r="Q1722" s="3" t="s">
        <v>2592</v>
      </c>
      <c r="R1722" s="2" t="s">
        <v>959</v>
      </c>
      <c r="S1722" s="3" t="s">
        <v>2593</v>
      </c>
      <c r="T1722" s="3" t="s">
        <v>2496</v>
      </c>
      <c r="U1722" s="2">
        <v>70950</v>
      </c>
      <c r="V1722" s="2">
        <v>1</v>
      </c>
      <c r="W1722" s="2">
        <v>0</v>
      </c>
      <c r="X1722" s="2" t="s">
        <v>6939</v>
      </c>
      <c r="Z1722" s="51">
        <v>45891.647876273099</v>
      </c>
      <c r="AB1722" s="2" t="s">
        <v>950</v>
      </c>
    </row>
    <row r="1723" spans="1:28" ht="15.75" x14ac:dyDescent="0.25">
      <c r="A1723" s="2">
        <v>1722</v>
      </c>
      <c r="B1723" s="50" t="s">
        <v>6936</v>
      </c>
      <c r="C1723" s="47">
        <f ca="1">SUMIF([1]Data!$AC$2:$AC$173,C1723,[1]Data!$AD$2:$AD$173)</f>
        <v>0</v>
      </c>
      <c r="D1723" s="51">
        <v>45891</v>
      </c>
      <c r="E1723" s="51">
        <v>45896</v>
      </c>
      <c r="F1723" s="52">
        <v>45891.647877199102</v>
      </c>
      <c r="G1723" s="3" t="s">
        <v>6937</v>
      </c>
      <c r="H1723" s="51"/>
      <c r="I1723" s="2" t="s">
        <v>2487</v>
      </c>
      <c r="J1723" s="3" t="s">
        <v>2488</v>
      </c>
      <c r="K1723" s="2" t="s">
        <v>2489</v>
      </c>
      <c r="L1723" s="2" t="s">
        <v>2490</v>
      </c>
      <c r="M1723" s="3" t="s">
        <v>6938</v>
      </c>
      <c r="N1723" s="2" t="s">
        <v>6939</v>
      </c>
      <c r="O1723" s="2" t="s">
        <v>6940</v>
      </c>
      <c r="P1723" s="2">
        <v>30</v>
      </c>
      <c r="Q1723" s="3" t="s">
        <v>2528</v>
      </c>
      <c r="R1723" s="2" t="s">
        <v>965</v>
      </c>
      <c r="S1723" s="3" t="s">
        <v>2529</v>
      </c>
      <c r="T1723" s="3" t="s">
        <v>2496</v>
      </c>
      <c r="U1723" s="2">
        <v>74250</v>
      </c>
      <c r="V1723" s="2">
        <v>1</v>
      </c>
      <c r="W1723" s="2">
        <v>0</v>
      </c>
      <c r="X1723" s="2" t="s">
        <v>6939</v>
      </c>
      <c r="Z1723" s="51">
        <v>45891.647876273099</v>
      </c>
      <c r="AB1723" s="2" t="s">
        <v>950</v>
      </c>
    </row>
    <row r="1724" spans="1:28" ht="15.75" x14ac:dyDescent="0.25">
      <c r="A1724" s="2">
        <v>1723</v>
      </c>
      <c r="B1724" s="50" t="s">
        <v>6936</v>
      </c>
      <c r="C1724" s="47">
        <f ca="1">SUMIF([1]Data!$AC$2:$AC$173,C1724,[1]Data!$AD$2:$AD$173)</f>
        <v>0</v>
      </c>
      <c r="D1724" s="51">
        <v>45891</v>
      </c>
      <c r="E1724" s="51">
        <v>45896</v>
      </c>
      <c r="F1724" s="52">
        <v>45891.647877199102</v>
      </c>
      <c r="G1724" s="3" t="s">
        <v>6937</v>
      </c>
      <c r="H1724" s="51"/>
      <c r="I1724" s="2" t="s">
        <v>2487</v>
      </c>
      <c r="J1724" s="3" t="s">
        <v>2488</v>
      </c>
      <c r="K1724" s="2" t="s">
        <v>2489</v>
      </c>
      <c r="L1724" s="2" t="s">
        <v>2490</v>
      </c>
      <c r="M1724" s="3" t="s">
        <v>6938</v>
      </c>
      <c r="N1724" s="2" t="s">
        <v>6939</v>
      </c>
      <c r="O1724" s="2" t="s">
        <v>6940</v>
      </c>
      <c r="P1724" s="2">
        <v>40</v>
      </c>
      <c r="Q1724" s="3" t="s">
        <v>2502</v>
      </c>
      <c r="R1724" s="2" t="s">
        <v>981</v>
      </c>
      <c r="S1724" s="3" t="s">
        <v>2503</v>
      </c>
      <c r="T1724" s="3" t="s">
        <v>2496</v>
      </c>
      <c r="U1724" s="2">
        <v>50182</v>
      </c>
      <c r="V1724" s="2">
        <v>2</v>
      </c>
      <c r="W1724" s="2">
        <v>0</v>
      </c>
      <c r="X1724" s="2" t="s">
        <v>6939</v>
      </c>
      <c r="Z1724" s="51">
        <v>45891.647876273099</v>
      </c>
      <c r="AB1724" s="2" t="s">
        <v>950</v>
      </c>
    </row>
    <row r="1725" spans="1:28" ht="15.75" x14ac:dyDescent="0.25">
      <c r="A1725" s="2">
        <v>1724</v>
      </c>
      <c r="B1725" s="50" t="s">
        <v>6941</v>
      </c>
      <c r="C1725" s="47">
        <f ca="1">SUMIF([1]Data!$AC$2:$AC$173,C1725,[1]Data!$AD$2:$AD$173)</f>
        <v>0</v>
      </c>
      <c r="D1725" s="51">
        <v>45891</v>
      </c>
      <c r="E1725" s="51">
        <v>45896</v>
      </c>
      <c r="F1725" s="52">
        <v>45891.647879861099</v>
      </c>
      <c r="G1725" s="3" t="s">
        <v>6937</v>
      </c>
      <c r="H1725" s="51"/>
      <c r="I1725" s="2" t="s">
        <v>2487</v>
      </c>
      <c r="J1725" s="3" t="s">
        <v>2488</v>
      </c>
      <c r="K1725" s="2" t="s">
        <v>2489</v>
      </c>
      <c r="L1725" s="2" t="s">
        <v>2490</v>
      </c>
      <c r="M1725" s="3" t="s">
        <v>6942</v>
      </c>
      <c r="N1725" s="2" t="s">
        <v>6943</v>
      </c>
      <c r="O1725" s="2" t="s">
        <v>6944</v>
      </c>
      <c r="P1725" s="2">
        <v>10</v>
      </c>
      <c r="Q1725" s="3" t="s">
        <v>2563</v>
      </c>
      <c r="R1725" s="2" t="s">
        <v>961</v>
      </c>
      <c r="S1725" s="3" t="s">
        <v>2564</v>
      </c>
      <c r="T1725" s="3" t="s">
        <v>2496</v>
      </c>
      <c r="U1725" s="2">
        <v>73431</v>
      </c>
      <c r="V1725" s="2">
        <v>1</v>
      </c>
      <c r="W1725" s="2">
        <v>0</v>
      </c>
      <c r="X1725" s="2" t="s">
        <v>6943</v>
      </c>
      <c r="Z1725" s="51">
        <v>45891.6478790162</v>
      </c>
      <c r="AB1725" s="2" t="s">
        <v>950</v>
      </c>
    </row>
    <row r="1726" spans="1:28" ht="15.75" x14ac:dyDescent="0.25">
      <c r="A1726" s="2">
        <v>1725</v>
      </c>
      <c r="B1726" s="50" t="s">
        <v>6941</v>
      </c>
      <c r="C1726" s="47">
        <f ca="1">SUMIF([1]Data!$AC$2:$AC$173,C1726,[1]Data!$AD$2:$AD$173)</f>
        <v>0</v>
      </c>
      <c r="D1726" s="51">
        <v>45891</v>
      </c>
      <c r="E1726" s="51">
        <v>45896</v>
      </c>
      <c r="F1726" s="52">
        <v>45891.647879861099</v>
      </c>
      <c r="G1726" s="3" t="s">
        <v>6937</v>
      </c>
      <c r="H1726" s="51"/>
      <c r="I1726" s="2" t="s">
        <v>2487</v>
      </c>
      <c r="J1726" s="3" t="s">
        <v>2488</v>
      </c>
      <c r="K1726" s="2" t="s">
        <v>2489</v>
      </c>
      <c r="L1726" s="2" t="s">
        <v>2490</v>
      </c>
      <c r="M1726" s="3" t="s">
        <v>6942</v>
      </c>
      <c r="N1726" s="2" t="s">
        <v>6943</v>
      </c>
      <c r="O1726" s="2" t="s">
        <v>6944</v>
      </c>
      <c r="P1726" s="2">
        <v>20</v>
      </c>
      <c r="Q1726" s="3" t="s">
        <v>2519</v>
      </c>
      <c r="R1726" s="2" t="s">
        <v>951</v>
      </c>
      <c r="S1726" s="3" t="s">
        <v>2520</v>
      </c>
      <c r="T1726" s="3" t="s">
        <v>2496</v>
      </c>
      <c r="U1726" s="2">
        <v>111058</v>
      </c>
      <c r="V1726" s="2">
        <v>1</v>
      </c>
      <c r="W1726" s="2">
        <v>0</v>
      </c>
      <c r="X1726" s="2" t="s">
        <v>6943</v>
      </c>
      <c r="Z1726" s="51">
        <v>45891.6478790162</v>
      </c>
      <c r="AB1726" s="2" t="s">
        <v>950</v>
      </c>
    </row>
    <row r="1727" spans="1:28" ht="15.75" x14ac:dyDescent="0.25">
      <c r="A1727" s="2">
        <v>1726</v>
      </c>
      <c r="B1727" s="50" t="s">
        <v>6941</v>
      </c>
      <c r="C1727" s="47">
        <f ca="1">SUMIF([1]Data!$AC$2:$AC$173,C1727,[1]Data!$AD$2:$AD$173)</f>
        <v>0</v>
      </c>
      <c r="D1727" s="51">
        <v>45891</v>
      </c>
      <c r="E1727" s="51">
        <v>45896</v>
      </c>
      <c r="F1727" s="52">
        <v>45891.647879861099</v>
      </c>
      <c r="G1727" s="3" t="s">
        <v>6937</v>
      </c>
      <c r="H1727" s="51"/>
      <c r="I1727" s="2" t="s">
        <v>2487</v>
      </c>
      <c r="J1727" s="3" t="s">
        <v>2488</v>
      </c>
      <c r="K1727" s="2" t="s">
        <v>2489</v>
      </c>
      <c r="L1727" s="2" t="s">
        <v>2490</v>
      </c>
      <c r="M1727" s="3" t="s">
        <v>6942</v>
      </c>
      <c r="N1727" s="2" t="s">
        <v>6943</v>
      </c>
      <c r="O1727" s="2" t="s">
        <v>6944</v>
      </c>
      <c r="P1727" s="2">
        <v>30</v>
      </c>
      <c r="Q1727" s="3" t="s">
        <v>2494</v>
      </c>
      <c r="R1727" s="2" t="s">
        <v>1079</v>
      </c>
      <c r="S1727" s="3" t="s">
        <v>2495</v>
      </c>
      <c r="T1727" s="3" t="s">
        <v>2496</v>
      </c>
      <c r="U1727" s="2">
        <v>49500</v>
      </c>
      <c r="V1727" s="2">
        <v>5</v>
      </c>
      <c r="W1727" s="2">
        <v>0</v>
      </c>
      <c r="X1727" s="2" t="s">
        <v>6943</v>
      </c>
      <c r="Z1727" s="51">
        <v>45891.6478790162</v>
      </c>
      <c r="AB1727" s="2" t="s">
        <v>950</v>
      </c>
    </row>
    <row r="1728" spans="1:28" ht="15.75" x14ac:dyDescent="0.25">
      <c r="A1728" s="2">
        <v>1727</v>
      </c>
      <c r="B1728" s="50" t="s">
        <v>6941</v>
      </c>
      <c r="C1728" s="47">
        <f ca="1">SUMIF([1]Data!$AC$2:$AC$173,C1728,[1]Data!$AD$2:$AD$173)</f>
        <v>0</v>
      </c>
      <c r="D1728" s="51">
        <v>45891</v>
      </c>
      <c r="E1728" s="51">
        <v>45896</v>
      </c>
      <c r="F1728" s="52">
        <v>45891.647879861099</v>
      </c>
      <c r="G1728" s="3" t="s">
        <v>6937</v>
      </c>
      <c r="H1728" s="51"/>
      <c r="I1728" s="2" t="s">
        <v>2487</v>
      </c>
      <c r="J1728" s="3" t="s">
        <v>2488</v>
      </c>
      <c r="K1728" s="2" t="s">
        <v>2489</v>
      </c>
      <c r="L1728" s="2" t="s">
        <v>2490</v>
      </c>
      <c r="M1728" s="3" t="s">
        <v>6942</v>
      </c>
      <c r="N1728" s="2" t="s">
        <v>6943</v>
      </c>
      <c r="O1728" s="2" t="s">
        <v>6944</v>
      </c>
      <c r="P1728" s="2">
        <v>40</v>
      </c>
      <c r="Q1728" s="3" t="s">
        <v>2592</v>
      </c>
      <c r="R1728" s="2" t="s">
        <v>959</v>
      </c>
      <c r="S1728" s="3" t="s">
        <v>2593</v>
      </c>
      <c r="T1728" s="3" t="s">
        <v>2496</v>
      </c>
      <c r="U1728" s="2">
        <v>70950</v>
      </c>
      <c r="V1728" s="2">
        <v>2</v>
      </c>
      <c r="W1728" s="2">
        <v>0</v>
      </c>
      <c r="X1728" s="2" t="s">
        <v>6943</v>
      </c>
      <c r="Z1728" s="51">
        <v>45891.6478790162</v>
      </c>
      <c r="AB1728" s="2" t="s">
        <v>950</v>
      </c>
    </row>
    <row r="1729" spans="1:28" ht="15.75" x14ac:dyDescent="0.25">
      <c r="A1729" s="2">
        <v>1728</v>
      </c>
      <c r="B1729" s="50" t="s">
        <v>6941</v>
      </c>
      <c r="C1729" s="47">
        <f ca="1">SUMIF([1]Data!$AC$2:$AC$173,C1729,[1]Data!$AD$2:$AD$173)</f>
        <v>0</v>
      </c>
      <c r="D1729" s="51">
        <v>45891</v>
      </c>
      <c r="E1729" s="51">
        <v>45896</v>
      </c>
      <c r="F1729" s="52">
        <v>45891.647879861099</v>
      </c>
      <c r="G1729" s="3" t="s">
        <v>6937</v>
      </c>
      <c r="H1729" s="51"/>
      <c r="I1729" s="2" t="s">
        <v>2487</v>
      </c>
      <c r="J1729" s="3" t="s">
        <v>2488</v>
      </c>
      <c r="K1729" s="2" t="s">
        <v>2489</v>
      </c>
      <c r="L1729" s="2" t="s">
        <v>2490</v>
      </c>
      <c r="M1729" s="3" t="s">
        <v>6942</v>
      </c>
      <c r="N1729" s="2" t="s">
        <v>6943</v>
      </c>
      <c r="O1729" s="2" t="s">
        <v>6944</v>
      </c>
      <c r="P1729" s="2">
        <v>50</v>
      </c>
      <c r="Q1729" s="3" t="s">
        <v>2502</v>
      </c>
      <c r="R1729" s="2" t="s">
        <v>981</v>
      </c>
      <c r="S1729" s="3" t="s">
        <v>2503</v>
      </c>
      <c r="T1729" s="3" t="s">
        <v>2496</v>
      </c>
      <c r="U1729" s="2">
        <v>50182</v>
      </c>
      <c r="V1729" s="2">
        <v>3</v>
      </c>
      <c r="W1729" s="2">
        <v>0</v>
      </c>
      <c r="X1729" s="2" t="s">
        <v>6943</v>
      </c>
      <c r="Z1729" s="51">
        <v>45891.6478790162</v>
      </c>
      <c r="AB1729" s="2" t="s">
        <v>950</v>
      </c>
    </row>
    <row r="1730" spans="1:28" ht="15.75" x14ac:dyDescent="0.25">
      <c r="A1730" s="2">
        <v>1729</v>
      </c>
      <c r="B1730" s="50" t="s">
        <v>6941</v>
      </c>
      <c r="C1730" s="47">
        <f ca="1">SUMIF([1]Data!$AC$2:$AC$173,C1730,[1]Data!$AD$2:$AD$173)</f>
        <v>0</v>
      </c>
      <c r="D1730" s="51">
        <v>45891</v>
      </c>
      <c r="E1730" s="51">
        <v>45896</v>
      </c>
      <c r="F1730" s="52">
        <v>45891.647879861099</v>
      </c>
      <c r="G1730" s="3" t="s">
        <v>6937</v>
      </c>
      <c r="H1730" s="51"/>
      <c r="I1730" s="2" t="s">
        <v>2487</v>
      </c>
      <c r="J1730" s="3" t="s">
        <v>2488</v>
      </c>
      <c r="K1730" s="2" t="s">
        <v>2489</v>
      </c>
      <c r="L1730" s="2" t="s">
        <v>2490</v>
      </c>
      <c r="M1730" s="3" t="s">
        <v>6942</v>
      </c>
      <c r="N1730" s="2" t="s">
        <v>6943</v>
      </c>
      <c r="O1730" s="2" t="s">
        <v>6944</v>
      </c>
      <c r="P1730" s="2">
        <v>60</v>
      </c>
      <c r="Q1730" s="3" t="s">
        <v>2528</v>
      </c>
      <c r="R1730" s="2" t="s">
        <v>965</v>
      </c>
      <c r="S1730" s="3" t="s">
        <v>2529</v>
      </c>
      <c r="T1730" s="3" t="s">
        <v>2496</v>
      </c>
      <c r="U1730" s="2">
        <v>74250</v>
      </c>
      <c r="V1730" s="2">
        <v>1</v>
      </c>
      <c r="W1730" s="2">
        <v>0</v>
      </c>
      <c r="X1730" s="2" t="s">
        <v>6943</v>
      </c>
      <c r="Z1730" s="51">
        <v>45891.6478790162</v>
      </c>
      <c r="AB1730" s="2" t="s">
        <v>950</v>
      </c>
    </row>
    <row r="1731" spans="1:28" ht="15.75" x14ac:dyDescent="0.25">
      <c r="A1731" s="2">
        <v>1730</v>
      </c>
      <c r="B1731" s="50" t="s">
        <v>6941</v>
      </c>
      <c r="C1731" s="47">
        <f ca="1">SUMIF([1]Data!$AC$2:$AC$173,C1731,[1]Data!$AD$2:$AD$173)</f>
        <v>0</v>
      </c>
      <c r="D1731" s="51">
        <v>45891</v>
      </c>
      <c r="E1731" s="51">
        <v>45896</v>
      </c>
      <c r="F1731" s="52">
        <v>45891.647879861099</v>
      </c>
      <c r="G1731" s="3" t="s">
        <v>6937</v>
      </c>
      <c r="H1731" s="51"/>
      <c r="I1731" s="2" t="s">
        <v>2487</v>
      </c>
      <c r="J1731" s="3" t="s">
        <v>2488</v>
      </c>
      <c r="K1731" s="2" t="s">
        <v>2489</v>
      </c>
      <c r="L1731" s="2" t="s">
        <v>2490</v>
      </c>
      <c r="M1731" s="3" t="s">
        <v>6942</v>
      </c>
      <c r="N1731" s="2" t="s">
        <v>6943</v>
      </c>
      <c r="O1731" s="2" t="s">
        <v>6944</v>
      </c>
      <c r="P1731" s="2">
        <v>70</v>
      </c>
      <c r="Q1731" s="3" t="s">
        <v>2494</v>
      </c>
      <c r="R1731" s="2" t="s">
        <v>1079</v>
      </c>
      <c r="S1731" s="3" t="s">
        <v>2495</v>
      </c>
      <c r="T1731" s="3" t="s">
        <v>2496</v>
      </c>
      <c r="U1731" s="2">
        <v>49500</v>
      </c>
      <c r="V1731" s="2">
        <v>1</v>
      </c>
      <c r="W1731" s="2">
        <v>0</v>
      </c>
      <c r="X1731" s="2" t="s">
        <v>6943</v>
      </c>
      <c r="Z1731" s="51">
        <v>45891.6478790162</v>
      </c>
      <c r="AB1731" s="2" t="s">
        <v>950</v>
      </c>
    </row>
    <row r="1732" spans="1:28" ht="15.75" x14ac:dyDescent="0.25">
      <c r="A1732" s="2">
        <v>1731</v>
      </c>
      <c r="B1732" s="50" t="s">
        <v>6945</v>
      </c>
      <c r="C1732" s="47">
        <f ca="1">SUMIF([1]Data!$AC$2:$AC$173,C1732,[1]Data!$AD$2:$AD$173)</f>
        <v>0</v>
      </c>
      <c r="D1732" s="51">
        <v>45891</v>
      </c>
      <c r="E1732" s="51">
        <v>45896</v>
      </c>
      <c r="F1732" s="52">
        <v>45891.648028159703</v>
      </c>
      <c r="G1732" s="3" t="s">
        <v>6946</v>
      </c>
      <c r="H1732" s="51"/>
      <c r="I1732" s="2" t="s">
        <v>2487</v>
      </c>
      <c r="J1732" s="3" t="s">
        <v>2488</v>
      </c>
      <c r="K1732" s="2" t="s">
        <v>2489</v>
      </c>
      <c r="L1732" s="2" t="s">
        <v>2490</v>
      </c>
      <c r="M1732" s="3" t="s">
        <v>6947</v>
      </c>
      <c r="N1732" s="2" t="s">
        <v>6948</v>
      </c>
      <c r="O1732" s="2" t="s">
        <v>6949</v>
      </c>
      <c r="P1732" s="2">
        <v>10</v>
      </c>
      <c r="Q1732" s="3" t="s">
        <v>2556</v>
      </c>
      <c r="R1732" s="2" t="s">
        <v>960</v>
      </c>
      <c r="S1732" s="3" t="s">
        <v>2557</v>
      </c>
      <c r="T1732" s="3" t="s">
        <v>2496</v>
      </c>
      <c r="U1732" s="2">
        <v>55595</v>
      </c>
      <c r="V1732" s="2">
        <v>1</v>
      </c>
      <c r="W1732" s="2">
        <v>0</v>
      </c>
      <c r="X1732" s="2" t="s">
        <v>6950</v>
      </c>
      <c r="Y1732" s="2" t="s">
        <v>6951</v>
      </c>
      <c r="Z1732" s="51">
        <v>45891.648027743096</v>
      </c>
      <c r="AA1732" s="2" t="s">
        <v>6952</v>
      </c>
      <c r="AB1732" s="2" t="s">
        <v>950</v>
      </c>
    </row>
    <row r="1733" spans="1:28" ht="15.75" x14ac:dyDescent="0.25">
      <c r="A1733" s="2">
        <v>1732</v>
      </c>
      <c r="B1733" s="50" t="s">
        <v>6945</v>
      </c>
      <c r="C1733" s="47">
        <f ca="1">SUMIF([1]Data!$AC$2:$AC$173,C1733,[1]Data!$AD$2:$AD$173)</f>
        <v>0</v>
      </c>
      <c r="D1733" s="51">
        <v>45891</v>
      </c>
      <c r="E1733" s="51">
        <v>45896</v>
      </c>
      <c r="F1733" s="52">
        <v>45891.648028159703</v>
      </c>
      <c r="G1733" s="3" t="s">
        <v>6946</v>
      </c>
      <c r="H1733" s="51"/>
      <c r="I1733" s="2" t="s">
        <v>2487</v>
      </c>
      <c r="J1733" s="3" t="s">
        <v>2488</v>
      </c>
      <c r="K1733" s="2" t="s">
        <v>2489</v>
      </c>
      <c r="L1733" s="2" t="s">
        <v>2490</v>
      </c>
      <c r="M1733" s="3" t="s">
        <v>6947</v>
      </c>
      <c r="N1733" s="2" t="s">
        <v>6948</v>
      </c>
      <c r="O1733" s="2" t="s">
        <v>6949</v>
      </c>
      <c r="P1733" s="2">
        <v>20</v>
      </c>
      <c r="Q1733" s="3" t="s">
        <v>2502</v>
      </c>
      <c r="R1733" s="2" t="s">
        <v>981</v>
      </c>
      <c r="S1733" s="3" t="s">
        <v>2503</v>
      </c>
      <c r="T1733" s="3" t="s">
        <v>2496</v>
      </c>
      <c r="U1733" s="2">
        <v>50182</v>
      </c>
      <c r="V1733" s="2">
        <v>2</v>
      </c>
      <c r="W1733" s="2">
        <v>0</v>
      </c>
      <c r="X1733" s="2" t="s">
        <v>6950</v>
      </c>
      <c r="Y1733" s="2" t="s">
        <v>6951</v>
      </c>
      <c r="Z1733" s="51">
        <v>45891.648027743096</v>
      </c>
      <c r="AA1733" s="2" t="s">
        <v>6952</v>
      </c>
      <c r="AB1733" s="2" t="s">
        <v>950</v>
      </c>
    </row>
    <row r="1734" spans="1:28" ht="15.75" x14ac:dyDescent="0.25">
      <c r="A1734" s="2">
        <v>1733</v>
      </c>
      <c r="B1734" s="50" t="s">
        <v>6945</v>
      </c>
      <c r="C1734" s="47">
        <f ca="1">SUMIF([1]Data!$AC$2:$AC$173,C1734,[1]Data!$AD$2:$AD$173)</f>
        <v>0</v>
      </c>
      <c r="D1734" s="51">
        <v>45891</v>
      </c>
      <c r="E1734" s="51">
        <v>45896</v>
      </c>
      <c r="F1734" s="52">
        <v>45891.648028159703</v>
      </c>
      <c r="G1734" s="3" t="s">
        <v>6946</v>
      </c>
      <c r="H1734" s="51"/>
      <c r="I1734" s="2" t="s">
        <v>2487</v>
      </c>
      <c r="J1734" s="3" t="s">
        <v>2488</v>
      </c>
      <c r="K1734" s="2" t="s">
        <v>2489</v>
      </c>
      <c r="L1734" s="2" t="s">
        <v>2490</v>
      </c>
      <c r="M1734" s="3" t="s">
        <v>6947</v>
      </c>
      <c r="N1734" s="2" t="s">
        <v>6948</v>
      </c>
      <c r="O1734" s="2" t="s">
        <v>6949</v>
      </c>
      <c r="P1734" s="2">
        <v>30</v>
      </c>
      <c r="Q1734" s="3" t="s">
        <v>2547</v>
      </c>
      <c r="R1734" s="2" t="s">
        <v>994</v>
      </c>
      <c r="S1734" s="3" t="s">
        <v>2548</v>
      </c>
      <c r="T1734" s="3" t="s">
        <v>2496</v>
      </c>
      <c r="U1734" s="2">
        <v>111606</v>
      </c>
      <c r="V1734" s="2">
        <v>2</v>
      </c>
      <c r="W1734" s="2">
        <v>0</v>
      </c>
      <c r="X1734" s="2" t="s">
        <v>6950</v>
      </c>
      <c r="Y1734" s="2" t="s">
        <v>6951</v>
      </c>
      <c r="Z1734" s="51">
        <v>45891.648027743096</v>
      </c>
      <c r="AA1734" s="2" t="s">
        <v>6952</v>
      </c>
      <c r="AB1734" s="2" t="s">
        <v>950</v>
      </c>
    </row>
    <row r="1735" spans="1:28" ht="15.75" x14ac:dyDescent="0.25">
      <c r="A1735" s="2">
        <v>1734</v>
      </c>
      <c r="B1735" s="50" t="s">
        <v>6945</v>
      </c>
      <c r="C1735" s="47">
        <f ca="1">SUMIF([1]Data!$AC$2:$AC$173,C1735,[1]Data!$AD$2:$AD$173)</f>
        <v>0</v>
      </c>
      <c r="D1735" s="51">
        <v>45891</v>
      </c>
      <c r="E1735" s="51">
        <v>45896</v>
      </c>
      <c r="F1735" s="52">
        <v>45891.648028159703</v>
      </c>
      <c r="G1735" s="3" t="s">
        <v>6946</v>
      </c>
      <c r="H1735" s="51"/>
      <c r="I1735" s="2" t="s">
        <v>2487</v>
      </c>
      <c r="J1735" s="3" t="s">
        <v>2488</v>
      </c>
      <c r="K1735" s="2" t="s">
        <v>2489</v>
      </c>
      <c r="L1735" s="2" t="s">
        <v>2490</v>
      </c>
      <c r="M1735" s="3" t="s">
        <v>6947</v>
      </c>
      <c r="N1735" s="2" t="s">
        <v>6948</v>
      </c>
      <c r="O1735" s="2" t="s">
        <v>6949</v>
      </c>
      <c r="P1735" s="2">
        <v>40</v>
      </c>
      <c r="Q1735" s="3" t="s">
        <v>2592</v>
      </c>
      <c r="R1735" s="2" t="s">
        <v>959</v>
      </c>
      <c r="S1735" s="3" t="s">
        <v>2593</v>
      </c>
      <c r="T1735" s="3" t="s">
        <v>2496</v>
      </c>
      <c r="U1735" s="2">
        <v>70950</v>
      </c>
      <c r="V1735" s="2">
        <v>1</v>
      </c>
      <c r="W1735" s="2">
        <v>0</v>
      </c>
      <c r="X1735" s="2" t="s">
        <v>6950</v>
      </c>
      <c r="Y1735" s="2" t="s">
        <v>6951</v>
      </c>
      <c r="Z1735" s="51">
        <v>45891.648027743096</v>
      </c>
      <c r="AA1735" s="2" t="s">
        <v>6952</v>
      </c>
      <c r="AB1735" s="2" t="s">
        <v>950</v>
      </c>
    </row>
    <row r="1736" spans="1:28" ht="15.75" x14ac:dyDescent="0.25">
      <c r="A1736" s="2">
        <v>1735</v>
      </c>
      <c r="B1736" s="50" t="s">
        <v>6953</v>
      </c>
      <c r="C1736" s="47">
        <f ca="1">SUMIF([1]Data!$AC$2:$AC$173,C1736,[1]Data!$AD$2:$AD$173)</f>
        <v>0</v>
      </c>
      <c r="D1736" s="51">
        <v>45891</v>
      </c>
      <c r="E1736" s="51">
        <v>45896</v>
      </c>
      <c r="F1736" s="52">
        <v>45891.648497337999</v>
      </c>
      <c r="G1736" s="3" t="s">
        <v>6954</v>
      </c>
      <c r="H1736" s="51"/>
      <c r="I1736" s="2" t="s">
        <v>2487</v>
      </c>
      <c r="J1736" s="3" t="s">
        <v>2488</v>
      </c>
      <c r="K1736" s="2" t="s">
        <v>2489</v>
      </c>
      <c r="L1736" s="2" t="s">
        <v>2490</v>
      </c>
      <c r="M1736" s="3" t="s">
        <v>6955</v>
      </c>
      <c r="N1736" s="2" t="s">
        <v>6956</v>
      </c>
      <c r="O1736" s="2" t="s">
        <v>6957</v>
      </c>
      <c r="P1736" s="2">
        <v>10</v>
      </c>
      <c r="Q1736" s="3" t="s">
        <v>2519</v>
      </c>
      <c r="R1736" s="2" t="s">
        <v>951</v>
      </c>
      <c r="S1736" s="3" t="s">
        <v>2520</v>
      </c>
      <c r="T1736" s="3" t="s">
        <v>2496</v>
      </c>
      <c r="U1736" s="2">
        <v>111058</v>
      </c>
      <c r="V1736" s="2">
        <v>1</v>
      </c>
      <c r="W1736" s="2">
        <v>0</v>
      </c>
      <c r="X1736" s="2" t="s">
        <v>6956</v>
      </c>
      <c r="Y1736" s="2" t="s">
        <v>6958</v>
      </c>
      <c r="Z1736" s="51">
        <v>45891.648496562499</v>
      </c>
      <c r="AB1736" s="2" t="s">
        <v>950</v>
      </c>
    </row>
    <row r="1737" spans="1:28" ht="15.75" x14ac:dyDescent="0.25">
      <c r="A1737" s="2">
        <v>1736</v>
      </c>
      <c r="B1737" s="50" t="s">
        <v>6953</v>
      </c>
      <c r="C1737" s="47">
        <f ca="1">SUMIF([1]Data!$AC$2:$AC$173,C1737,[1]Data!$AD$2:$AD$173)</f>
        <v>0</v>
      </c>
      <c r="D1737" s="51">
        <v>45891</v>
      </c>
      <c r="E1737" s="51">
        <v>45896</v>
      </c>
      <c r="F1737" s="52">
        <v>45891.648497337999</v>
      </c>
      <c r="G1737" s="3" t="s">
        <v>6954</v>
      </c>
      <c r="H1737" s="51"/>
      <c r="I1737" s="2" t="s">
        <v>2487</v>
      </c>
      <c r="J1737" s="3" t="s">
        <v>2488</v>
      </c>
      <c r="K1737" s="2" t="s">
        <v>2489</v>
      </c>
      <c r="L1737" s="2" t="s">
        <v>2490</v>
      </c>
      <c r="M1737" s="3" t="s">
        <v>6955</v>
      </c>
      <c r="N1737" s="2" t="s">
        <v>6956</v>
      </c>
      <c r="O1737" s="2" t="s">
        <v>6957</v>
      </c>
      <c r="P1737" s="2">
        <v>20</v>
      </c>
      <c r="Q1737" s="3" t="s">
        <v>2494</v>
      </c>
      <c r="R1737" s="2" t="s">
        <v>1079</v>
      </c>
      <c r="S1737" s="3" t="s">
        <v>2495</v>
      </c>
      <c r="T1737" s="3" t="s">
        <v>2496</v>
      </c>
      <c r="U1737" s="2">
        <v>49500</v>
      </c>
      <c r="V1737" s="2">
        <v>1</v>
      </c>
      <c r="W1737" s="2">
        <v>0</v>
      </c>
      <c r="X1737" s="2" t="s">
        <v>6956</v>
      </c>
      <c r="Y1737" s="2" t="s">
        <v>6958</v>
      </c>
      <c r="Z1737" s="51">
        <v>45891.648496562499</v>
      </c>
      <c r="AB1737" s="2" t="s">
        <v>950</v>
      </c>
    </row>
    <row r="1738" spans="1:28" ht="15.75" x14ac:dyDescent="0.25">
      <c r="A1738" s="2">
        <v>1737</v>
      </c>
      <c r="B1738" s="50" t="s">
        <v>6953</v>
      </c>
      <c r="C1738" s="47">
        <f ca="1">SUMIF([1]Data!$AC$2:$AC$173,C1738,[1]Data!$AD$2:$AD$173)</f>
        <v>0</v>
      </c>
      <c r="D1738" s="51">
        <v>45891</v>
      </c>
      <c r="E1738" s="51">
        <v>45896</v>
      </c>
      <c r="F1738" s="52">
        <v>45891.648497337999</v>
      </c>
      <c r="G1738" s="3" t="s">
        <v>6954</v>
      </c>
      <c r="H1738" s="51"/>
      <c r="I1738" s="2" t="s">
        <v>2487</v>
      </c>
      <c r="J1738" s="3" t="s">
        <v>2488</v>
      </c>
      <c r="K1738" s="2" t="s">
        <v>2489</v>
      </c>
      <c r="L1738" s="2" t="s">
        <v>2490</v>
      </c>
      <c r="M1738" s="3" t="s">
        <v>6955</v>
      </c>
      <c r="N1738" s="2" t="s">
        <v>6956</v>
      </c>
      <c r="O1738" s="2" t="s">
        <v>6957</v>
      </c>
      <c r="P1738" s="2">
        <v>30</v>
      </c>
      <c r="Q1738" s="3" t="s">
        <v>2547</v>
      </c>
      <c r="R1738" s="2" t="s">
        <v>994</v>
      </c>
      <c r="S1738" s="3" t="s">
        <v>2548</v>
      </c>
      <c r="T1738" s="3" t="s">
        <v>2496</v>
      </c>
      <c r="U1738" s="2">
        <v>111606</v>
      </c>
      <c r="V1738" s="2">
        <v>2</v>
      </c>
      <c r="W1738" s="2">
        <v>0</v>
      </c>
      <c r="X1738" s="2" t="s">
        <v>6956</v>
      </c>
      <c r="Y1738" s="2" t="s">
        <v>6958</v>
      </c>
      <c r="Z1738" s="51">
        <v>45891.648496562499</v>
      </c>
      <c r="AB1738" s="2" t="s">
        <v>950</v>
      </c>
    </row>
    <row r="1739" spans="1:28" ht="15.75" x14ac:dyDescent="0.25">
      <c r="A1739" s="2">
        <v>1738</v>
      </c>
      <c r="B1739" s="50" t="s">
        <v>6953</v>
      </c>
      <c r="C1739" s="47">
        <f ca="1">SUMIF([1]Data!$AC$2:$AC$173,C1739,[1]Data!$AD$2:$AD$173)</f>
        <v>0</v>
      </c>
      <c r="D1739" s="51">
        <v>45891</v>
      </c>
      <c r="E1739" s="51">
        <v>45896</v>
      </c>
      <c r="F1739" s="52">
        <v>45891.648497337999</v>
      </c>
      <c r="G1739" s="3" t="s">
        <v>6954</v>
      </c>
      <c r="H1739" s="51"/>
      <c r="I1739" s="2" t="s">
        <v>2487</v>
      </c>
      <c r="J1739" s="3" t="s">
        <v>2488</v>
      </c>
      <c r="K1739" s="2" t="s">
        <v>2489</v>
      </c>
      <c r="L1739" s="2" t="s">
        <v>2490</v>
      </c>
      <c r="M1739" s="3" t="s">
        <v>6955</v>
      </c>
      <c r="N1739" s="2" t="s">
        <v>6956</v>
      </c>
      <c r="O1739" s="2" t="s">
        <v>6957</v>
      </c>
      <c r="P1739" s="2">
        <v>40</v>
      </c>
      <c r="Q1739" s="3" t="s">
        <v>2592</v>
      </c>
      <c r="R1739" s="2" t="s">
        <v>959</v>
      </c>
      <c r="S1739" s="3" t="s">
        <v>2593</v>
      </c>
      <c r="T1739" s="3" t="s">
        <v>2496</v>
      </c>
      <c r="U1739" s="2">
        <v>70950</v>
      </c>
      <c r="V1739" s="2">
        <v>2</v>
      </c>
      <c r="W1739" s="2">
        <v>0</v>
      </c>
      <c r="X1739" s="2" t="s">
        <v>6956</v>
      </c>
      <c r="Y1739" s="2" t="s">
        <v>6958</v>
      </c>
      <c r="Z1739" s="51">
        <v>45891.648496562499</v>
      </c>
      <c r="AB1739" s="2" t="s">
        <v>950</v>
      </c>
    </row>
    <row r="1740" spans="1:28" ht="15.75" x14ac:dyDescent="0.25">
      <c r="A1740" s="2">
        <v>1739</v>
      </c>
      <c r="B1740" s="50" t="s">
        <v>6959</v>
      </c>
      <c r="C1740" s="47">
        <f ca="1">SUMIF([1]Data!$AC$2:$AC$173,C1740,[1]Data!$AD$2:$AD$173)</f>
        <v>0</v>
      </c>
      <c r="D1740" s="51">
        <v>45891</v>
      </c>
      <c r="E1740" s="51">
        <v>45891</v>
      </c>
      <c r="F1740" s="52">
        <v>45891.648985914399</v>
      </c>
      <c r="G1740" s="3" t="s">
        <v>6960</v>
      </c>
      <c r="H1740" s="51"/>
      <c r="I1740" s="2" t="s">
        <v>2487</v>
      </c>
      <c r="J1740" s="3" t="s">
        <v>2488</v>
      </c>
      <c r="K1740" s="2" t="s">
        <v>2489</v>
      </c>
      <c r="L1740" s="2" t="s">
        <v>2490</v>
      </c>
      <c r="M1740" s="3" t="s">
        <v>6961</v>
      </c>
      <c r="N1740" s="2" t="s">
        <v>6962</v>
      </c>
      <c r="O1740" s="2" t="s">
        <v>6963</v>
      </c>
      <c r="P1740" s="2">
        <v>10</v>
      </c>
      <c r="Q1740" s="3" t="s">
        <v>2528</v>
      </c>
      <c r="R1740" s="2" t="s">
        <v>965</v>
      </c>
      <c r="S1740" s="3" t="s">
        <v>2529</v>
      </c>
      <c r="T1740" s="3" t="s">
        <v>2496</v>
      </c>
      <c r="U1740" s="2">
        <v>74250</v>
      </c>
      <c r="V1740" s="2">
        <v>1</v>
      </c>
      <c r="W1740" s="2">
        <v>0</v>
      </c>
      <c r="X1740" s="2" t="s">
        <v>6962</v>
      </c>
      <c r="Y1740" s="2" t="s">
        <v>2541</v>
      </c>
      <c r="Z1740" s="51">
        <v>45891.648985150503</v>
      </c>
      <c r="AB1740" s="2" t="s">
        <v>950</v>
      </c>
    </row>
    <row r="1741" spans="1:28" ht="15.75" x14ac:dyDescent="0.25">
      <c r="A1741" s="2">
        <v>1740</v>
      </c>
      <c r="B1741" s="50" t="s">
        <v>6964</v>
      </c>
      <c r="C1741" s="47">
        <f ca="1">SUMIF([1]Data!$AC$2:$AC$173,C1741,[1]Data!$AD$2:$AD$173)</f>
        <v>0</v>
      </c>
      <c r="D1741" s="51">
        <v>45891</v>
      </c>
      <c r="E1741" s="51">
        <v>45891</v>
      </c>
      <c r="F1741" s="52">
        <v>45891.649865046304</v>
      </c>
      <c r="G1741" s="3" t="s">
        <v>6965</v>
      </c>
      <c r="H1741" s="51"/>
      <c r="I1741" s="2" t="s">
        <v>2487</v>
      </c>
      <c r="J1741" s="3" t="s">
        <v>2488</v>
      </c>
      <c r="K1741" s="2" t="s">
        <v>2489</v>
      </c>
      <c r="L1741" s="2" t="s">
        <v>2490</v>
      </c>
      <c r="M1741" s="3" t="s">
        <v>6898</v>
      </c>
      <c r="N1741" s="2" t="s">
        <v>6899</v>
      </c>
      <c r="O1741" s="2" t="s">
        <v>6900</v>
      </c>
      <c r="P1741" s="2">
        <v>10</v>
      </c>
      <c r="Q1741" s="3" t="s">
        <v>2547</v>
      </c>
      <c r="R1741" s="2" t="s">
        <v>994</v>
      </c>
      <c r="S1741" s="3" t="s">
        <v>2548</v>
      </c>
      <c r="T1741" s="3" t="s">
        <v>2496</v>
      </c>
      <c r="U1741" s="2">
        <v>111606</v>
      </c>
      <c r="V1741" s="2">
        <v>2</v>
      </c>
      <c r="W1741" s="2">
        <v>0</v>
      </c>
      <c r="X1741" s="2" t="s">
        <v>6901</v>
      </c>
      <c r="Y1741" s="2" t="s">
        <v>6902</v>
      </c>
      <c r="Z1741" s="51">
        <v>45891.649864351901</v>
      </c>
      <c r="AB1741" s="2" t="s">
        <v>950</v>
      </c>
    </row>
    <row r="1742" spans="1:28" ht="15.75" x14ac:dyDescent="0.25">
      <c r="A1742" s="2">
        <v>1741</v>
      </c>
      <c r="B1742" s="50" t="s">
        <v>6964</v>
      </c>
      <c r="C1742" s="47">
        <f ca="1">SUMIF([1]Data!$AC$2:$AC$173,C1742,[1]Data!$AD$2:$AD$173)</f>
        <v>0</v>
      </c>
      <c r="D1742" s="51">
        <v>45891</v>
      </c>
      <c r="E1742" s="51">
        <v>45891</v>
      </c>
      <c r="F1742" s="52">
        <v>45891.649865046304</v>
      </c>
      <c r="G1742" s="3" t="s">
        <v>6965</v>
      </c>
      <c r="H1742" s="51"/>
      <c r="I1742" s="2" t="s">
        <v>2487</v>
      </c>
      <c r="J1742" s="3" t="s">
        <v>2488</v>
      </c>
      <c r="K1742" s="2" t="s">
        <v>2489</v>
      </c>
      <c r="L1742" s="2" t="s">
        <v>2490</v>
      </c>
      <c r="M1742" s="3" t="s">
        <v>6898</v>
      </c>
      <c r="N1742" s="2" t="s">
        <v>6899</v>
      </c>
      <c r="O1742" s="2" t="s">
        <v>6900</v>
      </c>
      <c r="P1742" s="2">
        <v>20</v>
      </c>
      <c r="Q1742" s="3" t="s">
        <v>2592</v>
      </c>
      <c r="R1742" s="2" t="s">
        <v>959</v>
      </c>
      <c r="S1742" s="3" t="s">
        <v>2593</v>
      </c>
      <c r="T1742" s="3" t="s">
        <v>2496</v>
      </c>
      <c r="U1742" s="2">
        <v>70950</v>
      </c>
      <c r="V1742" s="2">
        <v>1</v>
      </c>
      <c r="W1742" s="2">
        <v>0</v>
      </c>
      <c r="X1742" s="2" t="s">
        <v>6901</v>
      </c>
      <c r="Y1742" s="2" t="s">
        <v>6902</v>
      </c>
      <c r="Z1742" s="51">
        <v>45891.649864351901</v>
      </c>
      <c r="AB1742" s="2" t="s">
        <v>950</v>
      </c>
    </row>
    <row r="1743" spans="1:28" ht="15.75" x14ac:dyDescent="0.25">
      <c r="A1743" s="2">
        <v>1742</v>
      </c>
      <c r="B1743" s="50" t="s">
        <v>6966</v>
      </c>
      <c r="C1743" s="47">
        <f ca="1">SUMIF([1]Data!$AC$2:$AC$173,C1743,[1]Data!$AD$2:$AD$173)</f>
        <v>0</v>
      </c>
      <c r="D1743" s="51">
        <v>45891</v>
      </c>
      <c r="E1743" s="51">
        <v>45891</v>
      </c>
      <c r="F1743" s="52">
        <v>45891.6505642708</v>
      </c>
      <c r="G1743" s="3" t="s">
        <v>6967</v>
      </c>
      <c r="H1743" s="51"/>
      <c r="I1743" s="2" t="s">
        <v>2487</v>
      </c>
      <c r="J1743" s="3" t="s">
        <v>2488</v>
      </c>
      <c r="K1743" s="2" t="s">
        <v>2489</v>
      </c>
      <c r="L1743" s="2" t="s">
        <v>2490</v>
      </c>
      <c r="M1743" s="3" t="s">
        <v>6968</v>
      </c>
      <c r="N1743" s="2" t="s">
        <v>6969</v>
      </c>
      <c r="O1743" s="2" t="s">
        <v>6970</v>
      </c>
      <c r="P1743" s="2">
        <v>10</v>
      </c>
      <c r="Q1743" s="3" t="s">
        <v>2510</v>
      </c>
      <c r="R1743" s="2" t="s">
        <v>955</v>
      </c>
      <c r="S1743" s="3" t="s">
        <v>2511</v>
      </c>
      <c r="T1743" s="3" t="s">
        <v>2496</v>
      </c>
      <c r="U1743" s="2">
        <v>46000</v>
      </c>
      <c r="V1743" s="2">
        <v>2</v>
      </c>
      <c r="W1743" s="2">
        <v>0</v>
      </c>
      <c r="X1743" s="2" t="s">
        <v>6971</v>
      </c>
      <c r="Y1743" s="2" t="s">
        <v>6972</v>
      </c>
      <c r="Z1743" s="51">
        <v>45891.6505632755</v>
      </c>
      <c r="AB1743" s="2" t="s">
        <v>950</v>
      </c>
    </row>
    <row r="1744" spans="1:28" ht="15.75" x14ac:dyDescent="0.25">
      <c r="A1744" s="2">
        <v>1743</v>
      </c>
      <c r="B1744" s="50" t="s">
        <v>6973</v>
      </c>
      <c r="C1744" s="47">
        <f ca="1">SUMIF([1]Data!$AC$2:$AC$173,C1744,[1]Data!$AD$2:$AD$173)</f>
        <v>0</v>
      </c>
      <c r="D1744" s="51">
        <v>45891</v>
      </c>
      <c r="E1744" s="51">
        <v>45891</v>
      </c>
      <c r="F1744" s="52">
        <v>45891.652641631903</v>
      </c>
      <c r="G1744" s="3" t="s">
        <v>6974</v>
      </c>
      <c r="H1744" s="51"/>
      <c r="I1744" s="2" t="s">
        <v>2487</v>
      </c>
      <c r="J1744" s="3" t="s">
        <v>2488</v>
      </c>
      <c r="K1744" s="2" t="s">
        <v>2489</v>
      </c>
      <c r="L1744" s="2" t="s">
        <v>2490</v>
      </c>
      <c r="M1744" s="3" t="s">
        <v>6975</v>
      </c>
      <c r="N1744" s="2" t="s">
        <v>6976</v>
      </c>
      <c r="O1744" s="2" t="s">
        <v>6977</v>
      </c>
      <c r="P1744" s="2">
        <v>10</v>
      </c>
      <c r="Q1744" s="3" t="s">
        <v>2528</v>
      </c>
      <c r="R1744" s="2" t="s">
        <v>965</v>
      </c>
      <c r="S1744" s="3" t="s">
        <v>2529</v>
      </c>
      <c r="T1744" s="3" t="s">
        <v>2496</v>
      </c>
      <c r="U1744" s="2">
        <v>74250</v>
      </c>
      <c r="V1744" s="2">
        <v>1</v>
      </c>
      <c r="W1744" s="2">
        <v>0</v>
      </c>
      <c r="X1744" s="2" t="s">
        <v>6976</v>
      </c>
      <c r="Y1744" s="2" t="s">
        <v>6978</v>
      </c>
      <c r="Z1744" s="51">
        <v>45891.652642094901</v>
      </c>
      <c r="AB1744" s="2" t="s">
        <v>950</v>
      </c>
    </row>
    <row r="1745" spans="1:28" ht="15.75" x14ac:dyDescent="0.25">
      <c r="A1745" s="2">
        <v>1744</v>
      </c>
      <c r="B1745" s="50" t="s">
        <v>6973</v>
      </c>
      <c r="C1745" s="47">
        <f ca="1">SUMIF([1]Data!$AC$2:$AC$173,C1745,[1]Data!$AD$2:$AD$173)</f>
        <v>0</v>
      </c>
      <c r="D1745" s="51">
        <v>45891</v>
      </c>
      <c r="E1745" s="51">
        <v>45891</v>
      </c>
      <c r="F1745" s="52">
        <v>45891.652641631903</v>
      </c>
      <c r="G1745" s="3" t="s">
        <v>6974</v>
      </c>
      <c r="H1745" s="51"/>
      <c r="I1745" s="2" t="s">
        <v>2487</v>
      </c>
      <c r="J1745" s="3" t="s">
        <v>2488</v>
      </c>
      <c r="K1745" s="2" t="s">
        <v>2489</v>
      </c>
      <c r="L1745" s="2" t="s">
        <v>2490</v>
      </c>
      <c r="M1745" s="3" t="s">
        <v>6975</v>
      </c>
      <c r="N1745" s="2" t="s">
        <v>6976</v>
      </c>
      <c r="O1745" s="2" t="s">
        <v>6977</v>
      </c>
      <c r="P1745" s="2">
        <v>20</v>
      </c>
      <c r="Q1745" s="3" t="s">
        <v>2519</v>
      </c>
      <c r="R1745" s="2" t="s">
        <v>951</v>
      </c>
      <c r="S1745" s="3" t="s">
        <v>2520</v>
      </c>
      <c r="T1745" s="3" t="s">
        <v>2496</v>
      </c>
      <c r="U1745" s="2">
        <v>111058</v>
      </c>
      <c r="V1745" s="2">
        <v>2</v>
      </c>
      <c r="W1745" s="2">
        <v>0</v>
      </c>
      <c r="X1745" s="2" t="s">
        <v>6976</v>
      </c>
      <c r="Y1745" s="2" t="s">
        <v>6978</v>
      </c>
      <c r="Z1745" s="51">
        <v>45891.652642094901</v>
      </c>
      <c r="AB1745" s="2" t="s">
        <v>950</v>
      </c>
    </row>
    <row r="1746" spans="1:28" ht="15.75" x14ac:dyDescent="0.25">
      <c r="A1746" s="2">
        <v>1745</v>
      </c>
      <c r="B1746" s="50" t="s">
        <v>6973</v>
      </c>
      <c r="C1746" s="47">
        <f ca="1">SUMIF([1]Data!$AC$2:$AC$173,C1746,[1]Data!$AD$2:$AD$173)</f>
        <v>0</v>
      </c>
      <c r="D1746" s="51">
        <v>45891</v>
      </c>
      <c r="E1746" s="51">
        <v>45891</v>
      </c>
      <c r="F1746" s="52">
        <v>45891.652641631903</v>
      </c>
      <c r="G1746" s="3" t="s">
        <v>6974</v>
      </c>
      <c r="H1746" s="51"/>
      <c r="I1746" s="2" t="s">
        <v>2487</v>
      </c>
      <c r="J1746" s="3" t="s">
        <v>2488</v>
      </c>
      <c r="K1746" s="2" t="s">
        <v>2489</v>
      </c>
      <c r="L1746" s="2" t="s">
        <v>2490</v>
      </c>
      <c r="M1746" s="3" t="s">
        <v>6975</v>
      </c>
      <c r="N1746" s="2" t="s">
        <v>6976</v>
      </c>
      <c r="O1746" s="2" t="s">
        <v>6977</v>
      </c>
      <c r="P1746" s="2">
        <v>30</v>
      </c>
      <c r="Q1746" s="3" t="s">
        <v>2556</v>
      </c>
      <c r="R1746" s="2" t="s">
        <v>960</v>
      </c>
      <c r="S1746" s="3" t="s">
        <v>2557</v>
      </c>
      <c r="T1746" s="3" t="s">
        <v>2496</v>
      </c>
      <c r="U1746" s="2">
        <v>55595</v>
      </c>
      <c r="V1746" s="2">
        <v>1</v>
      </c>
      <c r="W1746" s="2">
        <v>0</v>
      </c>
      <c r="X1746" s="2" t="s">
        <v>6976</v>
      </c>
      <c r="Y1746" s="2" t="s">
        <v>6978</v>
      </c>
      <c r="Z1746" s="51">
        <v>45891.652642094901</v>
      </c>
      <c r="AB1746" s="2" t="s">
        <v>950</v>
      </c>
    </row>
    <row r="1747" spans="1:28" ht="15.75" x14ac:dyDescent="0.25">
      <c r="A1747" s="2">
        <v>1746</v>
      </c>
      <c r="B1747" s="50" t="s">
        <v>6979</v>
      </c>
      <c r="C1747" s="47">
        <f ca="1">SUMIF([1]Data!$AC$2:$AC$173,C1747,[1]Data!$AD$2:$AD$173)</f>
        <v>0</v>
      </c>
      <c r="D1747" s="51">
        <v>45891</v>
      </c>
      <c r="E1747" s="51">
        <v>45891</v>
      </c>
      <c r="F1747" s="52">
        <v>45891.654341122703</v>
      </c>
      <c r="G1747" s="3" t="s">
        <v>6980</v>
      </c>
      <c r="H1747" s="51"/>
      <c r="I1747" s="2" t="s">
        <v>2487</v>
      </c>
      <c r="J1747" s="3" t="s">
        <v>2488</v>
      </c>
      <c r="K1747" s="2" t="s">
        <v>2489</v>
      </c>
      <c r="L1747" s="2" t="s">
        <v>2490</v>
      </c>
      <c r="M1747" s="3" t="s">
        <v>5757</v>
      </c>
      <c r="N1747" s="2" t="s">
        <v>5758</v>
      </c>
      <c r="O1747" s="2" t="s">
        <v>5759</v>
      </c>
      <c r="P1747" s="2">
        <v>10</v>
      </c>
      <c r="Q1747" s="3" t="s">
        <v>2498</v>
      </c>
      <c r="R1747" s="2" t="s">
        <v>977</v>
      </c>
      <c r="S1747" s="3" t="s">
        <v>2499</v>
      </c>
      <c r="T1747" s="3" t="s">
        <v>2496</v>
      </c>
      <c r="U1747" s="2">
        <v>50400</v>
      </c>
      <c r="V1747" s="2">
        <v>12</v>
      </c>
      <c r="W1747" s="2">
        <v>0</v>
      </c>
      <c r="X1747" s="2" t="s">
        <v>5760</v>
      </c>
      <c r="Z1747" s="51">
        <v>45891.654340243098</v>
      </c>
      <c r="AB1747" s="2" t="s">
        <v>950</v>
      </c>
    </row>
    <row r="1748" spans="1:28" ht="15.75" x14ac:dyDescent="0.25">
      <c r="A1748" s="2">
        <v>1747</v>
      </c>
      <c r="B1748" s="50" t="s">
        <v>6981</v>
      </c>
      <c r="C1748" s="47">
        <f ca="1">SUMIF([1]Data!$AC$2:$AC$173,C1748,[1]Data!$AD$2:$AD$173)</f>
        <v>0</v>
      </c>
      <c r="D1748" s="51">
        <v>45891</v>
      </c>
      <c r="E1748" s="51">
        <v>45891</v>
      </c>
      <c r="F1748" s="52">
        <v>45891.656367939802</v>
      </c>
      <c r="G1748" s="3" t="s">
        <v>6982</v>
      </c>
      <c r="H1748" s="51"/>
      <c r="I1748" s="2" t="s">
        <v>2487</v>
      </c>
      <c r="J1748" s="3" t="s">
        <v>2488</v>
      </c>
      <c r="K1748" s="2" t="s">
        <v>2489</v>
      </c>
      <c r="L1748" s="2" t="s">
        <v>2490</v>
      </c>
      <c r="M1748" s="3" t="s">
        <v>5757</v>
      </c>
      <c r="N1748" s="2" t="s">
        <v>5758</v>
      </c>
      <c r="O1748" s="2" t="s">
        <v>5759</v>
      </c>
      <c r="P1748" s="2">
        <v>10</v>
      </c>
      <c r="Q1748" s="3" t="s">
        <v>2528</v>
      </c>
      <c r="R1748" s="2" t="s">
        <v>965</v>
      </c>
      <c r="S1748" s="3" t="s">
        <v>2529</v>
      </c>
      <c r="T1748" s="3" t="s">
        <v>2496</v>
      </c>
      <c r="U1748" s="2">
        <v>74250</v>
      </c>
      <c r="V1748" s="2">
        <v>8</v>
      </c>
      <c r="W1748" s="2">
        <v>0</v>
      </c>
      <c r="X1748" s="2" t="s">
        <v>5760</v>
      </c>
      <c r="Z1748" s="51">
        <v>45891.656367210599</v>
      </c>
      <c r="AB1748" s="2" t="s">
        <v>950</v>
      </c>
    </row>
    <row r="1749" spans="1:28" ht="15.75" x14ac:dyDescent="0.25">
      <c r="A1749" s="2">
        <v>1748</v>
      </c>
      <c r="B1749" s="50" t="s">
        <v>6983</v>
      </c>
      <c r="C1749" s="47">
        <f ca="1">SUMIF([1]Data!$AC$2:$AC$173,C1749,[1]Data!$AD$2:$AD$173)</f>
        <v>0</v>
      </c>
      <c r="D1749" s="51">
        <v>45891</v>
      </c>
      <c r="E1749" s="51">
        <v>45896</v>
      </c>
      <c r="F1749" s="52">
        <v>45891.657824039401</v>
      </c>
      <c r="G1749" s="3" t="s">
        <v>6984</v>
      </c>
      <c r="H1749" s="51"/>
      <c r="I1749" s="2" t="s">
        <v>2487</v>
      </c>
      <c r="J1749" s="3" t="s">
        <v>2488</v>
      </c>
      <c r="K1749" s="2" t="s">
        <v>2489</v>
      </c>
      <c r="L1749" s="2" t="s">
        <v>2490</v>
      </c>
      <c r="M1749" s="3" t="s">
        <v>2681</v>
      </c>
      <c r="N1749" s="2" t="s">
        <v>2682</v>
      </c>
      <c r="O1749" s="2" t="s">
        <v>2683</v>
      </c>
      <c r="P1749" s="2">
        <v>10</v>
      </c>
      <c r="Q1749" s="3" t="s">
        <v>2563</v>
      </c>
      <c r="R1749" s="2" t="s">
        <v>961</v>
      </c>
      <c r="S1749" s="3" t="s">
        <v>2564</v>
      </c>
      <c r="T1749" s="3" t="s">
        <v>2496</v>
      </c>
      <c r="U1749" s="2">
        <v>73431</v>
      </c>
      <c r="V1749" s="2">
        <v>5</v>
      </c>
      <c r="W1749" s="2">
        <v>0</v>
      </c>
      <c r="X1749" s="2" t="s">
        <v>2684</v>
      </c>
      <c r="Z1749" s="51">
        <v>45891.657823344904</v>
      </c>
      <c r="AB1749" s="2" t="s">
        <v>950</v>
      </c>
    </row>
    <row r="1750" spans="1:28" ht="15.75" x14ac:dyDescent="0.25">
      <c r="A1750" s="2">
        <v>1749</v>
      </c>
      <c r="B1750" s="50" t="s">
        <v>6985</v>
      </c>
      <c r="C1750" s="47">
        <f ca="1">SUMIF([1]Data!$AC$2:$AC$173,C1750,[1]Data!$AD$2:$AD$173)</f>
        <v>0</v>
      </c>
      <c r="D1750" s="51">
        <v>45891</v>
      </c>
      <c r="E1750" s="51">
        <v>45896</v>
      </c>
      <c r="F1750" s="52">
        <v>45891.658298726798</v>
      </c>
      <c r="G1750" s="3" t="s">
        <v>6986</v>
      </c>
      <c r="H1750" s="51"/>
      <c r="I1750" s="2" t="s">
        <v>2487</v>
      </c>
      <c r="J1750" s="3" t="s">
        <v>2488</v>
      </c>
      <c r="K1750" s="2" t="s">
        <v>2489</v>
      </c>
      <c r="L1750" s="2" t="s">
        <v>2490</v>
      </c>
      <c r="M1750" s="3" t="s">
        <v>6987</v>
      </c>
      <c r="N1750" s="2" t="s">
        <v>6988</v>
      </c>
      <c r="O1750" s="2" t="s">
        <v>6989</v>
      </c>
      <c r="P1750" s="2">
        <v>10</v>
      </c>
      <c r="Q1750" s="3" t="s">
        <v>2519</v>
      </c>
      <c r="R1750" s="2" t="s">
        <v>951</v>
      </c>
      <c r="S1750" s="3" t="s">
        <v>2520</v>
      </c>
      <c r="T1750" s="3" t="s">
        <v>2496</v>
      </c>
      <c r="U1750" s="2">
        <v>111058</v>
      </c>
      <c r="V1750" s="2">
        <v>1</v>
      </c>
      <c r="W1750" s="2">
        <v>0</v>
      </c>
      <c r="X1750" s="2" t="s">
        <v>6988</v>
      </c>
      <c r="Z1750" s="51">
        <v>45891.658297766196</v>
      </c>
      <c r="AB1750" s="2" t="s">
        <v>950</v>
      </c>
    </row>
    <row r="1751" spans="1:28" ht="15.75" x14ac:dyDescent="0.25">
      <c r="A1751" s="2">
        <v>1750</v>
      </c>
      <c r="B1751" s="50" t="s">
        <v>6985</v>
      </c>
      <c r="C1751" s="47">
        <f ca="1">SUMIF([1]Data!$AC$2:$AC$173,C1751,[1]Data!$AD$2:$AD$173)</f>
        <v>0</v>
      </c>
      <c r="D1751" s="51">
        <v>45891</v>
      </c>
      <c r="E1751" s="51">
        <v>45896</v>
      </c>
      <c r="F1751" s="52">
        <v>45891.658298726798</v>
      </c>
      <c r="G1751" s="3" t="s">
        <v>6986</v>
      </c>
      <c r="H1751" s="51"/>
      <c r="I1751" s="2" t="s">
        <v>2487</v>
      </c>
      <c r="J1751" s="3" t="s">
        <v>2488</v>
      </c>
      <c r="K1751" s="2" t="s">
        <v>2489</v>
      </c>
      <c r="L1751" s="2" t="s">
        <v>2490</v>
      </c>
      <c r="M1751" s="3" t="s">
        <v>6987</v>
      </c>
      <c r="N1751" s="2" t="s">
        <v>6988</v>
      </c>
      <c r="O1751" s="2" t="s">
        <v>6989</v>
      </c>
      <c r="P1751" s="2">
        <v>20</v>
      </c>
      <c r="Q1751" s="3" t="s">
        <v>2563</v>
      </c>
      <c r="R1751" s="2" t="s">
        <v>961</v>
      </c>
      <c r="S1751" s="3" t="s">
        <v>2564</v>
      </c>
      <c r="T1751" s="3" t="s">
        <v>2496</v>
      </c>
      <c r="U1751" s="2">
        <v>73431</v>
      </c>
      <c r="V1751" s="2">
        <v>1</v>
      </c>
      <c r="W1751" s="2">
        <v>0</v>
      </c>
      <c r="X1751" s="2" t="s">
        <v>6988</v>
      </c>
      <c r="Z1751" s="51">
        <v>45891.658297766196</v>
      </c>
      <c r="AB1751" s="2" t="s">
        <v>950</v>
      </c>
    </row>
    <row r="1752" spans="1:28" ht="15.75" x14ac:dyDescent="0.25">
      <c r="A1752" s="2">
        <v>1751</v>
      </c>
      <c r="B1752" s="50" t="s">
        <v>6990</v>
      </c>
      <c r="C1752" s="47">
        <f ca="1">SUMIF([1]Data!$AC$2:$AC$173,C1752,[1]Data!$AD$2:$AD$173)</f>
        <v>0</v>
      </c>
      <c r="D1752" s="51">
        <v>45891</v>
      </c>
      <c r="E1752" s="51">
        <v>45891</v>
      </c>
      <c r="F1752" s="52">
        <v>45891.658456481498</v>
      </c>
      <c r="G1752" s="3" t="s">
        <v>6991</v>
      </c>
      <c r="H1752" s="51"/>
      <c r="I1752" s="2" t="s">
        <v>2487</v>
      </c>
      <c r="J1752" s="3" t="s">
        <v>2488</v>
      </c>
      <c r="K1752" s="2" t="s">
        <v>2489</v>
      </c>
      <c r="L1752" s="2" t="s">
        <v>2490</v>
      </c>
      <c r="M1752" s="3" t="s">
        <v>6992</v>
      </c>
      <c r="N1752" s="2" t="s">
        <v>6993</v>
      </c>
      <c r="O1752" s="2" t="s">
        <v>6994</v>
      </c>
      <c r="P1752" s="2">
        <v>10</v>
      </c>
      <c r="Q1752" s="3" t="s">
        <v>2502</v>
      </c>
      <c r="R1752" s="2" t="s">
        <v>981</v>
      </c>
      <c r="S1752" s="3" t="s">
        <v>2503</v>
      </c>
      <c r="T1752" s="3" t="s">
        <v>2496</v>
      </c>
      <c r="U1752" s="2">
        <v>50182</v>
      </c>
      <c r="V1752" s="2">
        <v>1</v>
      </c>
      <c r="W1752" s="2">
        <v>0</v>
      </c>
      <c r="X1752" s="2" t="s">
        <v>6995</v>
      </c>
      <c r="Z1752" s="51">
        <v>45891.658455520803</v>
      </c>
      <c r="AB1752" s="2" t="s">
        <v>950</v>
      </c>
    </row>
    <row r="1753" spans="1:28" ht="15.75" x14ac:dyDescent="0.25">
      <c r="A1753" s="2">
        <v>1752</v>
      </c>
      <c r="B1753" s="50" t="s">
        <v>6990</v>
      </c>
      <c r="C1753" s="47">
        <f ca="1">SUMIF([1]Data!$AC$2:$AC$173,C1753,[1]Data!$AD$2:$AD$173)</f>
        <v>0</v>
      </c>
      <c r="D1753" s="51">
        <v>45891</v>
      </c>
      <c r="E1753" s="51">
        <v>45891</v>
      </c>
      <c r="F1753" s="52">
        <v>45891.658456481498</v>
      </c>
      <c r="G1753" s="3" t="s">
        <v>6991</v>
      </c>
      <c r="H1753" s="51"/>
      <c r="I1753" s="2" t="s">
        <v>2487</v>
      </c>
      <c r="J1753" s="3" t="s">
        <v>2488</v>
      </c>
      <c r="K1753" s="2" t="s">
        <v>2489</v>
      </c>
      <c r="L1753" s="2" t="s">
        <v>2490</v>
      </c>
      <c r="M1753" s="3" t="s">
        <v>6992</v>
      </c>
      <c r="N1753" s="2" t="s">
        <v>6993</v>
      </c>
      <c r="O1753" s="2" t="s">
        <v>6994</v>
      </c>
      <c r="P1753" s="2">
        <v>20</v>
      </c>
      <c r="Q1753" s="3" t="s">
        <v>2547</v>
      </c>
      <c r="R1753" s="2" t="s">
        <v>994</v>
      </c>
      <c r="S1753" s="3" t="s">
        <v>2548</v>
      </c>
      <c r="T1753" s="3" t="s">
        <v>2496</v>
      </c>
      <c r="U1753" s="2">
        <v>111606</v>
      </c>
      <c r="V1753" s="2">
        <v>1</v>
      </c>
      <c r="W1753" s="2">
        <v>0</v>
      </c>
      <c r="X1753" s="2" t="s">
        <v>6995</v>
      </c>
      <c r="Z1753" s="51">
        <v>45891.658455520803</v>
      </c>
      <c r="AB1753" s="2" t="s">
        <v>950</v>
      </c>
    </row>
    <row r="1754" spans="1:28" ht="15.75" x14ac:dyDescent="0.25">
      <c r="A1754" s="2">
        <v>1753</v>
      </c>
      <c r="B1754" s="50" t="s">
        <v>6990</v>
      </c>
      <c r="C1754" s="47">
        <f ca="1">SUMIF([1]Data!$AC$2:$AC$173,C1754,[1]Data!$AD$2:$AD$173)</f>
        <v>0</v>
      </c>
      <c r="D1754" s="51">
        <v>45891</v>
      </c>
      <c r="E1754" s="51">
        <v>45891</v>
      </c>
      <c r="F1754" s="52">
        <v>45891.658456481498</v>
      </c>
      <c r="G1754" s="3" t="s">
        <v>6991</v>
      </c>
      <c r="H1754" s="51"/>
      <c r="I1754" s="2" t="s">
        <v>2487</v>
      </c>
      <c r="J1754" s="3" t="s">
        <v>2488</v>
      </c>
      <c r="K1754" s="2" t="s">
        <v>2489</v>
      </c>
      <c r="L1754" s="2" t="s">
        <v>2490</v>
      </c>
      <c r="M1754" s="3" t="s">
        <v>6992</v>
      </c>
      <c r="N1754" s="2" t="s">
        <v>6993</v>
      </c>
      <c r="O1754" s="2" t="s">
        <v>6994</v>
      </c>
      <c r="P1754" s="2">
        <v>30</v>
      </c>
      <c r="Q1754" s="3" t="s">
        <v>2528</v>
      </c>
      <c r="R1754" s="2" t="s">
        <v>965</v>
      </c>
      <c r="S1754" s="3" t="s">
        <v>2529</v>
      </c>
      <c r="T1754" s="3" t="s">
        <v>2496</v>
      </c>
      <c r="U1754" s="2">
        <v>74250</v>
      </c>
      <c r="V1754" s="2">
        <v>1</v>
      </c>
      <c r="W1754" s="2">
        <v>0</v>
      </c>
      <c r="X1754" s="2" t="s">
        <v>6995</v>
      </c>
      <c r="Z1754" s="51">
        <v>45891.658455520803</v>
      </c>
      <c r="AB1754" s="2" t="s">
        <v>950</v>
      </c>
    </row>
    <row r="1755" spans="1:28" ht="15.75" x14ac:dyDescent="0.25">
      <c r="A1755" s="2">
        <v>1754</v>
      </c>
      <c r="B1755" s="50" t="s">
        <v>6990</v>
      </c>
      <c r="C1755" s="47">
        <f ca="1">SUMIF([1]Data!$AC$2:$AC$173,C1755,[1]Data!$AD$2:$AD$173)</f>
        <v>0</v>
      </c>
      <c r="D1755" s="51">
        <v>45891</v>
      </c>
      <c r="E1755" s="51">
        <v>45891</v>
      </c>
      <c r="F1755" s="52">
        <v>45891.658456481498</v>
      </c>
      <c r="G1755" s="3" t="s">
        <v>6991</v>
      </c>
      <c r="H1755" s="51"/>
      <c r="I1755" s="2" t="s">
        <v>2487</v>
      </c>
      <c r="J1755" s="3" t="s">
        <v>2488</v>
      </c>
      <c r="K1755" s="2" t="s">
        <v>2489</v>
      </c>
      <c r="L1755" s="2" t="s">
        <v>2490</v>
      </c>
      <c r="M1755" s="3" t="s">
        <v>6992</v>
      </c>
      <c r="N1755" s="2" t="s">
        <v>6993</v>
      </c>
      <c r="O1755" s="2" t="s">
        <v>6994</v>
      </c>
      <c r="P1755" s="2">
        <v>40</v>
      </c>
      <c r="Q1755" s="3" t="s">
        <v>2519</v>
      </c>
      <c r="R1755" s="2" t="s">
        <v>951</v>
      </c>
      <c r="S1755" s="3" t="s">
        <v>2520</v>
      </c>
      <c r="T1755" s="3" t="s">
        <v>2496</v>
      </c>
      <c r="U1755" s="2">
        <v>111058</v>
      </c>
      <c r="V1755" s="2">
        <v>1</v>
      </c>
      <c r="W1755" s="2">
        <v>0</v>
      </c>
      <c r="X1755" s="2" t="s">
        <v>6995</v>
      </c>
      <c r="Z1755" s="51">
        <v>45891.658455520803</v>
      </c>
      <c r="AB1755" s="2" t="s">
        <v>950</v>
      </c>
    </row>
    <row r="1756" spans="1:28" ht="15.75" x14ac:dyDescent="0.25">
      <c r="A1756" s="2">
        <v>1755</v>
      </c>
      <c r="B1756" s="50" t="s">
        <v>6990</v>
      </c>
      <c r="C1756" s="47">
        <f ca="1">SUMIF([1]Data!$AC$2:$AC$173,C1756,[1]Data!$AD$2:$AD$173)</f>
        <v>0</v>
      </c>
      <c r="D1756" s="51">
        <v>45891</v>
      </c>
      <c r="E1756" s="51">
        <v>45891</v>
      </c>
      <c r="F1756" s="52">
        <v>45891.658456481498</v>
      </c>
      <c r="G1756" s="3" t="s">
        <v>6991</v>
      </c>
      <c r="H1756" s="51"/>
      <c r="I1756" s="2" t="s">
        <v>2487</v>
      </c>
      <c r="J1756" s="3" t="s">
        <v>2488</v>
      </c>
      <c r="K1756" s="2" t="s">
        <v>2489</v>
      </c>
      <c r="L1756" s="2" t="s">
        <v>2490</v>
      </c>
      <c r="M1756" s="3" t="s">
        <v>6992</v>
      </c>
      <c r="N1756" s="2" t="s">
        <v>6993</v>
      </c>
      <c r="O1756" s="2" t="s">
        <v>6994</v>
      </c>
      <c r="P1756" s="2">
        <v>50</v>
      </c>
      <c r="Q1756" s="3" t="s">
        <v>2510</v>
      </c>
      <c r="R1756" s="2" t="s">
        <v>955</v>
      </c>
      <c r="S1756" s="3" t="s">
        <v>2511</v>
      </c>
      <c r="T1756" s="3" t="s">
        <v>2496</v>
      </c>
      <c r="U1756" s="2">
        <v>46000</v>
      </c>
      <c r="V1756" s="2">
        <v>2</v>
      </c>
      <c r="W1756" s="2">
        <v>0</v>
      </c>
      <c r="X1756" s="2" t="s">
        <v>6995</v>
      </c>
      <c r="Z1756" s="51">
        <v>45891.658455520803</v>
      </c>
      <c r="AB1756" s="2" t="s">
        <v>950</v>
      </c>
    </row>
    <row r="1757" spans="1:28" ht="15.75" x14ac:dyDescent="0.25">
      <c r="A1757" s="2">
        <v>1756</v>
      </c>
      <c r="B1757" s="50" t="s">
        <v>6996</v>
      </c>
      <c r="C1757" s="47">
        <f ca="1">SUMIF([1]Data!$AC$2:$AC$173,C1757,[1]Data!$AD$2:$AD$173)</f>
        <v>0</v>
      </c>
      <c r="D1757" s="51">
        <v>45891</v>
      </c>
      <c r="E1757" s="51">
        <v>45891</v>
      </c>
      <c r="F1757" s="52">
        <v>45891.659129594897</v>
      </c>
      <c r="G1757" s="3" t="s">
        <v>6997</v>
      </c>
      <c r="H1757" s="51"/>
      <c r="I1757" s="2" t="s">
        <v>2487</v>
      </c>
      <c r="J1757" s="3" t="s">
        <v>2488</v>
      </c>
      <c r="K1757" s="2" t="s">
        <v>2489</v>
      </c>
      <c r="L1757" s="2" t="s">
        <v>2490</v>
      </c>
      <c r="M1757" s="3" t="s">
        <v>6998</v>
      </c>
      <c r="N1757" s="2" t="s">
        <v>6999</v>
      </c>
      <c r="O1757" s="2" t="s">
        <v>7000</v>
      </c>
      <c r="P1757" s="2">
        <v>10</v>
      </c>
      <c r="Q1757" s="3" t="s">
        <v>2498</v>
      </c>
      <c r="R1757" s="2" t="s">
        <v>977</v>
      </c>
      <c r="S1757" s="3" t="s">
        <v>2499</v>
      </c>
      <c r="T1757" s="3" t="s">
        <v>2496</v>
      </c>
      <c r="U1757" s="2">
        <v>50400</v>
      </c>
      <c r="V1757" s="2">
        <v>2</v>
      </c>
      <c r="W1757" s="2">
        <v>0</v>
      </c>
      <c r="X1757" s="2" t="s">
        <v>6999</v>
      </c>
      <c r="Y1757" s="2" t="s">
        <v>7001</v>
      </c>
      <c r="Z1757" s="51">
        <v>45891.659128703701</v>
      </c>
      <c r="AA1757" s="2" t="s">
        <v>7002</v>
      </c>
      <c r="AB1757" s="2" t="s">
        <v>950</v>
      </c>
    </row>
    <row r="1758" spans="1:28" ht="15.75" x14ac:dyDescent="0.25">
      <c r="A1758" s="2">
        <v>1757</v>
      </c>
      <c r="B1758" s="50" t="s">
        <v>7003</v>
      </c>
      <c r="C1758" s="47">
        <f ca="1">SUMIF([1]Data!$AC$2:$AC$173,C1758,[1]Data!$AD$2:$AD$173)</f>
        <v>0</v>
      </c>
      <c r="D1758" s="51">
        <v>45891</v>
      </c>
      <c r="E1758" s="51">
        <v>45899</v>
      </c>
      <c r="F1758" s="52">
        <v>45891.659428159699</v>
      </c>
      <c r="G1758" s="3" t="s">
        <v>7004</v>
      </c>
      <c r="H1758" s="51"/>
      <c r="I1758" s="2" t="s">
        <v>2487</v>
      </c>
      <c r="J1758" s="3" t="s">
        <v>2488</v>
      </c>
      <c r="K1758" s="2" t="s">
        <v>2489</v>
      </c>
      <c r="L1758" s="2" t="s">
        <v>2490</v>
      </c>
      <c r="M1758" s="3" t="s">
        <v>7005</v>
      </c>
      <c r="N1758" s="2" t="s">
        <v>7006</v>
      </c>
      <c r="O1758" s="2" t="s">
        <v>7007</v>
      </c>
      <c r="P1758" s="2">
        <v>10</v>
      </c>
      <c r="Q1758" s="3" t="s">
        <v>2510</v>
      </c>
      <c r="R1758" s="2" t="s">
        <v>955</v>
      </c>
      <c r="S1758" s="3" t="s">
        <v>2511</v>
      </c>
      <c r="T1758" s="3" t="s">
        <v>2496</v>
      </c>
      <c r="U1758" s="2">
        <v>46000</v>
      </c>
      <c r="V1758" s="2">
        <v>1</v>
      </c>
      <c r="W1758" s="2">
        <v>0</v>
      </c>
      <c r="X1758" s="2" t="s">
        <v>7006</v>
      </c>
      <c r="Z1758" s="51">
        <v>45891.6594273148</v>
      </c>
      <c r="AB1758" s="2" t="s">
        <v>950</v>
      </c>
    </row>
    <row r="1759" spans="1:28" ht="15.75" x14ac:dyDescent="0.25">
      <c r="A1759" s="2">
        <v>1758</v>
      </c>
      <c r="B1759" s="50" t="s">
        <v>7008</v>
      </c>
      <c r="C1759" s="47">
        <f ca="1">SUMIF([1]Data!$AC$2:$AC$173,C1759,[1]Data!$AD$2:$AD$173)</f>
        <v>0</v>
      </c>
      <c r="D1759" s="51">
        <v>45891</v>
      </c>
      <c r="E1759" s="51">
        <v>45891</v>
      </c>
      <c r="F1759" s="52">
        <v>45891.659847071802</v>
      </c>
      <c r="G1759" s="3" t="s">
        <v>7009</v>
      </c>
      <c r="H1759" s="51"/>
      <c r="I1759" s="2" t="s">
        <v>2487</v>
      </c>
      <c r="J1759" s="3" t="s">
        <v>2488</v>
      </c>
      <c r="K1759" s="2" t="s">
        <v>2489</v>
      </c>
      <c r="L1759" s="2" t="s">
        <v>2490</v>
      </c>
      <c r="M1759" s="3" t="s">
        <v>7010</v>
      </c>
      <c r="N1759" s="2" t="s">
        <v>7011</v>
      </c>
      <c r="O1759" s="2" t="s">
        <v>7012</v>
      </c>
      <c r="P1759" s="2">
        <v>10</v>
      </c>
      <c r="Q1759" s="3" t="s">
        <v>2502</v>
      </c>
      <c r="R1759" s="2" t="s">
        <v>981</v>
      </c>
      <c r="S1759" s="3" t="s">
        <v>2503</v>
      </c>
      <c r="T1759" s="3" t="s">
        <v>2496</v>
      </c>
      <c r="U1759" s="2">
        <v>50182</v>
      </c>
      <c r="V1759" s="2">
        <v>1</v>
      </c>
      <c r="W1759" s="2">
        <v>0</v>
      </c>
      <c r="X1759" s="2" t="s">
        <v>7011</v>
      </c>
      <c r="Y1759" s="2" t="s">
        <v>7013</v>
      </c>
      <c r="Z1759" s="51">
        <v>45891.659846446797</v>
      </c>
      <c r="AB1759" s="2" t="s">
        <v>950</v>
      </c>
    </row>
    <row r="1760" spans="1:28" ht="15.75" x14ac:dyDescent="0.25">
      <c r="A1760" s="2">
        <v>1759</v>
      </c>
      <c r="B1760" s="50" t="s">
        <v>7014</v>
      </c>
      <c r="C1760" s="47">
        <f ca="1">SUMIF([1]Data!$AC$2:$AC$173,C1760,[1]Data!$AD$2:$AD$173)</f>
        <v>0</v>
      </c>
      <c r="D1760" s="51">
        <v>45891</v>
      </c>
      <c r="E1760" s="51">
        <v>45896</v>
      </c>
      <c r="F1760" s="52">
        <v>45891.6609102199</v>
      </c>
      <c r="G1760" s="3" t="s">
        <v>7015</v>
      </c>
      <c r="H1760" s="51"/>
      <c r="I1760" s="2" t="s">
        <v>2487</v>
      </c>
      <c r="J1760" s="3" t="s">
        <v>2488</v>
      </c>
      <c r="K1760" s="2" t="s">
        <v>2489</v>
      </c>
      <c r="L1760" s="2" t="s">
        <v>2490</v>
      </c>
      <c r="M1760" s="3" t="s">
        <v>7016</v>
      </c>
      <c r="N1760" s="2" t="s">
        <v>7017</v>
      </c>
      <c r="O1760" s="2" t="s">
        <v>7018</v>
      </c>
      <c r="P1760" s="2">
        <v>10</v>
      </c>
      <c r="Q1760" s="3" t="s">
        <v>2519</v>
      </c>
      <c r="R1760" s="2" t="s">
        <v>951</v>
      </c>
      <c r="S1760" s="3" t="s">
        <v>2520</v>
      </c>
      <c r="T1760" s="3" t="s">
        <v>2496</v>
      </c>
      <c r="U1760" s="2">
        <v>111058</v>
      </c>
      <c r="V1760" s="2">
        <v>3</v>
      </c>
      <c r="W1760" s="2">
        <v>0</v>
      </c>
      <c r="X1760" s="2" t="s">
        <v>7017</v>
      </c>
      <c r="Y1760" s="2" t="s">
        <v>2541</v>
      </c>
      <c r="Z1760" s="51">
        <v>45891.660909259299</v>
      </c>
      <c r="AA1760" s="2" t="s">
        <v>7019</v>
      </c>
      <c r="AB1760" s="2" t="s">
        <v>950</v>
      </c>
    </row>
    <row r="1761" spans="1:28" ht="15.75" x14ac:dyDescent="0.25">
      <c r="A1761" s="2">
        <v>1760</v>
      </c>
      <c r="B1761" s="50" t="s">
        <v>7020</v>
      </c>
      <c r="C1761" s="47">
        <f ca="1">SUMIF([1]Data!$AC$2:$AC$173,C1761,[1]Data!$AD$2:$AD$173)</f>
        <v>0</v>
      </c>
      <c r="D1761" s="51">
        <v>45891</v>
      </c>
      <c r="E1761" s="51">
        <v>45896</v>
      </c>
      <c r="F1761" s="52">
        <v>45891.662162233799</v>
      </c>
      <c r="G1761" s="3" t="s">
        <v>7021</v>
      </c>
      <c r="H1761" s="51"/>
      <c r="I1761" s="2" t="s">
        <v>2487</v>
      </c>
      <c r="J1761" s="3" t="s">
        <v>2488</v>
      </c>
      <c r="K1761" s="2" t="s">
        <v>2489</v>
      </c>
      <c r="L1761" s="2" t="s">
        <v>2490</v>
      </c>
      <c r="M1761" s="3" t="s">
        <v>7022</v>
      </c>
      <c r="N1761" s="2" t="s">
        <v>7023</v>
      </c>
      <c r="O1761" s="2" t="s">
        <v>7024</v>
      </c>
      <c r="P1761" s="2">
        <v>10</v>
      </c>
      <c r="Q1761" s="3" t="s">
        <v>2519</v>
      </c>
      <c r="R1761" s="2" t="s">
        <v>951</v>
      </c>
      <c r="S1761" s="3" t="s">
        <v>2520</v>
      </c>
      <c r="T1761" s="3" t="s">
        <v>2496</v>
      </c>
      <c r="U1761" s="2">
        <v>111058</v>
      </c>
      <c r="V1761" s="2">
        <v>2</v>
      </c>
      <c r="W1761" s="2">
        <v>0</v>
      </c>
      <c r="X1761" s="2" t="s">
        <v>7025</v>
      </c>
      <c r="Z1761" s="51">
        <v>45891.662161145803</v>
      </c>
      <c r="AA1761" s="2" t="s">
        <v>7026</v>
      </c>
      <c r="AB1761" s="2" t="s">
        <v>950</v>
      </c>
    </row>
    <row r="1762" spans="1:28" ht="15.75" x14ac:dyDescent="0.25">
      <c r="A1762" s="2">
        <v>1761</v>
      </c>
      <c r="B1762" s="50" t="s">
        <v>7027</v>
      </c>
      <c r="C1762" s="47">
        <f ca="1">SUMIF([1]Data!$AC$2:$AC$173,C1762,[1]Data!$AD$2:$AD$173)</f>
        <v>0</v>
      </c>
      <c r="D1762" s="51">
        <v>45891</v>
      </c>
      <c r="E1762" s="51">
        <v>45896</v>
      </c>
      <c r="F1762" s="52">
        <v>45891.6622059375</v>
      </c>
      <c r="G1762" s="3" t="s">
        <v>7028</v>
      </c>
      <c r="H1762" s="51"/>
      <c r="I1762" s="2" t="s">
        <v>2487</v>
      </c>
      <c r="J1762" s="3" t="s">
        <v>2488</v>
      </c>
      <c r="K1762" s="2" t="s">
        <v>2489</v>
      </c>
      <c r="L1762" s="2" t="s">
        <v>2490</v>
      </c>
      <c r="M1762" s="3" t="s">
        <v>7029</v>
      </c>
      <c r="N1762" s="2" t="s">
        <v>7030</v>
      </c>
      <c r="O1762" s="2" t="s">
        <v>7031</v>
      </c>
      <c r="P1762" s="2">
        <v>10</v>
      </c>
      <c r="Q1762" s="3" t="s">
        <v>2519</v>
      </c>
      <c r="R1762" s="2" t="s">
        <v>951</v>
      </c>
      <c r="S1762" s="3" t="s">
        <v>2520</v>
      </c>
      <c r="T1762" s="3" t="s">
        <v>2496</v>
      </c>
      <c r="U1762" s="2">
        <v>111058</v>
      </c>
      <c r="V1762" s="2">
        <v>3</v>
      </c>
      <c r="W1762" s="2">
        <v>0</v>
      </c>
      <c r="X1762" s="2" t="s">
        <v>7032</v>
      </c>
      <c r="Y1762" s="2" t="s">
        <v>2541</v>
      </c>
      <c r="Z1762" s="51">
        <v>45891.7743962963</v>
      </c>
      <c r="AB1762" s="2" t="s">
        <v>950</v>
      </c>
    </row>
    <row r="1763" spans="1:28" ht="15.75" x14ac:dyDescent="0.25">
      <c r="A1763" s="2">
        <v>1762</v>
      </c>
      <c r="B1763" s="50" t="s">
        <v>7033</v>
      </c>
      <c r="C1763" s="47">
        <f ca="1">SUMIF([1]Data!$AC$2:$AC$173,C1763,[1]Data!$AD$2:$AD$173)</f>
        <v>0</v>
      </c>
      <c r="D1763" s="51">
        <v>45891</v>
      </c>
      <c r="E1763" s="51">
        <v>45896</v>
      </c>
      <c r="F1763" s="52">
        <v>45891.665829317099</v>
      </c>
      <c r="G1763" s="3" t="s">
        <v>7034</v>
      </c>
      <c r="H1763" s="51"/>
      <c r="I1763" s="2" t="s">
        <v>2487</v>
      </c>
      <c r="J1763" s="3" t="s">
        <v>2488</v>
      </c>
      <c r="K1763" s="2" t="s">
        <v>2489</v>
      </c>
      <c r="L1763" s="2" t="s">
        <v>2490</v>
      </c>
      <c r="M1763" s="3" t="s">
        <v>7029</v>
      </c>
      <c r="N1763" s="2" t="s">
        <v>7030</v>
      </c>
      <c r="O1763" s="2" t="s">
        <v>7031</v>
      </c>
      <c r="P1763" s="2">
        <v>10</v>
      </c>
      <c r="Q1763" s="3" t="s">
        <v>2519</v>
      </c>
      <c r="R1763" s="2" t="s">
        <v>951</v>
      </c>
      <c r="S1763" s="3" t="s">
        <v>2520</v>
      </c>
      <c r="T1763" s="3" t="s">
        <v>2496</v>
      </c>
      <c r="U1763" s="2">
        <v>111058</v>
      </c>
      <c r="V1763" s="2">
        <v>1</v>
      </c>
      <c r="W1763" s="2">
        <v>0</v>
      </c>
      <c r="X1763" s="2" t="s">
        <v>7032</v>
      </c>
      <c r="Y1763" s="2" t="s">
        <v>2541</v>
      </c>
      <c r="Z1763" s="51">
        <v>45891.665828240701</v>
      </c>
      <c r="AB1763" s="2" t="s">
        <v>950</v>
      </c>
    </row>
    <row r="1764" spans="1:28" ht="15.75" x14ac:dyDescent="0.25">
      <c r="A1764" s="2">
        <v>1763</v>
      </c>
      <c r="B1764" s="50" t="s">
        <v>7035</v>
      </c>
      <c r="C1764" s="47">
        <f ca="1">SUMIF([1]Data!$AC$2:$AC$173,C1764,[1]Data!$AD$2:$AD$173)</f>
        <v>0</v>
      </c>
      <c r="D1764" s="51">
        <v>45891</v>
      </c>
      <c r="E1764" s="51">
        <v>45891</v>
      </c>
      <c r="F1764" s="52">
        <v>45891.665830520797</v>
      </c>
      <c r="G1764" s="3" t="s">
        <v>7034</v>
      </c>
      <c r="H1764" s="51"/>
      <c r="I1764" s="2" t="s">
        <v>2487</v>
      </c>
      <c r="J1764" s="3" t="s">
        <v>2488</v>
      </c>
      <c r="K1764" s="2" t="s">
        <v>2489</v>
      </c>
      <c r="L1764" s="2" t="s">
        <v>2490</v>
      </c>
      <c r="M1764" s="3" t="s">
        <v>7036</v>
      </c>
      <c r="N1764" s="2" t="s">
        <v>7037</v>
      </c>
      <c r="O1764" s="2" t="s">
        <v>7038</v>
      </c>
      <c r="P1764" s="2">
        <v>10</v>
      </c>
      <c r="Q1764" s="3" t="s">
        <v>2592</v>
      </c>
      <c r="R1764" s="2" t="s">
        <v>959</v>
      </c>
      <c r="S1764" s="3" t="s">
        <v>2593</v>
      </c>
      <c r="T1764" s="3" t="s">
        <v>2496</v>
      </c>
      <c r="U1764" s="2">
        <v>70950</v>
      </c>
      <c r="V1764" s="2">
        <v>1</v>
      </c>
      <c r="W1764" s="2">
        <v>0</v>
      </c>
      <c r="X1764" s="2" t="s">
        <v>7037</v>
      </c>
      <c r="Y1764" s="2" t="s">
        <v>7039</v>
      </c>
      <c r="Z1764" s="51">
        <v>45891.665829664402</v>
      </c>
      <c r="AB1764" s="2" t="s">
        <v>950</v>
      </c>
    </row>
    <row r="1765" spans="1:28" ht="15.75" x14ac:dyDescent="0.25">
      <c r="A1765" s="2">
        <v>1764</v>
      </c>
      <c r="B1765" s="50" t="s">
        <v>7035</v>
      </c>
      <c r="C1765" s="47">
        <f ca="1">SUMIF([1]Data!$AC$2:$AC$173,C1765,[1]Data!$AD$2:$AD$173)</f>
        <v>0</v>
      </c>
      <c r="D1765" s="51">
        <v>45891</v>
      </c>
      <c r="E1765" s="51">
        <v>45891</v>
      </c>
      <c r="F1765" s="52">
        <v>45891.665830520797</v>
      </c>
      <c r="G1765" s="3" t="s">
        <v>7034</v>
      </c>
      <c r="H1765" s="51"/>
      <c r="I1765" s="2" t="s">
        <v>2487</v>
      </c>
      <c r="J1765" s="3" t="s">
        <v>2488</v>
      </c>
      <c r="K1765" s="2" t="s">
        <v>2489</v>
      </c>
      <c r="L1765" s="2" t="s">
        <v>2490</v>
      </c>
      <c r="M1765" s="3" t="s">
        <v>7036</v>
      </c>
      <c r="N1765" s="2" t="s">
        <v>7037</v>
      </c>
      <c r="O1765" s="2" t="s">
        <v>7038</v>
      </c>
      <c r="P1765" s="2">
        <v>20</v>
      </c>
      <c r="Q1765" s="3" t="s">
        <v>2519</v>
      </c>
      <c r="R1765" s="2" t="s">
        <v>951</v>
      </c>
      <c r="S1765" s="3" t="s">
        <v>2520</v>
      </c>
      <c r="T1765" s="3" t="s">
        <v>2496</v>
      </c>
      <c r="U1765" s="2">
        <v>111058</v>
      </c>
      <c r="V1765" s="2">
        <v>2</v>
      </c>
      <c r="W1765" s="2">
        <v>0</v>
      </c>
      <c r="X1765" s="2" t="s">
        <v>7037</v>
      </c>
      <c r="Y1765" s="2" t="s">
        <v>7039</v>
      </c>
      <c r="Z1765" s="51">
        <v>45891.665829664402</v>
      </c>
      <c r="AB1765" s="2" t="s">
        <v>950</v>
      </c>
    </row>
    <row r="1766" spans="1:28" ht="15.75" x14ac:dyDescent="0.25">
      <c r="A1766" s="2">
        <v>1765</v>
      </c>
      <c r="B1766" s="50" t="s">
        <v>7035</v>
      </c>
      <c r="C1766" s="47">
        <f ca="1">SUMIF([1]Data!$AC$2:$AC$173,C1766,[1]Data!$AD$2:$AD$173)</f>
        <v>0</v>
      </c>
      <c r="D1766" s="51">
        <v>45891</v>
      </c>
      <c r="E1766" s="51">
        <v>45891</v>
      </c>
      <c r="F1766" s="52">
        <v>45891.665830520797</v>
      </c>
      <c r="G1766" s="3" t="s">
        <v>7034</v>
      </c>
      <c r="H1766" s="51"/>
      <c r="I1766" s="2" t="s">
        <v>2487</v>
      </c>
      <c r="J1766" s="3" t="s">
        <v>2488</v>
      </c>
      <c r="K1766" s="2" t="s">
        <v>2489</v>
      </c>
      <c r="L1766" s="2" t="s">
        <v>2490</v>
      </c>
      <c r="M1766" s="3" t="s">
        <v>7036</v>
      </c>
      <c r="N1766" s="2" t="s">
        <v>7037</v>
      </c>
      <c r="O1766" s="2" t="s">
        <v>7038</v>
      </c>
      <c r="P1766" s="2">
        <v>30</v>
      </c>
      <c r="Q1766" s="3" t="s">
        <v>2528</v>
      </c>
      <c r="R1766" s="2" t="s">
        <v>965</v>
      </c>
      <c r="S1766" s="3" t="s">
        <v>2529</v>
      </c>
      <c r="T1766" s="3" t="s">
        <v>2496</v>
      </c>
      <c r="U1766" s="2">
        <v>74250</v>
      </c>
      <c r="V1766" s="2">
        <v>2</v>
      </c>
      <c r="W1766" s="2">
        <v>0</v>
      </c>
      <c r="X1766" s="2" t="s">
        <v>7037</v>
      </c>
      <c r="Y1766" s="2" t="s">
        <v>7039</v>
      </c>
      <c r="Z1766" s="51">
        <v>45891.665829664402</v>
      </c>
      <c r="AB1766" s="2" t="s">
        <v>950</v>
      </c>
    </row>
    <row r="1767" spans="1:28" ht="15.75" x14ac:dyDescent="0.25">
      <c r="A1767" s="2">
        <v>1766</v>
      </c>
      <c r="B1767" s="50" t="s">
        <v>7040</v>
      </c>
      <c r="C1767" s="47">
        <f ca="1">SUMIF([1]Data!$AC$2:$AC$173,C1767,[1]Data!$AD$2:$AD$173)</f>
        <v>0</v>
      </c>
      <c r="D1767" s="51">
        <v>45891</v>
      </c>
      <c r="E1767" s="51">
        <v>45896</v>
      </c>
      <c r="F1767" s="52">
        <v>45891.668239467603</v>
      </c>
      <c r="G1767" s="3" t="s">
        <v>7041</v>
      </c>
      <c r="H1767" s="51"/>
      <c r="I1767" s="2" t="s">
        <v>2487</v>
      </c>
      <c r="J1767" s="3" t="s">
        <v>2488</v>
      </c>
      <c r="K1767" s="2" t="s">
        <v>2489</v>
      </c>
      <c r="L1767" s="2" t="s">
        <v>2490</v>
      </c>
      <c r="M1767" s="3" t="s">
        <v>7042</v>
      </c>
      <c r="N1767" s="2" t="s">
        <v>7043</v>
      </c>
      <c r="O1767" s="2" t="s">
        <v>7044</v>
      </c>
      <c r="P1767" s="2">
        <v>10</v>
      </c>
      <c r="Q1767" s="3" t="s">
        <v>2519</v>
      </c>
      <c r="R1767" s="2" t="s">
        <v>951</v>
      </c>
      <c r="S1767" s="3" t="s">
        <v>2520</v>
      </c>
      <c r="T1767" s="3" t="s">
        <v>2496</v>
      </c>
      <c r="U1767" s="2">
        <v>111058</v>
      </c>
      <c r="V1767" s="2">
        <v>1</v>
      </c>
      <c r="W1767" s="2">
        <v>0</v>
      </c>
      <c r="X1767" s="2" t="s">
        <v>7045</v>
      </c>
      <c r="Z1767" s="51">
        <v>45891.668238310202</v>
      </c>
      <c r="AB1767" s="2" t="s">
        <v>950</v>
      </c>
    </row>
    <row r="1768" spans="1:28" ht="15.75" x14ac:dyDescent="0.25">
      <c r="A1768" s="2">
        <v>1767</v>
      </c>
      <c r="B1768" s="50" t="s">
        <v>7046</v>
      </c>
      <c r="C1768" s="47">
        <f ca="1">SUMIF([1]Data!$AC$2:$AC$173,C1768,[1]Data!$AD$2:$AD$173)</f>
        <v>0</v>
      </c>
      <c r="D1768" s="51">
        <v>45891</v>
      </c>
      <c r="E1768" s="51">
        <v>45896</v>
      </c>
      <c r="F1768" s="52">
        <v>45891.669030983801</v>
      </c>
      <c r="G1768" s="3" t="s">
        <v>7047</v>
      </c>
      <c r="H1768" s="51"/>
      <c r="I1768" s="2" t="s">
        <v>2487</v>
      </c>
      <c r="J1768" s="3" t="s">
        <v>2488</v>
      </c>
      <c r="K1768" s="2" t="s">
        <v>2489</v>
      </c>
      <c r="L1768" s="2" t="s">
        <v>2490</v>
      </c>
      <c r="M1768" s="3" t="s">
        <v>7048</v>
      </c>
      <c r="N1768" s="2" t="s">
        <v>7049</v>
      </c>
      <c r="O1768" s="2" t="s">
        <v>7050</v>
      </c>
      <c r="P1768" s="2">
        <v>10</v>
      </c>
      <c r="Q1768" s="3" t="s">
        <v>2519</v>
      </c>
      <c r="R1768" s="2" t="s">
        <v>951</v>
      </c>
      <c r="S1768" s="3" t="s">
        <v>2520</v>
      </c>
      <c r="T1768" s="3" t="s">
        <v>2496</v>
      </c>
      <c r="U1768" s="2">
        <v>111058</v>
      </c>
      <c r="V1768" s="2">
        <v>5</v>
      </c>
      <c r="W1768" s="2">
        <v>0</v>
      </c>
      <c r="X1768" s="2" t="s">
        <v>7049</v>
      </c>
      <c r="Z1768" s="51">
        <v>45891.669030092598</v>
      </c>
      <c r="AB1768" s="2" t="s">
        <v>950</v>
      </c>
    </row>
    <row r="1769" spans="1:28" ht="15.75" x14ac:dyDescent="0.25">
      <c r="A1769" s="2">
        <v>1768</v>
      </c>
      <c r="B1769" s="50" t="s">
        <v>7046</v>
      </c>
      <c r="C1769" s="47">
        <f ca="1">SUMIF([1]Data!$AC$2:$AC$173,C1769,[1]Data!$AD$2:$AD$173)</f>
        <v>0</v>
      </c>
      <c r="D1769" s="51">
        <v>45891</v>
      </c>
      <c r="E1769" s="51">
        <v>45896</v>
      </c>
      <c r="F1769" s="52">
        <v>45891.669030983801</v>
      </c>
      <c r="G1769" s="3" t="s">
        <v>7047</v>
      </c>
      <c r="H1769" s="51"/>
      <c r="I1769" s="2" t="s">
        <v>2487</v>
      </c>
      <c r="J1769" s="3" t="s">
        <v>2488</v>
      </c>
      <c r="K1769" s="2" t="s">
        <v>2489</v>
      </c>
      <c r="L1769" s="2" t="s">
        <v>2490</v>
      </c>
      <c r="M1769" s="3" t="s">
        <v>7048</v>
      </c>
      <c r="N1769" s="2" t="s">
        <v>7049</v>
      </c>
      <c r="O1769" s="2" t="s">
        <v>7050</v>
      </c>
      <c r="P1769" s="2">
        <v>20</v>
      </c>
      <c r="Q1769" s="3" t="s">
        <v>2563</v>
      </c>
      <c r="R1769" s="2" t="s">
        <v>961</v>
      </c>
      <c r="S1769" s="3" t="s">
        <v>2564</v>
      </c>
      <c r="T1769" s="3" t="s">
        <v>2496</v>
      </c>
      <c r="U1769" s="2">
        <v>73431</v>
      </c>
      <c r="V1769" s="2">
        <v>5</v>
      </c>
      <c r="W1769" s="2">
        <v>0</v>
      </c>
      <c r="X1769" s="2" t="s">
        <v>7049</v>
      </c>
      <c r="Z1769" s="51">
        <v>45891.669030092598</v>
      </c>
      <c r="AB1769" s="2" t="s">
        <v>950</v>
      </c>
    </row>
    <row r="1770" spans="1:28" ht="15.75" x14ac:dyDescent="0.25">
      <c r="A1770" s="2">
        <v>1769</v>
      </c>
      <c r="B1770" s="50" t="s">
        <v>7051</v>
      </c>
      <c r="C1770" s="47">
        <f ca="1">SUMIF([1]Data!$AC$2:$AC$173,C1770,[1]Data!$AD$2:$AD$173)</f>
        <v>0</v>
      </c>
      <c r="D1770" s="51">
        <v>45891</v>
      </c>
      <c r="E1770" s="51">
        <v>45891</v>
      </c>
      <c r="F1770" s="52">
        <v>45891.670418599497</v>
      </c>
      <c r="G1770" s="3" t="s">
        <v>7052</v>
      </c>
      <c r="H1770" s="51"/>
      <c r="I1770" s="2" t="s">
        <v>2487</v>
      </c>
      <c r="J1770" s="3" t="s">
        <v>2488</v>
      </c>
      <c r="K1770" s="2" t="s">
        <v>2489</v>
      </c>
      <c r="L1770" s="2" t="s">
        <v>2490</v>
      </c>
      <c r="M1770" s="3" t="s">
        <v>7053</v>
      </c>
      <c r="N1770" s="2" t="s">
        <v>7054</v>
      </c>
      <c r="O1770" s="2" t="s">
        <v>7055</v>
      </c>
      <c r="P1770" s="2">
        <v>10</v>
      </c>
      <c r="Q1770" s="3" t="s">
        <v>2528</v>
      </c>
      <c r="R1770" s="2" t="s">
        <v>965</v>
      </c>
      <c r="S1770" s="3" t="s">
        <v>2529</v>
      </c>
      <c r="T1770" s="3" t="s">
        <v>2496</v>
      </c>
      <c r="U1770" s="2">
        <v>74250</v>
      </c>
      <c r="V1770" s="2">
        <v>2</v>
      </c>
      <c r="W1770" s="2">
        <v>0</v>
      </c>
      <c r="X1770" s="2" t="s">
        <v>7054</v>
      </c>
      <c r="Z1770" s="51">
        <v>45891.670417592599</v>
      </c>
      <c r="AB1770" s="2" t="s">
        <v>950</v>
      </c>
    </row>
    <row r="1771" spans="1:28" ht="15.75" x14ac:dyDescent="0.25">
      <c r="A1771" s="2">
        <v>1770</v>
      </c>
      <c r="B1771" s="50" t="s">
        <v>7051</v>
      </c>
      <c r="C1771" s="47">
        <f ca="1">SUMIF([1]Data!$AC$2:$AC$173,C1771,[1]Data!$AD$2:$AD$173)</f>
        <v>0</v>
      </c>
      <c r="D1771" s="51">
        <v>45891</v>
      </c>
      <c r="E1771" s="51">
        <v>45891</v>
      </c>
      <c r="F1771" s="52">
        <v>45891.670418599497</v>
      </c>
      <c r="G1771" s="3" t="s">
        <v>7052</v>
      </c>
      <c r="H1771" s="51"/>
      <c r="I1771" s="2" t="s">
        <v>2487</v>
      </c>
      <c r="J1771" s="3" t="s">
        <v>2488</v>
      </c>
      <c r="K1771" s="2" t="s">
        <v>2489</v>
      </c>
      <c r="L1771" s="2" t="s">
        <v>2490</v>
      </c>
      <c r="M1771" s="3" t="s">
        <v>7053</v>
      </c>
      <c r="N1771" s="2" t="s">
        <v>7054</v>
      </c>
      <c r="O1771" s="2" t="s">
        <v>7055</v>
      </c>
      <c r="P1771" s="2">
        <v>20</v>
      </c>
      <c r="Q1771" s="3" t="s">
        <v>2510</v>
      </c>
      <c r="R1771" s="2" t="s">
        <v>955</v>
      </c>
      <c r="S1771" s="3" t="s">
        <v>2511</v>
      </c>
      <c r="T1771" s="3" t="s">
        <v>2496</v>
      </c>
      <c r="U1771" s="2">
        <v>46000</v>
      </c>
      <c r="V1771" s="2">
        <v>3</v>
      </c>
      <c r="W1771" s="2">
        <v>0</v>
      </c>
      <c r="X1771" s="2" t="s">
        <v>7054</v>
      </c>
      <c r="Z1771" s="51">
        <v>45891.670417592599</v>
      </c>
      <c r="AB1771" s="2" t="s">
        <v>950</v>
      </c>
    </row>
    <row r="1772" spans="1:28" ht="15.75" x14ac:dyDescent="0.25">
      <c r="A1772" s="2">
        <v>1771</v>
      </c>
      <c r="B1772" s="50" t="s">
        <v>7056</v>
      </c>
      <c r="C1772" s="47">
        <f ca="1">SUMIF([1]Data!$AC$2:$AC$173,C1772,[1]Data!$AD$2:$AD$173)</f>
        <v>0</v>
      </c>
      <c r="D1772" s="51">
        <v>45891</v>
      </c>
      <c r="E1772" s="51">
        <v>45896</v>
      </c>
      <c r="F1772" s="52">
        <v>45891.672010995397</v>
      </c>
      <c r="G1772" s="3" t="s">
        <v>7057</v>
      </c>
      <c r="H1772" s="51"/>
      <c r="I1772" s="2" t="s">
        <v>2487</v>
      </c>
      <c r="J1772" s="3" t="s">
        <v>2488</v>
      </c>
      <c r="K1772" s="2" t="s">
        <v>2489</v>
      </c>
      <c r="L1772" s="2" t="s">
        <v>2490</v>
      </c>
      <c r="M1772" s="3" t="s">
        <v>7058</v>
      </c>
      <c r="N1772" s="2" t="s">
        <v>7059</v>
      </c>
      <c r="O1772" s="2" t="s">
        <v>7060</v>
      </c>
      <c r="P1772" s="2">
        <v>10</v>
      </c>
      <c r="Q1772" s="3" t="s">
        <v>2519</v>
      </c>
      <c r="R1772" s="2" t="s">
        <v>951</v>
      </c>
      <c r="S1772" s="3" t="s">
        <v>2520</v>
      </c>
      <c r="T1772" s="3" t="s">
        <v>2496</v>
      </c>
      <c r="U1772" s="2">
        <v>111058</v>
      </c>
      <c r="V1772" s="2">
        <v>1</v>
      </c>
      <c r="W1772" s="2">
        <v>0</v>
      </c>
      <c r="X1772" s="2" t="s">
        <v>7059</v>
      </c>
      <c r="Z1772" s="51">
        <v>45891.6720100694</v>
      </c>
      <c r="AB1772" s="2" t="s">
        <v>950</v>
      </c>
    </row>
    <row r="1773" spans="1:28" ht="15.75" x14ac:dyDescent="0.25">
      <c r="A1773" s="2">
        <v>1772</v>
      </c>
      <c r="B1773" s="50" t="s">
        <v>7056</v>
      </c>
      <c r="C1773" s="47">
        <f ca="1">SUMIF([1]Data!$AC$2:$AC$173,C1773,[1]Data!$AD$2:$AD$173)</f>
        <v>0</v>
      </c>
      <c r="D1773" s="51">
        <v>45891</v>
      </c>
      <c r="E1773" s="51">
        <v>45896</v>
      </c>
      <c r="F1773" s="52">
        <v>45891.672010995397</v>
      </c>
      <c r="G1773" s="3" t="s">
        <v>7057</v>
      </c>
      <c r="H1773" s="51"/>
      <c r="I1773" s="2" t="s">
        <v>2487</v>
      </c>
      <c r="J1773" s="3" t="s">
        <v>2488</v>
      </c>
      <c r="K1773" s="2" t="s">
        <v>2489</v>
      </c>
      <c r="L1773" s="2" t="s">
        <v>2490</v>
      </c>
      <c r="M1773" s="3" t="s">
        <v>7058</v>
      </c>
      <c r="N1773" s="2" t="s">
        <v>7059</v>
      </c>
      <c r="O1773" s="2" t="s">
        <v>7060</v>
      </c>
      <c r="P1773" s="2">
        <v>20</v>
      </c>
      <c r="Q1773" s="3" t="s">
        <v>2510</v>
      </c>
      <c r="R1773" s="2" t="s">
        <v>955</v>
      </c>
      <c r="S1773" s="3" t="s">
        <v>2511</v>
      </c>
      <c r="T1773" s="3" t="s">
        <v>2496</v>
      </c>
      <c r="U1773" s="2">
        <v>46000</v>
      </c>
      <c r="V1773" s="2">
        <v>5</v>
      </c>
      <c r="W1773" s="2">
        <v>0</v>
      </c>
      <c r="X1773" s="2" t="s">
        <v>7059</v>
      </c>
      <c r="Z1773" s="51">
        <v>45891.6720100694</v>
      </c>
      <c r="AB1773" s="2" t="s">
        <v>950</v>
      </c>
    </row>
    <row r="1774" spans="1:28" ht="15.75" x14ac:dyDescent="0.25">
      <c r="A1774" s="2">
        <v>1773</v>
      </c>
      <c r="B1774" s="50" t="s">
        <v>7061</v>
      </c>
      <c r="C1774" s="47">
        <f ca="1">SUMIF([1]Data!$AC$2:$AC$173,C1774,[1]Data!$AD$2:$AD$173)</f>
        <v>0</v>
      </c>
      <c r="D1774" s="51">
        <v>45891</v>
      </c>
      <c r="E1774" s="51">
        <v>45896</v>
      </c>
      <c r="F1774" s="52">
        <v>45891.672147187499</v>
      </c>
      <c r="G1774" s="3" t="s">
        <v>7062</v>
      </c>
      <c r="H1774" s="51"/>
      <c r="I1774" s="2" t="s">
        <v>2487</v>
      </c>
      <c r="J1774" s="3" t="s">
        <v>2488</v>
      </c>
      <c r="K1774" s="2" t="s">
        <v>2489</v>
      </c>
      <c r="L1774" s="2" t="s">
        <v>2490</v>
      </c>
      <c r="M1774" s="3" t="s">
        <v>1081</v>
      </c>
      <c r="N1774" s="2" t="s">
        <v>1080</v>
      </c>
      <c r="O1774" s="2" t="s">
        <v>5546</v>
      </c>
      <c r="P1774" s="2">
        <v>10</v>
      </c>
      <c r="Q1774" s="3" t="s">
        <v>2519</v>
      </c>
      <c r="R1774" s="2" t="s">
        <v>951</v>
      </c>
      <c r="S1774" s="3" t="s">
        <v>2520</v>
      </c>
      <c r="T1774" s="3" t="s">
        <v>2496</v>
      </c>
      <c r="U1774" s="2">
        <v>111058</v>
      </c>
      <c r="V1774" s="2">
        <v>1</v>
      </c>
      <c r="W1774" s="2">
        <v>0</v>
      </c>
      <c r="X1774" s="2" t="s">
        <v>1080</v>
      </c>
      <c r="Y1774" s="2" t="s">
        <v>2541</v>
      </c>
      <c r="Z1774" s="51">
        <v>45891.672146030098</v>
      </c>
      <c r="AB1774" s="2" t="s">
        <v>950</v>
      </c>
    </row>
    <row r="1775" spans="1:28" ht="15.75" x14ac:dyDescent="0.25">
      <c r="A1775" s="2">
        <v>1774</v>
      </c>
      <c r="B1775" s="50" t="s">
        <v>7063</v>
      </c>
      <c r="C1775" s="47">
        <f ca="1">SUMIF([1]Data!$AC$2:$AC$173,C1775,[1]Data!$AD$2:$AD$173)</f>
        <v>0</v>
      </c>
      <c r="D1775" s="51">
        <v>45891</v>
      </c>
      <c r="E1775" s="51">
        <v>45896</v>
      </c>
      <c r="F1775" s="52">
        <v>45891.676486377299</v>
      </c>
      <c r="G1775" s="3" t="s">
        <v>7064</v>
      </c>
      <c r="H1775" s="51"/>
      <c r="I1775" s="2" t="s">
        <v>2487</v>
      </c>
      <c r="J1775" s="3" t="s">
        <v>2488</v>
      </c>
      <c r="K1775" s="2" t="s">
        <v>2489</v>
      </c>
      <c r="L1775" s="2" t="s">
        <v>2490</v>
      </c>
      <c r="M1775" s="3" t="s">
        <v>7065</v>
      </c>
      <c r="N1775" s="2" t="s">
        <v>7066</v>
      </c>
      <c r="O1775" s="2" t="s">
        <v>7067</v>
      </c>
      <c r="P1775" s="2">
        <v>10</v>
      </c>
      <c r="Q1775" s="3" t="s">
        <v>2519</v>
      </c>
      <c r="R1775" s="2" t="s">
        <v>951</v>
      </c>
      <c r="S1775" s="3" t="s">
        <v>2520</v>
      </c>
      <c r="T1775" s="3" t="s">
        <v>2496</v>
      </c>
      <c r="U1775" s="2">
        <v>111058</v>
      </c>
      <c r="V1775" s="2">
        <v>3</v>
      </c>
      <c r="W1775" s="2">
        <v>0</v>
      </c>
      <c r="X1775" s="2" t="s">
        <v>7066</v>
      </c>
      <c r="Y1775" s="2" t="s">
        <v>7068</v>
      </c>
      <c r="Z1775" s="51">
        <v>45891.6764851505</v>
      </c>
      <c r="AB1775" s="2" t="s">
        <v>950</v>
      </c>
    </row>
    <row r="1776" spans="1:28" ht="15.75" x14ac:dyDescent="0.25">
      <c r="A1776" s="2">
        <v>1775</v>
      </c>
      <c r="B1776" s="50" t="s">
        <v>7069</v>
      </c>
      <c r="C1776" s="47">
        <f ca="1">SUMIF([1]Data!$AC$2:$AC$173,C1776,[1]Data!$AD$2:$AD$173)</f>
        <v>0</v>
      </c>
      <c r="D1776" s="51">
        <v>45891</v>
      </c>
      <c r="E1776" s="51">
        <v>45896</v>
      </c>
      <c r="F1776" s="52">
        <v>45891.678766516197</v>
      </c>
      <c r="G1776" s="3" t="s">
        <v>7070</v>
      </c>
      <c r="H1776" s="51"/>
      <c r="I1776" s="2" t="s">
        <v>2487</v>
      </c>
      <c r="J1776" s="3" t="s">
        <v>2488</v>
      </c>
      <c r="K1776" s="2" t="s">
        <v>2489</v>
      </c>
      <c r="L1776" s="2" t="s">
        <v>2490</v>
      </c>
      <c r="M1776" s="3" t="s">
        <v>7071</v>
      </c>
      <c r="N1776" s="2" t="s">
        <v>7072</v>
      </c>
      <c r="O1776" s="2" t="s">
        <v>7073</v>
      </c>
      <c r="P1776" s="2">
        <v>10</v>
      </c>
      <c r="Q1776" s="3" t="s">
        <v>2519</v>
      </c>
      <c r="R1776" s="2" t="s">
        <v>951</v>
      </c>
      <c r="S1776" s="3" t="s">
        <v>2520</v>
      </c>
      <c r="T1776" s="3" t="s">
        <v>2496</v>
      </c>
      <c r="U1776" s="2">
        <v>111058</v>
      </c>
      <c r="V1776" s="2">
        <v>3</v>
      </c>
      <c r="W1776" s="2">
        <v>0</v>
      </c>
      <c r="X1776" s="2" t="s">
        <v>7074</v>
      </c>
      <c r="Y1776" s="2" t="s">
        <v>7075</v>
      </c>
      <c r="Z1776" s="51">
        <v>45891.6787652778</v>
      </c>
      <c r="AB1776" s="2" t="s">
        <v>950</v>
      </c>
    </row>
    <row r="1777" spans="1:28" ht="15.75" x14ac:dyDescent="0.25">
      <c r="A1777" s="2">
        <v>1776</v>
      </c>
      <c r="B1777" s="50" t="s">
        <v>7069</v>
      </c>
      <c r="C1777" s="47">
        <f ca="1">SUMIF([1]Data!$AC$2:$AC$173,C1777,[1]Data!$AD$2:$AD$173)</f>
        <v>0</v>
      </c>
      <c r="D1777" s="51">
        <v>45891</v>
      </c>
      <c r="E1777" s="51">
        <v>45896</v>
      </c>
      <c r="F1777" s="52">
        <v>45891.678766516197</v>
      </c>
      <c r="G1777" s="3" t="s">
        <v>7070</v>
      </c>
      <c r="H1777" s="51"/>
      <c r="I1777" s="2" t="s">
        <v>2487</v>
      </c>
      <c r="J1777" s="3" t="s">
        <v>2488</v>
      </c>
      <c r="K1777" s="2" t="s">
        <v>2489</v>
      </c>
      <c r="L1777" s="2" t="s">
        <v>2490</v>
      </c>
      <c r="M1777" s="3" t="s">
        <v>7071</v>
      </c>
      <c r="N1777" s="2" t="s">
        <v>7072</v>
      </c>
      <c r="O1777" s="2" t="s">
        <v>7073</v>
      </c>
      <c r="P1777" s="2">
        <v>20</v>
      </c>
      <c r="Q1777" s="3" t="s">
        <v>2502</v>
      </c>
      <c r="R1777" s="2" t="s">
        <v>981</v>
      </c>
      <c r="S1777" s="3" t="s">
        <v>2503</v>
      </c>
      <c r="T1777" s="3" t="s">
        <v>2496</v>
      </c>
      <c r="U1777" s="2">
        <v>50182</v>
      </c>
      <c r="V1777" s="2">
        <v>1</v>
      </c>
      <c r="W1777" s="2">
        <v>0</v>
      </c>
      <c r="X1777" s="2" t="s">
        <v>7074</v>
      </c>
      <c r="Y1777" s="2" t="s">
        <v>7075</v>
      </c>
      <c r="Z1777" s="51">
        <v>45891.6787652778</v>
      </c>
      <c r="AB1777" s="2" t="s">
        <v>950</v>
      </c>
    </row>
    <row r="1778" spans="1:28" ht="15.75" x14ac:dyDescent="0.25">
      <c r="A1778" s="2">
        <v>1777</v>
      </c>
      <c r="B1778" s="50" t="s">
        <v>7076</v>
      </c>
      <c r="C1778" s="47">
        <f ca="1">SUMIF([1]Data!$AC$2:$AC$173,C1778,[1]Data!$AD$2:$AD$173)</f>
        <v>0</v>
      </c>
      <c r="D1778" s="51">
        <v>45891</v>
      </c>
      <c r="E1778" s="51">
        <v>45896</v>
      </c>
      <c r="F1778" s="52">
        <v>45891.678775428198</v>
      </c>
      <c r="G1778" s="3" t="s">
        <v>7077</v>
      </c>
      <c r="H1778" s="51"/>
      <c r="I1778" s="2" t="s">
        <v>2487</v>
      </c>
      <c r="J1778" s="3" t="s">
        <v>2488</v>
      </c>
      <c r="K1778" s="2" t="s">
        <v>2489</v>
      </c>
      <c r="L1778" s="2" t="s">
        <v>2490</v>
      </c>
      <c r="M1778" s="3" t="s">
        <v>7078</v>
      </c>
      <c r="N1778" s="2" t="s">
        <v>7079</v>
      </c>
      <c r="O1778" s="2" t="s">
        <v>7080</v>
      </c>
      <c r="P1778" s="2">
        <v>10</v>
      </c>
      <c r="Q1778" s="3" t="s">
        <v>2519</v>
      </c>
      <c r="R1778" s="2" t="s">
        <v>951</v>
      </c>
      <c r="S1778" s="3" t="s">
        <v>2520</v>
      </c>
      <c r="T1778" s="3" t="s">
        <v>2496</v>
      </c>
      <c r="U1778" s="2">
        <v>111058</v>
      </c>
      <c r="V1778" s="2">
        <v>2</v>
      </c>
      <c r="W1778" s="2">
        <v>0</v>
      </c>
      <c r="X1778" s="2" t="s">
        <v>7079</v>
      </c>
      <c r="Z1778" s="51">
        <v>45891.678774305597</v>
      </c>
      <c r="AB1778" s="2" t="s">
        <v>950</v>
      </c>
    </row>
    <row r="1779" spans="1:28" ht="15.75" x14ac:dyDescent="0.25">
      <c r="A1779" s="2">
        <v>1778</v>
      </c>
      <c r="B1779" s="50" t="s">
        <v>7081</v>
      </c>
      <c r="C1779" s="47">
        <f ca="1">SUMIF([1]Data!$AC$2:$AC$173,C1779,[1]Data!$AD$2:$AD$173)</f>
        <v>0</v>
      </c>
      <c r="D1779" s="51">
        <v>45891</v>
      </c>
      <c r="E1779" s="51">
        <v>45891</v>
      </c>
      <c r="F1779" s="52">
        <v>45891.679308298597</v>
      </c>
      <c r="G1779" s="3" t="s">
        <v>7082</v>
      </c>
      <c r="H1779" s="51"/>
      <c r="I1779" s="2" t="s">
        <v>2487</v>
      </c>
      <c r="J1779" s="3" t="s">
        <v>2488</v>
      </c>
      <c r="K1779" s="2" t="s">
        <v>2489</v>
      </c>
      <c r="L1779" s="2" t="s">
        <v>2490</v>
      </c>
      <c r="M1779" s="3" t="s">
        <v>2622</v>
      </c>
      <c r="N1779" s="2" t="s">
        <v>2623</v>
      </c>
      <c r="O1779" s="2" t="s">
        <v>2624</v>
      </c>
      <c r="P1779" s="2">
        <v>10</v>
      </c>
      <c r="Q1779" s="3" t="s">
        <v>2592</v>
      </c>
      <c r="R1779" s="2" t="s">
        <v>959</v>
      </c>
      <c r="S1779" s="3" t="s">
        <v>2593</v>
      </c>
      <c r="T1779" s="3" t="s">
        <v>2496</v>
      </c>
      <c r="U1779" s="2">
        <v>70950</v>
      </c>
      <c r="V1779" s="2">
        <v>1</v>
      </c>
      <c r="W1779" s="2">
        <v>0</v>
      </c>
      <c r="X1779" s="2" t="s">
        <v>2623</v>
      </c>
      <c r="Z1779" s="51">
        <v>45891.679307141203</v>
      </c>
      <c r="AB1779" s="2" t="s">
        <v>950</v>
      </c>
    </row>
    <row r="1780" spans="1:28" ht="15.75" x14ac:dyDescent="0.25">
      <c r="A1780" s="2">
        <v>1779</v>
      </c>
      <c r="B1780" s="50" t="s">
        <v>7083</v>
      </c>
      <c r="C1780" s="47">
        <f ca="1">SUMIF([1]Data!$AC$2:$AC$173,C1780,[1]Data!$AD$2:$AD$173)</f>
        <v>0</v>
      </c>
      <c r="D1780" s="51">
        <v>45891</v>
      </c>
      <c r="E1780" s="51">
        <v>45896</v>
      </c>
      <c r="F1780" s="52">
        <v>45891.680445520797</v>
      </c>
      <c r="G1780" s="3" t="s">
        <v>7084</v>
      </c>
      <c r="H1780" s="51"/>
      <c r="I1780" s="2" t="s">
        <v>2487</v>
      </c>
      <c r="J1780" s="3" t="s">
        <v>2488</v>
      </c>
      <c r="K1780" s="2" t="s">
        <v>2489</v>
      </c>
      <c r="L1780" s="2" t="s">
        <v>2490</v>
      </c>
      <c r="M1780" s="3" t="s">
        <v>7085</v>
      </c>
      <c r="N1780" s="2" t="s">
        <v>7086</v>
      </c>
      <c r="O1780" s="2" t="s">
        <v>7087</v>
      </c>
      <c r="P1780" s="2">
        <v>10</v>
      </c>
      <c r="Q1780" s="3" t="s">
        <v>2519</v>
      </c>
      <c r="R1780" s="2" t="s">
        <v>951</v>
      </c>
      <c r="S1780" s="3" t="s">
        <v>2520</v>
      </c>
      <c r="T1780" s="3" t="s">
        <v>2496</v>
      </c>
      <c r="U1780" s="2">
        <v>111058</v>
      </c>
      <c r="V1780" s="2">
        <v>1</v>
      </c>
      <c r="W1780" s="2">
        <v>0</v>
      </c>
      <c r="X1780" s="2" t="s">
        <v>7086</v>
      </c>
      <c r="Y1780" s="2" t="s">
        <v>2541</v>
      </c>
      <c r="Z1780" s="51">
        <v>45891.680444363403</v>
      </c>
      <c r="AB1780" s="2" t="s">
        <v>950</v>
      </c>
    </row>
    <row r="1781" spans="1:28" ht="15.75" x14ac:dyDescent="0.25">
      <c r="A1781" s="2">
        <v>1780</v>
      </c>
      <c r="B1781" s="50" t="s">
        <v>7083</v>
      </c>
      <c r="C1781" s="47">
        <f ca="1">SUMIF([1]Data!$AC$2:$AC$173,C1781,[1]Data!$AD$2:$AD$173)</f>
        <v>0</v>
      </c>
      <c r="D1781" s="51">
        <v>45891</v>
      </c>
      <c r="E1781" s="51">
        <v>45896</v>
      </c>
      <c r="F1781" s="52">
        <v>45891.680445520797</v>
      </c>
      <c r="G1781" s="3" t="s">
        <v>7084</v>
      </c>
      <c r="H1781" s="51"/>
      <c r="I1781" s="2" t="s">
        <v>2487</v>
      </c>
      <c r="J1781" s="3" t="s">
        <v>2488</v>
      </c>
      <c r="K1781" s="2" t="s">
        <v>2489</v>
      </c>
      <c r="L1781" s="2" t="s">
        <v>2490</v>
      </c>
      <c r="M1781" s="3" t="s">
        <v>7085</v>
      </c>
      <c r="N1781" s="2" t="s">
        <v>7086</v>
      </c>
      <c r="O1781" s="2" t="s">
        <v>7087</v>
      </c>
      <c r="P1781" s="2">
        <v>20</v>
      </c>
      <c r="Q1781" s="3" t="s">
        <v>2556</v>
      </c>
      <c r="R1781" s="2" t="s">
        <v>960</v>
      </c>
      <c r="S1781" s="3" t="s">
        <v>2557</v>
      </c>
      <c r="T1781" s="3" t="s">
        <v>2496</v>
      </c>
      <c r="U1781" s="2">
        <v>55595</v>
      </c>
      <c r="V1781" s="2">
        <v>3</v>
      </c>
      <c r="W1781" s="2">
        <v>0</v>
      </c>
      <c r="X1781" s="2" t="s">
        <v>7086</v>
      </c>
      <c r="Y1781" s="2" t="s">
        <v>2541</v>
      </c>
      <c r="Z1781" s="51">
        <v>45891.680444363403</v>
      </c>
      <c r="AB1781" s="2" t="s">
        <v>950</v>
      </c>
    </row>
    <row r="1782" spans="1:28" ht="15.75" x14ac:dyDescent="0.25">
      <c r="A1782" s="2">
        <v>1781</v>
      </c>
      <c r="B1782" s="50" t="s">
        <v>7083</v>
      </c>
      <c r="C1782" s="47">
        <f ca="1">SUMIF([1]Data!$AC$2:$AC$173,C1782,[1]Data!$AD$2:$AD$173)</f>
        <v>0</v>
      </c>
      <c r="D1782" s="51">
        <v>45891</v>
      </c>
      <c r="E1782" s="51">
        <v>45896</v>
      </c>
      <c r="F1782" s="52">
        <v>45891.680445520797</v>
      </c>
      <c r="G1782" s="3" t="s">
        <v>7084</v>
      </c>
      <c r="H1782" s="51"/>
      <c r="I1782" s="2" t="s">
        <v>2487</v>
      </c>
      <c r="J1782" s="3" t="s">
        <v>2488</v>
      </c>
      <c r="K1782" s="2" t="s">
        <v>2489</v>
      </c>
      <c r="L1782" s="2" t="s">
        <v>2490</v>
      </c>
      <c r="M1782" s="3" t="s">
        <v>7085</v>
      </c>
      <c r="N1782" s="2" t="s">
        <v>7086</v>
      </c>
      <c r="O1782" s="2" t="s">
        <v>7087</v>
      </c>
      <c r="P1782" s="2">
        <v>30</v>
      </c>
      <c r="Q1782" s="3" t="s">
        <v>2592</v>
      </c>
      <c r="R1782" s="2" t="s">
        <v>959</v>
      </c>
      <c r="S1782" s="3" t="s">
        <v>2593</v>
      </c>
      <c r="T1782" s="3" t="s">
        <v>2496</v>
      </c>
      <c r="U1782" s="2">
        <v>70950</v>
      </c>
      <c r="V1782" s="2">
        <v>4</v>
      </c>
      <c r="W1782" s="2">
        <v>0</v>
      </c>
      <c r="X1782" s="2" t="s">
        <v>7086</v>
      </c>
      <c r="Y1782" s="2" t="s">
        <v>2541</v>
      </c>
      <c r="Z1782" s="51">
        <v>45891.680444363403</v>
      </c>
      <c r="AB1782" s="2" t="s">
        <v>950</v>
      </c>
    </row>
    <row r="1783" spans="1:28" ht="15.75" x14ac:dyDescent="0.25">
      <c r="A1783" s="2">
        <v>1782</v>
      </c>
      <c r="B1783" s="50" t="s">
        <v>7088</v>
      </c>
      <c r="C1783" s="47">
        <f ca="1">SUMIF([1]Data!$AC$2:$AC$173,C1783,[1]Data!$AD$2:$AD$173)</f>
        <v>0</v>
      </c>
      <c r="D1783" s="51">
        <v>45891</v>
      </c>
      <c r="E1783" s="51">
        <v>45896</v>
      </c>
      <c r="F1783" s="52">
        <v>45891.683340127303</v>
      </c>
      <c r="G1783" s="3" t="s">
        <v>7089</v>
      </c>
      <c r="H1783" s="51"/>
      <c r="I1783" s="2" t="s">
        <v>2487</v>
      </c>
      <c r="J1783" s="3" t="s">
        <v>2488</v>
      </c>
      <c r="K1783" s="2" t="s">
        <v>2489</v>
      </c>
      <c r="L1783" s="2" t="s">
        <v>2490</v>
      </c>
      <c r="M1783" s="3" t="s">
        <v>7090</v>
      </c>
      <c r="N1783" s="2" t="s">
        <v>7091</v>
      </c>
      <c r="O1783" s="2" t="s">
        <v>7092</v>
      </c>
      <c r="P1783" s="2">
        <v>10</v>
      </c>
      <c r="Q1783" s="3" t="s">
        <v>2563</v>
      </c>
      <c r="R1783" s="2" t="s">
        <v>961</v>
      </c>
      <c r="S1783" s="3" t="s">
        <v>2564</v>
      </c>
      <c r="T1783" s="3" t="s">
        <v>2496</v>
      </c>
      <c r="U1783" s="2">
        <v>73431</v>
      </c>
      <c r="V1783" s="2">
        <v>2</v>
      </c>
      <c r="W1783" s="2">
        <v>0</v>
      </c>
      <c r="X1783" s="2" t="s">
        <v>7091</v>
      </c>
      <c r="Z1783" s="51">
        <v>45891.683339155097</v>
      </c>
      <c r="AB1783" s="2" t="s">
        <v>950</v>
      </c>
    </row>
    <row r="1784" spans="1:28" ht="15.75" x14ac:dyDescent="0.25">
      <c r="A1784" s="2">
        <v>1783</v>
      </c>
      <c r="B1784" s="50" t="s">
        <v>7088</v>
      </c>
      <c r="C1784" s="47">
        <f ca="1">SUMIF([1]Data!$AC$2:$AC$173,C1784,[1]Data!$AD$2:$AD$173)</f>
        <v>0</v>
      </c>
      <c r="D1784" s="51">
        <v>45891</v>
      </c>
      <c r="E1784" s="51">
        <v>45896</v>
      </c>
      <c r="F1784" s="52">
        <v>45891.683340127303</v>
      </c>
      <c r="G1784" s="3" t="s">
        <v>7089</v>
      </c>
      <c r="H1784" s="51"/>
      <c r="I1784" s="2" t="s">
        <v>2487</v>
      </c>
      <c r="J1784" s="3" t="s">
        <v>2488</v>
      </c>
      <c r="K1784" s="2" t="s">
        <v>2489</v>
      </c>
      <c r="L1784" s="2" t="s">
        <v>2490</v>
      </c>
      <c r="M1784" s="3" t="s">
        <v>7090</v>
      </c>
      <c r="N1784" s="2" t="s">
        <v>7091</v>
      </c>
      <c r="O1784" s="2" t="s">
        <v>7092</v>
      </c>
      <c r="P1784" s="2">
        <v>20</v>
      </c>
      <c r="Q1784" s="3" t="s">
        <v>2510</v>
      </c>
      <c r="R1784" s="2" t="s">
        <v>955</v>
      </c>
      <c r="S1784" s="3" t="s">
        <v>2511</v>
      </c>
      <c r="T1784" s="3" t="s">
        <v>2496</v>
      </c>
      <c r="U1784" s="2">
        <v>46000</v>
      </c>
      <c r="V1784" s="2">
        <v>5</v>
      </c>
      <c r="W1784" s="2">
        <v>0</v>
      </c>
      <c r="X1784" s="2" t="s">
        <v>7091</v>
      </c>
      <c r="Z1784" s="51">
        <v>45891.683339155097</v>
      </c>
      <c r="AB1784" s="2" t="s">
        <v>950</v>
      </c>
    </row>
    <row r="1785" spans="1:28" ht="15.75" x14ac:dyDescent="0.25">
      <c r="A1785" s="2">
        <v>1784</v>
      </c>
      <c r="B1785" s="50" t="s">
        <v>7088</v>
      </c>
      <c r="C1785" s="47">
        <f ca="1">SUMIF([1]Data!$AC$2:$AC$173,C1785,[1]Data!$AD$2:$AD$173)</f>
        <v>0</v>
      </c>
      <c r="D1785" s="51">
        <v>45891</v>
      </c>
      <c r="E1785" s="51">
        <v>45896</v>
      </c>
      <c r="F1785" s="52">
        <v>45891.683340127303</v>
      </c>
      <c r="G1785" s="3" t="s">
        <v>7089</v>
      </c>
      <c r="H1785" s="51"/>
      <c r="I1785" s="2" t="s">
        <v>2487</v>
      </c>
      <c r="J1785" s="3" t="s">
        <v>2488</v>
      </c>
      <c r="K1785" s="2" t="s">
        <v>2489</v>
      </c>
      <c r="L1785" s="2" t="s">
        <v>2490</v>
      </c>
      <c r="M1785" s="3" t="s">
        <v>7090</v>
      </c>
      <c r="N1785" s="2" t="s">
        <v>7091</v>
      </c>
      <c r="O1785" s="2" t="s">
        <v>7092</v>
      </c>
      <c r="P1785" s="2">
        <v>30</v>
      </c>
      <c r="Q1785" s="3" t="s">
        <v>2502</v>
      </c>
      <c r="R1785" s="2" t="s">
        <v>981</v>
      </c>
      <c r="S1785" s="3" t="s">
        <v>2503</v>
      </c>
      <c r="T1785" s="3" t="s">
        <v>2496</v>
      </c>
      <c r="U1785" s="2">
        <v>50182</v>
      </c>
      <c r="V1785" s="2">
        <v>5</v>
      </c>
      <c r="W1785" s="2">
        <v>0</v>
      </c>
      <c r="X1785" s="2" t="s">
        <v>7091</v>
      </c>
      <c r="Z1785" s="51">
        <v>45891.683339155097</v>
      </c>
      <c r="AB1785" s="2" t="s">
        <v>950</v>
      </c>
    </row>
    <row r="1786" spans="1:28" ht="15.75" x14ac:dyDescent="0.25">
      <c r="A1786" s="2">
        <v>1785</v>
      </c>
      <c r="B1786" s="50" t="s">
        <v>7093</v>
      </c>
      <c r="C1786" s="47">
        <f ca="1">SUMIF([1]Data!$AC$2:$AC$173,C1786,[1]Data!$AD$2:$AD$173)</f>
        <v>0</v>
      </c>
      <c r="D1786" s="51">
        <v>45891</v>
      </c>
      <c r="E1786" s="51">
        <v>45893</v>
      </c>
      <c r="F1786" s="52">
        <v>45891.684464236103</v>
      </c>
      <c r="G1786" s="3" t="s">
        <v>7094</v>
      </c>
      <c r="H1786" s="51"/>
      <c r="I1786" s="2" t="s">
        <v>2487</v>
      </c>
      <c r="J1786" s="3" t="s">
        <v>2488</v>
      </c>
      <c r="K1786" s="2" t="s">
        <v>2489</v>
      </c>
      <c r="L1786" s="2" t="s">
        <v>2490</v>
      </c>
      <c r="M1786" s="3" t="s">
        <v>7095</v>
      </c>
      <c r="N1786" s="2" t="s">
        <v>7096</v>
      </c>
      <c r="O1786" s="2" t="s">
        <v>7097</v>
      </c>
      <c r="P1786" s="2">
        <v>10</v>
      </c>
      <c r="Q1786" s="3" t="s">
        <v>2563</v>
      </c>
      <c r="R1786" s="2" t="s">
        <v>961</v>
      </c>
      <c r="S1786" s="3" t="s">
        <v>2564</v>
      </c>
      <c r="T1786" s="3" t="s">
        <v>2496</v>
      </c>
      <c r="U1786" s="2">
        <v>73431</v>
      </c>
      <c r="V1786" s="2">
        <v>1</v>
      </c>
      <c r="W1786" s="2">
        <v>0</v>
      </c>
      <c r="X1786" s="2" t="s">
        <v>7098</v>
      </c>
      <c r="Y1786" s="2" t="s">
        <v>7099</v>
      </c>
      <c r="Z1786" s="51">
        <v>45891.684463391197</v>
      </c>
      <c r="AB1786" s="2" t="s">
        <v>950</v>
      </c>
    </row>
    <row r="1787" spans="1:28" ht="15.75" x14ac:dyDescent="0.25">
      <c r="A1787" s="2">
        <v>1786</v>
      </c>
      <c r="B1787" s="50" t="s">
        <v>7093</v>
      </c>
      <c r="C1787" s="47">
        <f ca="1">SUMIF([1]Data!$AC$2:$AC$173,C1787,[1]Data!$AD$2:$AD$173)</f>
        <v>0</v>
      </c>
      <c r="D1787" s="51">
        <v>45891</v>
      </c>
      <c r="E1787" s="51">
        <v>45893</v>
      </c>
      <c r="F1787" s="52">
        <v>45891.684464236103</v>
      </c>
      <c r="G1787" s="3" t="s">
        <v>7094</v>
      </c>
      <c r="H1787" s="51"/>
      <c r="I1787" s="2" t="s">
        <v>2487</v>
      </c>
      <c r="J1787" s="3" t="s">
        <v>2488</v>
      </c>
      <c r="K1787" s="2" t="s">
        <v>2489</v>
      </c>
      <c r="L1787" s="2" t="s">
        <v>2490</v>
      </c>
      <c r="M1787" s="3" t="s">
        <v>7095</v>
      </c>
      <c r="N1787" s="2" t="s">
        <v>7096</v>
      </c>
      <c r="O1787" s="2" t="s">
        <v>7097</v>
      </c>
      <c r="P1787" s="2">
        <v>20</v>
      </c>
      <c r="Q1787" s="3" t="s">
        <v>2519</v>
      </c>
      <c r="R1787" s="2" t="s">
        <v>951</v>
      </c>
      <c r="S1787" s="3" t="s">
        <v>2520</v>
      </c>
      <c r="T1787" s="3" t="s">
        <v>2496</v>
      </c>
      <c r="U1787" s="2">
        <v>111058</v>
      </c>
      <c r="V1787" s="2">
        <v>2</v>
      </c>
      <c r="W1787" s="2">
        <v>0</v>
      </c>
      <c r="X1787" s="2" t="s">
        <v>7098</v>
      </c>
      <c r="Y1787" s="2" t="s">
        <v>7099</v>
      </c>
      <c r="Z1787" s="51">
        <v>45891.684463391197</v>
      </c>
      <c r="AB1787" s="2" t="s">
        <v>950</v>
      </c>
    </row>
    <row r="1788" spans="1:28" ht="15.75" x14ac:dyDescent="0.25">
      <c r="A1788" s="2">
        <v>1787</v>
      </c>
      <c r="B1788" s="50" t="s">
        <v>7093</v>
      </c>
      <c r="C1788" s="47">
        <f ca="1">SUMIF([1]Data!$AC$2:$AC$173,C1788,[1]Data!$AD$2:$AD$173)</f>
        <v>0</v>
      </c>
      <c r="D1788" s="51">
        <v>45891</v>
      </c>
      <c r="E1788" s="51">
        <v>45893</v>
      </c>
      <c r="F1788" s="52">
        <v>45891.684464236103</v>
      </c>
      <c r="G1788" s="3" t="s">
        <v>7094</v>
      </c>
      <c r="H1788" s="51"/>
      <c r="I1788" s="2" t="s">
        <v>2487</v>
      </c>
      <c r="J1788" s="3" t="s">
        <v>2488</v>
      </c>
      <c r="K1788" s="2" t="s">
        <v>2489</v>
      </c>
      <c r="L1788" s="2" t="s">
        <v>2490</v>
      </c>
      <c r="M1788" s="3" t="s">
        <v>7095</v>
      </c>
      <c r="N1788" s="2" t="s">
        <v>7096</v>
      </c>
      <c r="O1788" s="2" t="s">
        <v>7097</v>
      </c>
      <c r="P1788" s="2">
        <v>30</v>
      </c>
      <c r="Q1788" s="3" t="s">
        <v>2592</v>
      </c>
      <c r="R1788" s="2" t="s">
        <v>959</v>
      </c>
      <c r="S1788" s="3" t="s">
        <v>2593</v>
      </c>
      <c r="T1788" s="3" t="s">
        <v>2496</v>
      </c>
      <c r="U1788" s="2">
        <v>70950</v>
      </c>
      <c r="V1788" s="2">
        <v>3</v>
      </c>
      <c r="W1788" s="2">
        <v>0</v>
      </c>
      <c r="X1788" s="2" t="s">
        <v>7098</v>
      </c>
      <c r="Y1788" s="2" t="s">
        <v>7099</v>
      </c>
      <c r="Z1788" s="51">
        <v>45891.684463391197</v>
      </c>
      <c r="AB1788" s="2" t="s">
        <v>950</v>
      </c>
    </row>
    <row r="1789" spans="1:28" ht="15.75" x14ac:dyDescent="0.25">
      <c r="A1789" s="2">
        <v>1788</v>
      </c>
      <c r="B1789" s="50" t="s">
        <v>7093</v>
      </c>
      <c r="C1789" s="47">
        <f ca="1">SUMIF([1]Data!$AC$2:$AC$173,C1789,[1]Data!$AD$2:$AD$173)</f>
        <v>0</v>
      </c>
      <c r="D1789" s="51">
        <v>45891</v>
      </c>
      <c r="E1789" s="51">
        <v>45893</v>
      </c>
      <c r="F1789" s="52">
        <v>45891.684464236103</v>
      </c>
      <c r="G1789" s="3" t="s">
        <v>7094</v>
      </c>
      <c r="H1789" s="51"/>
      <c r="I1789" s="2" t="s">
        <v>2487</v>
      </c>
      <c r="J1789" s="3" t="s">
        <v>2488</v>
      </c>
      <c r="K1789" s="2" t="s">
        <v>2489</v>
      </c>
      <c r="L1789" s="2" t="s">
        <v>2490</v>
      </c>
      <c r="M1789" s="3" t="s">
        <v>7095</v>
      </c>
      <c r="N1789" s="2" t="s">
        <v>7096</v>
      </c>
      <c r="O1789" s="2" t="s">
        <v>7097</v>
      </c>
      <c r="P1789" s="2">
        <v>40</v>
      </c>
      <c r="Q1789" s="3" t="s">
        <v>2502</v>
      </c>
      <c r="R1789" s="2" t="s">
        <v>981</v>
      </c>
      <c r="S1789" s="3" t="s">
        <v>2503</v>
      </c>
      <c r="T1789" s="3" t="s">
        <v>2496</v>
      </c>
      <c r="U1789" s="2">
        <v>50182</v>
      </c>
      <c r="V1789" s="2">
        <v>3</v>
      </c>
      <c r="W1789" s="2">
        <v>0</v>
      </c>
      <c r="X1789" s="2" t="s">
        <v>7098</v>
      </c>
      <c r="Y1789" s="2" t="s">
        <v>7099</v>
      </c>
      <c r="Z1789" s="51">
        <v>45891.684463391197</v>
      </c>
      <c r="AB1789" s="2" t="s">
        <v>950</v>
      </c>
    </row>
    <row r="1790" spans="1:28" ht="15.75" x14ac:dyDescent="0.25">
      <c r="A1790" s="2">
        <v>1789</v>
      </c>
      <c r="B1790" s="50" t="s">
        <v>7093</v>
      </c>
      <c r="C1790" s="47">
        <f ca="1">SUMIF([1]Data!$AC$2:$AC$173,C1790,[1]Data!$AD$2:$AD$173)</f>
        <v>0</v>
      </c>
      <c r="D1790" s="51">
        <v>45891</v>
      </c>
      <c r="E1790" s="51">
        <v>45893</v>
      </c>
      <c r="F1790" s="52">
        <v>45891.684464236103</v>
      </c>
      <c r="G1790" s="3" t="s">
        <v>7094</v>
      </c>
      <c r="H1790" s="51"/>
      <c r="I1790" s="2" t="s">
        <v>2487</v>
      </c>
      <c r="J1790" s="3" t="s">
        <v>2488</v>
      </c>
      <c r="K1790" s="2" t="s">
        <v>2489</v>
      </c>
      <c r="L1790" s="2" t="s">
        <v>2490</v>
      </c>
      <c r="M1790" s="3" t="s">
        <v>7095</v>
      </c>
      <c r="N1790" s="2" t="s">
        <v>7096</v>
      </c>
      <c r="O1790" s="2" t="s">
        <v>7097</v>
      </c>
      <c r="P1790" s="2">
        <v>50</v>
      </c>
      <c r="Q1790" s="3" t="s">
        <v>2510</v>
      </c>
      <c r="R1790" s="2" t="s">
        <v>955</v>
      </c>
      <c r="S1790" s="3" t="s">
        <v>2511</v>
      </c>
      <c r="T1790" s="3" t="s">
        <v>2496</v>
      </c>
      <c r="U1790" s="2">
        <v>46000</v>
      </c>
      <c r="V1790" s="2">
        <v>4</v>
      </c>
      <c r="W1790" s="2">
        <v>0</v>
      </c>
      <c r="X1790" s="2" t="s">
        <v>7098</v>
      </c>
      <c r="Y1790" s="2" t="s">
        <v>7099</v>
      </c>
      <c r="Z1790" s="51">
        <v>45891.684463391197</v>
      </c>
      <c r="AB1790" s="2" t="s">
        <v>950</v>
      </c>
    </row>
    <row r="1791" spans="1:28" ht="15.75" x14ac:dyDescent="0.25">
      <c r="A1791" s="2">
        <v>1790</v>
      </c>
      <c r="B1791" s="50" t="s">
        <v>7100</v>
      </c>
      <c r="C1791" s="47">
        <f ca="1">SUMIF([1]Data!$AC$2:$AC$173,C1791,[1]Data!$AD$2:$AD$173)</f>
        <v>0</v>
      </c>
      <c r="D1791" s="51">
        <v>45891</v>
      </c>
      <c r="E1791" s="51">
        <v>45891</v>
      </c>
      <c r="F1791" s="52">
        <v>45891.6865553241</v>
      </c>
      <c r="G1791" s="3" t="s">
        <v>7101</v>
      </c>
      <c r="H1791" s="51"/>
      <c r="I1791" s="2" t="s">
        <v>2487</v>
      </c>
      <c r="J1791" s="3" t="s">
        <v>2488</v>
      </c>
      <c r="K1791" s="2" t="s">
        <v>2489</v>
      </c>
      <c r="L1791" s="2" t="s">
        <v>2490</v>
      </c>
      <c r="M1791" s="3" t="s">
        <v>7102</v>
      </c>
      <c r="N1791" s="2" t="s">
        <v>7103</v>
      </c>
      <c r="O1791" s="2" t="s">
        <v>7104</v>
      </c>
      <c r="P1791" s="2">
        <v>10</v>
      </c>
      <c r="Q1791" s="3" t="s">
        <v>2519</v>
      </c>
      <c r="R1791" s="2" t="s">
        <v>951</v>
      </c>
      <c r="S1791" s="3" t="s">
        <v>2520</v>
      </c>
      <c r="T1791" s="3" t="s">
        <v>2496</v>
      </c>
      <c r="U1791" s="2">
        <v>111058</v>
      </c>
      <c r="V1791" s="2">
        <v>2</v>
      </c>
      <c r="W1791" s="2">
        <v>0</v>
      </c>
      <c r="X1791" s="2" t="s">
        <v>7103</v>
      </c>
      <c r="Z1791" s="51">
        <v>45891.686554085602</v>
      </c>
      <c r="AB1791" s="2" t="s">
        <v>950</v>
      </c>
    </row>
    <row r="1792" spans="1:28" ht="15.75" x14ac:dyDescent="0.25">
      <c r="A1792" s="2">
        <v>1791</v>
      </c>
      <c r="B1792" s="50" t="s">
        <v>7100</v>
      </c>
      <c r="C1792" s="47">
        <f ca="1">SUMIF([1]Data!$AC$2:$AC$173,C1792,[1]Data!$AD$2:$AD$173)</f>
        <v>0</v>
      </c>
      <c r="D1792" s="51">
        <v>45891</v>
      </c>
      <c r="E1792" s="51">
        <v>45891</v>
      </c>
      <c r="F1792" s="52">
        <v>45891.6865553241</v>
      </c>
      <c r="G1792" s="3" t="s">
        <v>7101</v>
      </c>
      <c r="H1792" s="51"/>
      <c r="I1792" s="2" t="s">
        <v>2487</v>
      </c>
      <c r="J1792" s="3" t="s">
        <v>2488</v>
      </c>
      <c r="K1792" s="2" t="s">
        <v>2489</v>
      </c>
      <c r="L1792" s="2" t="s">
        <v>2490</v>
      </c>
      <c r="M1792" s="3" t="s">
        <v>7102</v>
      </c>
      <c r="N1792" s="2" t="s">
        <v>7103</v>
      </c>
      <c r="O1792" s="2" t="s">
        <v>7104</v>
      </c>
      <c r="P1792" s="2">
        <v>20</v>
      </c>
      <c r="Q1792" s="3" t="s">
        <v>2592</v>
      </c>
      <c r="R1792" s="2" t="s">
        <v>959</v>
      </c>
      <c r="S1792" s="3" t="s">
        <v>2593</v>
      </c>
      <c r="T1792" s="3" t="s">
        <v>2496</v>
      </c>
      <c r="U1792" s="2">
        <v>70950</v>
      </c>
      <c r="V1792" s="2">
        <v>1</v>
      </c>
      <c r="W1792" s="2">
        <v>0</v>
      </c>
      <c r="X1792" s="2" t="s">
        <v>7103</v>
      </c>
      <c r="Z1792" s="51">
        <v>45891.686554085602</v>
      </c>
      <c r="AB1792" s="2" t="s">
        <v>950</v>
      </c>
    </row>
    <row r="1793" spans="1:28" ht="15.75" x14ac:dyDescent="0.25">
      <c r="A1793" s="2">
        <v>1792</v>
      </c>
      <c r="B1793" s="50" t="s">
        <v>7105</v>
      </c>
      <c r="C1793" s="47">
        <f ca="1">SUMIF([1]Data!$AC$2:$AC$173,C1793,[1]Data!$AD$2:$AD$173)</f>
        <v>0</v>
      </c>
      <c r="D1793" s="51">
        <v>45891</v>
      </c>
      <c r="E1793" s="51">
        <v>45896</v>
      </c>
      <c r="F1793" s="52">
        <v>45891.689145914403</v>
      </c>
      <c r="G1793" s="3" t="s">
        <v>7106</v>
      </c>
      <c r="H1793" s="51"/>
      <c r="I1793" s="2" t="s">
        <v>2487</v>
      </c>
      <c r="J1793" s="3" t="s">
        <v>2488</v>
      </c>
      <c r="K1793" s="2" t="s">
        <v>2489</v>
      </c>
      <c r="L1793" s="2" t="s">
        <v>2490</v>
      </c>
      <c r="M1793" s="3" t="s">
        <v>3524</v>
      </c>
      <c r="N1793" s="2" t="s">
        <v>3525</v>
      </c>
      <c r="O1793" s="2" t="s">
        <v>3526</v>
      </c>
      <c r="P1793" s="2">
        <v>10</v>
      </c>
      <c r="Q1793" s="3" t="s">
        <v>2519</v>
      </c>
      <c r="R1793" s="2" t="s">
        <v>951</v>
      </c>
      <c r="S1793" s="3" t="s">
        <v>2520</v>
      </c>
      <c r="T1793" s="3" t="s">
        <v>2496</v>
      </c>
      <c r="U1793" s="2">
        <v>111058</v>
      </c>
      <c r="V1793" s="2">
        <v>2</v>
      </c>
      <c r="W1793" s="2">
        <v>0</v>
      </c>
      <c r="X1793" s="2" t="s">
        <v>3525</v>
      </c>
      <c r="Z1793" s="51">
        <v>45891.689144560201</v>
      </c>
      <c r="AB1793" s="2" t="s">
        <v>950</v>
      </c>
    </row>
    <row r="1794" spans="1:28" ht="15.75" x14ac:dyDescent="0.25">
      <c r="A1794" s="2">
        <v>1793</v>
      </c>
      <c r="B1794" s="50" t="s">
        <v>7107</v>
      </c>
      <c r="C1794" s="47">
        <f ca="1">SUMIF([1]Data!$AC$2:$AC$173,C1794,[1]Data!$AD$2:$AD$173)</f>
        <v>0</v>
      </c>
      <c r="D1794" s="51">
        <v>45891</v>
      </c>
      <c r="E1794" s="51">
        <v>45891</v>
      </c>
      <c r="F1794" s="52">
        <v>45891.689279629602</v>
      </c>
      <c r="G1794" s="3" t="s">
        <v>7108</v>
      </c>
      <c r="H1794" s="51"/>
      <c r="I1794" s="2" t="s">
        <v>2487</v>
      </c>
      <c r="J1794" s="3" t="s">
        <v>2488</v>
      </c>
      <c r="K1794" s="2" t="s">
        <v>2489</v>
      </c>
      <c r="L1794" s="2" t="s">
        <v>2490</v>
      </c>
      <c r="M1794" s="3" t="s">
        <v>7109</v>
      </c>
      <c r="N1794" s="2" t="s">
        <v>7110</v>
      </c>
      <c r="O1794" s="2" t="s">
        <v>7111</v>
      </c>
      <c r="P1794" s="2">
        <v>10</v>
      </c>
      <c r="Q1794" s="3" t="s">
        <v>2547</v>
      </c>
      <c r="R1794" s="2" t="s">
        <v>994</v>
      </c>
      <c r="S1794" s="3" t="s">
        <v>2548</v>
      </c>
      <c r="T1794" s="3" t="s">
        <v>2496</v>
      </c>
      <c r="U1794" s="2">
        <v>111606</v>
      </c>
      <c r="V1794" s="2">
        <v>1</v>
      </c>
      <c r="W1794" s="2">
        <v>0</v>
      </c>
      <c r="X1794" s="2" t="s">
        <v>7110</v>
      </c>
      <c r="Z1794" s="51">
        <v>45891.689278587997</v>
      </c>
      <c r="AB1794" s="2" t="s">
        <v>950</v>
      </c>
    </row>
    <row r="1795" spans="1:28" ht="15.75" x14ac:dyDescent="0.25">
      <c r="A1795" s="2">
        <v>1794</v>
      </c>
      <c r="B1795" s="50" t="s">
        <v>7107</v>
      </c>
      <c r="C1795" s="47">
        <f ca="1">SUMIF([1]Data!$AC$2:$AC$173,C1795,[1]Data!$AD$2:$AD$173)</f>
        <v>0</v>
      </c>
      <c r="D1795" s="51">
        <v>45891</v>
      </c>
      <c r="E1795" s="51">
        <v>45891</v>
      </c>
      <c r="F1795" s="52">
        <v>45891.689279629602</v>
      </c>
      <c r="G1795" s="3" t="s">
        <v>7108</v>
      </c>
      <c r="H1795" s="51"/>
      <c r="I1795" s="2" t="s">
        <v>2487</v>
      </c>
      <c r="J1795" s="3" t="s">
        <v>2488</v>
      </c>
      <c r="K1795" s="2" t="s">
        <v>2489</v>
      </c>
      <c r="L1795" s="2" t="s">
        <v>2490</v>
      </c>
      <c r="M1795" s="3" t="s">
        <v>7109</v>
      </c>
      <c r="N1795" s="2" t="s">
        <v>7110</v>
      </c>
      <c r="O1795" s="2" t="s">
        <v>7111</v>
      </c>
      <c r="P1795" s="2">
        <v>20</v>
      </c>
      <c r="Q1795" s="3" t="s">
        <v>2519</v>
      </c>
      <c r="R1795" s="2" t="s">
        <v>951</v>
      </c>
      <c r="S1795" s="3" t="s">
        <v>2520</v>
      </c>
      <c r="T1795" s="3" t="s">
        <v>2496</v>
      </c>
      <c r="U1795" s="2">
        <v>111058</v>
      </c>
      <c r="V1795" s="2">
        <v>1</v>
      </c>
      <c r="W1795" s="2">
        <v>0</v>
      </c>
      <c r="X1795" s="2" t="s">
        <v>7110</v>
      </c>
      <c r="Z1795" s="51">
        <v>45891.689278587997</v>
      </c>
      <c r="AB1795" s="2" t="s">
        <v>950</v>
      </c>
    </row>
    <row r="1796" spans="1:28" ht="15.75" x14ac:dyDescent="0.25">
      <c r="A1796" s="2">
        <v>1795</v>
      </c>
      <c r="B1796" s="50" t="s">
        <v>7107</v>
      </c>
      <c r="C1796" s="47">
        <f ca="1">SUMIF([1]Data!$AC$2:$AC$173,C1796,[1]Data!$AD$2:$AD$173)</f>
        <v>0</v>
      </c>
      <c r="D1796" s="51">
        <v>45891</v>
      </c>
      <c r="E1796" s="51">
        <v>45891</v>
      </c>
      <c r="F1796" s="52">
        <v>45891.689279629602</v>
      </c>
      <c r="G1796" s="3" t="s">
        <v>7108</v>
      </c>
      <c r="H1796" s="51"/>
      <c r="I1796" s="2" t="s">
        <v>2487</v>
      </c>
      <c r="J1796" s="3" t="s">
        <v>2488</v>
      </c>
      <c r="K1796" s="2" t="s">
        <v>2489</v>
      </c>
      <c r="L1796" s="2" t="s">
        <v>2490</v>
      </c>
      <c r="M1796" s="3" t="s">
        <v>7109</v>
      </c>
      <c r="N1796" s="2" t="s">
        <v>7110</v>
      </c>
      <c r="O1796" s="2" t="s">
        <v>7111</v>
      </c>
      <c r="P1796" s="2">
        <v>30</v>
      </c>
      <c r="Q1796" s="3" t="s">
        <v>2592</v>
      </c>
      <c r="R1796" s="2" t="s">
        <v>959</v>
      </c>
      <c r="S1796" s="3" t="s">
        <v>2593</v>
      </c>
      <c r="T1796" s="3" t="s">
        <v>2496</v>
      </c>
      <c r="U1796" s="2">
        <v>70950</v>
      </c>
      <c r="V1796" s="2">
        <v>1</v>
      </c>
      <c r="W1796" s="2">
        <v>0</v>
      </c>
      <c r="X1796" s="2" t="s">
        <v>7110</v>
      </c>
      <c r="Z1796" s="51">
        <v>45891.689278587997</v>
      </c>
      <c r="AB1796" s="2" t="s">
        <v>950</v>
      </c>
    </row>
    <row r="1797" spans="1:28" ht="15.75" x14ac:dyDescent="0.25">
      <c r="A1797" s="2">
        <v>1796</v>
      </c>
      <c r="B1797" s="50" t="s">
        <v>7107</v>
      </c>
      <c r="C1797" s="47">
        <f ca="1">SUMIF([1]Data!$AC$2:$AC$173,C1797,[1]Data!$AD$2:$AD$173)</f>
        <v>0</v>
      </c>
      <c r="D1797" s="51">
        <v>45891</v>
      </c>
      <c r="E1797" s="51">
        <v>45891</v>
      </c>
      <c r="F1797" s="52">
        <v>45891.689279629602</v>
      </c>
      <c r="G1797" s="3" t="s">
        <v>7108</v>
      </c>
      <c r="H1797" s="51"/>
      <c r="I1797" s="2" t="s">
        <v>2487</v>
      </c>
      <c r="J1797" s="3" t="s">
        <v>2488</v>
      </c>
      <c r="K1797" s="2" t="s">
        <v>2489</v>
      </c>
      <c r="L1797" s="2" t="s">
        <v>2490</v>
      </c>
      <c r="M1797" s="3" t="s">
        <v>7109</v>
      </c>
      <c r="N1797" s="2" t="s">
        <v>7110</v>
      </c>
      <c r="O1797" s="2" t="s">
        <v>7111</v>
      </c>
      <c r="P1797" s="2">
        <v>40</v>
      </c>
      <c r="Q1797" s="3" t="s">
        <v>2494</v>
      </c>
      <c r="R1797" s="2" t="s">
        <v>1079</v>
      </c>
      <c r="S1797" s="3" t="s">
        <v>2495</v>
      </c>
      <c r="T1797" s="3" t="s">
        <v>2496</v>
      </c>
      <c r="U1797" s="2">
        <v>49500</v>
      </c>
      <c r="V1797" s="2">
        <v>1</v>
      </c>
      <c r="W1797" s="2">
        <v>0</v>
      </c>
      <c r="X1797" s="2" t="s">
        <v>7110</v>
      </c>
      <c r="Z1797" s="51">
        <v>45891.689278587997</v>
      </c>
      <c r="AB1797" s="2" t="s">
        <v>950</v>
      </c>
    </row>
    <row r="1798" spans="1:28" ht="15.75" x14ac:dyDescent="0.25">
      <c r="A1798" s="2">
        <v>1797</v>
      </c>
      <c r="B1798" s="50" t="s">
        <v>7112</v>
      </c>
      <c r="C1798" s="47">
        <f ca="1">SUMIF([1]Data!$AC$2:$AC$173,C1798,[1]Data!$AD$2:$AD$173)</f>
        <v>0</v>
      </c>
      <c r="D1798" s="51">
        <v>45891</v>
      </c>
      <c r="E1798" s="51">
        <v>45896</v>
      </c>
      <c r="F1798" s="52">
        <v>45891.691007442103</v>
      </c>
      <c r="G1798" s="3" t="s">
        <v>7113</v>
      </c>
      <c r="H1798" s="51"/>
      <c r="I1798" s="2" t="s">
        <v>2487</v>
      </c>
      <c r="J1798" s="3" t="s">
        <v>2488</v>
      </c>
      <c r="K1798" s="2" t="s">
        <v>2489</v>
      </c>
      <c r="L1798" s="2" t="s">
        <v>2490</v>
      </c>
      <c r="M1798" s="3" t="s">
        <v>7114</v>
      </c>
      <c r="N1798" s="2" t="s">
        <v>7115</v>
      </c>
      <c r="O1798" s="2" t="s">
        <v>7116</v>
      </c>
      <c r="P1798" s="2">
        <v>10</v>
      </c>
      <c r="Q1798" s="3" t="s">
        <v>2519</v>
      </c>
      <c r="R1798" s="2" t="s">
        <v>951</v>
      </c>
      <c r="S1798" s="3" t="s">
        <v>2520</v>
      </c>
      <c r="T1798" s="3" t="s">
        <v>2496</v>
      </c>
      <c r="U1798" s="2">
        <v>111058</v>
      </c>
      <c r="V1798" s="2">
        <v>1</v>
      </c>
      <c r="W1798" s="2">
        <v>0</v>
      </c>
      <c r="X1798" s="2" t="s">
        <v>7115</v>
      </c>
      <c r="Y1798" s="2" t="s">
        <v>2541</v>
      </c>
      <c r="Z1798" s="51">
        <v>45891.691006134301</v>
      </c>
      <c r="AB1798" s="2" t="s">
        <v>950</v>
      </c>
    </row>
    <row r="1799" spans="1:28" ht="15.75" x14ac:dyDescent="0.25">
      <c r="A1799" s="2">
        <v>1798</v>
      </c>
      <c r="B1799" s="50" t="s">
        <v>7112</v>
      </c>
      <c r="C1799" s="47">
        <f ca="1">SUMIF([1]Data!$AC$2:$AC$173,C1799,[1]Data!$AD$2:$AD$173)</f>
        <v>0</v>
      </c>
      <c r="D1799" s="51">
        <v>45891</v>
      </c>
      <c r="E1799" s="51">
        <v>45896</v>
      </c>
      <c r="F1799" s="52">
        <v>45891.691007442103</v>
      </c>
      <c r="G1799" s="3" t="s">
        <v>7113</v>
      </c>
      <c r="H1799" s="51"/>
      <c r="I1799" s="2" t="s">
        <v>2487</v>
      </c>
      <c r="J1799" s="3" t="s">
        <v>2488</v>
      </c>
      <c r="K1799" s="2" t="s">
        <v>2489</v>
      </c>
      <c r="L1799" s="2" t="s">
        <v>2490</v>
      </c>
      <c r="M1799" s="3" t="s">
        <v>7114</v>
      </c>
      <c r="N1799" s="2" t="s">
        <v>7115</v>
      </c>
      <c r="O1799" s="2" t="s">
        <v>7116</v>
      </c>
      <c r="P1799" s="2">
        <v>20</v>
      </c>
      <c r="Q1799" s="3" t="s">
        <v>2556</v>
      </c>
      <c r="R1799" s="2" t="s">
        <v>960</v>
      </c>
      <c r="S1799" s="3" t="s">
        <v>2557</v>
      </c>
      <c r="T1799" s="3" t="s">
        <v>2496</v>
      </c>
      <c r="U1799" s="2">
        <v>55595</v>
      </c>
      <c r="V1799" s="2">
        <v>2</v>
      </c>
      <c r="W1799" s="2">
        <v>0</v>
      </c>
      <c r="X1799" s="2" t="s">
        <v>7115</v>
      </c>
      <c r="Y1799" s="2" t="s">
        <v>2541</v>
      </c>
      <c r="Z1799" s="51">
        <v>45891.691006134301</v>
      </c>
      <c r="AB1799" s="2" t="s">
        <v>950</v>
      </c>
    </row>
    <row r="1800" spans="1:28" ht="15.75" x14ac:dyDescent="0.25">
      <c r="A1800" s="2">
        <v>1799</v>
      </c>
      <c r="B1800" s="50" t="s">
        <v>7112</v>
      </c>
      <c r="C1800" s="47">
        <f ca="1">SUMIF([1]Data!$AC$2:$AC$173,C1800,[1]Data!$AD$2:$AD$173)</f>
        <v>0</v>
      </c>
      <c r="D1800" s="51">
        <v>45891</v>
      </c>
      <c r="E1800" s="51">
        <v>45896</v>
      </c>
      <c r="F1800" s="52">
        <v>45891.691007442103</v>
      </c>
      <c r="G1800" s="3" t="s">
        <v>7113</v>
      </c>
      <c r="H1800" s="51"/>
      <c r="I1800" s="2" t="s">
        <v>2487</v>
      </c>
      <c r="J1800" s="3" t="s">
        <v>2488</v>
      </c>
      <c r="K1800" s="2" t="s">
        <v>2489</v>
      </c>
      <c r="L1800" s="2" t="s">
        <v>2490</v>
      </c>
      <c r="M1800" s="3" t="s">
        <v>7114</v>
      </c>
      <c r="N1800" s="2" t="s">
        <v>7115</v>
      </c>
      <c r="O1800" s="2" t="s">
        <v>7116</v>
      </c>
      <c r="P1800" s="2">
        <v>30</v>
      </c>
      <c r="Q1800" s="3" t="s">
        <v>2510</v>
      </c>
      <c r="R1800" s="2" t="s">
        <v>955</v>
      </c>
      <c r="S1800" s="3" t="s">
        <v>2511</v>
      </c>
      <c r="T1800" s="3" t="s">
        <v>2496</v>
      </c>
      <c r="U1800" s="2">
        <v>46000</v>
      </c>
      <c r="V1800" s="2">
        <v>3</v>
      </c>
      <c r="W1800" s="2">
        <v>0</v>
      </c>
      <c r="X1800" s="2" t="s">
        <v>7115</v>
      </c>
      <c r="Y1800" s="2" t="s">
        <v>2541</v>
      </c>
      <c r="Z1800" s="51">
        <v>45891.691006134301</v>
      </c>
      <c r="AB1800" s="2" t="s">
        <v>950</v>
      </c>
    </row>
    <row r="1801" spans="1:28" ht="15.75" x14ac:dyDescent="0.25">
      <c r="A1801" s="2">
        <v>1800</v>
      </c>
      <c r="B1801" s="50" t="s">
        <v>7117</v>
      </c>
      <c r="C1801" s="47">
        <f ca="1">SUMIF([1]Data!$AC$2:$AC$173,C1801,[1]Data!$AD$2:$AD$173)</f>
        <v>0</v>
      </c>
      <c r="D1801" s="51">
        <v>45891</v>
      </c>
      <c r="E1801" s="51">
        <v>45896</v>
      </c>
      <c r="F1801" s="52">
        <v>45891.691981562501</v>
      </c>
      <c r="G1801" s="3" t="s">
        <v>7118</v>
      </c>
      <c r="H1801" s="51"/>
      <c r="I1801" s="2" t="s">
        <v>2487</v>
      </c>
      <c r="J1801" s="3" t="s">
        <v>2488</v>
      </c>
      <c r="K1801" s="2" t="s">
        <v>2489</v>
      </c>
      <c r="L1801" s="2" t="s">
        <v>2490</v>
      </c>
      <c r="M1801" s="3" t="s">
        <v>7119</v>
      </c>
      <c r="N1801" s="2" t="s">
        <v>7120</v>
      </c>
      <c r="O1801" s="2" t="s">
        <v>7121</v>
      </c>
      <c r="P1801" s="2">
        <v>10</v>
      </c>
      <c r="Q1801" s="3" t="s">
        <v>2519</v>
      </c>
      <c r="R1801" s="2" t="s">
        <v>951</v>
      </c>
      <c r="S1801" s="3" t="s">
        <v>2520</v>
      </c>
      <c r="T1801" s="3" t="s">
        <v>2496</v>
      </c>
      <c r="U1801" s="2">
        <v>111058</v>
      </c>
      <c r="V1801" s="2">
        <v>3</v>
      </c>
      <c r="W1801" s="2">
        <v>0</v>
      </c>
      <c r="X1801" s="2" t="s">
        <v>7120</v>
      </c>
      <c r="Y1801" s="2" t="s">
        <v>2541</v>
      </c>
      <c r="Z1801" s="51">
        <v>45891.691980324103</v>
      </c>
      <c r="AB1801" s="2" t="s">
        <v>950</v>
      </c>
    </row>
    <row r="1802" spans="1:28" ht="15.75" x14ac:dyDescent="0.25">
      <c r="A1802" s="2">
        <v>1801</v>
      </c>
      <c r="B1802" s="50" t="s">
        <v>7122</v>
      </c>
      <c r="C1802" s="47">
        <f ca="1">SUMIF([1]Data!$AC$2:$AC$173,C1802,[1]Data!$AD$2:$AD$173)</f>
        <v>0</v>
      </c>
      <c r="D1802" s="51">
        <v>45891</v>
      </c>
      <c r="E1802" s="51">
        <v>45896</v>
      </c>
      <c r="F1802" s="52">
        <v>45891.693287534697</v>
      </c>
      <c r="G1802" s="3" t="s">
        <v>7123</v>
      </c>
      <c r="H1802" s="51"/>
      <c r="I1802" s="2" t="s">
        <v>2487</v>
      </c>
      <c r="J1802" s="3" t="s">
        <v>2488</v>
      </c>
      <c r="K1802" s="2" t="s">
        <v>2489</v>
      </c>
      <c r="L1802" s="2" t="s">
        <v>2490</v>
      </c>
      <c r="M1802" s="3" t="s">
        <v>7124</v>
      </c>
      <c r="N1802" s="2" t="s">
        <v>7125</v>
      </c>
      <c r="O1802" s="2" t="s">
        <v>7126</v>
      </c>
      <c r="P1802" s="2">
        <v>10</v>
      </c>
      <c r="Q1802" s="3" t="s">
        <v>2519</v>
      </c>
      <c r="R1802" s="2" t="s">
        <v>951</v>
      </c>
      <c r="S1802" s="3" t="s">
        <v>2520</v>
      </c>
      <c r="T1802" s="3" t="s">
        <v>2496</v>
      </c>
      <c r="U1802" s="2">
        <v>111058</v>
      </c>
      <c r="V1802" s="2">
        <v>2</v>
      </c>
      <c r="W1802" s="2">
        <v>0</v>
      </c>
      <c r="X1802" s="2" t="s">
        <v>7127</v>
      </c>
      <c r="Y1802" s="2" t="s">
        <v>7128</v>
      </c>
      <c r="Z1802" s="51">
        <v>45891.693286192101</v>
      </c>
      <c r="AB1802" s="2" t="s">
        <v>950</v>
      </c>
    </row>
    <row r="1803" spans="1:28" ht="15.75" x14ac:dyDescent="0.25">
      <c r="A1803" s="2">
        <v>1802</v>
      </c>
      <c r="B1803" s="50" t="s">
        <v>7122</v>
      </c>
      <c r="C1803" s="47">
        <f ca="1">SUMIF([1]Data!$AC$2:$AC$173,C1803,[1]Data!$AD$2:$AD$173)</f>
        <v>0</v>
      </c>
      <c r="D1803" s="51">
        <v>45891</v>
      </c>
      <c r="E1803" s="51">
        <v>45896</v>
      </c>
      <c r="F1803" s="52">
        <v>45891.693287534697</v>
      </c>
      <c r="G1803" s="3" t="s">
        <v>7123</v>
      </c>
      <c r="H1803" s="51"/>
      <c r="I1803" s="2" t="s">
        <v>2487</v>
      </c>
      <c r="J1803" s="3" t="s">
        <v>2488</v>
      </c>
      <c r="K1803" s="2" t="s">
        <v>2489</v>
      </c>
      <c r="L1803" s="2" t="s">
        <v>2490</v>
      </c>
      <c r="M1803" s="3" t="s">
        <v>7124</v>
      </c>
      <c r="N1803" s="2" t="s">
        <v>7125</v>
      </c>
      <c r="O1803" s="2" t="s">
        <v>7126</v>
      </c>
      <c r="P1803" s="2">
        <v>20</v>
      </c>
      <c r="Q1803" s="3" t="s">
        <v>2563</v>
      </c>
      <c r="R1803" s="2" t="s">
        <v>961</v>
      </c>
      <c r="S1803" s="3" t="s">
        <v>2564</v>
      </c>
      <c r="T1803" s="3" t="s">
        <v>2496</v>
      </c>
      <c r="U1803" s="2">
        <v>73431</v>
      </c>
      <c r="V1803" s="2">
        <v>2</v>
      </c>
      <c r="W1803" s="2">
        <v>0</v>
      </c>
      <c r="X1803" s="2" t="s">
        <v>7127</v>
      </c>
      <c r="Y1803" s="2" t="s">
        <v>7128</v>
      </c>
      <c r="Z1803" s="51">
        <v>45891.693286192101</v>
      </c>
      <c r="AB1803" s="2" t="s">
        <v>950</v>
      </c>
    </row>
    <row r="1804" spans="1:28" ht="15.75" x14ac:dyDescent="0.25">
      <c r="A1804" s="2">
        <v>1803</v>
      </c>
      <c r="B1804" s="50" t="s">
        <v>7122</v>
      </c>
      <c r="C1804" s="47">
        <f ca="1">SUMIF([1]Data!$AC$2:$AC$173,C1804,[1]Data!$AD$2:$AD$173)</f>
        <v>0</v>
      </c>
      <c r="D1804" s="51">
        <v>45891</v>
      </c>
      <c r="E1804" s="51">
        <v>45896</v>
      </c>
      <c r="F1804" s="52">
        <v>45891.693287534697</v>
      </c>
      <c r="G1804" s="3" t="s">
        <v>7123</v>
      </c>
      <c r="H1804" s="51"/>
      <c r="I1804" s="2" t="s">
        <v>2487</v>
      </c>
      <c r="J1804" s="3" t="s">
        <v>2488</v>
      </c>
      <c r="K1804" s="2" t="s">
        <v>2489</v>
      </c>
      <c r="L1804" s="2" t="s">
        <v>2490</v>
      </c>
      <c r="M1804" s="3" t="s">
        <v>7124</v>
      </c>
      <c r="N1804" s="2" t="s">
        <v>7125</v>
      </c>
      <c r="O1804" s="2" t="s">
        <v>7126</v>
      </c>
      <c r="P1804" s="2">
        <v>30</v>
      </c>
      <c r="Q1804" s="3" t="s">
        <v>2528</v>
      </c>
      <c r="R1804" s="2" t="s">
        <v>965</v>
      </c>
      <c r="S1804" s="3" t="s">
        <v>2529</v>
      </c>
      <c r="T1804" s="3" t="s">
        <v>2496</v>
      </c>
      <c r="U1804" s="2">
        <v>74250</v>
      </c>
      <c r="V1804" s="2">
        <v>2</v>
      </c>
      <c r="W1804" s="2">
        <v>0</v>
      </c>
      <c r="X1804" s="2" t="s">
        <v>7127</v>
      </c>
      <c r="Y1804" s="2" t="s">
        <v>7128</v>
      </c>
      <c r="Z1804" s="51">
        <v>45891.693286192101</v>
      </c>
      <c r="AB1804" s="2" t="s">
        <v>950</v>
      </c>
    </row>
    <row r="1805" spans="1:28" ht="15.75" x14ac:dyDescent="0.25">
      <c r="A1805" s="2">
        <v>1804</v>
      </c>
      <c r="B1805" s="50" t="s">
        <v>7122</v>
      </c>
      <c r="C1805" s="47">
        <f ca="1">SUMIF([1]Data!$AC$2:$AC$173,C1805,[1]Data!$AD$2:$AD$173)</f>
        <v>0</v>
      </c>
      <c r="D1805" s="51">
        <v>45891</v>
      </c>
      <c r="E1805" s="51">
        <v>45896</v>
      </c>
      <c r="F1805" s="52">
        <v>45891.693287534697</v>
      </c>
      <c r="G1805" s="3" t="s">
        <v>7123</v>
      </c>
      <c r="H1805" s="51"/>
      <c r="I1805" s="2" t="s">
        <v>2487</v>
      </c>
      <c r="J1805" s="3" t="s">
        <v>2488</v>
      </c>
      <c r="K1805" s="2" t="s">
        <v>2489</v>
      </c>
      <c r="L1805" s="2" t="s">
        <v>2490</v>
      </c>
      <c r="M1805" s="3" t="s">
        <v>7124</v>
      </c>
      <c r="N1805" s="2" t="s">
        <v>7125</v>
      </c>
      <c r="O1805" s="2" t="s">
        <v>7126</v>
      </c>
      <c r="P1805" s="2">
        <v>40</v>
      </c>
      <c r="Q1805" s="3" t="s">
        <v>2592</v>
      </c>
      <c r="R1805" s="2" t="s">
        <v>959</v>
      </c>
      <c r="S1805" s="3" t="s">
        <v>2593</v>
      </c>
      <c r="T1805" s="3" t="s">
        <v>2496</v>
      </c>
      <c r="U1805" s="2">
        <v>70950</v>
      </c>
      <c r="V1805" s="2">
        <v>1</v>
      </c>
      <c r="W1805" s="2">
        <v>0</v>
      </c>
      <c r="X1805" s="2" t="s">
        <v>7127</v>
      </c>
      <c r="Y1805" s="2" t="s">
        <v>7128</v>
      </c>
      <c r="Z1805" s="51">
        <v>45891.693286192101</v>
      </c>
      <c r="AB1805" s="2" t="s">
        <v>950</v>
      </c>
    </row>
    <row r="1806" spans="1:28" ht="15.75" x14ac:dyDescent="0.25">
      <c r="A1806" s="2">
        <v>1805</v>
      </c>
      <c r="B1806" s="50" t="s">
        <v>7122</v>
      </c>
      <c r="C1806" s="47">
        <f ca="1">SUMIF([1]Data!$AC$2:$AC$173,C1806,[1]Data!$AD$2:$AD$173)</f>
        <v>0</v>
      </c>
      <c r="D1806" s="51">
        <v>45891</v>
      </c>
      <c r="E1806" s="51">
        <v>45896</v>
      </c>
      <c r="F1806" s="52">
        <v>45891.693287534697</v>
      </c>
      <c r="G1806" s="3" t="s">
        <v>7123</v>
      </c>
      <c r="H1806" s="51"/>
      <c r="I1806" s="2" t="s">
        <v>2487</v>
      </c>
      <c r="J1806" s="3" t="s">
        <v>2488</v>
      </c>
      <c r="K1806" s="2" t="s">
        <v>2489</v>
      </c>
      <c r="L1806" s="2" t="s">
        <v>2490</v>
      </c>
      <c r="M1806" s="3" t="s">
        <v>7124</v>
      </c>
      <c r="N1806" s="2" t="s">
        <v>7125</v>
      </c>
      <c r="O1806" s="2" t="s">
        <v>7126</v>
      </c>
      <c r="P1806" s="2">
        <v>50</v>
      </c>
      <c r="Q1806" s="3" t="s">
        <v>2502</v>
      </c>
      <c r="R1806" s="2" t="s">
        <v>981</v>
      </c>
      <c r="S1806" s="3" t="s">
        <v>2503</v>
      </c>
      <c r="T1806" s="3" t="s">
        <v>2496</v>
      </c>
      <c r="U1806" s="2">
        <v>50182</v>
      </c>
      <c r="V1806" s="2">
        <v>1</v>
      </c>
      <c r="W1806" s="2">
        <v>0</v>
      </c>
      <c r="X1806" s="2" t="s">
        <v>7127</v>
      </c>
      <c r="Y1806" s="2" t="s">
        <v>7128</v>
      </c>
      <c r="Z1806" s="51">
        <v>45891.693286192101</v>
      </c>
      <c r="AB1806" s="2" t="s">
        <v>950</v>
      </c>
    </row>
    <row r="1807" spans="1:28" ht="15.75" x14ac:dyDescent="0.25">
      <c r="A1807" s="2">
        <v>1806</v>
      </c>
      <c r="B1807" s="50" t="s">
        <v>7122</v>
      </c>
      <c r="C1807" s="47">
        <f ca="1">SUMIF([1]Data!$AC$2:$AC$173,C1807,[1]Data!$AD$2:$AD$173)</f>
        <v>0</v>
      </c>
      <c r="D1807" s="51">
        <v>45891</v>
      </c>
      <c r="E1807" s="51">
        <v>45896</v>
      </c>
      <c r="F1807" s="52">
        <v>45891.693287534697</v>
      </c>
      <c r="G1807" s="3" t="s">
        <v>7123</v>
      </c>
      <c r="H1807" s="51"/>
      <c r="I1807" s="2" t="s">
        <v>2487</v>
      </c>
      <c r="J1807" s="3" t="s">
        <v>2488</v>
      </c>
      <c r="K1807" s="2" t="s">
        <v>2489</v>
      </c>
      <c r="L1807" s="2" t="s">
        <v>2490</v>
      </c>
      <c r="M1807" s="3" t="s">
        <v>7124</v>
      </c>
      <c r="N1807" s="2" t="s">
        <v>7125</v>
      </c>
      <c r="O1807" s="2" t="s">
        <v>7126</v>
      </c>
      <c r="P1807" s="2">
        <v>60</v>
      </c>
      <c r="Q1807" s="3" t="s">
        <v>2510</v>
      </c>
      <c r="R1807" s="2" t="s">
        <v>955</v>
      </c>
      <c r="S1807" s="3" t="s">
        <v>2511</v>
      </c>
      <c r="T1807" s="3" t="s">
        <v>2496</v>
      </c>
      <c r="U1807" s="2">
        <v>46000</v>
      </c>
      <c r="V1807" s="2">
        <v>1</v>
      </c>
      <c r="W1807" s="2">
        <v>0</v>
      </c>
      <c r="X1807" s="2" t="s">
        <v>7127</v>
      </c>
      <c r="Y1807" s="2" t="s">
        <v>7128</v>
      </c>
      <c r="Z1807" s="51">
        <v>45891.693286192101</v>
      </c>
      <c r="AB1807" s="2" t="s">
        <v>950</v>
      </c>
    </row>
    <row r="1808" spans="1:28" ht="15.75" x14ac:dyDescent="0.25">
      <c r="A1808" s="2">
        <v>1807</v>
      </c>
      <c r="B1808" s="50" t="s">
        <v>7129</v>
      </c>
      <c r="C1808" s="47">
        <f ca="1">SUMIF([1]Data!$AC$2:$AC$173,C1808,[1]Data!$AD$2:$AD$173)</f>
        <v>0</v>
      </c>
      <c r="D1808" s="51">
        <v>45891</v>
      </c>
      <c r="E1808" s="51">
        <v>45896</v>
      </c>
      <c r="F1808" s="52">
        <v>45891.695872604199</v>
      </c>
      <c r="G1808" s="3" t="s">
        <v>7130</v>
      </c>
      <c r="H1808" s="51"/>
      <c r="I1808" s="2" t="s">
        <v>2487</v>
      </c>
      <c r="J1808" s="3" t="s">
        <v>2488</v>
      </c>
      <c r="K1808" s="2" t="s">
        <v>2489</v>
      </c>
      <c r="L1808" s="2" t="s">
        <v>2490</v>
      </c>
      <c r="M1808" s="3" t="s">
        <v>4013</v>
      </c>
      <c r="N1808" s="2" t="s">
        <v>4014</v>
      </c>
      <c r="O1808" s="2" t="s">
        <v>4015</v>
      </c>
      <c r="P1808" s="2">
        <v>10</v>
      </c>
      <c r="Q1808" s="3" t="s">
        <v>2519</v>
      </c>
      <c r="R1808" s="2" t="s">
        <v>951</v>
      </c>
      <c r="S1808" s="3" t="s">
        <v>2520</v>
      </c>
      <c r="T1808" s="3" t="s">
        <v>2496</v>
      </c>
      <c r="U1808" s="2">
        <v>111058</v>
      </c>
      <c r="V1808" s="2">
        <v>1</v>
      </c>
      <c r="W1808" s="2">
        <v>0</v>
      </c>
      <c r="X1808" s="2" t="s">
        <v>4014</v>
      </c>
      <c r="Z1808" s="51">
        <v>45891.695871145799</v>
      </c>
      <c r="AB1808" s="2" t="s">
        <v>950</v>
      </c>
    </row>
    <row r="1809" spans="1:28" ht="15.75" x14ac:dyDescent="0.25">
      <c r="A1809" s="2">
        <v>1808</v>
      </c>
      <c r="B1809" s="50" t="s">
        <v>7131</v>
      </c>
      <c r="C1809" s="47">
        <f ca="1">SUMIF([1]Data!$AC$2:$AC$173,C1809,[1]Data!$AD$2:$AD$173)</f>
        <v>0</v>
      </c>
      <c r="D1809" s="51">
        <v>45891</v>
      </c>
      <c r="E1809" s="51">
        <v>45896</v>
      </c>
      <c r="F1809" s="52">
        <v>45891.695898611099</v>
      </c>
      <c r="G1809" s="3" t="s">
        <v>7132</v>
      </c>
      <c r="H1809" s="51"/>
      <c r="I1809" s="2" t="s">
        <v>2487</v>
      </c>
      <c r="J1809" s="3" t="s">
        <v>2488</v>
      </c>
      <c r="K1809" s="2" t="s">
        <v>2489</v>
      </c>
      <c r="L1809" s="2" t="s">
        <v>2490</v>
      </c>
      <c r="M1809" s="3" t="s">
        <v>7133</v>
      </c>
      <c r="N1809" s="2" t="s">
        <v>7134</v>
      </c>
      <c r="O1809" s="2" t="s">
        <v>7135</v>
      </c>
      <c r="P1809" s="2">
        <v>10</v>
      </c>
      <c r="Q1809" s="3" t="s">
        <v>2519</v>
      </c>
      <c r="R1809" s="2" t="s">
        <v>951</v>
      </c>
      <c r="S1809" s="3" t="s">
        <v>2520</v>
      </c>
      <c r="T1809" s="3" t="s">
        <v>2496</v>
      </c>
      <c r="U1809" s="2">
        <v>111058</v>
      </c>
      <c r="V1809" s="2">
        <v>4</v>
      </c>
      <c r="W1809" s="2">
        <v>0</v>
      </c>
      <c r="X1809" s="2" t="s">
        <v>7134</v>
      </c>
      <c r="Y1809" s="2" t="s">
        <v>2541</v>
      </c>
      <c r="Z1809" s="51">
        <v>45891.695897997699</v>
      </c>
      <c r="AB1809" s="2" t="s">
        <v>950</v>
      </c>
    </row>
    <row r="1810" spans="1:28" ht="15.75" x14ac:dyDescent="0.25">
      <c r="A1810" s="2">
        <v>1809</v>
      </c>
      <c r="B1810" s="50" t="s">
        <v>7136</v>
      </c>
      <c r="C1810" s="47">
        <f ca="1">SUMIF([1]Data!$AC$2:$AC$173,C1810,[1]Data!$AD$2:$AD$173)</f>
        <v>0</v>
      </c>
      <c r="D1810" s="51">
        <v>45891</v>
      </c>
      <c r="E1810" s="51">
        <v>45891</v>
      </c>
      <c r="F1810" s="52">
        <v>45891.697366863402</v>
      </c>
      <c r="G1810" s="3" t="s">
        <v>7137</v>
      </c>
      <c r="H1810" s="51"/>
      <c r="I1810" s="2" t="s">
        <v>2487</v>
      </c>
      <c r="J1810" s="3" t="s">
        <v>2488</v>
      </c>
      <c r="K1810" s="2" t="s">
        <v>2489</v>
      </c>
      <c r="L1810" s="2" t="s">
        <v>2490</v>
      </c>
      <c r="M1810" s="3" t="s">
        <v>7138</v>
      </c>
      <c r="N1810" s="2" t="s">
        <v>7139</v>
      </c>
      <c r="O1810" s="2" t="s">
        <v>7140</v>
      </c>
      <c r="P1810" s="2">
        <v>10</v>
      </c>
      <c r="Q1810" s="3" t="s">
        <v>2510</v>
      </c>
      <c r="R1810" s="2" t="s">
        <v>955</v>
      </c>
      <c r="S1810" s="3" t="s">
        <v>2511</v>
      </c>
      <c r="T1810" s="3" t="s">
        <v>2496</v>
      </c>
      <c r="U1810" s="2">
        <v>46000</v>
      </c>
      <c r="V1810" s="2">
        <v>1</v>
      </c>
      <c r="W1810" s="2">
        <v>0</v>
      </c>
      <c r="X1810" s="2" t="s">
        <v>7139</v>
      </c>
      <c r="Z1810" s="51">
        <v>45891.697365358799</v>
      </c>
      <c r="AB1810" s="2" t="s">
        <v>950</v>
      </c>
    </row>
    <row r="1811" spans="1:28" ht="15.75" x14ac:dyDescent="0.25">
      <c r="A1811" s="2">
        <v>1810</v>
      </c>
      <c r="B1811" s="50" t="s">
        <v>7141</v>
      </c>
      <c r="C1811" s="47">
        <f ca="1">SUMIF([1]Data!$AC$2:$AC$173,C1811,[1]Data!$AD$2:$AD$173)</f>
        <v>0</v>
      </c>
      <c r="D1811" s="51">
        <v>45891</v>
      </c>
      <c r="E1811" s="51">
        <v>45896</v>
      </c>
      <c r="F1811" s="52">
        <v>45891.6999574074</v>
      </c>
      <c r="G1811" s="3" t="s">
        <v>7142</v>
      </c>
      <c r="H1811" s="51"/>
      <c r="I1811" s="2" t="s">
        <v>2487</v>
      </c>
      <c r="J1811" s="3" t="s">
        <v>2488</v>
      </c>
      <c r="K1811" s="2" t="s">
        <v>2489</v>
      </c>
      <c r="L1811" s="2" t="s">
        <v>2490</v>
      </c>
      <c r="M1811" s="3" t="s">
        <v>3277</v>
      </c>
      <c r="N1811" s="2" t="s">
        <v>3278</v>
      </c>
      <c r="O1811" s="2" t="s">
        <v>3279</v>
      </c>
      <c r="P1811" s="2">
        <v>10</v>
      </c>
      <c r="Q1811" s="3" t="s">
        <v>2519</v>
      </c>
      <c r="R1811" s="2" t="s">
        <v>951</v>
      </c>
      <c r="S1811" s="3" t="s">
        <v>2520</v>
      </c>
      <c r="T1811" s="3" t="s">
        <v>2496</v>
      </c>
      <c r="U1811" s="2">
        <v>111058</v>
      </c>
      <c r="V1811" s="2">
        <v>1</v>
      </c>
      <c r="W1811" s="2">
        <v>0</v>
      </c>
      <c r="X1811" s="2" t="s">
        <v>3278</v>
      </c>
      <c r="Y1811" s="2" t="s">
        <v>2541</v>
      </c>
      <c r="Z1811" s="51">
        <v>45891.699956099503</v>
      </c>
      <c r="AB1811" s="2" t="s">
        <v>950</v>
      </c>
    </row>
    <row r="1812" spans="1:28" ht="15.75" x14ac:dyDescent="0.25">
      <c r="A1812" s="2">
        <v>1811</v>
      </c>
      <c r="B1812" s="50" t="s">
        <v>7143</v>
      </c>
      <c r="C1812" s="47">
        <f ca="1">SUMIF([1]Data!$AC$2:$AC$173,C1812,[1]Data!$AD$2:$AD$173)</f>
        <v>0</v>
      </c>
      <c r="D1812" s="51">
        <v>45891</v>
      </c>
      <c r="E1812" s="51">
        <v>45891</v>
      </c>
      <c r="F1812" s="52">
        <v>45891.701478159703</v>
      </c>
      <c r="G1812" s="3" t="s">
        <v>7144</v>
      </c>
      <c r="H1812" s="51"/>
      <c r="I1812" s="2" t="s">
        <v>2487</v>
      </c>
      <c r="J1812" s="3" t="s">
        <v>2488</v>
      </c>
      <c r="K1812" s="2" t="s">
        <v>2489</v>
      </c>
      <c r="L1812" s="2" t="s">
        <v>2490</v>
      </c>
      <c r="M1812" s="3" t="s">
        <v>7145</v>
      </c>
      <c r="N1812" s="2" t="s">
        <v>7146</v>
      </c>
      <c r="O1812" s="2" t="s">
        <v>7147</v>
      </c>
      <c r="P1812" s="2">
        <v>10</v>
      </c>
      <c r="Q1812" s="3" t="s">
        <v>2502</v>
      </c>
      <c r="R1812" s="2" t="s">
        <v>981</v>
      </c>
      <c r="S1812" s="3" t="s">
        <v>2503</v>
      </c>
      <c r="T1812" s="3" t="s">
        <v>2496</v>
      </c>
      <c r="U1812" s="2">
        <v>50182</v>
      </c>
      <c r="V1812" s="2">
        <v>3</v>
      </c>
      <c r="W1812" s="2">
        <v>0</v>
      </c>
      <c r="X1812" s="2" t="s">
        <v>7146</v>
      </c>
      <c r="Y1812" s="2" t="s">
        <v>7148</v>
      </c>
      <c r="Z1812" s="51">
        <v>45891.701476817099</v>
      </c>
      <c r="AB1812" s="2" t="s">
        <v>950</v>
      </c>
    </row>
    <row r="1813" spans="1:28" ht="15.75" x14ac:dyDescent="0.25">
      <c r="A1813" s="2">
        <v>1812</v>
      </c>
      <c r="B1813" s="50" t="s">
        <v>7149</v>
      </c>
      <c r="C1813" s="47">
        <f ca="1">SUMIF([1]Data!$AC$2:$AC$173,C1813,[1]Data!$AD$2:$AD$173)</f>
        <v>0</v>
      </c>
      <c r="D1813" s="51">
        <v>45891</v>
      </c>
      <c r="E1813" s="51">
        <v>45896</v>
      </c>
      <c r="F1813" s="52">
        <v>45891.702015196803</v>
      </c>
      <c r="G1813" s="3" t="s">
        <v>7150</v>
      </c>
      <c r="H1813" s="51"/>
      <c r="I1813" s="2" t="s">
        <v>2487</v>
      </c>
      <c r="J1813" s="3" t="s">
        <v>2488</v>
      </c>
      <c r="K1813" s="2" t="s">
        <v>2489</v>
      </c>
      <c r="L1813" s="2" t="s">
        <v>2490</v>
      </c>
      <c r="M1813" s="3" t="s">
        <v>7151</v>
      </c>
      <c r="N1813" s="2" t="s">
        <v>7152</v>
      </c>
      <c r="O1813" s="2" t="s">
        <v>7153</v>
      </c>
      <c r="P1813" s="2">
        <v>10</v>
      </c>
      <c r="Q1813" s="3" t="s">
        <v>2519</v>
      </c>
      <c r="R1813" s="2" t="s">
        <v>951</v>
      </c>
      <c r="S1813" s="3" t="s">
        <v>2520</v>
      </c>
      <c r="T1813" s="3" t="s">
        <v>2496</v>
      </c>
      <c r="U1813" s="2">
        <v>111058</v>
      </c>
      <c r="V1813" s="2">
        <v>2</v>
      </c>
      <c r="W1813" s="2">
        <v>0</v>
      </c>
      <c r="X1813" s="2" t="s">
        <v>7152</v>
      </c>
      <c r="Y1813" s="2" t="s">
        <v>7154</v>
      </c>
      <c r="Z1813" s="51">
        <v>45891.702013888898</v>
      </c>
      <c r="AB1813" s="2" t="s">
        <v>950</v>
      </c>
    </row>
    <row r="1814" spans="1:28" ht="15.75" x14ac:dyDescent="0.25">
      <c r="A1814" s="2">
        <v>1813</v>
      </c>
      <c r="B1814" s="50" t="s">
        <v>7149</v>
      </c>
      <c r="C1814" s="47">
        <f ca="1">SUMIF([1]Data!$AC$2:$AC$173,C1814,[1]Data!$AD$2:$AD$173)</f>
        <v>0</v>
      </c>
      <c r="D1814" s="51">
        <v>45891</v>
      </c>
      <c r="E1814" s="51">
        <v>45896</v>
      </c>
      <c r="F1814" s="52">
        <v>45891.702015196803</v>
      </c>
      <c r="G1814" s="3" t="s">
        <v>7150</v>
      </c>
      <c r="H1814" s="51"/>
      <c r="I1814" s="2" t="s">
        <v>2487</v>
      </c>
      <c r="J1814" s="3" t="s">
        <v>2488</v>
      </c>
      <c r="K1814" s="2" t="s">
        <v>2489</v>
      </c>
      <c r="L1814" s="2" t="s">
        <v>2490</v>
      </c>
      <c r="M1814" s="3" t="s">
        <v>7151</v>
      </c>
      <c r="N1814" s="2" t="s">
        <v>7152</v>
      </c>
      <c r="O1814" s="2" t="s">
        <v>7153</v>
      </c>
      <c r="P1814" s="2">
        <v>20</v>
      </c>
      <c r="Q1814" s="3" t="s">
        <v>2556</v>
      </c>
      <c r="R1814" s="2" t="s">
        <v>960</v>
      </c>
      <c r="S1814" s="3" t="s">
        <v>2557</v>
      </c>
      <c r="T1814" s="3" t="s">
        <v>2496</v>
      </c>
      <c r="U1814" s="2">
        <v>55595</v>
      </c>
      <c r="V1814" s="2">
        <v>1</v>
      </c>
      <c r="W1814" s="2">
        <v>0</v>
      </c>
      <c r="X1814" s="2" t="s">
        <v>7152</v>
      </c>
      <c r="Y1814" s="2" t="s">
        <v>7154</v>
      </c>
      <c r="Z1814" s="51">
        <v>45891.702013888898</v>
      </c>
      <c r="AB1814" s="2" t="s">
        <v>950</v>
      </c>
    </row>
    <row r="1815" spans="1:28" ht="15.75" x14ac:dyDescent="0.25">
      <c r="A1815" s="2">
        <v>1814</v>
      </c>
      <c r="B1815" s="50" t="s">
        <v>7155</v>
      </c>
      <c r="C1815" s="47">
        <f ca="1">SUMIF([1]Data!$AC$2:$AC$173,C1815,[1]Data!$AD$2:$AD$173)</f>
        <v>0</v>
      </c>
      <c r="D1815" s="51">
        <v>45891</v>
      </c>
      <c r="E1815" s="51">
        <v>45896</v>
      </c>
      <c r="F1815" s="52">
        <v>45891.7061258912</v>
      </c>
      <c r="G1815" s="3" t="s">
        <v>7156</v>
      </c>
      <c r="H1815" s="51"/>
      <c r="I1815" s="2" t="s">
        <v>2487</v>
      </c>
      <c r="J1815" s="3" t="s">
        <v>2488</v>
      </c>
      <c r="K1815" s="2" t="s">
        <v>2489</v>
      </c>
      <c r="L1815" s="2" t="s">
        <v>2490</v>
      </c>
      <c r="M1815" s="3" t="s">
        <v>4892</v>
      </c>
      <c r="N1815" s="2" t="s">
        <v>4893</v>
      </c>
      <c r="O1815" s="2" t="s">
        <v>4894</v>
      </c>
      <c r="P1815" s="2">
        <v>10</v>
      </c>
      <c r="Q1815" s="3" t="s">
        <v>2519</v>
      </c>
      <c r="R1815" s="2" t="s">
        <v>951</v>
      </c>
      <c r="S1815" s="3" t="s">
        <v>2520</v>
      </c>
      <c r="T1815" s="3" t="s">
        <v>2496</v>
      </c>
      <c r="U1815" s="2">
        <v>111058</v>
      </c>
      <c r="V1815" s="2">
        <v>1</v>
      </c>
      <c r="W1815" s="2">
        <v>0</v>
      </c>
      <c r="X1815" s="2" t="s">
        <v>4893</v>
      </c>
      <c r="Y1815" s="2" t="s">
        <v>2541</v>
      </c>
      <c r="Z1815" s="51">
        <v>45891.706124618097</v>
      </c>
      <c r="AB1815" s="2" t="s">
        <v>950</v>
      </c>
    </row>
    <row r="1816" spans="1:28" ht="15.75" x14ac:dyDescent="0.25">
      <c r="A1816" s="2">
        <v>1815</v>
      </c>
      <c r="B1816" s="50" t="s">
        <v>7157</v>
      </c>
      <c r="C1816" s="47">
        <f ca="1">SUMIF([1]Data!$AC$2:$AC$173,C1816,[1]Data!$AD$2:$AD$173)</f>
        <v>0</v>
      </c>
      <c r="D1816" s="51">
        <v>45891</v>
      </c>
      <c r="E1816" s="51">
        <v>45896</v>
      </c>
      <c r="F1816" s="52">
        <v>45891.713348298603</v>
      </c>
      <c r="G1816" s="3" t="s">
        <v>7158</v>
      </c>
      <c r="H1816" s="51"/>
      <c r="I1816" s="2" t="s">
        <v>2487</v>
      </c>
      <c r="J1816" s="3" t="s">
        <v>2488</v>
      </c>
      <c r="K1816" s="2" t="s">
        <v>2489</v>
      </c>
      <c r="L1816" s="2" t="s">
        <v>2490</v>
      </c>
      <c r="M1816" s="3" t="s">
        <v>7159</v>
      </c>
      <c r="N1816" s="2" t="s">
        <v>7160</v>
      </c>
      <c r="O1816" s="2" t="s">
        <v>7161</v>
      </c>
      <c r="P1816" s="2">
        <v>10</v>
      </c>
      <c r="Q1816" s="3" t="s">
        <v>2519</v>
      </c>
      <c r="R1816" s="2" t="s">
        <v>951</v>
      </c>
      <c r="S1816" s="3" t="s">
        <v>2520</v>
      </c>
      <c r="T1816" s="3" t="s">
        <v>2496</v>
      </c>
      <c r="U1816" s="2">
        <v>111058</v>
      </c>
      <c r="V1816" s="2">
        <v>2</v>
      </c>
      <c r="W1816" s="2">
        <v>0</v>
      </c>
      <c r="X1816" s="2" t="s">
        <v>7160</v>
      </c>
      <c r="Y1816" s="2" t="s">
        <v>2541</v>
      </c>
      <c r="Z1816" s="51">
        <v>45891.7133467245</v>
      </c>
      <c r="AA1816" s="2" t="s">
        <v>7162</v>
      </c>
      <c r="AB1816" s="2" t="s">
        <v>950</v>
      </c>
    </row>
    <row r="1817" spans="1:28" ht="15.75" x14ac:dyDescent="0.25">
      <c r="A1817" s="2">
        <v>1816</v>
      </c>
      <c r="B1817" s="50" t="s">
        <v>7163</v>
      </c>
      <c r="C1817" s="47">
        <f ca="1">SUMIF([1]Data!$AC$2:$AC$173,C1817,[1]Data!$AD$2:$AD$173)</f>
        <v>0</v>
      </c>
      <c r="D1817" s="51">
        <v>45891</v>
      </c>
      <c r="E1817" s="51">
        <v>45891</v>
      </c>
      <c r="F1817" s="52">
        <v>45891.713789155103</v>
      </c>
      <c r="G1817" s="3" t="s">
        <v>7164</v>
      </c>
      <c r="H1817" s="51"/>
      <c r="I1817" s="2" t="s">
        <v>2487</v>
      </c>
      <c r="J1817" s="3" t="s">
        <v>2488</v>
      </c>
      <c r="K1817" s="2" t="s">
        <v>2489</v>
      </c>
      <c r="L1817" s="2" t="s">
        <v>2490</v>
      </c>
      <c r="M1817" s="3" t="s">
        <v>7165</v>
      </c>
      <c r="N1817" s="2" t="s">
        <v>7166</v>
      </c>
      <c r="O1817" s="2" t="s">
        <v>7167</v>
      </c>
      <c r="P1817" s="2">
        <v>10</v>
      </c>
      <c r="Q1817" s="3" t="s">
        <v>2502</v>
      </c>
      <c r="R1817" s="2" t="s">
        <v>981</v>
      </c>
      <c r="S1817" s="3" t="s">
        <v>2503</v>
      </c>
      <c r="T1817" s="3" t="s">
        <v>2496</v>
      </c>
      <c r="U1817" s="2">
        <v>50182</v>
      </c>
      <c r="V1817" s="2">
        <v>1</v>
      </c>
      <c r="W1817" s="2">
        <v>0</v>
      </c>
      <c r="X1817" s="2" t="s">
        <v>7168</v>
      </c>
      <c r="Z1817" s="51">
        <v>45891.713787499997</v>
      </c>
      <c r="AA1817" s="2" t="s">
        <v>7169</v>
      </c>
      <c r="AB1817" s="2" t="s">
        <v>950</v>
      </c>
    </row>
    <row r="1818" spans="1:28" ht="15.75" x14ac:dyDescent="0.25">
      <c r="A1818" s="2">
        <v>1817</v>
      </c>
      <c r="B1818" s="50" t="s">
        <v>7163</v>
      </c>
      <c r="C1818" s="47">
        <f ca="1">SUMIF([1]Data!$AC$2:$AC$173,C1818,[1]Data!$AD$2:$AD$173)</f>
        <v>0</v>
      </c>
      <c r="D1818" s="51">
        <v>45891</v>
      </c>
      <c r="E1818" s="51">
        <v>45891</v>
      </c>
      <c r="F1818" s="52">
        <v>45891.713789155103</v>
      </c>
      <c r="G1818" s="3" t="s">
        <v>7164</v>
      </c>
      <c r="H1818" s="51"/>
      <c r="I1818" s="2" t="s">
        <v>2487</v>
      </c>
      <c r="J1818" s="3" t="s">
        <v>2488</v>
      </c>
      <c r="K1818" s="2" t="s">
        <v>2489</v>
      </c>
      <c r="L1818" s="2" t="s">
        <v>2490</v>
      </c>
      <c r="M1818" s="3" t="s">
        <v>7165</v>
      </c>
      <c r="N1818" s="2" t="s">
        <v>7166</v>
      </c>
      <c r="O1818" s="2" t="s">
        <v>7167</v>
      </c>
      <c r="P1818" s="2">
        <v>20</v>
      </c>
      <c r="Q1818" s="3" t="s">
        <v>2519</v>
      </c>
      <c r="R1818" s="2" t="s">
        <v>951</v>
      </c>
      <c r="S1818" s="3" t="s">
        <v>2520</v>
      </c>
      <c r="T1818" s="3" t="s">
        <v>2496</v>
      </c>
      <c r="U1818" s="2">
        <v>111058</v>
      </c>
      <c r="V1818" s="2">
        <v>1</v>
      </c>
      <c r="W1818" s="2">
        <v>0</v>
      </c>
      <c r="X1818" s="2" t="s">
        <v>7168</v>
      </c>
      <c r="Z1818" s="51">
        <v>45891.713787499997</v>
      </c>
      <c r="AA1818" s="2" t="s">
        <v>7169</v>
      </c>
      <c r="AB1818" s="2" t="s">
        <v>950</v>
      </c>
    </row>
    <row r="1819" spans="1:28" ht="15.75" x14ac:dyDescent="0.25">
      <c r="A1819" s="2">
        <v>1818</v>
      </c>
      <c r="B1819" s="50" t="s">
        <v>7170</v>
      </c>
      <c r="C1819" s="47">
        <f ca="1">SUMIF([1]Data!$AC$2:$AC$173,C1819,[1]Data!$AD$2:$AD$173)</f>
        <v>0</v>
      </c>
      <c r="D1819" s="51">
        <v>45891</v>
      </c>
      <c r="E1819" s="51">
        <v>45891</v>
      </c>
      <c r="F1819" s="52">
        <v>45891.715960185204</v>
      </c>
      <c r="G1819" s="3" t="s">
        <v>7171</v>
      </c>
      <c r="H1819" s="51"/>
      <c r="I1819" s="2" t="s">
        <v>2487</v>
      </c>
      <c r="J1819" s="3" t="s">
        <v>2488</v>
      </c>
      <c r="K1819" s="2" t="s">
        <v>2489</v>
      </c>
      <c r="L1819" s="2" t="s">
        <v>2490</v>
      </c>
      <c r="M1819" s="3" t="s">
        <v>7172</v>
      </c>
      <c r="N1819" s="2" t="s">
        <v>7173</v>
      </c>
      <c r="O1819" s="2" t="s">
        <v>7174</v>
      </c>
      <c r="P1819" s="2">
        <v>10</v>
      </c>
      <c r="Q1819" s="3" t="s">
        <v>2502</v>
      </c>
      <c r="R1819" s="2" t="s">
        <v>981</v>
      </c>
      <c r="S1819" s="3" t="s">
        <v>2503</v>
      </c>
      <c r="T1819" s="3" t="s">
        <v>2496</v>
      </c>
      <c r="U1819" s="2">
        <v>50182</v>
      </c>
      <c r="V1819" s="2">
        <v>3</v>
      </c>
      <c r="W1819" s="2">
        <v>0</v>
      </c>
      <c r="X1819" s="2" t="s">
        <v>7173</v>
      </c>
      <c r="Z1819" s="51">
        <v>45891.715958680601</v>
      </c>
      <c r="AB1819" s="2" t="s">
        <v>950</v>
      </c>
    </row>
    <row r="1820" spans="1:28" ht="15.75" x14ac:dyDescent="0.25">
      <c r="A1820" s="2">
        <v>1819</v>
      </c>
      <c r="B1820" s="50" t="s">
        <v>7175</v>
      </c>
      <c r="C1820" s="47">
        <f ca="1">SUMIF([1]Data!$AC$2:$AC$173,C1820,[1]Data!$AD$2:$AD$173)</f>
        <v>0</v>
      </c>
      <c r="D1820" s="51">
        <v>45891</v>
      </c>
      <c r="E1820" s="51">
        <v>45891</v>
      </c>
      <c r="F1820" s="52">
        <v>45891.716941469902</v>
      </c>
      <c r="G1820" s="3" t="s">
        <v>7176</v>
      </c>
      <c r="H1820" s="51"/>
      <c r="I1820" s="2" t="s">
        <v>2487</v>
      </c>
      <c r="J1820" s="3" t="s">
        <v>2488</v>
      </c>
      <c r="K1820" s="2" t="s">
        <v>2489</v>
      </c>
      <c r="L1820" s="2" t="s">
        <v>2490</v>
      </c>
      <c r="M1820" s="3" t="s">
        <v>7172</v>
      </c>
      <c r="N1820" s="2" t="s">
        <v>7173</v>
      </c>
      <c r="O1820" s="2" t="s">
        <v>7174</v>
      </c>
      <c r="P1820" s="2">
        <v>10</v>
      </c>
      <c r="Q1820" s="3" t="s">
        <v>2592</v>
      </c>
      <c r="R1820" s="2" t="s">
        <v>959</v>
      </c>
      <c r="S1820" s="3" t="s">
        <v>2593</v>
      </c>
      <c r="T1820" s="3" t="s">
        <v>2496</v>
      </c>
      <c r="U1820" s="2">
        <v>70950</v>
      </c>
      <c r="V1820" s="2">
        <v>1</v>
      </c>
      <c r="W1820" s="2">
        <v>0</v>
      </c>
      <c r="X1820" s="2" t="s">
        <v>7173</v>
      </c>
      <c r="Z1820" s="51">
        <v>45891.716939780097</v>
      </c>
      <c r="AB1820" s="2" t="s">
        <v>950</v>
      </c>
    </row>
    <row r="1821" spans="1:28" ht="15.75" x14ac:dyDescent="0.25">
      <c r="A1821" s="2">
        <v>1820</v>
      </c>
      <c r="B1821" s="50" t="s">
        <v>7177</v>
      </c>
      <c r="C1821" s="47">
        <f ca="1">SUMIF([1]Data!$AC$2:$AC$173,C1821,[1]Data!$AD$2:$AD$173)</f>
        <v>0</v>
      </c>
      <c r="D1821" s="51">
        <v>45891</v>
      </c>
      <c r="E1821" s="51">
        <v>45896</v>
      </c>
      <c r="F1821" s="52">
        <v>45891.720230011597</v>
      </c>
      <c r="G1821" s="3" t="s">
        <v>7178</v>
      </c>
      <c r="H1821" s="51"/>
      <c r="I1821" s="2" t="s">
        <v>2487</v>
      </c>
      <c r="J1821" s="3" t="s">
        <v>2488</v>
      </c>
      <c r="K1821" s="2" t="s">
        <v>2489</v>
      </c>
      <c r="L1821" s="2" t="s">
        <v>2490</v>
      </c>
      <c r="M1821" s="3" t="s">
        <v>1502</v>
      </c>
      <c r="N1821" s="2" t="s">
        <v>1501</v>
      </c>
      <c r="O1821" s="2" t="s">
        <v>5157</v>
      </c>
      <c r="P1821" s="2">
        <v>10</v>
      </c>
      <c r="Q1821" s="3" t="s">
        <v>2519</v>
      </c>
      <c r="R1821" s="2" t="s">
        <v>951</v>
      </c>
      <c r="S1821" s="3" t="s">
        <v>2520</v>
      </c>
      <c r="T1821" s="3" t="s">
        <v>2496</v>
      </c>
      <c r="U1821" s="2">
        <v>111058</v>
      </c>
      <c r="V1821" s="2">
        <v>1</v>
      </c>
      <c r="W1821" s="2">
        <v>0</v>
      </c>
      <c r="X1821" s="2" t="s">
        <v>1501</v>
      </c>
      <c r="Z1821" s="51">
        <v>45891.720229131897</v>
      </c>
      <c r="AA1821" s="2" t="s">
        <v>7179</v>
      </c>
      <c r="AB1821" s="2" t="s">
        <v>950</v>
      </c>
    </row>
    <row r="1822" spans="1:28" ht="15.75" x14ac:dyDescent="0.25">
      <c r="A1822" s="2">
        <v>1821</v>
      </c>
      <c r="B1822" s="50" t="s">
        <v>7180</v>
      </c>
      <c r="C1822" s="47">
        <f ca="1">SUMIF([1]Data!$AC$2:$AC$173,C1822,[1]Data!$AD$2:$AD$173)</f>
        <v>0</v>
      </c>
      <c r="D1822" s="51">
        <v>45891</v>
      </c>
      <c r="E1822" s="51">
        <v>45891</v>
      </c>
      <c r="F1822" s="52">
        <v>45891.720435185198</v>
      </c>
      <c r="G1822" s="3" t="s">
        <v>7181</v>
      </c>
      <c r="H1822" s="51"/>
      <c r="I1822" s="2" t="s">
        <v>2487</v>
      </c>
      <c r="J1822" s="3" t="s">
        <v>2488</v>
      </c>
      <c r="K1822" s="2" t="s">
        <v>2489</v>
      </c>
      <c r="L1822" s="2" t="s">
        <v>2490</v>
      </c>
      <c r="M1822" s="3" t="s">
        <v>7182</v>
      </c>
      <c r="N1822" s="2" t="s">
        <v>7183</v>
      </c>
      <c r="O1822" s="2" t="s">
        <v>7184</v>
      </c>
      <c r="P1822" s="2">
        <v>10</v>
      </c>
      <c r="Q1822" s="3" t="s">
        <v>2502</v>
      </c>
      <c r="R1822" s="2" t="s">
        <v>981</v>
      </c>
      <c r="S1822" s="3" t="s">
        <v>2503</v>
      </c>
      <c r="T1822" s="3" t="s">
        <v>2496</v>
      </c>
      <c r="U1822" s="2">
        <v>50182</v>
      </c>
      <c r="V1822" s="2">
        <v>2</v>
      </c>
      <c r="W1822" s="2">
        <v>0</v>
      </c>
      <c r="X1822" s="2" t="s">
        <v>7183</v>
      </c>
      <c r="Z1822" s="51">
        <v>45891.720433715302</v>
      </c>
      <c r="AA1822" s="2" t="s">
        <v>7185</v>
      </c>
      <c r="AB1822" s="2" t="s">
        <v>950</v>
      </c>
    </row>
    <row r="1823" spans="1:28" ht="15.75" x14ac:dyDescent="0.25">
      <c r="A1823" s="2">
        <v>1822</v>
      </c>
      <c r="B1823" s="50" t="s">
        <v>7186</v>
      </c>
      <c r="C1823" s="47">
        <f ca="1">SUMIF([1]Data!$AC$2:$AC$173,C1823,[1]Data!$AD$2:$AD$173)</f>
        <v>0</v>
      </c>
      <c r="D1823" s="51">
        <v>45891</v>
      </c>
      <c r="E1823" s="51">
        <v>45891</v>
      </c>
      <c r="F1823" s="52">
        <v>45891.723227083297</v>
      </c>
      <c r="G1823" s="3" t="s">
        <v>7187</v>
      </c>
      <c r="H1823" s="51"/>
      <c r="I1823" s="2" t="s">
        <v>2487</v>
      </c>
      <c r="J1823" s="3" t="s">
        <v>2488</v>
      </c>
      <c r="K1823" s="2" t="s">
        <v>2489</v>
      </c>
      <c r="L1823" s="2" t="s">
        <v>2490</v>
      </c>
      <c r="M1823" s="3" t="s">
        <v>3381</v>
      </c>
      <c r="N1823" s="2" t="s">
        <v>3382</v>
      </c>
      <c r="O1823" s="2" t="s">
        <v>3383</v>
      </c>
      <c r="P1823" s="2">
        <v>10</v>
      </c>
      <c r="Q1823" s="3" t="s">
        <v>2528</v>
      </c>
      <c r="R1823" s="2" t="s">
        <v>965</v>
      </c>
      <c r="S1823" s="3" t="s">
        <v>2529</v>
      </c>
      <c r="T1823" s="3" t="s">
        <v>2496</v>
      </c>
      <c r="U1823" s="2">
        <v>74250</v>
      </c>
      <c r="V1823" s="2">
        <v>4</v>
      </c>
      <c r="W1823" s="2">
        <v>0</v>
      </c>
      <c r="X1823" s="2" t="s">
        <v>3384</v>
      </c>
      <c r="Z1823" s="51">
        <v>45891.723225428199</v>
      </c>
      <c r="AA1823" s="2" t="s">
        <v>7188</v>
      </c>
      <c r="AB1823" s="2" t="s">
        <v>950</v>
      </c>
    </row>
    <row r="1824" spans="1:28" ht="15.75" x14ac:dyDescent="0.25">
      <c r="A1824" s="2">
        <v>1823</v>
      </c>
      <c r="B1824" s="50" t="s">
        <v>7189</v>
      </c>
      <c r="C1824" s="47">
        <f ca="1">SUMIF([1]Data!$AC$2:$AC$173,C1824,[1]Data!$AD$2:$AD$173)</f>
        <v>0</v>
      </c>
      <c r="D1824" s="51">
        <v>45891</v>
      </c>
      <c r="E1824" s="51">
        <v>45896</v>
      </c>
      <c r="F1824" s="52">
        <v>45891.727992592598</v>
      </c>
      <c r="G1824" s="3" t="s">
        <v>7190</v>
      </c>
      <c r="H1824" s="51"/>
      <c r="I1824" s="2" t="s">
        <v>2487</v>
      </c>
      <c r="J1824" s="3" t="s">
        <v>2488</v>
      </c>
      <c r="K1824" s="2" t="s">
        <v>2489</v>
      </c>
      <c r="L1824" s="2" t="s">
        <v>2490</v>
      </c>
      <c r="M1824" s="3" t="s">
        <v>986</v>
      </c>
      <c r="N1824" s="2" t="s">
        <v>985</v>
      </c>
      <c r="O1824" s="2" t="s">
        <v>4737</v>
      </c>
      <c r="P1824" s="2">
        <v>10</v>
      </c>
      <c r="Q1824" s="3" t="s">
        <v>2563</v>
      </c>
      <c r="R1824" s="2" t="s">
        <v>961</v>
      </c>
      <c r="S1824" s="3" t="s">
        <v>2564</v>
      </c>
      <c r="T1824" s="3" t="s">
        <v>2496</v>
      </c>
      <c r="U1824" s="2">
        <v>73431</v>
      </c>
      <c r="V1824" s="2">
        <v>1</v>
      </c>
      <c r="W1824" s="2">
        <v>0</v>
      </c>
      <c r="X1824" s="2" t="s">
        <v>4738</v>
      </c>
      <c r="Z1824" s="51">
        <v>45891.727990856503</v>
      </c>
      <c r="AB1824" s="2" t="s">
        <v>950</v>
      </c>
    </row>
    <row r="1825" spans="1:28" ht="15.75" x14ac:dyDescent="0.25">
      <c r="A1825" s="2">
        <v>1824</v>
      </c>
      <c r="B1825" s="50" t="s">
        <v>7191</v>
      </c>
      <c r="C1825" s="47">
        <f ca="1">SUMIF([1]Data!$AC$2:$AC$173,C1825,[1]Data!$AD$2:$AD$173)</f>
        <v>0</v>
      </c>
      <c r="D1825" s="51">
        <v>45891</v>
      </c>
      <c r="E1825" s="51">
        <v>45896</v>
      </c>
      <c r="F1825" s="52">
        <v>45891.7301715625</v>
      </c>
      <c r="G1825" s="3" t="s">
        <v>7192</v>
      </c>
      <c r="H1825" s="51"/>
      <c r="I1825" s="2" t="s">
        <v>2487</v>
      </c>
      <c r="J1825" s="3" t="s">
        <v>2488</v>
      </c>
      <c r="K1825" s="2" t="s">
        <v>2489</v>
      </c>
      <c r="L1825" s="2" t="s">
        <v>2490</v>
      </c>
      <c r="M1825" s="3" t="s">
        <v>7193</v>
      </c>
      <c r="N1825" s="2" t="s">
        <v>7194</v>
      </c>
      <c r="O1825" s="2" t="s">
        <v>7195</v>
      </c>
      <c r="P1825" s="2">
        <v>10</v>
      </c>
      <c r="Q1825" s="3" t="s">
        <v>2519</v>
      </c>
      <c r="R1825" s="2" t="s">
        <v>951</v>
      </c>
      <c r="S1825" s="3" t="s">
        <v>2520</v>
      </c>
      <c r="T1825" s="3" t="s">
        <v>2496</v>
      </c>
      <c r="U1825" s="2">
        <v>111058</v>
      </c>
      <c r="V1825" s="2">
        <v>1</v>
      </c>
      <c r="W1825" s="2">
        <v>0</v>
      </c>
      <c r="X1825" s="2" t="s">
        <v>7196</v>
      </c>
      <c r="Z1825" s="51">
        <v>45891.730170219897</v>
      </c>
      <c r="AB1825" s="2" t="s">
        <v>950</v>
      </c>
    </row>
    <row r="1826" spans="1:28" ht="15.75" x14ac:dyDescent="0.25">
      <c r="A1826" s="2">
        <v>1825</v>
      </c>
      <c r="B1826" s="50" t="s">
        <v>7197</v>
      </c>
      <c r="C1826" s="47">
        <f ca="1">SUMIF([1]Data!$AC$2:$AC$173,C1826,[1]Data!$AD$2:$AD$173)</f>
        <v>0</v>
      </c>
      <c r="D1826" s="51">
        <v>45891</v>
      </c>
      <c r="E1826" s="51">
        <v>45891</v>
      </c>
      <c r="F1826" s="52">
        <v>45891.736824849497</v>
      </c>
      <c r="G1826" s="3" t="s">
        <v>7198</v>
      </c>
      <c r="H1826" s="51"/>
      <c r="I1826" s="2" t="s">
        <v>2487</v>
      </c>
      <c r="J1826" s="3" t="s">
        <v>2488</v>
      </c>
      <c r="K1826" s="2" t="s">
        <v>2489</v>
      </c>
      <c r="L1826" s="2" t="s">
        <v>2490</v>
      </c>
      <c r="M1826" s="3" t="s">
        <v>7199</v>
      </c>
      <c r="N1826" s="2" t="s">
        <v>7200</v>
      </c>
      <c r="O1826" s="2" t="s">
        <v>7201</v>
      </c>
      <c r="P1826" s="2">
        <v>10</v>
      </c>
      <c r="Q1826" s="3" t="s">
        <v>2502</v>
      </c>
      <c r="R1826" s="2" t="s">
        <v>981</v>
      </c>
      <c r="S1826" s="3" t="s">
        <v>2503</v>
      </c>
      <c r="T1826" s="3" t="s">
        <v>2496</v>
      </c>
      <c r="U1826" s="2">
        <v>50182</v>
      </c>
      <c r="V1826" s="2">
        <v>3</v>
      </c>
      <c r="W1826" s="2">
        <v>0</v>
      </c>
      <c r="X1826" s="2" t="s">
        <v>7200</v>
      </c>
      <c r="Z1826" s="51">
        <v>45891.736822916697</v>
      </c>
      <c r="AB1826" s="2" t="s">
        <v>950</v>
      </c>
    </row>
    <row r="1827" spans="1:28" ht="15.75" x14ac:dyDescent="0.25">
      <c r="A1827" s="2">
        <v>1826</v>
      </c>
      <c r="B1827" s="50" t="s">
        <v>7202</v>
      </c>
      <c r="C1827" s="47">
        <f ca="1">SUMIF([1]Data!$AC$2:$AC$173,C1827,[1]Data!$AD$2:$AD$173)</f>
        <v>0</v>
      </c>
      <c r="D1827" s="51">
        <v>45891</v>
      </c>
      <c r="E1827" s="51">
        <v>45891</v>
      </c>
      <c r="F1827" s="52">
        <v>45891.741649155098</v>
      </c>
      <c r="G1827" s="3" t="s">
        <v>7203</v>
      </c>
      <c r="H1827" s="51"/>
      <c r="I1827" s="2" t="s">
        <v>2487</v>
      </c>
      <c r="J1827" s="3" t="s">
        <v>2488</v>
      </c>
      <c r="K1827" s="2" t="s">
        <v>2489</v>
      </c>
      <c r="L1827" s="2" t="s">
        <v>2490</v>
      </c>
      <c r="M1827" s="3" t="s">
        <v>7204</v>
      </c>
      <c r="N1827" s="2" t="s">
        <v>7205</v>
      </c>
      <c r="O1827" s="2" t="s">
        <v>7206</v>
      </c>
      <c r="P1827" s="2">
        <v>10</v>
      </c>
      <c r="Q1827" s="3" t="s">
        <v>2547</v>
      </c>
      <c r="R1827" s="2" t="s">
        <v>994</v>
      </c>
      <c r="S1827" s="3" t="s">
        <v>2548</v>
      </c>
      <c r="T1827" s="3" t="s">
        <v>2496</v>
      </c>
      <c r="U1827" s="2">
        <v>111606</v>
      </c>
      <c r="V1827" s="2">
        <v>1</v>
      </c>
      <c r="W1827" s="2">
        <v>0</v>
      </c>
      <c r="X1827" s="2" t="s">
        <v>7205</v>
      </c>
      <c r="Z1827" s="51">
        <v>45891.741647106501</v>
      </c>
      <c r="AB1827" s="2" t="s">
        <v>950</v>
      </c>
    </row>
    <row r="1828" spans="1:28" ht="15.75" x14ac:dyDescent="0.25">
      <c r="A1828" s="2">
        <v>1827</v>
      </c>
      <c r="B1828" s="50" t="s">
        <v>7207</v>
      </c>
      <c r="C1828" s="47">
        <f ca="1">SUMIF([1]Data!$AC$2:$AC$173,C1828,[1]Data!$AD$2:$AD$173)</f>
        <v>0</v>
      </c>
      <c r="D1828" s="51">
        <v>45891</v>
      </c>
      <c r="E1828" s="51">
        <v>45902</v>
      </c>
      <c r="F1828" s="52">
        <v>45891.741923842601</v>
      </c>
      <c r="G1828" s="3" t="s">
        <v>7208</v>
      </c>
      <c r="H1828" s="51"/>
      <c r="I1828" s="2" t="s">
        <v>2487</v>
      </c>
      <c r="J1828" s="3" t="s">
        <v>2488</v>
      </c>
      <c r="K1828" s="2" t="s">
        <v>2489</v>
      </c>
      <c r="L1828" s="2" t="s">
        <v>2490</v>
      </c>
      <c r="M1828" s="3" t="s">
        <v>3949</v>
      </c>
      <c r="N1828" s="2" t="s">
        <v>3950</v>
      </c>
      <c r="O1828" s="2" t="s">
        <v>3951</v>
      </c>
      <c r="P1828" s="2">
        <v>10</v>
      </c>
      <c r="Q1828" s="3" t="s">
        <v>2519</v>
      </c>
      <c r="R1828" s="2" t="s">
        <v>951</v>
      </c>
      <c r="S1828" s="3" t="s">
        <v>2520</v>
      </c>
      <c r="T1828" s="3" t="s">
        <v>2496</v>
      </c>
      <c r="U1828" s="2">
        <v>111058</v>
      </c>
      <c r="V1828" s="2">
        <v>1</v>
      </c>
      <c r="W1828" s="2">
        <v>0</v>
      </c>
      <c r="X1828" s="2" t="s">
        <v>3950</v>
      </c>
      <c r="Y1828" s="2" t="s">
        <v>3952</v>
      </c>
      <c r="Z1828" s="51">
        <v>45891.7419220718</v>
      </c>
      <c r="AB1828" s="2" t="s">
        <v>950</v>
      </c>
    </row>
    <row r="1829" spans="1:28" ht="15.75" x14ac:dyDescent="0.25">
      <c r="A1829" s="2">
        <v>1828</v>
      </c>
      <c r="B1829" s="50" t="s">
        <v>7209</v>
      </c>
      <c r="C1829" s="47">
        <f ca="1">SUMIF([1]Data!$AC$2:$AC$173,C1829,[1]Data!$AD$2:$AD$173)</f>
        <v>0</v>
      </c>
      <c r="D1829" s="51">
        <v>45891</v>
      </c>
      <c r="E1829" s="51">
        <v>45896</v>
      </c>
      <c r="F1829" s="52">
        <v>45891.744120335701</v>
      </c>
      <c r="G1829" s="3" t="s">
        <v>7210</v>
      </c>
      <c r="H1829" s="51"/>
      <c r="I1829" s="2" t="s">
        <v>2487</v>
      </c>
      <c r="J1829" s="3" t="s">
        <v>2488</v>
      </c>
      <c r="K1829" s="2" t="s">
        <v>2489</v>
      </c>
      <c r="L1829" s="2" t="s">
        <v>2490</v>
      </c>
      <c r="M1829" s="3" t="s">
        <v>7182</v>
      </c>
      <c r="N1829" s="2" t="s">
        <v>7183</v>
      </c>
      <c r="O1829" s="2" t="s">
        <v>7184</v>
      </c>
      <c r="P1829" s="2">
        <v>10</v>
      </c>
      <c r="Q1829" s="3" t="s">
        <v>2556</v>
      </c>
      <c r="R1829" s="2" t="s">
        <v>960</v>
      </c>
      <c r="S1829" s="3" t="s">
        <v>2557</v>
      </c>
      <c r="T1829" s="3" t="s">
        <v>2496</v>
      </c>
      <c r="U1829" s="2">
        <v>55595</v>
      </c>
      <c r="V1829" s="2">
        <v>4</v>
      </c>
      <c r="W1829" s="2">
        <v>0</v>
      </c>
      <c r="X1829" s="2" t="s">
        <v>7183</v>
      </c>
      <c r="Z1829" s="51">
        <v>45891.7441183681</v>
      </c>
      <c r="AA1829" s="2" t="s">
        <v>7211</v>
      </c>
      <c r="AB1829" s="2" t="s">
        <v>950</v>
      </c>
    </row>
    <row r="1830" spans="1:28" ht="15.75" x14ac:dyDescent="0.25">
      <c r="A1830" s="2">
        <v>1829</v>
      </c>
      <c r="B1830" s="50" t="s">
        <v>7212</v>
      </c>
      <c r="C1830" s="47">
        <f ca="1">SUMIF([1]Data!$AC$2:$AC$173,C1830,[1]Data!$AD$2:$AD$173)</f>
        <v>0</v>
      </c>
      <c r="D1830" s="51">
        <v>45891</v>
      </c>
      <c r="E1830" s="51">
        <v>45891</v>
      </c>
      <c r="F1830" s="52">
        <v>45891.750108911998</v>
      </c>
      <c r="G1830" s="3" t="s">
        <v>7213</v>
      </c>
      <c r="H1830" s="51"/>
      <c r="I1830" s="2" t="s">
        <v>2487</v>
      </c>
      <c r="J1830" s="3" t="s">
        <v>2488</v>
      </c>
      <c r="K1830" s="2" t="s">
        <v>2489</v>
      </c>
      <c r="L1830" s="2" t="s">
        <v>2490</v>
      </c>
      <c r="M1830" s="3" t="s">
        <v>7214</v>
      </c>
      <c r="N1830" s="2" t="s">
        <v>7215</v>
      </c>
      <c r="O1830" s="2" t="s">
        <v>7216</v>
      </c>
      <c r="P1830" s="2">
        <v>10</v>
      </c>
      <c r="Q1830" s="3" t="s">
        <v>2592</v>
      </c>
      <c r="R1830" s="2" t="s">
        <v>959</v>
      </c>
      <c r="S1830" s="3" t="s">
        <v>2593</v>
      </c>
      <c r="T1830" s="3" t="s">
        <v>2496</v>
      </c>
      <c r="U1830" s="2">
        <v>70950</v>
      </c>
      <c r="V1830" s="2">
        <v>2</v>
      </c>
      <c r="W1830" s="2">
        <v>0</v>
      </c>
      <c r="X1830" s="2" t="s">
        <v>7215</v>
      </c>
      <c r="Y1830" s="2" t="s">
        <v>7217</v>
      </c>
      <c r="Z1830" s="51">
        <v>45891.750106909698</v>
      </c>
      <c r="AB1830" s="2" t="s">
        <v>950</v>
      </c>
    </row>
    <row r="1831" spans="1:28" ht="15.75" x14ac:dyDescent="0.25">
      <c r="A1831" s="2">
        <v>1830</v>
      </c>
      <c r="B1831" s="50" t="s">
        <v>7212</v>
      </c>
      <c r="C1831" s="47">
        <f ca="1">SUMIF([1]Data!$AC$2:$AC$173,C1831,[1]Data!$AD$2:$AD$173)</f>
        <v>0</v>
      </c>
      <c r="D1831" s="51">
        <v>45891</v>
      </c>
      <c r="E1831" s="51">
        <v>45891</v>
      </c>
      <c r="F1831" s="52">
        <v>45891.750108911998</v>
      </c>
      <c r="G1831" s="3" t="s">
        <v>7213</v>
      </c>
      <c r="H1831" s="51"/>
      <c r="I1831" s="2" t="s">
        <v>2487</v>
      </c>
      <c r="J1831" s="3" t="s">
        <v>2488</v>
      </c>
      <c r="K1831" s="2" t="s">
        <v>2489</v>
      </c>
      <c r="L1831" s="2" t="s">
        <v>2490</v>
      </c>
      <c r="M1831" s="3" t="s">
        <v>7214</v>
      </c>
      <c r="N1831" s="2" t="s">
        <v>7215</v>
      </c>
      <c r="O1831" s="2" t="s">
        <v>7216</v>
      </c>
      <c r="P1831" s="2">
        <v>20</v>
      </c>
      <c r="Q1831" s="3" t="s">
        <v>2519</v>
      </c>
      <c r="R1831" s="2" t="s">
        <v>951</v>
      </c>
      <c r="S1831" s="3" t="s">
        <v>2520</v>
      </c>
      <c r="T1831" s="3" t="s">
        <v>2496</v>
      </c>
      <c r="U1831" s="2">
        <v>111058</v>
      </c>
      <c r="V1831" s="2">
        <v>1</v>
      </c>
      <c r="W1831" s="2">
        <v>0</v>
      </c>
      <c r="X1831" s="2" t="s">
        <v>7215</v>
      </c>
      <c r="Y1831" s="2" t="s">
        <v>7217</v>
      </c>
      <c r="Z1831" s="51">
        <v>45891.750106909698</v>
      </c>
      <c r="AB1831" s="2" t="s">
        <v>950</v>
      </c>
    </row>
    <row r="1832" spans="1:28" ht="15.75" x14ac:dyDescent="0.25">
      <c r="A1832" s="2">
        <v>1831</v>
      </c>
      <c r="B1832" s="50" t="s">
        <v>7212</v>
      </c>
      <c r="C1832" s="47">
        <f ca="1">SUMIF([1]Data!$AC$2:$AC$173,C1832,[1]Data!$AD$2:$AD$173)</f>
        <v>0</v>
      </c>
      <c r="D1832" s="51">
        <v>45891</v>
      </c>
      <c r="E1832" s="51">
        <v>45891</v>
      </c>
      <c r="F1832" s="52">
        <v>45891.750108911998</v>
      </c>
      <c r="G1832" s="3" t="s">
        <v>7213</v>
      </c>
      <c r="H1832" s="51"/>
      <c r="I1832" s="2" t="s">
        <v>2487</v>
      </c>
      <c r="J1832" s="3" t="s">
        <v>2488</v>
      </c>
      <c r="K1832" s="2" t="s">
        <v>2489</v>
      </c>
      <c r="L1832" s="2" t="s">
        <v>2490</v>
      </c>
      <c r="M1832" s="3" t="s">
        <v>7214</v>
      </c>
      <c r="N1832" s="2" t="s">
        <v>7215</v>
      </c>
      <c r="O1832" s="2" t="s">
        <v>7216</v>
      </c>
      <c r="P1832" s="2">
        <v>30</v>
      </c>
      <c r="Q1832" s="3" t="s">
        <v>2563</v>
      </c>
      <c r="R1832" s="2" t="s">
        <v>961</v>
      </c>
      <c r="S1832" s="3" t="s">
        <v>2564</v>
      </c>
      <c r="T1832" s="3" t="s">
        <v>2496</v>
      </c>
      <c r="U1832" s="2">
        <v>73431</v>
      </c>
      <c r="V1832" s="2">
        <v>2</v>
      </c>
      <c r="W1832" s="2">
        <v>0</v>
      </c>
      <c r="X1832" s="2" t="s">
        <v>7215</v>
      </c>
      <c r="Y1832" s="2" t="s">
        <v>7217</v>
      </c>
      <c r="Z1832" s="51">
        <v>45891.750106909698</v>
      </c>
      <c r="AB1832" s="2" t="s">
        <v>950</v>
      </c>
    </row>
    <row r="1833" spans="1:28" ht="15.75" x14ac:dyDescent="0.25">
      <c r="A1833" s="2">
        <v>1832</v>
      </c>
      <c r="B1833" s="50" t="s">
        <v>7218</v>
      </c>
      <c r="C1833" s="47">
        <f ca="1">SUMIF([1]Data!$AC$2:$AC$173,C1833,[1]Data!$AD$2:$AD$173)</f>
        <v>0</v>
      </c>
      <c r="D1833" s="51">
        <v>45891</v>
      </c>
      <c r="E1833" s="51">
        <v>45891</v>
      </c>
      <c r="F1833" s="52">
        <v>45891.750429976899</v>
      </c>
      <c r="G1833" s="3" t="s">
        <v>7219</v>
      </c>
      <c r="H1833" s="51"/>
      <c r="I1833" s="2" t="s">
        <v>2487</v>
      </c>
      <c r="J1833" s="3" t="s">
        <v>2488</v>
      </c>
      <c r="K1833" s="2" t="s">
        <v>2489</v>
      </c>
      <c r="L1833" s="2" t="s">
        <v>2490</v>
      </c>
      <c r="M1833" s="3" t="s">
        <v>2840</v>
      </c>
      <c r="N1833" s="2" t="s">
        <v>2841</v>
      </c>
      <c r="O1833" s="2" t="s">
        <v>2842</v>
      </c>
      <c r="P1833" s="2">
        <v>10</v>
      </c>
      <c r="Q1833" s="3" t="s">
        <v>2547</v>
      </c>
      <c r="R1833" s="2" t="s">
        <v>994</v>
      </c>
      <c r="S1833" s="3" t="s">
        <v>2548</v>
      </c>
      <c r="T1833" s="3" t="s">
        <v>2496</v>
      </c>
      <c r="U1833" s="2">
        <v>111606</v>
      </c>
      <c r="V1833" s="2">
        <v>2</v>
      </c>
      <c r="W1833" s="2">
        <v>0</v>
      </c>
      <c r="X1833" s="2" t="s">
        <v>2841</v>
      </c>
      <c r="Z1833" s="51">
        <v>45891.750428009298</v>
      </c>
      <c r="AB1833" s="2" t="s">
        <v>950</v>
      </c>
    </row>
    <row r="1834" spans="1:28" ht="15.75" x14ac:dyDescent="0.25">
      <c r="A1834" s="2">
        <v>1833</v>
      </c>
      <c r="B1834" s="50" t="s">
        <v>7218</v>
      </c>
      <c r="C1834" s="47">
        <f ca="1">SUMIF([1]Data!$AC$2:$AC$173,C1834,[1]Data!$AD$2:$AD$173)</f>
        <v>0</v>
      </c>
      <c r="D1834" s="51">
        <v>45891</v>
      </c>
      <c r="E1834" s="51">
        <v>45891</v>
      </c>
      <c r="F1834" s="52">
        <v>45891.750429976899</v>
      </c>
      <c r="G1834" s="3" t="s">
        <v>7219</v>
      </c>
      <c r="H1834" s="51"/>
      <c r="I1834" s="2" t="s">
        <v>2487</v>
      </c>
      <c r="J1834" s="3" t="s">
        <v>2488</v>
      </c>
      <c r="K1834" s="2" t="s">
        <v>2489</v>
      </c>
      <c r="L1834" s="2" t="s">
        <v>2490</v>
      </c>
      <c r="M1834" s="3" t="s">
        <v>2840</v>
      </c>
      <c r="N1834" s="2" t="s">
        <v>2841</v>
      </c>
      <c r="O1834" s="2" t="s">
        <v>2842</v>
      </c>
      <c r="P1834" s="2">
        <v>20</v>
      </c>
      <c r="Q1834" s="3" t="s">
        <v>2592</v>
      </c>
      <c r="R1834" s="2" t="s">
        <v>959</v>
      </c>
      <c r="S1834" s="3" t="s">
        <v>2593</v>
      </c>
      <c r="T1834" s="3" t="s">
        <v>2496</v>
      </c>
      <c r="U1834" s="2">
        <v>70950</v>
      </c>
      <c r="V1834" s="2">
        <v>1</v>
      </c>
      <c r="W1834" s="2">
        <v>0</v>
      </c>
      <c r="X1834" s="2" t="s">
        <v>2841</v>
      </c>
      <c r="Z1834" s="51">
        <v>45891.750428009298</v>
      </c>
      <c r="AB1834" s="2" t="s">
        <v>950</v>
      </c>
    </row>
    <row r="1835" spans="1:28" ht="15.75" x14ac:dyDescent="0.25">
      <c r="A1835" s="2">
        <v>1834</v>
      </c>
      <c r="B1835" s="50" t="s">
        <v>7218</v>
      </c>
      <c r="C1835" s="47">
        <f ca="1">SUMIF([1]Data!$AC$2:$AC$173,C1835,[1]Data!$AD$2:$AD$173)</f>
        <v>0</v>
      </c>
      <c r="D1835" s="51">
        <v>45891</v>
      </c>
      <c r="E1835" s="51">
        <v>45891</v>
      </c>
      <c r="F1835" s="52">
        <v>45891.750429976899</v>
      </c>
      <c r="G1835" s="3" t="s">
        <v>7219</v>
      </c>
      <c r="H1835" s="51"/>
      <c r="I1835" s="2" t="s">
        <v>2487</v>
      </c>
      <c r="J1835" s="3" t="s">
        <v>2488</v>
      </c>
      <c r="K1835" s="2" t="s">
        <v>2489</v>
      </c>
      <c r="L1835" s="2" t="s">
        <v>2490</v>
      </c>
      <c r="M1835" s="3" t="s">
        <v>2840</v>
      </c>
      <c r="N1835" s="2" t="s">
        <v>2841</v>
      </c>
      <c r="O1835" s="2" t="s">
        <v>2842</v>
      </c>
      <c r="P1835" s="2">
        <v>30</v>
      </c>
      <c r="Q1835" s="3" t="s">
        <v>2510</v>
      </c>
      <c r="R1835" s="2" t="s">
        <v>955</v>
      </c>
      <c r="S1835" s="3" t="s">
        <v>2511</v>
      </c>
      <c r="T1835" s="3" t="s">
        <v>2496</v>
      </c>
      <c r="U1835" s="2">
        <v>46000</v>
      </c>
      <c r="V1835" s="2">
        <v>3</v>
      </c>
      <c r="W1835" s="2">
        <v>0</v>
      </c>
      <c r="X1835" s="2" t="s">
        <v>2841</v>
      </c>
      <c r="Z1835" s="51">
        <v>45891.750428009298</v>
      </c>
      <c r="AB1835" s="2" t="s">
        <v>950</v>
      </c>
    </row>
    <row r="1836" spans="1:28" ht="15.75" x14ac:dyDescent="0.25">
      <c r="A1836" s="2">
        <v>1835</v>
      </c>
      <c r="B1836" s="50" t="s">
        <v>7220</v>
      </c>
      <c r="C1836" s="47">
        <f ca="1">SUMIF([1]Data!$AC$2:$AC$173,C1836,[1]Data!$AD$2:$AD$173)</f>
        <v>0</v>
      </c>
      <c r="D1836" s="51">
        <v>45891</v>
      </c>
      <c r="E1836" s="51">
        <v>45891</v>
      </c>
      <c r="F1836" s="52">
        <v>45891.750750196799</v>
      </c>
      <c r="G1836" s="3" t="s">
        <v>7221</v>
      </c>
      <c r="H1836" s="51"/>
      <c r="I1836" s="2" t="s">
        <v>2487</v>
      </c>
      <c r="J1836" s="3" t="s">
        <v>2488</v>
      </c>
      <c r="K1836" s="2" t="s">
        <v>2489</v>
      </c>
      <c r="L1836" s="2" t="s">
        <v>2490</v>
      </c>
      <c r="M1836" s="3" t="s">
        <v>3088</v>
      </c>
      <c r="N1836" s="2" t="s">
        <v>3089</v>
      </c>
      <c r="O1836" s="2" t="s">
        <v>3090</v>
      </c>
      <c r="P1836" s="2">
        <v>10</v>
      </c>
      <c r="Q1836" s="3" t="s">
        <v>2502</v>
      </c>
      <c r="R1836" s="2" t="s">
        <v>981</v>
      </c>
      <c r="S1836" s="3" t="s">
        <v>2503</v>
      </c>
      <c r="T1836" s="3" t="s">
        <v>2496</v>
      </c>
      <c r="U1836" s="2">
        <v>50182</v>
      </c>
      <c r="V1836" s="2">
        <v>1</v>
      </c>
      <c r="W1836" s="2">
        <v>0</v>
      </c>
      <c r="X1836" s="2" t="s">
        <v>3089</v>
      </c>
      <c r="Z1836" s="51">
        <v>45891.750748229199</v>
      </c>
      <c r="AB1836" s="2" t="s">
        <v>950</v>
      </c>
    </row>
    <row r="1837" spans="1:28" ht="15.75" x14ac:dyDescent="0.25">
      <c r="A1837" s="2">
        <v>1836</v>
      </c>
      <c r="B1837" s="50" t="s">
        <v>7222</v>
      </c>
      <c r="C1837" s="47">
        <f ca="1">SUMIF([1]Data!$AC$2:$AC$173,C1837,[1]Data!$AD$2:$AD$173)</f>
        <v>0</v>
      </c>
      <c r="D1837" s="51">
        <v>45891</v>
      </c>
      <c r="E1837" s="51">
        <v>45891</v>
      </c>
      <c r="F1837" s="52">
        <v>45891.751310150503</v>
      </c>
      <c r="G1837" s="3" t="s">
        <v>7223</v>
      </c>
      <c r="H1837" s="51"/>
      <c r="I1837" s="2" t="s">
        <v>2487</v>
      </c>
      <c r="J1837" s="3" t="s">
        <v>2488</v>
      </c>
      <c r="K1837" s="2" t="s">
        <v>2489</v>
      </c>
      <c r="L1837" s="2" t="s">
        <v>2490</v>
      </c>
      <c r="M1837" s="3" t="s">
        <v>7214</v>
      </c>
      <c r="N1837" s="2" t="s">
        <v>7215</v>
      </c>
      <c r="O1837" s="2" t="s">
        <v>7216</v>
      </c>
      <c r="P1837" s="2">
        <v>10</v>
      </c>
      <c r="Q1837" s="3" t="s">
        <v>2510</v>
      </c>
      <c r="R1837" s="2" t="s">
        <v>955</v>
      </c>
      <c r="S1837" s="3" t="s">
        <v>2511</v>
      </c>
      <c r="T1837" s="3" t="s">
        <v>2496</v>
      </c>
      <c r="U1837" s="2">
        <v>46000</v>
      </c>
      <c r="V1837" s="2">
        <v>5</v>
      </c>
      <c r="W1837" s="2">
        <v>0</v>
      </c>
      <c r="X1837" s="2" t="s">
        <v>7215</v>
      </c>
      <c r="Y1837" s="2" t="s">
        <v>7217</v>
      </c>
      <c r="Z1837" s="51">
        <v>45891.7513082523</v>
      </c>
      <c r="AB1837" s="2" t="s">
        <v>950</v>
      </c>
    </row>
    <row r="1838" spans="1:28" ht="15.75" x14ac:dyDescent="0.25">
      <c r="A1838" s="2">
        <v>1837</v>
      </c>
      <c r="B1838" s="50" t="s">
        <v>7222</v>
      </c>
      <c r="C1838" s="47">
        <f ca="1">SUMIF([1]Data!$AC$2:$AC$173,C1838,[1]Data!$AD$2:$AD$173)</f>
        <v>0</v>
      </c>
      <c r="D1838" s="51">
        <v>45891</v>
      </c>
      <c r="E1838" s="51">
        <v>45891</v>
      </c>
      <c r="F1838" s="52">
        <v>45891.751310150503</v>
      </c>
      <c r="G1838" s="3" t="s">
        <v>7223</v>
      </c>
      <c r="H1838" s="51"/>
      <c r="I1838" s="2" t="s">
        <v>2487</v>
      </c>
      <c r="J1838" s="3" t="s">
        <v>2488</v>
      </c>
      <c r="K1838" s="2" t="s">
        <v>2489</v>
      </c>
      <c r="L1838" s="2" t="s">
        <v>2490</v>
      </c>
      <c r="M1838" s="3" t="s">
        <v>7214</v>
      </c>
      <c r="N1838" s="2" t="s">
        <v>7215</v>
      </c>
      <c r="O1838" s="2" t="s">
        <v>7216</v>
      </c>
      <c r="P1838" s="2">
        <v>20</v>
      </c>
      <c r="Q1838" s="3" t="s">
        <v>2494</v>
      </c>
      <c r="R1838" s="2" t="s">
        <v>1079</v>
      </c>
      <c r="S1838" s="3" t="s">
        <v>2495</v>
      </c>
      <c r="T1838" s="3" t="s">
        <v>2496</v>
      </c>
      <c r="U1838" s="2">
        <v>49500</v>
      </c>
      <c r="V1838" s="2">
        <v>2</v>
      </c>
      <c r="W1838" s="2">
        <v>0</v>
      </c>
      <c r="X1838" s="2" t="s">
        <v>7215</v>
      </c>
      <c r="Y1838" s="2" t="s">
        <v>7217</v>
      </c>
      <c r="Z1838" s="51">
        <v>45891.7513082523</v>
      </c>
      <c r="AB1838" s="2" t="s">
        <v>950</v>
      </c>
    </row>
    <row r="1839" spans="1:28" ht="15.75" x14ac:dyDescent="0.25">
      <c r="A1839" s="2">
        <v>1838</v>
      </c>
      <c r="B1839" s="50" t="s">
        <v>7224</v>
      </c>
      <c r="C1839" s="47">
        <f ca="1">SUMIF([1]Data!$AC$2:$AC$173,C1839,[1]Data!$AD$2:$AD$173)</f>
        <v>0</v>
      </c>
      <c r="D1839" s="51">
        <v>45891</v>
      </c>
      <c r="E1839" s="51">
        <v>45891</v>
      </c>
      <c r="F1839" s="52">
        <v>45891.752250543999</v>
      </c>
      <c r="G1839" s="3" t="s">
        <v>7225</v>
      </c>
      <c r="H1839" s="51"/>
      <c r="I1839" s="2" t="s">
        <v>2487</v>
      </c>
      <c r="J1839" s="3" t="s">
        <v>2488</v>
      </c>
      <c r="K1839" s="2" t="s">
        <v>2489</v>
      </c>
      <c r="L1839" s="2" t="s">
        <v>2490</v>
      </c>
      <c r="M1839" s="3" t="s">
        <v>2840</v>
      </c>
      <c r="N1839" s="2" t="s">
        <v>2841</v>
      </c>
      <c r="O1839" s="2" t="s">
        <v>2842</v>
      </c>
      <c r="P1839" s="2">
        <v>10</v>
      </c>
      <c r="Q1839" s="3" t="s">
        <v>2502</v>
      </c>
      <c r="R1839" s="2" t="s">
        <v>981</v>
      </c>
      <c r="S1839" s="3" t="s">
        <v>2503</v>
      </c>
      <c r="T1839" s="3" t="s">
        <v>2496</v>
      </c>
      <c r="U1839" s="2">
        <v>50182</v>
      </c>
      <c r="V1839" s="2">
        <v>1</v>
      </c>
      <c r="W1839" s="2">
        <v>0</v>
      </c>
      <c r="X1839" s="2" t="s">
        <v>2841</v>
      </c>
      <c r="Z1839" s="51">
        <v>45891.752248576398</v>
      </c>
      <c r="AB1839" s="2" t="s">
        <v>950</v>
      </c>
    </row>
    <row r="1840" spans="1:28" ht="15.75" x14ac:dyDescent="0.25">
      <c r="A1840" s="2">
        <v>1839</v>
      </c>
      <c r="B1840" s="50" t="s">
        <v>7226</v>
      </c>
      <c r="C1840" s="47">
        <f ca="1">SUMIF([1]Data!$AC$2:$AC$173,C1840,[1]Data!$AD$2:$AD$173)</f>
        <v>0</v>
      </c>
      <c r="D1840" s="51">
        <v>45891</v>
      </c>
      <c r="E1840" s="51">
        <v>45891</v>
      </c>
      <c r="F1840" s="52">
        <v>45891.755211805597</v>
      </c>
      <c r="G1840" s="3" t="s">
        <v>7227</v>
      </c>
      <c r="H1840" s="51"/>
      <c r="I1840" s="2" t="s">
        <v>2487</v>
      </c>
      <c r="J1840" s="3" t="s">
        <v>2488</v>
      </c>
      <c r="K1840" s="2" t="s">
        <v>2489</v>
      </c>
      <c r="L1840" s="2" t="s">
        <v>2490</v>
      </c>
      <c r="M1840" s="3" t="s">
        <v>6280</v>
      </c>
      <c r="N1840" s="2" t="s">
        <v>6281</v>
      </c>
      <c r="O1840" s="2" t="s">
        <v>6282</v>
      </c>
      <c r="P1840" s="2">
        <v>10</v>
      </c>
      <c r="Q1840" s="3" t="s">
        <v>2592</v>
      </c>
      <c r="R1840" s="2" t="s">
        <v>959</v>
      </c>
      <c r="S1840" s="3" t="s">
        <v>2593</v>
      </c>
      <c r="T1840" s="3" t="s">
        <v>2496</v>
      </c>
      <c r="U1840" s="2">
        <v>70950</v>
      </c>
      <c r="V1840" s="2">
        <v>2</v>
      </c>
      <c r="W1840" s="2">
        <v>0</v>
      </c>
      <c r="X1840" s="2" t="s">
        <v>6281</v>
      </c>
      <c r="Y1840" s="2" t="s">
        <v>2541</v>
      </c>
      <c r="Z1840" s="51">
        <v>45891.755209756899</v>
      </c>
      <c r="AB1840" s="2" t="s">
        <v>950</v>
      </c>
    </row>
    <row r="1841" spans="1:28" ht="15.75" x14ac:dyDescent="0.25">
      <c r="A1841" s="2">
        <v>1840</v>
      </c>
      <c r="B1841" s="50" t="s">
        <v>7228</v>
      </c>
      <c r="C1841" s="47">
        <f ca="1">SUMIF([1]Data!$AC$2:$AC$173,C1841,[1]Data!$AD$2:$AD$173)</f>
        <v>0</v>
      </c>
      <c r="D1841" s="51">
        <v>45891</v>
      </c>
      <c r="E1841" s="51">
        <v>45891</v>
      </c>
      <c r="F1841" s="52">
        <v>45891.756719942103</v>
      </c>
      <c r="G1841" s="3" t="s">
        <v>7229</v>
      </c>
      <c r="H1841" s="51"/>
      <c r="I1841" s="2" t="s">
        <v>2487</v>
      </c>
      <c r="J1841" s="3" t="s">
        <v>2488</v>
      </c>
      <c r="K1841" s="2" t="s">
        <v>2489</v>
      </c>
      <c r="L1841" s="2" t="s">
        <v>2490</v>
      </c>
      <c r="M1841" s="3" t="s">
        <v>7230</v>
      </c>
      <c r="N1841" s="2" t="s">
        <v>7231</v>
      </c>
      <c r="O1841" s="2" t="s">
        <v>7232</v>
      </c>
      <c r="P1841" s="2">
        <v>10</v>
      </c>
      <c r="Q1841" s="3" t="s">
        <v>2510</v>
      </c>
      <c r="R1841" s="2" t="s">
        <v>955</v>
      </c>
      <c r="S1841" s="3" t="s">
        <v>2511</v>
      </c>
      <c r="T1841" s="3" t="s">
        <v>2496</v>
      </c>
      <c r="U1841" s="2">
        <v>46000</v>
      </c>
      <c r="V1841" s="2">
        <v>1</v>
      </c>
      <c r="W1841" s="2">
        <v>0</v>
      </c>
      <c r="X1841" s="2" t="s">
        <v>7231</v>
      </c>
      <c r="Z1841" s="51">
        <v>45891.756718020799</v>
      </c>
      <c r="AB1841" s="2" t="s">
        <v>950</v>
      </c>
    </row>
    <row r="1842" spans="1:28" ht="15.75" x14ac:dyDescent="0.25">
      <c r="A1842" s="2">
        <v>1841</v>
      </c>
      <c r="B1842" s="50" t="s">
        <v>7228</v>
      </c>
      <c r="C1842" s="47">
        <f ca="1">SUMIF([1]Data!$AC$2:$AC$173,C1842,[1]Data!$AD$2:$AD$173)</f>
        <v>0</v>
      </c>
      <c r="D1842" s="51">
        <v>45891</v>
      </c>
      <c r="E1842" s="51">
        <v>45891</v>
      </c>
      <c r="F1842" s="52">
        <v>45891.756719942103</v>
      </c>
      <c r="G1842" s="3" t="s">
        <v>7229</v>
      </c>
      <c r="H1842" s="51"/>
      <c r="I1842" s="2" t="s">
        <v>2487</v>
      </c>
      <c r="J1842" s="3" t="s">
        <v>2488</v>
      </c>
      <c r="K1842" s="2" t="s">
        <v>2489</v>
      </c>
      <c r="L1842" s="2" t="s">
        <v>2490</v>
      </c>
      <c r="M1842" s="3" t="s">
        <v>7230</v>
      </c>
      <c r="N1842" s="2" t="s">
        <v>7231</v>
      </c>
      <c r="O1842" s="2" t="s">
        <v>7232</v>
      </c>
      <c r="P1842" s="2">
        <v>20</v>
      </c>
      <c r="Q1842" s="3" t="s">
        <v>2502</v>
      </c>
      <c r="R1842" s="2" t="s">
        <v>981</v>
      </c>
      <c r="S1842" s="3" t="s">
        <v>2503</v>
      </c>
      <c r="T1842" s="3" t="s">
        <v>2496</v>
      </c>
      <c r="U1842" s="2">
        <v>50182</v>
      </c>
      <c r="V1842" s="2">
        <v>2</v>
      </c>
      <c r="W1842" s="2">
        <v>0</v>
      </c>
      <c r="X1842" s="2" t="s">
        <v>7231</v>
      </c>
      <c r="Z1842" s="51">
        <v>45891.756718020799</v>
      </c>
      <c r="AB1842" s="2" t="s">
        <v>950</v>
      </c>
    </row>
    <row r="1843" spans="1:28" ht="15.75" x14ac:dyDescent="0.25">
      <c r="A1843" s="2">
        <v>1842</v>
      </c>
      <c r="B1843" s="50" t="s">
        <v>7233</v>
      </c>
      <c r="C1843" s="47">
        <f ca="1">SUMIF([1]Data!$AC$2:$AC$173,C1843,[1]Data!$AD$2:$AD$173)</f>
        <v>0</v>
      </c>
      <c r="D1843" s="51">
        <v>45891</v>
      </c>
      <c r="E1843" s="51">
        <v>45896</v>
      </c>
      <c r="F1843" s="52">
        <v>45891.7575456829</v>
      </c>
      <c r="G1843" s="3" t="s">
        <v>7234</v>
      </c>
      <c r="H1843" s="51"/>
      <c r="I1843" s="2" t="s">
        <v>2487</v>
      </c>
      <c r="J1843" s="3" t="s">
        <v>2488</v>
      </c>
      <c r="K1843" s="2" t="s">
        <v>2489</v>
      </c>
      <c r="L1843" s="2" t="s">
        <v>2490</v>
      </c>
      <c r="M1843" s="3" t="s">
        <v>7235</v>
      </c>
      <c r="N1843" s="2" t="s">
        <v>7236</v>
      </c>
      <c r="O1843" s="2" t="s">
        <v>7237</v>
      </c>
      <c r="P1843" s="2">
        <v>10</v>
      </c>
      <c r="Q1843" s="3" t="s">
        <v>2563</v>
      </c>
      <c r="R1843" s="2" t="s">
        <v>961</v>
      </c>
      <c r="S1843" s="3" t="s">
        <v>2564</v>
      </c>
      <c r="T1843" s="3" t="s">
        <v>2496</v>
      </c>
      <c r="U1843" s="2">
        <v>73431</v>
      </c>
      <c r="V1843" s="2">
        <v>2</v>
      </c>
      <c r="W1843" s="2">
        <v>0</v>
      </c>
      <c r="X1843" s="2" t="s">
        <v>7238</v>
      </c>
      <c r="Z1843" s="51">
        <v>45891.757543553198</v>
      </c>
      <c r="AB1843" s="2" t="s">
        <v>950</v>
      </c>
    </row>
    <row r="1844" spans="1:28" ht="15.75" x14ac:dyDescent="0.25">
      <c r="A1844" s="2">
        <v>1843</v>
      </c>
      <c r="B1844" s="50" t="s">
        <v>7233</v>
      </c>
      <c r="C1844" s="47">
        <f ca="1">SUMIF([1]Data!$AC$2:$AC$173,C1844,[1]Data!$AD$2:$AD$173)</f>
        <v>0</v>
      </c>
      <c r="D1844" s="51">
        <v>45891</v>
      </c>
      <c r="E1844" s="51">
        <v>45896</v>
      </c>
      <c r="F1844" s="52">
        <v>45891.7575456829</v>
      </c>
      <c r="G1844" s="3" t="s">
        <v>7234</v>
      </c>
      <c r="H1844" s="51"/>
      <c r="I1844" s="2" t="s">
        <v>2487</v>
      </c>
      <c r="J1844" s="3" t="s">
        <v>2488</v>
      </c>
      <c r="K1844" s="2" t="s">
        <v>2489</v>
      </c>
      <c r="L1844" s="2" t="s">
        <v>2490</v>
      </c>
      <c r="M1844" s="3" t="s">
        <v>7235</v>
      </c>
      <c r="N1844" s="2" t="s">
        <v>7236</v>
      </c>
      <c r="O1844" s="2" t="s">
        <v>7237</v>
      </c>
      <c r="P1844" s="2">
        <v>20</v>
      </c>
      <c r="Q1844" s="3" t="s">
        <v>2494</v>
      </c>
      <c r="R1844" s="2" t="s">
        <v>1079</v>
      </c>
      <c r="S1844" s="3" t="s">
        <v>2495</v>
      </c>
      <c r="T1844" s="3" t="s">
        <v>2496</v>
      </c>
      <c r="U1844" s="2">
        <v>49500</v>
      </c>
      <c r="V1844" s="2">
        <v>5</v>
      </c>
      <c r="W1844" s="2">
        <v>0</v>
      </c>
      <c r="X1844" s="2" t="s">
        <v>7238</v>
      </c>
      <c r="Z1844" s="51">
        <v>45891.757543553198</v>
      </c>
      <c r="AB1844" s="2" t="s">
        <v>950</v>
      </c>
    </row>
    <row r="1845" spans="1:28" ht="15.75" x14ac:dyDescent="0.25">
      <c r="A1845" s="2">
        <v>1844</v>
      </c>
      <c r="B1845" s="50" t="s">
        <v>7233</v>
      </c>
      <c r="C1845" s="47">
        <f ca="1">SUMIF([1]Data!$AC$2:$AC$173,C1845,[1]Data!$AD$2:$AD$173)</f>
        <v>0</v>
      </c>
      <c r="D1845" s="51">
        <v>45891</v>
      </c>
      <c r="E1845" s="51">
        <v>45896</v>
      </c>
      <c r="F1845" s="52">
        <v>45891.7575456829</v>
      </c>
      <c r="G1845" s="3" t="s">
        <v>7234</v>
      </c>
      <c r="H1845" s="51"/>
      <c r="I1845" s="2" t="s">
        <v>2487</v>
      </c>
      <c r="J1845" s="3" t="s">
        <v>2488</v>
      </c>
      <c r="K1845" s="2" t="s">
        <v>2489</v>
      </c>
      <c r="L1845" s="2" t="s">
        <v>2490</v>
      </c>
      <c r="M1845" s="3" t="s">
        <v>7235</v>
      </c>
      <c r="N1845" s="2" t="s">
        <v>7236</v>
      </c>
      <c r="O1845" s="2" t="s">
        <v>7237</v>
      </c>
      <c r="P1845" s="2">
        <v>30</v>
      </c>
      <c r="Q1845" s="3" t="s">
        <v>2528</v>
      </c>
      <c r="R1845" s="2" t="s">
        <v>965</v>
      </c>
      <c r="S1845" s="3" t="s">
        <v>2529</v>
      </c>
      <c r="T1845" s="3" t="s">
        <v>2496</v>
      </c>
      <c r="U1845" s="2">
        <v>74250</v>
      </c>
      <c r="V1845" s="2">
        <v>4</v>
      </c>
      <c r="W1845" s="2">
        <v>0</v>
      </c>
      <c r="X1845" s="2" t="s">
        <v>7238</v>
      </c>
      <c r="Z1845" s="51">
        <v>45891.757543553198</v>
      </c>
      <c r="AB1845" s="2" t="s">
        <v>950</v>
      </c>
    </row>
    <row r="1846" spans="1:28" ht="15.75" x14ac:dyDescent="0.25">
      <c r="A1846" s="2">
        <v>1845</v>
      </c>
      <c r="B1846" s="50" t="s">
        <v>7233</v>
      </c>
      <c r="C1846" s="47">
        <f ca="1">SUMIF([1]Data!$AC$2:$AC$173,C1846,[1]Data!$AD$2:$AD$173)</f>
        <v>0</v>
      </c>
      <c r="D1846" s="51">
        <v>45891</v>
      </c>
      <c r="E1846" s="51">
        <v>45896</v>
      </c>
      <c r="F1846" s="52">
        <v>45891.7575456829</v>
      </c>
      <c r="G1846" s="3" t="s">
        <v>7234</v>
      </c>
      <c r="H1846" s="51"/>
      <c r="I1846" s="2" t="s">
        <v>2487</v>
      </c>
      <c r="J1846" s="3" t="s">
        <v>2488</v>
      </c>
      <c r="K1846" s="2" t="s">
        <v>2489</v>
      </c>
      <c r="L1846" s="2" t="s">
        <v>2490</v>
      </c>
      <c r="M1846" s="3" t="s">
        <v>7235</v>
      </c>
      <c r="N1846" s="2" t="s">
        <v>7236</v>
      </c>
      <c r="O1846" s="2" t="s">
        <v>7237</v>
      </c>
      <c r="P1846" s="2">
        <v>40</v>
      </c>
      <c r="Q1846" s="3" t="s">
        <v>2502</v>
      </c>
      <c r="R1846" s="2" t="s">
        <v>981</v>
      </c>
      <c r="S1846" s="3" t="s">
        <v>2503</v>
      </c>
      <c r="T1846" s="3" t="s">
        <v>2496</v>
      </c>
      <c r="U1846" s="2">
        <v>50182</v>
      </c>
      <c r="V1846" s="2">
        <v>5</v>
      </c>
      <c r="W1846" s="2">
        <v>0</v>
      </c>
      <c r="X1846" s="2" t="s">
        <v>7238</v>
      </c>
      <c r="Z1846" s="51">
        <v>45891.757543553198</v>
      </c>
      <c r="AB1846" s="2" t="s">
        <v>950</v>
      </c>
    </row>
    <row r="1847" spans="1:28" ht="15.75" x14ac:dyDescent="0.25">
      <c r="A1847" s="2">
        <v>1846</v>
      </c>
      <c r="B1847" s="50" t="s">
        <v>7239</v>
      </c>
      <c r="C1847" s="47">
        <f ca="1">SUMIF([1]Data!$AC$2:$AC$173,C1847,[1]Data!$AD$2:$AD$173)</f>
        <v>0</v>
      </c>
      <c r="D1847" s="51">
        <v>45891</v>
      </c>
      <c r="E1847" s="51">
        <v>45891</v>
      </c>
      <c r="F1847" s="52">
        <v>45891.757548414404</v>
      </c>
      <c r="G1847" s="3" t="s">
        <v>7240</v>
      </c>
      <c r="H1847" s="51"/>
      <c r="I1847" s="2" t="s">
        <v>2487</v>
      </c>
      <c r="J1847" s="3" t="s">
        <v>2488</v>
      </c>
      <c r="K1847" s="2" t="s">
        <v>2489</v>
      </c>
      <c r="L1847" s="2" t="s">
        <v>2490</v>
      </c>
      <c r="M1847" s="3" t="s">
        <v>7241</v>
      </c>
      <c r="N1847" s="2" t="s">
        <v>7242</v>
      </c>
      <c r="O1847" s="2" t="s">
        <v>7243</v>
      </c>
      <c r="P1847" s="2">
        <v>10</v>
      </c>
      <c r="Q1847" s="3" t="s">
        <v>2510</v>
      </c>
      <c r="R1847" s="2" t="s">
        <v>955</v>
      </c>
      <c r="S1847" s="3" t="s">
        <v>2511</v>
      </c>
      <c r="T1847" s="3" t="s">
        <v>2496</v>
      </c>
      <c r="U1847" s="2">
        <v>46000</v>
      </c>
      <c r="V1847" s="2">
        <v>1</v>
      </c>
      <c r="W1847" s="2">
        <v>0</v>
      </c>
      <c r="X1847" s="2" t="s">
        <v>7242</v>
      </c>
      <c r="Y1847" s="2" t="s">
        <v>7244</v>
      </c>
      <c r="Z1847" s="51">
        <v>45891.757546446803</v>
      </c>
      <c r="AB1847" s="2" t="s">
        <v>950</v>
      </c>
    </row>
    <row r="1848" spans="1:28" ht="15.75" x14ac:dyDescent="0.25">
      <c r="A1848" s="2">
        <v>1847</v>
      </c>
      <c r="B1848" s="50" t="s">
        <v>7239</v>
      </c>
      <c r="C1848" s="47">
        <f ca="1">SUMIF([1]Data!$AC$2:$AC$173,C1848,[1]Data!$AD$2:$AD$173)</f>
        <v>0</v>
      </c>
      <c r="D1848" s="51">
        <v>45891</v>
      </c>
      <c r="E1848" s="51">
        <v>45891</v>
      </c>
      <c r="F1848" s="52">
        <v>45891.757548414404</v>
      </c>
      <c r="G1848" s="3" t="s">
        <v>7240</v>
      </c>
      <c r="H1848" s="51"/>
      <c r="I1848" s="2" t="s">
        <v>2487</v>
      </c>
      <c r="J1848" s="3" t="s">
        <v>2488</v>
      </c>
      <c r="K1848" s="2" t="s">
        <v>2489</v>
      </c>
      <c r="L1848" s="2" t="s">
        <v>2490</v>
      </c>
      <c r="M1848" s="3" t="s">
        <v>7241</v>
      </c>
      <c r="N1848" s="2" t="s">
        <v>7242</v>
      </c>
      <c r="O1848" s="2" t="s">
        <v>7243</v>
      </c>
      <c r="P1848" s="2">
        <v>20</v>
      </c>
      <c r="Q1848" s="3" t="s">
        <v>2592</v>
      </c>
      <c r="R1848" s="2" t="s">
        <v>959</v>
      </c>
      <c r="S1848" s="3" t="s">
        <v>2593</v>
      </c>
      <c r="T1848" s="3" t="s">
        <v>2496</v>
      </c>
      <c r="U1848" s="2">
        <v>70950</v>
      </c>
      <c r="V1848" s="2">
        <v>4</v>
      </c>
      <c r="W1848" s="2">
        <v>0</v>
      </c>
      <c r="X1848" s="2" t="s">
        <v>7242</v>
      </c>
      <c r="Y1848" s="2" t="s">
        <v>7244</v>
      </c>
      <c r="Z1848" s="51">
        <v>45891.757546446803</v>
      </c>
      <c r="AB1848" s="2" t="s">
        <v>950</v>
      </c>
    </row>
    <row r="1849" spans="1:28" ht="15.75" x14ac:dyDescent="0.25">
      <c r="A1849" s="2">
        <v>1848</v>
      </c>
      <c r="B1849" s="50" t="s">
        <v>7245</v>
      </c>
      <c r="C1849" s="47">
        <f ca="1">SUMIF([1]Data!$AC$2:$AC$173,C1849,[1]Data!$AD$2:$AD$173)</f>
        <v>0</v>
      </c>
      <c r="D1849" s="51">
        <v>45891</v>
      </c>
      <c r="E1849" s="51">
        <v>45891</v>
      </c>
      <c r="F1849" s="52">
        <v>45891.762281597199</v>
      </c>
      <c r="G1849" s="3" t="s">
        <v>7246</v>
      </c>
      <c r="H1849" s="51"/>
      <c r="I1849" s="2" t="s">
        <v>2487</v>
      </c>
      <c r="J1849" s="3" t="s">
        <v>2488</v>
      </c>
      <c r="K1849" s="2" t="s">
        <v>2489</v>
      </c>
      <c r="L1849" s="2" t="s">
        <v>2490</v>
      </c>
      <c r="M1849" s="3" t="s">
        <v>4196</v>
      </c>
      <c r="N1849" s="2" t="s">
        <v>4197</v>
      </c>
      <c r="O1849" s="2" t="s">
        <v>4198</v>
      </c>
      <c r="P1849" s="2">
        <v>10</v>
      </c>
      <c r="Q1849" s="3" t="s">
        <v>2547</v>
      </c>
      <c r="R1849" s="2" t="s">
        <v>994</v>
      </c>
      <c r="S1849" s="3" t="s">
        <v>2548</v>
      </c>
      <c r="T1849" s="3" t="s">
        <v>2496</v>
      </c>
      <c r="U1849" s="2">
        <v>111606</v>
      </c>
      <c r="V1849" s="2">
        <v>2</v>
      </c>
      <c r="W1849" s="2">
        <v>0</v>
      </c>
      <c r="X1849" s="2" t="s">
        <v>4197</v>
      </c>
      <c r="Z1849" s="51">
        <v>45891.762279479197</v>
      </c>
      <c r="AB1849" s="2" t="s">
        <v>950</v>
      </c>
    </row>
    <row r="1850" spans="1:28" ht="15.75" x14ac:dyDescent="0.25">
      <c r="A1850" s="2">
        <v>1849</v>
      </c>
      <c r="B1850" s="50" t="s">
        <v>7247</v>
      </c>
      <c r="C1850" s="47">
        <f ca="1">SUMIF([1]Data!$AC$2:$AC$173,C1850,[1]Data!$AD$2:$AD$173)</f>
        <v>0</v>
      </c>
      <c r="D1850" s="51">
        <v>45891</v>
      </c>
      <c r="E1850" s="51">
        <v>45891</v>
      </c>
      <c r="F1850" s="52">
        <v>45891.764593437503</v>
      </c>
      <c r="G1850" s="3" t="s">
        <v>7248</v>
      </c>
      <c r="H1850" s="51"/>
      <c r="I1850" s="2" t="s">
        <v>2487</v>
      </c>
      <c r="J1850" s="3" t="s">
        <v>2488</v>
      </c>
      <c r="K1850" s="2" t="s">
        <v>2489</v>
      </c>
      <c r="L1850" s="2" t="s">
        <v>2490</v>
      </c>
      <c r="M1850" s="3" t="s">
        <v>3088</v>
      </c>
      <c r="N1850" s="2" t="s">
        <v>3089</v>
      </c>
      <c r="O1850" s="2" t="s">
        <v>3090</v>
      </c>
      <c r="P1850" s="2">
        <v>10</v>
      </c>
      <c r="Q1850" s="3" t="s">
        <v>2502</v>
      </c>
      <c r="R1850" s="2" t="s">
        <v>981</v>
      </c>
      <c r="S1850" s="3" t="s">
        <v>2503</v>
      </c>
      <c r="T1850" s="3" t="s">
        <v>2496</v>
      </c>
      <c r="U1850" s="2">
        <v>50182</v>
      </c>
      <c r="V1850" s="2">
        <v>1</v>
      </c>
      <c r="W1850" s="2">
        <v>0</v>
      </c>
      <c r="X1850" s="2" t="s">
        <v>3089</v>
      </c>
      <c r="Z1850" s="51">
        <v>45891.764591400497</v>
      </c>
      <c r="AB1850" s="2" t="s">
        <v>950</v>
      </c>
    </row>
    <row r="1851" spans="1:28" ht="15.75" x14ac:dyDescent="0.25">
      <c r="A1851" s="2">
        <v>1850</v>
      </c>
      <c r="B1851" s="50" t="s">
        <v>7249</v>
      </c>
      <c r="C1851" s="47">
        <f ca="1">SUMIF([1]Data!$AC$2:$AC$173,C1851,[1]Data!$AD$2:$AD$173)</f>
        <v>0</v>
      </c>
      <c r="D1851" s="51">
        <v>45891</v>
      </c>
      <c r="E1851" s="51">
        <v>45891</v>
      </c>
      <c r="F1851" s="52">
        <v>45891.766103738402</v>
      </c>
      <c r="G1851" s="3" t="s">
        <v>7250</v>
      </c>
      <c r="H1851" s="51"/>
      <c r="I1851" s="2" t="s">
        <v>2487</v>
      </c>
      <c r="J1851" s="3" t="s">
        <v>2488</v>
      </c>
      <c r="K1851" s="2" t="s">
        <v>2489</v>
      </c>
      <c r="L1851" s="2" t="s">
        <v>2490</v>
      </c>
      <c r="M1851" s="3" t="s">
        <v>5118</v>
      </c>
      <c r="N1851" s="2" t="s">
        <v>5119</v>
      </c>
      <c r="O1851" s="2" t="s">
        <v>5120</v>
      </c>
      <c r="P1851" s="2">
        <v>10</v>
      </c>
      <c r="Q1851" s="3" t="s">
        <v>2563</v>
      </c>
      <c r="R1851" s="2" t="s">
        <v>961</v>
      </c>
      <c r="S1851" s="3" t="s">
        <v>2564</v>
      </c>
      <c r="T1851" s="3" t="s">
        <v>2496</v>
      </c>
      <c r="U1851" s="2">
        <v>73431</v>
      </c>
      <c r="V1851" s="2">
        <v>1</v>
      </c>
      <c r="W1851" s="2">
        <v>0</v>
      </c>
      <c r="X1851" s="2" t="s">
        <v>5119</v>
      </c>
      <c r="Z1851" s="51">
        <v>45891.766101539397</v>
      </c>
      <c r="AA1851" s="2" t="s">
        <v>7251</v>
      </c>
      <c r="AB1851" s="2" t="s">
        <v>950</v>
      </c>
    </row>
    <row r="1852" spans="1:28" ht="15.75" x14ac:dyDescent="0.25">
      <c r="A1852" s="2">
        <v>1851</v>
      </c>
      <c r="B1852" s="50" t="s">
        <v>7252</v>
      </c>
      <c r="C1852" s="47">
        <f ca="1">SUMIF([1]Data!$AC$2:$AC$173,C1852,[1]Data!$AD$2:$AD$173)</f>
        <v>0</v>
      </c>
      <c r="D1852" s="51">
        <v>45891</v>
      </c>
      <c r="E1852" s="51">
        <v>45896</v>
      </c>
      <c r="F1852" s="52">
        <v>45891.770349224498</v>
      </c>
      <c r="G1852" s="3" t="s">
        <v>7253</v>
      </c>
      <c r="H1852" s="51"/>
      <c r="I1852" s="2" t="s">
        <v>2487</v>
      </c>
      <c r="J1852" s="3" t="s">
        <v>2488</v>
      </c>
      <c r="K1852" s="2" t="s">
        <v>2489</v>
      </c>
      <c r="L1852" s="2" t="s">
        <v>2490</v>
      </c>
      <c r="M1852" s="3" t="s">
        <v>7254</v>
      </c>
      <c r="N1852" s="2" t="s">
        <v>7255</v>
      </c>
      <c r="O1852" s="2" t="s">
        <v>7256</v>
      </c>
      <c r="P1852" s="2">
        <v>10</v>
      </c>
      <c r="Q1852" s="3" t="s">
        <v>2519</v>
      </c>
      <c r="R1852" s="2" t="s">
        <v>951</v>
      </c>
      <c r="S1852" s="3" t="s">
        <v>2520</v>
      </c>
      <c r="T1852" s="3" t="s">
        <v>2496</v>
      </c>
      <c r="U1852" s="2">
        <v>111058</v>
      </c>
      <c r="V1852" s="2">
        <v>1</v>
      </c>
      <c r="W1852" s="2">
        <v>0</v>
      </c>
      <c r="X1852" s="2" t="s">
        <v>7255</v>
      </c>
      <c r="Y1852" s="2" t="s">
        <v>2541</v>
      </c>
      <c r="Z1852" s="51">
        <v>45891.770346956</v>
      </c>
      <c r="AB1852" s="2" t="s">
        <v>950</v>
      </c>
    </row>
    <row r="1853" spans="1:28" ht="15.75" x14ac:dyDescent="0.25">
      <c r="A1853" s="2">
        <v>1852</v>
      </c>
      <c r="B1853" s="50" t="s">
        <v>7252</v>
      </c>
      <c r="C1853" s="47">
        <f ca="1">SUMIF([1]Data!$AC$2:$AC$173,C1853,[1]Data!$AD$2:$AD$173)</f>
        <v>0</v>
      </c>
      <c r="D1853" s="51">
        <v>45891</v>
      </c>
      <c r="E1853" s="51">
        <v>45896</v>
      </c>
      <c r="F1853" s="52">
        <v>45891.770349224498</v>
      </c>
      <c r="G1853" s="3" t="s">
        <v>7253</v>
      </c>
      <c r="H1853" s="51"/>
      <c r="I1853" s="2" t="s">
        <v>2487</v>
      </c>
      <c r="J1853" s="3" t="s">
        <v>2488</v>
      </c>
      <c r="K1853" s="2" t="s">
        <v>2489</v>
      </c>
      <c r="L1853" s="2" t="s">
        <v>2490</v>
      </c>
      <c r="M1853" s="3" t="s">
        <v>7254</v>
      </c>
      <c r="N1853" s="2" t="s">
        <v>7255</v>
      </c>
      <c r="O1853" s="2" t="s">
        <v>7256</v>
      </c>
      <c r="P1853" s="2">
        <v>20</v>
      </c>
      <c r="Q1853" s="3" t="s">
        <v>2556</v>
      </c>
      <c r="R1853" s="2" t="s">
        <v>960</v>
      </c>
      <c r="S1853" s="3" t="s">
        <v>2557</v>
      </c>
      <c r="T1853" s="3" t="s">
        <v>2496</v>
      </c>
      <c r="U1853" s="2">
        <v>55595</v>
      </c>
      <c r="V1853" s="2">
        <v>1</v>
      </c>
      <c r="W1853" s="2">
        <v>0</v>
      </c>
      <c r="X1853" s="2" t="s">
        <v>7255</v>
      </c>
      <c r="Y1853" s="2" t="s">
        <v>2541</v>
      </c>
      <c r="Z1853" s="51">
        <v>45891.770346956</v>
      </c>
      <c r="AB1853" s="2" t="s">
        <v>950</v>
      </c>
    </row>
    <row r="1854" spans="1:28" ht="15.75" x14ac:dyDescent="0.25">
      <c r="A1854" s="2">
        <v>1853</v>
      </c>
      <c r="B1854" s="50" t="s">
        <v>7257</v>
      </c>
      <c r="C1854" s="47">
        <f ca="1">SUMIF([1]Data!$AC$2:$AC$173,C1854,[1]Data!$AD$2:$AD$173)</f>
        <v>0</v>
      </c>
      <c r="D1854" s="51">
        <v>45891</v>
      </c>
      <c r="E1854" s="51">
        <v>45896</v>
      </c>
      <c r="F1854" s="52">
        <v>45891.771519710703</v>
      </c>
      <c r="G1854" s="3" t="s">
        <v>7258</v>
      </c>
      <c r="H1854" s="51"/>
      <c r="I1854" s="2" t="s">
        <v>2487</v>
      </c>
      <c r="J1854" s="3" t="s">
        <v>2488</v>
      </c>
      <c r="K1854" s="2" t="s">
        <v>2489</v>
      </c>
      <c r="L1854" s="2" t="s">
        <v>2490</v>
      </c>
      <c r="M1854" s="3" t="s">
        <v>7254</v>
      </c>
      <c r="N1854" s="2" t="s">
        <v>7255</v>
      </c>
      <c r="O1854" s="2" t="s">
        <v>7256</v>
      </c>
      <c r="P1854" s="2">
        <v>10</v>
      </c>
      <c r="Q1854" s="3" t="s">
        <v>2519</v>
      </c>
      <c r="R1854" s="2" t="s">
        <v>951</v>
      </c>
      <c r="S1854" s="3" t="s">
        <v>2520</v>
      </c>
      <c r="T1854" s="3" t="s">
        <v>2496</v>
      </c>
      <c r="U1854" s="2">
        <v>111058</v>
      </c>
      <c r="V1854" s="2">
        <v>7</v>
      </c>
      <c r="W1854" s="2">
        <v>0</v>
      </c>
      <c r="X1854" s="2" t="s">
        <v>7255</v>
      </c>
      <c r="Y1854" s="2" t="s">
        <v>2541</v>
      </c>
      <c r="Z1854" s="51">
        <v>45891.7715179398</v>
      </c>
      <c r="AB1854" s="2" t="s">
        <v>950</v>
      </c>
    </row>
    <row r="1855" spans="1:28" ht="15.75" x14ac:dyDescent="0.25">
      <c r="A1855" s="2">
        <v>1854</v>
      </c>
      <c r="B1855" s="50" t="s">
        <v>7259</v>
      </c>
      <c r="C1855" s="47">
        <f ca="1">SUMIF([1]Data!$AC$2:$AC$173,C1855,[1]Data!$AD$2:$AD$173)</f>
        <v>0</v>
      </c>
      <c r="D1855" s="51">
        <v>45891</v>
      </c>
      <c r="E1855" s="51">
        <v>45891</v>
      </c>
      <c r="F1855" s="52">
        <v>45891.788343553199</v>
      </c>
      <c r="G1855" s="3" t="s">
        <v>7260</v>
      </c>
      <c r="H1855" s="51"/>
      <c r="I1855" s="2" t="s">
        <v>2487</v>
      </c>
      <c r="J1855" s="3" t="s">
        <v>2488</v>
      </c>
      <c r="K1855" s="2" t="s">
        <v>2489</v>
      </c>
      <c r="L1855" s="2" t="s">
        <v>2490</v>
      </c>
      <c r="M1855" s="3" t="s">
        <v>7261</v>
      </c>
      <c r="N1855" s="2" t="s">
        <v>7262</v>
      </c>
      <c r="O1855" s="2" t="s">
        <v>7263</v>
      </c>
      <c r="P1855" s="2">
        <v>10</v>
      </c>
      <c r="Q1855" s="3" t="s">
        <v>2510</v>
      </c>
      <c r="R1855" s="2" t="s">
        <v>955</v>
      </c>
      <c r="S1855" s="3" t="s">
        <v>2511</v>
      </c>
      <c r="T1855" s="3" t="s">
        <v>2496</v>
      </c>
      <c r="U1855" s="2">
        <v>46000</v>
      </c>
      <c r="V1855" s="2">
        <v>4</v>
      </c>
      <c r="W1855" s="2">
        <v>0</v>
      </c>
      <c r="X1855" s="2" t="s">
        <v>7262</v>
      </c>
      <c r="Z1855" s="51">
        <v>45891.7883413542</v>
      </c>
      <c r="AB1855" s="2" t="s">
        <v>950</v>
      </c>
    </row>
    <row r="1856" spans="1:28" ht="15.75" x14ac:dyDescent="0.25">
      <c r="A1856" s="2">
        <v>1855</v>
      </c>
      <c r="B1856" s="50" t="s">
        <v>7264</v>
      </c>
      <c r="C1856" s="47">
        <f ca="1">SUMIF([1]Data!$AC$2:$AC$173,C1856,[1]Data!$AD$2:$AD$173)</f>
        <v>0</v>
      </c>
      <c r="D1856" s="51">
        <v>45891</v>
      </c>
      <c r="E1856" s="51">
        <v>45896</v>
      </c>
      <c r="F1856" s="52">
        <v>45891.803201655101</v>
      </c>
      <c r="G1856" s="3" t="s">
        <v>7265</v>
      </c>
      <c r="H1856" s="51"/>
      <c r="I1856" s="2" t="s">
        <v>2487</v>
      </c>
      <c r="J1856" s="3" t="s">
        <v>2488</v>
      </c>
      <c r="K1856" s="2" t="s">
        <v>2489</v>
      </c>
      <c r="L1856" s="2" t="s">
        <v>2490</v>
      </c>
      <c r="M1856" s="3" t="s">
        <v>7266</v>
      </c>
      <c r="N1856" s="2" t="s">
        <v>7267</v>
      </c>
      <c r="O1856" s="2" t="s">
        <v>7268</v>
      </c>
      <c r="P1856" s="2">
        <v>10</v>
      </c>
      <c r="Q1856" s="3" t="s">
        <v>2519</v>
      </c>
      <c r="R1856" s="2" t="s">
        <v>951</v>
      </c>
      <c r="S1856" s="3" t="s">
        <v>2520</v>
      </c>
      <c r="T1856" s="3" t="s">
        <v>2496</v>
      </c>
      <c r="U1856" s="2">
        <v>111058</v>
      </c>
      <c r="V1856" s="2">
        <v>2</v>
      </c>
      <c r="W1856" s="2">
        <v>0</v>
      </c>
      <c r="X1856" s="2" t="s">
        <v>7267</v>
      </c>
      <c r="Z1856" s="51">
        <v>45891.803199189802</v>
      </c>
      <c r="AA1856" s="2" t="s">
        <v>7269</v>
      </c>
      <c r="AB1856" s="2" t="s">
        <v>950</v>
      </c>
    </row>
    <row r="1857" spans="1:28" ht="15.75" x14ac:dyDescent="0.25">
      <c r="A1857" s="2">
        <v>1856</v>
      </c>
      <c r="B1857" s="50" t="s">
        <v>7264</v>
      </c>
      <c r="C1857" s="47">
        <f ca="1">SUMIF([1]Data!$AC$2:$AC$173,C1857,[1]Data!$AD$2:$AD$173)</f>
        <v>0</v>
      </c>
      <c r="D1857" s="51">
        <v>45891</v>
      </c>
      <c r="E1857" s="51">
        <v>45896</v>
      </c>
      <c r="F1857" s="52">
        <v>45891.803201655101</v>
      </c>
      <c r="G1857" s="3" t="s">
        <v>7265</v>
      </c>
      <c r="H1857" s="51"/>
      <c r="I1857" s="2" t="s">
        <v>2487</v>
      </c>
      <c r="J1857" s="3" t="s">
        <v>2488</v>
      </c>
      <c r="K1857" s="2" t="s">
        <v>2489</v>
      </c>
      <c r="L1857" s="2" t="s">
        <v>2490</v>
      </c>
      <c r="M1857" s="3" t="s">
        <v>7266</v>
      </c>
      <c r="N1857" s="2" t="s">
        <v>7267</v>
      </c>
      <c r="O1857" s="2" t="s">
        <v>7268</v>
      </c>
      <c r="P1857" s="2">
        <v>20</v>
      </c>
      <c r="Q1857" s="3" t="s">
        <v>2556</v>
      </c>
      <c r="R1857" s="2" t="s">
        <v>960</v>
      </c>
      <c r="S1857" s="3" t="s">
        <v>2557</v>
      </c>
      <c r="T1857" s="3" t="s">
        <v>2496</v>
      </c>
      <c r="U1857" s="2">
        <v>55595</v>
      </c>
      <c r="V1857" s="2">
        <v>1</v>
      </c>
      <c r="W1857" s="2">
        <v>0</v>
      </c>
      <c r="X1857" s="2" t="s">
        <v>7267</v>
      </c>
      <c r="Z1857" s="51">
        <v>45891.803199189802</v>
      </c>
      <c r="AA1857" s="2" t="s">
        <v>7269</v>
      </c>
      <c r="AB1857" s="2" t="s">
        <v>950</v>
      </c>
    </row>
    <row r="1858" spans="1:28" ht="15.75" x14ac:dyDescent="0.25">
      <c r="A1858" s="2">
        <v>1857</v>
      </c>
      <c r="B1858" s="50" t="s">
        <v>7270</v>
      </c>
      <c r="C1858" s="47">
        <f ca="1">SUMIF([1]Data!$AC$2:$AC$173,C1858,[1]Data!$AD$2:$AD$173)</f>
        <v>0</v>
      </c>
      <c r="D1858" s="51">
        <v>45891</v>
      </c>
      <c r="E1858" s="51">
        <v>45892</v>
      </c>
      <c r="F1858" s="52">
        <v>45891.814264699096</v>
      </c>
      <c r="G1858" s="3" t="s">
        <v>7271</v>
      </c>
      <c r="H1858" s="51"/>
      <c r="I1858" s="2" t="s">
        <v>2487</v>
      </c>
      <c r="J1858" s="3" t="s">
        <v>2488</v>
      </c>
      <c r="K1858" s="2" t="s">
        <v>2489</v>
      </c>
      <c r="L1858" s="2" t="s">
        <v>2490</v>
      </c>
      <c r="M1858" s="3" t="s">
        <v>1313</v>
      </c>
      <c r="N1858" s="2" t="s">
        <v>1312</v>
      </c>
      <c r="O1858" s="2" t="s">
        <v>5354</v>
      </c>
      <c r="P1858" s="2">
        <v>10</v>
      </c>
      <c r="Q1858" s="3" t="s">
        <v>2519</v>
      </c>
      <c r="R1858" s="2" t="s">
        <v>951</v>
      </c>
      <c r="S1858" s="3" t="s">
        <v>2520</v>
      </c>
      <c r="T1858" s="3" t="s">
        <v>2496</v>
      </c>
      <c r="U1858" s="2">
        <v>111058</v>
      </c>
      <c r="V1858" s="2">
        <v>5</v>
      </c>
      <c r="W1858" s="2">
        <v>0</v>
      </c>
      <c r="X1858" s="2" t="s">
        <v>1312</v>
      </c>
      <c r="Y1858" s="2" t="s">
        <v>5355</v>
      </c>
      <c r="Z1858" s="51">
        <v>45891.814262002299</v>
      </c>
      <c r="AA1858" s="2" t="s">
        <v>7272</v>
      </c>
      <c r="AB1858" s="2" t="s">
        <v>950</v>
      </c>
    </row>
    <row r="1859" spans="1:28" ht="15.75" x14ac:dyDescent="0.25">
      <c r="A1859" s="2">
        <v>1858</v>
      </c>
      <c r="B1859" s="50" t="s">
        <v>7273</v>
      </c>
      <c r="C1859" s="47">
        <f ca="1">SUMIF([1]Data!$AC$2:$AC$173,C1859,[1]Data!$AD$2:$AD$173)</f>
        <v>0</v>
      </c>
      <c r="D1859" s="51">
        <v>45891</v>
      </c>
      <c r="E1859" s="51">
        <v>45896</v>
      </c>
      <c r="F1859" s="52">
        <v>45891.816855127297</v>
      </c>
      <c r="G1859" s="3" t="s">
        <v>7274</v>
      </c>
      <c r="H1859" s="51"/>
      <c r="I1859" s="2" t="s">
        <v>2487</v>
      </c>
      <c r="J1859" s="3" t="s">
        <v>2488</v>
      </c>
      <c r="K1859" s="2" t="s">
        <v>2489</v>
      </c>
      <c r="L1859" s="2" t="s">
        <v>2490</v>
      </c>
      <c r="M1859" s="3" t="s">
        <v>7275</v>
      </c>
      <c r="N1859" s="2" t="s">
        <v>7276</v>
      </c>
      <c r="O1859" s="2" t="s">
        <v>7277</v>
      </c>
      <c r="P1859" s="2">
        <v>10</v>
      </c>
      <c r="Q1859" s="3" t="s">
        <v>2519</v>
      </c>
      <c r="R1859" s="2" t="s">
        <v>951</v>
      </c>
      <c r="S1859" s="3" t="s">
        <v>2520</v>
      </c>
      <c r="T1859" s="3" t="s">
        <v>2496</v>
      </c>
      <c r="U1859" s="2">
        <v>111058</v>
      </c>
      <c r="V1859" s="2">
        <v>1</v>
      </c>
      <c r="W1859" s="2">
        <v>0</v>
      </c>
      <c r="X1859" s="2" t="s">
        <v>7278</v>
      </c>
      <c r="Z1859" s="51">
        <v>45891.816852430602</v>
      </c>
      <c r="AB1859" s="2" t="s">
        <v>950</v>
      </c>
    </row>
    <row r="1860" spans="1:28" ht="15.75" x14ac:dyDescent="0.25">
      <c r="A1860" s="2">
        <v>1859</v>
      </c>
      <c r="B1860" s="50" t="s">
        <v>7279</v>
      </c>
      <c r="C1860" s="47">
        <f ca="1">SUMIF([1]Data!$AC$2:$AC$173,C1860,[1]Data!$AD$2:$AD$173)</f>
        <v>0</v>
      </c>
      <c r="D1860" s="51">
        <v>45891</v>
      </c>
      <c r="E1860" s="51">
        <v>45896</v>
      </c>
      <c r="F1860" s="52">
        <v>45891.824487615697</v>
      </c>
      <c r="G1860" s="3" t="s">
        <v>7280</v>
      </c>
      <c r="H1860" s="51"/>
      <c r="I1860" s="2" t="s">
        <v>2487</v>
      </c>
      <c r="J1860" s="3" t="s">
        <v>2488</v>
      </c>
      <c r="K1860" s="2" t="s">
        <v>2489</v>
      </c>
      <c r="L1860" s="2" t="s">
        <v>2490</v>
      </c>
      <c r="M1860" s="3" t="s">
        <v>7281</v>
      </c>
      <c r="N1860" s="2" t="s">
        <v>7282</v>
      </c>
      <c r="O1860" s="2" t="s">
        <v>7283</v>
      </c>
      <c r="P1860" s="2">
        <v>10</v>
      </c>
      <c r="Q1860" s="3" t="s">
        <v>2519</v>
      </c>
      <c r="R1860" s="2" t="s">
        <v>951</v>
      </c>
      <c r="S1860" s="3" t="s">
        <v>2520</v>
      </c>
      <c r="T1860" s="3" t="s">
        <v>2496</v>
      </c>
      <c r="U1860" s="2">
        <v>111058</v>
      </c>
      <c r="V1860" s="2">
        <v>1</v>
      </c>
      <c r="W1860" s="2">
        <v>0</v>
      </c>
      <c r="X1860" s="2" t="s">
        <v>7282</v>
      </c>
      <c r="Y1860" s="2" t="s">
        <v>7284</v>
      </c>
      <c r="Z1860" s="51">
        <v>45891.8244849537</v>
      </c>
      <c r="AB1860" s="2" t="s">
        <v>950</v>
      </c>
    </row>
    <row r="1861" spans="1:28" ht="15.75" x14ac:dyDescent="0.25">
      <c r="A1861" s="2">
        <v>1860</v>
      </c>
      <c r="B1861" s="50" t="s">
        <v>7285</v>
      </c>
      <c r="C1861" s="47">
        <f ca="1">SUMIF([1]Data!$AC$2:$AC$173,C1861,[1]Data!$AD$2:$AD$173)</f>
        <v>0</v>
      </c>
      <c r="D1861" s="51">
        <v>45891</v>
      </c>
      <c r="E1861" s="51">
        <v>45896</v>
      </c>
      <c r="F1861" s="52">
        <v>45891.8597498495</v>
      </c>
      <c r="G1861" s="3" t="s">
        <v>7286</v>
      </c>
      <c r="H1861" s="51"/>
      <c r="I1861" s="2" t="s">
        <v>2487</v>
      </c>
      <c r="J1861" s="3" t="s">
        <v>2488</v>
      </c>
      <c r="K1861" s="2" t="s">
        <v>2489</v>
      </c>
      <c r="L1861" s="2" t="s">
        <v>2490</v>
      </c>
      <c r="M1861" s="3" t="s">
        <v>7287</v>
      </c>
      <c r="N1861" s="2" t="s">
        <v>7288</v>
      </c>
      <c r="O1861" s="2" t="s">
        <v>7289</v>
      </c>
      <c r="P1861" s="2">
        <v>10</v>
      </c>
      <c r="Q1861" s="3" t="s">
        <v>2556</v>
      </c>
      <c r="R1861" s="2" t="s">
        <v>960</v>
      </c>
      <c r="S1861" s="3" t="s">
        <v>2557</v>
      </c>
      <c r="T1861" s="3" t="s">
        <v>2496</v>
      </c>
      <c r="U1861" s="2">
        <v>55595</v>
      </c>
      <c r="V1861" s="2">
        <v>1</v>
      </c>
      <c r="W1861" s="2">
        <v>0</v>
      </c>
      <c r="X1861" s="2" t="s">
        <v>7288</v>
      </c>
      <c r="Z1861" s="51">
        <v>45891.859746759299</v>
      </c>
      <c r="AB1861" s="2" t="s">
        <v>950</v>
      </c>
    </row>
    <row r="1862" spans="1:28" ht="15.75" x14ac:dyDescent="0.25">
      <c r="A1862" s="2">
        <v>1861</v>
      </c>
      <c r="B1862" s="50" t="s">
        <v>7290</v>
      </c>
      <c r="C1862" s="47">
        <f ca="1">SUMIF([1]Data!$AC$2:$AC$173,C1862,[1]Data!$AD$2:$AD$173)</f>
        <v>0</v>
      </c>
      <c r="D1862" s="51">
        <v>45891</v>
      </c>
      <c r="E1862" s="51">
        <v>45896</v>
      </c>
      <c r="F1862" s="52">
        <v>45891.888060497702</v>
      </c>
      <c r="G1862" s="3" t="s">
        <v>7291</v>
      </c>
      <c r="H1862" s="51"/>
      <c r="I1862" s="2" t="s">
        <v>2487</v>
      </c>
      <c r="J1862" s="3" t="s">
        <v>2488</v>
      </c>
      <c r="K1862" s="2" t="s">
        <v>2489</v>
      </c>
      <c r="L1862" s="2" t="s">
        <v>2490</v>
      </c>
      <c r="M1862" s="3" t="s">
        <v>7292</v>
      </c>
      <c r="N1862" s="2" t="s">
        <v>7293</v>
      </c>
      <c r="O1862" s="2" t="s">
        <v>7294</v>
      </c>
      <c r="P1862" s="2">
        <v>10</v>
      </c>
      <c r="Q1862" s="3" t="s">
        <v>2519</v>
      </c>
      <c r="R1862" s="2" t="s">
        <v>951</v>
      </c>
      <c r="S1862" s="3" t="s">
        <v>2520</v>
      </c>
      <c r="T1862" s="3" t="s">
        <v>2496</v>
      </c>
      <c r="U1862" s="2">
        <v>111058</v>
      </c>
      <c r="V1862" s="2">
        <v>1</v>
      </c>
      <c r="W1862" s="2">
        <v>0</v>
      </c>
      <c r="X1862" s="2" t="s">
        <v>7295</v>
      </c>
      <c r="Z1862" s="51">
        <v>45891.888057025499</v>
      </c>
      <c r="AA1862" s="2" t="s">
        <v>7296</v>
      </c>
      <c r="AB1862" s="2" t="s">
        <v>950</v>
      </c>
    </row>
    <row r="1863" spans="1:28" ht="15.75" x14ac:dyDescent="0.25">
      <c r="A1863" s="2">
        <v>1862</v>
      </c>
      <c r="B1863" s="50" t="s">
        <v>7297</v>
      </c>
      <c r="C1863" s="47">
        <f ca="1">SUMIF([1]Data!$AC$2:$AC$173,C1863,[1]Data!$AD$2:$AD$173)</f>
        <v>0</v>
      </c>
      <c r="D1863" s="51">
        <v>45891</v>
      </c>
      <c r="E1863" s="51">
        <v>45891</v>
      </c>
      <c r="F1863" s="52">
        <v>45891.908694942103</v>
      </c>
      <c r="G1863" s="3" t="s">
        <v>7298</v>
      </c>
      <c r="H1863" s="51"/>
      <c r="I1863" s="2" t="s">
        <v>2487</v>
      </c>
      <c r="J1863" s="3" t="s">
        <v>2488</v>
      </c>
      <c r="K1863" s="2" t="s">
        <v>2489</v>
      </c>
      <c r="L1863" s="2" t="s">
        <v>2490</v>
      </c>
      <c r="M1863" s="3" t="s">
        <v>7292</v>
      </c>
      <c r="N1863" s="2" t="s">
        <v>7293</v>
      </c>
      <c r="O1863" s="2" t="s">
        <v>7294</v>
      </c>
      <c r="P1863" s="2">
        <v>10</v>
      </c>
      <c r="Q1863" s="3" t="s">
        <v>2498</v>
      </c>
      <c r="R1863" s="2" t="s">
        <v>977</v>
      </c>
      <c r="S1863" s="3" t="s">
        <v>2499</v>
      </c>
      <c r="T1863" s="3" t="s">
        <v>2496</v>
      </c>
      <c r="U1863" s="2">
        <v>50400</v>
      </c>
      <c r="V1863" s="2">
        <v>2</v>
      </c>
      <c r="W1863" s="2">
        <v>0</v>
      </c>
      <c r="X1863" s="2" t="s">
        <v>7295</v>
      </c>
      <c r="Z1863" s="51">
        <v>45891.908692743098</v>
      </c>
      <c r="AA1863" s="2" t="s">
        <v>7299</v>
      </c>
      <c r="AB1863" s="2" t="s">
        <v>950</v>
      </c>
    </row>
    <row r="1864" spans="1:28" ht="15.75" x14ac:dyDescent="0.25">
      <c r="A1864" s="2">
        <v>1863</v>
      </c>
      <c r="B1864" s="50" t="s">
        <v>7297</v>
      </c>
      <c r="C1864" s="47">
        <f ca="1">SUMIF([1]Data!$AC$2:$AC$173,C1864,[1]Data!$AD$2:$AD$173)</f>
        <v>0</v>
      </c>
      <c r="D1864" s="51">
        <v>45891</v>
      </c>
      <c r="E1864" s="51">
        <v>45891</v>
      </c>
      <c r="F1864" s="52">
        <v>45891.908694942103</v>
      </c>
      <c r="G1864" s="3" t="s">
        <v>7298</v>
      </c>
      <c r="H1864" s="51"/>
      <c r="I1864" s="2" t="s">
        <v>2487</v>
      </c>
      <c r="J1864" s="3" t="s">
        <v>2488</v>
      </c>
      <c r="K1864" s="2" t="s">
        <v>2489</v>
      </c>
      <c r="L1864" s="2" t="s">
        <v>2490</v>
      </c>
      <c r="M1864" s="3" t="s">
        <v>7292</v>
      </c>
      <c r="N1864" s="2" t="s">
        <v>7293</v>
      </c>
      <c r="O1864" s="2" t="s">
        <v>7294</v>
      </c>
      <c r="P1864" s="2">
        <v>20</v>
      </c>
      <c r="Q1864" s="3" t="s">
        <v>2528</v>
      </c>
      <c r="R1864" s="2" t="s">
        <v>965</v>
      </c>
      <c r="S1864" s="3" t="s">
        <v>2529</v>
      </c>
      <c r="T1864" s="3" t="s">
        <v>2496</v>
      </c>
      <c r="U1864" s="2">
        <v>74250</v>
      </c>
      <c r="V1864" s="2">
        <v>4</v>
      </c>
      <c r="W1864" s="2">
        <v>0</v>
      </c>
      <c r="X1864" s="2" t="s">
        <v>7295</v>
      </c>
      <c r="Z1864" s="51">
        <v>45891.908692743098</v>
      </c>
      <c r="AA1864" s="2" t="s">
        <v>7299</v>
      </c>
      <c r="AB1864" s="2" t="s">
        <v>950</v>
      </c>
    </row>
    <row r="1865" spans="1:28" ht="15.75" x14ac:dyDescent="0.25">
      <c r="A1865" s="2">
        <v>1864</v>
      </c>
      <c r="B1865" s="50" t="s">
        <v>7297</v>
      </c>
      <c r="C1865" s="47">
        <f ca="1">SUMIF([1]Data!$AC$2:$AC$173,C1865,[1]Data!$AD$2:$AD$173)</f>
        <v>0</v>
      </c>
      <c r="D1865" s="51">
        <v>45891</v>
      </c>
      <c r="E1865" s="51">
        <v>45891</v>
      </c>
      <c r="F1865" s="52">
        <v>45891.908694942103</v>
      </c>
      <c r="G1865" s="3" t="s">
        <v>7298</v>
      </c>
      <c r="H1865" s="51"/>
      <c r="I1865" s="2" t="s">
        <v>2487</v>
      </c>
      <c r="J1865" s="3" t="s">
        <v>2488</v>
      </c>
      <c r="K1865" s="2" t="s">
        <v>2489</v>
      </c>
      <c r="L1865" s="2" t="s">
        <v>2490</v>
      </c>
      <c r="M1865" s="3" t="s">
        <v>7292</v>
      </c>
      <c r="N1865" s="2" t="s">
        <v>7293</v>
      </c>
      <c r="O1865" s="2" t="s">
        <v>7294</v>
      </c>
      <c r="P1865" s="2">
        <v>30</v>
      </c>
      <c r="Q1865" s="3" t="s">
        <v>2502</v>
      </c>
      <c r="R1865" s="2" t="s">
        <v>981</v>
      </c>
      <c r="S1865" s="3" t="s">
        <v>2503</v>
      </c>
      <c r="T1865" s="3" t="s">
        <v>2496</v>
      </c>
      <c r="U1865" s="2">
        <v>50182</v>
      </c>
      <c r="V1865" s="2">
        <v>2</v>
      </c>
      <c r="W1865" s="2">
        <v>0</v>
      </c>
      <c r="X1865" s="2" t="s">
        <v>7295</v>
      </c>
      <c r="Z1865" s="51">
        <v>45891.908692743098</v>
      </c>
      <c r="AA1865" s="2" t="s">
        <v>7299</v>
      </c>
      <c r="AB1865" s="2" t="s">
        <v>950</v>
      </c>
    </row>
    <row r="1866" spans="1:28" ht="15.75" x14ac:dyDescent="0.25">
      <c r="A1866" s="2">
        <v>1865</v>
      </c>
      <c r="B1866" s="50" t="s">
        <v>7297</v>
      </c>
      <c r="C1866" s="47">
        <f ca="1">SUMIF([1]Data!$AC$2:$AC$173,C1866,[1]Data!$AD$2:$AD$173)</f>
        <v>0</v>
      </c>
      <c r="D1866" s="51">
        <v>45891</v>
      </c>
      <c r="E1866" s="51">
        <v>45891</v>
      </c>
      <c r="F1866" s="52">
        <v>45891.908694942103</v>
      </c>
      <c r="G1866" s="3" t="s">
        <v>7298</v>
      </c>
      <c r="H1866" s="51"/>
      <c r="I1866" s="2" t="s">
        <v>2487</v>
      </c>
      <c r="J1866" s="3" t="s">
        <v>2488</v>
      </c>
      <c r="K1866" s="2" t="s">
        <v>2489</v>
      </c>
      <c r="L1866" s="2" t="s">
        <v>2490</v>
      </c>
      <c r="M1866" s="3" t="s">
        <v>7292</v>
      </c>
      <c r="N1866" s="2" t="s">
        <v>7293</v>
      </c>
      <c r="O1866" s="2" t="s">
        <v>7294</v>
      </c>
      <c r="P1866" s="2">
        <v>40</v>
      </c>
      <c r="Q1866" s="3" t="s">
        <v>2510</v>
      </c>
      <c r="R1866" s="2" t="s">
        <v>955</v>
      </c>
      <c r="S1866" s="3" t="s">
        <v>2511</v>
      </c>
      <c r="T1866" s="3" t="s">
        <v>2496</v>
      </c>
      <c r="U1866" s="2">
        <v>46000</v>
      </c>
      <c r="V1866" s="2">
        <v>1</v>
      </c>
      <c r="W1866" s="2">
        <v>0</v>
      </c>
      <c r="X1866" s="2" t="s">
        <v>7295</v>
      </c>
      <c r="Z1866" s="51">
        <v>45891.908692743098</v>
      </c>
      <c r="AA1866" s="2" t="s">
        <v>7299</v>
      </c>
      <c r="AB1866" s="2" t="s">
        <v>950</v>
      </c>
    </row>
    <row r="1867" spans="1:28" ht="15.75" x14ac:dyDescent="0.25">
      <c r="A1867" s="2">
        <v>1866</v>
      </c>
      <c r="B1867" s="50" t="s">
        <v>7300</v>
      </c>
      <c r="C1867" s="47">
        <f ca="1">SUMIF([1]Data!$AC$2:$AC$173,C1867,[1]Data!$AD$2:$AD$173)</f>
        <v>0</v>
      </c>
      <c r="D1867" s="51">
        <v>45891</v>
      </c>
      <c r="E1867" s="51">
        <v>45896</v>
      </c>
      <c r="F1867" s="52">
        <v>45891.912314085603</v>
      </c>
      <c r="G1867" s="3" t="s">
        <v>7301</v>
      </c>
      <c r="H1867" s="51"/>
      <c r="I1867" s="2" t="s">
        <v>2487</v>
      </c>
      <c r="J1867" s="3" t="s">
        <v>2488</v>
      </c>
      <c r="K1867" s="2" t="s">
        <v>2489</v>
      </c>
      <c r="L1867" s="2" t="s">
        <v>2490</v>
      </c>
      <c r="M1867" s="3" t="s">
        <v>7302</v>
      </c>
      <c r="N1867" s="2" t="s">
        <v>7303</v>
      </c>
      <c r="O1867" s="2" t="s">
        <v>7304</v>
      </c>
      <c r="P1867" s="2">
        <v>10</v>
      </c>
      <c r="Q1867" s="3" t="s">
        <v>2556</v>
      </c>
      <c r="R1867" s="2" t="s">
        <v>960</v>
      </c>
      <c r="S1867" s="3" t="s">
        <v>2557</v>
      </c>
      <c r="T1867" s="3" t="s">
        <v>2496</v>
      </c>
      <c r="U1867" s="2">
        <v>55595</v>
      </c>
      <c r="V1867" s="2">
        <v>3</v>
      </c>
      <c r="W1867" s="2">
        <v>0</v>
      </c>
      <c r="X1867" s="2" t="s">
        <v>7303</v>
      </c>
      <c r="Y1867" s="2" t="s">
        <v>7305</v>
      </c>
      <c r="Z1867" s="51">
        <v>45891.912313506902</v>
      </c>
      <c r="AB1867" s="2" t="s">
        <v>950</v>
      </c>
    </row>
    <row r="1868" spans="1:28" ht="15.75" x14ac:dyDescent="0.25">
      <c r="A1868" s="2">
        <v>1867</v>
      </c>
      <c r="B1868" s="50" t="s">
        <v>7300</v>
      </c>
      <c r="C1868" s="47">
        <f ca="1">SUMIF([1]Data!$AC$2:$AC$173,C1868,[1]Data!$AD$2:$AD$173)</f>
        <v>0</v>
      </c>
      <c r="D1868" s="51">
        <v>45891</v>
      </c>
      <c r="E1868" s="51">
        <v>45896</v>
      </c>
      <c r="F1868" s="52">
        <v>45891.912314085603</v>
      </c>
      <c r="G1868" s="3" t="s">
        <v>7301</v>
      </c>
      <c r="H1868" s="51"/>
      <c r="I1868" s="2" t="s">
        <v>2487</v>
      </c>
      <c r="J1868" s="3" t="s">
        <v>2488</v>
      </c>
      <c r="K1868" s="2" t="s">
        <v>2489</v>
      </c>
      <c r="L1868" s="2" t="s">
        <v>2490</v>
      </c>
      <c r="M1868" s="3" t="s">
        <v>7302</v>
      </c>
      <c r="N1868" s="2" t="s">
        <v>7303</v>
      </c>
      <c r="O1868" s="2" t="s">
        <v>7304</v>
      </c>
      <c r="P1868" s="2">
        <v>20</v>
      </c>
      <c r="Q1868" s="3" t="s">
        <v>2592</v>
      </c>
      <c r="R1868" s="2" t="s">
        <v>959</v>
      </c>
      <c r="S1868" s="3" t="s">
        <v>2593</v>
      </c>
      <c r="T1868" s="3" t="s">
        <v>2496</v>
      </c>
      <c r="U1868" s="2">
        <v>70950</v>
      </c>
      <c r="V1868" s="2">
        <v>2</v>
      </c>
      <c r="W1868" s="2">
        <v>0</v>
      </c>
      <c r="X1868" s="2" t="s">
        <v>7303</v>
      </c>
      <c r="Y1868" s="2" t="s">
        <v>7305</v>
      </c>
      <c r="Z1868" s="51">
        <v>45891.912313506902</v>
      </c>
      <c r="AB1868" s="2" t="s">
        <v>950</v>
      </c>
    </row>
    <row r="1869" spans="1:28" ht="15.75" x14ac:dyDescent="0.25">
      <c r="A1869" s="2">
        <v>1868</v>
      </c>
      <c r="B1869" s="50" t="s">
        <v>7306</v>
      </c>
      <c r="C1869" s="47">
        <f ca="1">SUMIF([1]Data!$AC$2:$AC$173,C1869,[1]Data!$AD$2:$AD$173)</f>
        <v>0</v>
      </c>
      <c r="D1869" s="51">
        <v>45891</v>
      </c>
      <c r="E1869" s="51">
        <v>45902</v>
      </c>
      <c r="F1869" s="52">
        <v>45891.926120335702</v>
      </c>
      <c r="G1869" s="3" t="s">
        <v>7307</v>
      </c>
      <c r="H1869" s="51"/>
      <c r="I1869" s="2" t="s">
        <v>2487</v>
      </c>
      <c r="J1869" s="3" t="s">
        <v>2488</v>
      </c>
      <c r="K1869" s="2" t="s">
        <v>2489</v>
      </c>
      <c r="L1869" s="2" t="s">
        <v>2490</v>
      </c>
      <c r="M1869" s="3" t="s">
        <v>957</v>
      </c>
      <c r="N1869" s="2" t="s">
        <v>956</v>
      </c>
      <c r="O1869" s="2" t="s">
        <v>5642</v>
      </c>
      <c r="P1869" s="2">
        <v>10</v>
      </c>
      <c r="Q1869" s="3" t="s">
        <v>2563</v>
      </c>
      <c r="R1869" s="2" t="s">
        <v>961</v>
      </c>
      <c r="S1869" s="3" t="s">
        <v>2564</v>
      </c>
      <c r="T1869" s="3" t="s">
        <v>2496</v>
      </c>
      <c r="U1869" s="2">
        <v>73431</v>
      </c>
      <c r="V1869" s="2">
        <v>2</v>
      </c>
      <c r="W1869" s="2">
        <v>0</v>
      </c>
      <c r="X1869" s="2" t="s">
        <v>3439</v>
      </c>
      <c r="Y1869" s="2" t="s">
        <v>5643</v>
      </c>
      <c r="Z1869" s="51">
        <v>45891.926120682903</v>
      </c>
      <c r="AB1869" s="2" t="s">
        <v>950</v>
      </c>
    </row>
    <row r="1870" spans="1:28" ht="15.75" x14ac:dyDescent="0.25">
      <c r="A1870" s="2">
        <v>1869</v>
      </c>
      <c r="B1870" s="50" t="s">
        <v>7306</v>
      </c>
      <c r="C1870" s="47">
        <f ca="1">SUMIF([1]Data!$AC$2:$AC$173,C1870,[1]Data!$AD$2:$AD$173)</f>
        <v>0</v>
      </c>
      <c r="D1870" s="51">
        <v>45891</v>
      </c>
      <c r="E1870" s="51">
        <v>45902</v>
      </c>
      <c r="F1870" s="52">
        <v>45891.926120335702</v>
      </c>
      <c r="G1870" s="3" t="s">
        <v>7307</v>
      </c>
      <c r="H1870" s="51"/>
      <c r="I1870" s="2" t="s">
        <v>2487</v>
      </c>
      <c r="J1870" s="3" t="s">
        <v>2488</v>
      </c>
      <c r="K1870" s="2" t="s">
        <v>2489</v>
      </c>
      <c r="L1870" s="2" t="s">
        <v>2490</v>
      </c>
      <c r="M1870" s="3" t="s">
        <v>957</v>
      </c>
      <c r="N1870" s="2" t="s">
        <v>956</v>
      </c>
      <c r="O1870" s="2" t="s">
        <v>5642</v>
      </c>
      <c r="P1870" s="2">
        <v>20</v>
      </c>
      <c r="Q1870" s="3" t="s">
        <v>2519</v>
      </c>
      <c r="R1870" s="2" t="s">
        <v>951</v>
      </c>
      <c r="S1870" s="3" t="s">
        <v>2520</v>
      </c>
      <c r="T1870" s="3" t="s">
        <v>2496</v>
      </c>
      <c r="U1870" s="2">
        <v>111058</v>
      </c>
      <c r="V1870" s="2">
        <v>1</v>
      </c>
      <c r="W1870" s="2">
        <v>0</v>
      </c>
      <c r="X1870" s="2" t="s">
        <v>3439</v>
      </c>
      <c r="Y1870" s="2" t="s">
        <v>5643</v>
      </c>
      <c r="Z1870" s="51">
        <v>45891.926120682903</v>
      </c>
      <c r="AB1870" s="2" t="s">
        <v>950</v>
      </c>
    </row>
    <row r="1871" spans="1:28" ht="15.75" x14ac:dyDescent="0.25">
      <c r="A1871" s="2">
        <v>1870</v>
      </c>
      <c r="B1871" s="50" t="s">
        <v>7306</v>
      </c>
      <c r="C1871" s="47">
        <f ca="1">SUMIF([1]Data!$AC$2:$AC$173,C1871,[1]Data!$AD$2:$AD$173)</f>
        <v>0</v>
      </c>
      <c r="D1871" s="51">
        <v>45891</v>
      </c>
      <c r="E1871" s="51">
        <v>45902</v>
      </c>
      <c r="F1871" s="52">
        <v>45891.926120335702</v>
      </c>
      <c r="G1871" s="3" t="s">
        <v>7307</v>
      </c>
      <c r="H1871" s="51"/>
      <c r="I1871" s="2" t="s">
        <v>2487</v>
      </c>
      <c r="J1871" s="3" t="s">
        <v>2488</v>
      </c>
      <c r="K1871" s="2" t="s">
        <v>2489</v>
      </c>
      <c r="L1871" s="2" t="s">
        <v>2490</v>
      </c>
      <c r="M1871" s="3" t="s">
        <v>957</v>
      </c>
      <c r="N1871" s="2" t="s">
        <v>956</v>
      </c>
      <c r="O1871" s="2" t="s">
        <v>5642</v>
      </c>
      <c r="P1871" s="2">
        <v>30</v>
      </c>
      <c r="Q1871" s="3" t="s">
        <v>2494</v>
      </c>
      <c r="R1871" s="2" t="s">
        <v>1079</v>
      </c>
      <c r="S1871" s="3" t="s">
        <v>2495</v>
      </c>
      <c r="T1871" s="3" t="s">
        <v>2496</v>
      </c>
      <c r="U1871" s="2">
        <v>49500</v>
      </c>
      <c r="V1871" s="2">
        <v>1</v>
      </c>
      <c r="W1871" s="2">
        <v>0</v>
      </c>
      <c r="X1871" s="2" t="s">
        <v>3439</v>
      </c>
      <c r="Y1871" s="2" t="s">
        <v>5643</v>
      </c>
      <c r="Z1871" s="51">
        <v>45891.926120682903</v>
      </c>
      <c r="AB1871" s="2" t="s">
        <v>950</v>
      </c>
    </row>
    <row r="1872" spans="1:28" ht="15.75" x14ac:dyDescent="0.25">
      <c r="A1872" s="2">
        <v>1871</v>
      </c>
      <c r="B1872" s="50" t="s">
        <v>7306</v>
      </c>
      <c r="C1872" s="47">
        <f ca="1">SUMIF([1]Data!$AC$2:$AC$173,C1872,[1]Data!$AD$2:$AD$173)</f>
        <v>0</v>
      </c>
      <c r="D1872" s="51">
        <v>45891</v>
      </c>
      <c r="E1872" s="51">
        <v>45902</v>
      </c>
      <c r="F1872" s="52">
        <v>45891.926120335702</v>
      </c>
      <c r="G1872" s="3" t="s">
        <v>7307</v>
      </c>
      <c r="H1872" s="51"/>
      <c r="I1872" s="2" t="s">
        <v>2487</v>
      </c>
      <c r="J1872" s="3" t="s">
        <v>2488</v>
      </c>
      <c r="K1872" s="2" t="s">
        <v>2489</v>
      </c>
      <c r="L1872" s="2" t="s">
        <v>2490</v>
      </c>
      <c r="M1872" s="3" t="s">
        <v>957</v>
      </c>
      <c r="N1872" s="2" t="s">
        <v>956</v>
      </c>
      <c r="O1872" s="2" t="s">
        <v>5642</v>
      </c>
      <c r="P1872" s="2">
        <v>40</v>
      </c>
      <c r="Q1872" s="3" t="s">
        <v>2510</v>
      </c>
      <c r="R1872" s="2" t="s">
        <v>955</v>
      </c>
      <c r="S1872" s="3" t="s">
        <v>2511</v>
      </c>
      <c r="T1872" s="3" t="s">
        <v>2496</v>
      </c>
      <c r="U1872" s="2">
        <v>46000</v>
      </c>
      <c r="V1872" s="2">
        <v>1</v>
      </c>
      <c r="W1872" s="2">
        <v>0</v>
      </c>
      <c r="X1872" s="2" t="s">
        <v>3439</v>
      </c>
      <c r="Y1872" s="2" t="s">
        <v>5643</v>
      </c>
      <c r="Z1872" s="51">
        <v>45891.926120682903</v>
      </c>
      <c r="AB1872" s="2" t="s">
        <v>950</v>
      </c>
    </row>
    <row r="1873" spans="1:28" ht="15.75" x14ac:dyDescent="0.25">
      <c r="A1873" s="2">
        <v>1872</v>
      </c>
      <c r="B1873" s="50" t="s">
        <v>7306</v>
      </c>
      <c r="C1873" s="47">
        <f ca="1">SUMIF([1]Data!$AC$2:$AC$173,C1873,[1]Data!$AD$2:$AD$173)</f>
        <v>0</v>
      </c>
      <c r="D1873" s="51">
        <v>45891</v>
      </c>
      <c r="E1873" s="51">
        <v>45902</v>
      </c>
      <c r="F1873" s="52">
        <v>45891.926120335702</v>
      </c>
      <c r="G1873" s="3" t="s">
        <v>7307</v>
      </c>
      <c r="H1873" s="51"/>
      <c r="I1873" s="2" t="s">
        <v>2487</v>
      </c>
      <c r="J1873" s="3" t="s">
        <v>2488</v>
      </c>
      <c r="K1873" s="2" t="s">
        <v>2489</v>
      </c>
      <c r="L1873" s="2" t="s">
        <v>2490</v>
      </c>
      <c r="M1873" s="3" t="s">
        <v>957</v>
      </c>
      <c r="N1873" s="2" t="s">
        <v>956</v>
      </c>
      <c r="O1873" s="2" t="s">
        <v>5642</v>
      </c>
      <c r="P1873" s="2">
        <v>50</v>
      </c>
      <c r="Q1873" s="3" t="s">
        <v>2502</v>
      </c>
      <c r="R1873" s="2" t="s">
        <v>981</v>
      </c>
      <c r="S1873" s="3" t="s">
        <v>2503</v>
      </c>
      <c r="T1873" s="3" t="s">
        <v>2496</v>
      </c>
      <c r="U1873" s="2">
        <v>50182</v>
      </c>
      <c r="V1873" s="2">
        <v>1</v>
      </c>
      <c r="W1873" s="2">
        <v>0</v>
      </c>
      <c r="X1873" s="2" t="s">
        <v>3439</v>
      </c>
      <c r="Y1873" s="2" t="s">
        <v>5643</v>
      </c>
      <c r="Z1873" s="51">
        <v>45891.926120682903</v>
      </c>
      <c r="AB1873" s="2" t="s">
        <v>950</v>
      </c>
    </row>
    <row r="1874" spans="1:28" ht="15.75" x14ac:dyDescent="0.25">
      <c r="A1874" s="2">
        <v>1873</v>
      </c>
      <c r="B1874" s="50" t="s">
        <v>7306</v>
      </c>
      <c r="C1874" s="47">
        <f ca="1">SUMIF([1]Data!$AC$2:$AC$173,C1874,[1]Data!$AD$2:$AD$173)</f>
        <v>0</v>
      </c>
      <c r="D1874" s="51">
        <v>45891</v>
      </c>
      <c r="E1874" s="51">
        <v>45902</v>
      </c>
      <c r="F1874" s="52">
        <v>45891.926120335702</v>
      </c>
      <c r="G1874" s="3" t="s">
        <v>7307</v>
      </c>
      <c r="H1874" s="51"/>
      <c r="I1874" s="2" t="s">
        <v>2487</v>
      </c>
      <c r="J1874" s="3" t="s">
        <v>2488</v>
      </c>
      <c r="K1874" s="2" t="s">
        <v>2489</v>
      </c>
      <c r="L1874" s="2" t="s">
        <v>2490</v>
      </c>
      <c r="M1874" s="3" t="s">
        <v>957</v>
      </c>
      <c r="N1874" s="2" t="s">
        <v>956</v>
      </c>
      <c r="O1874" s="2" t="s">
        <v>5642</v>
      </c>
      <c r="P1874" s="2">
        <v>60</v>
      </c>
      <c r="Q1874" s="3" t="s">
        <v>2528</v>
      </c>
      <c r="R1874" s="2" t="s">
        <v>965</v>
      </c>
      <c r="S1874" s="3" t="s">
        <v>2529</v>
      </c>
      <c r="T1874" s="3" t="s">
        <v>2496</v>
      </c>
      <c r="U1874" s="2">
        <v>74250</v>
      </c>
      <c r="V1874" s="2">
        <v>1</v>
      </c>
      <c r="W1874" s="2">
        <v>0</v>
      </c>
      <c r="X1874" s="2" t="s">
        <v>3439</v>
      </c>
      <c r="Y1874" s="2" t="s">
        <v>5643</v>
      </c>
      <c r="Z1874" s="51">
        <v>45891.926120682903</v>
      </c>
      <c r="AB1874" s="2" t="s">
        <v>950</v>
      </c>
    </row>
    <row r="1875" spans="1:28" ht="15.75" x14ac:dyDescent="0.25">
      <c r="A1875" s="2">
        <v>1874</v>
      </c>
      <c r="B1875" s="50" t="s">
        <v>7308</v>
      </c>
      <c r="C1875" s="47">
        <f ca="1">SUMIF([1]Data!$AC$2:$AC$173,C1875,[1]Data!$AD$2:$AD$173)</f>
        <v>0</v>
      </c>
      <c r="D1875" s="51">
        <v>45891</v>
      </c>
      <c r="E1875" s="51">
        <v>45896</v>
      </c>
      <c r="F1875" s="52">
        <v>45891.961316238398</v>
      </c>
      <c r="G1875" s="3" t="s">
        <v>7309</v>
      </c>
      <c r="H1875" s="51"/>
      <c r="I1875" s="2" t="s">
        <v>2487</v>
      </c>
      <c r="J1875" s="3" t="s">
        <v>2488</v>
      </c>
      <c r="K1875" s="2" t="s">
        <v>2489</v>
      </c>
      <c r="L1875" s="2" t="s">
        <v>2490</v>
      </c>
      <c r="M1875" s="3" t="s">
        <v>7310</v>
      </c>
      <c r="N1875" s="2" t="s">
        <v>7311</v>
      </c>
      <c r="O1875" s="2" t="s">
        <v>7312</v>
      </c>
      <c r="P1875" s="2">
        <v>10</v>
      </c>
      <c r="Q1875" s="3" t="s">
        <v>2519</v>
      </c>
      <c r="R1875" s="2" t="s">
        <v>951</v>
      </c>
      <c r="S1875" s="3" t="s">
        <v>2520</v>
      </c>
      <c r="T1875" s="3" t="s">
        <v>2496</v>
      </c>
      <c r="U1875" s="2">
        <v>111058</v>
      </c>
      <c r="V1875" s="2">
        <v>1</v>
      </c>
      <c r="W1875" s="2">
        <v>0</v>
      </c>
      <c r="X1875" s="2" t="s">
        <v>7313</v>
      </c>
      <c r="Z1875" s="51">
        <v>45891.961315856497</v>
      </c>
      <c r="AB1875" s="2" t="s">
        <v>950</v>
      </c>
    </row>
    <row r="1876" spans="1:28" ht="15.75" x14ac:dyDescent="0.25">
      <c r="A1876" s="2">
        <v>1875</v>
      </c>
      <c r="B1876" s="50" t="s">
        <v>7308</v>
      </c>
      <c r="C1876" s="47">
        <f ca="1">SUMIF([1]Data!$AC$2:$AC$173,C1876,[1]Data!$AD$2:$AD$173)</f>
        <v>0</v>
      </c>
      <c r="D1876" s="51">
        <v>45891</v>
      </c>
      <c r="E1876" s="51">
        <v>45896</v>
      </c>
      <c r="F1876" s="52">
        <v>45891.961316238398</v>
      </c>
      <c r="G1876" s="3" t="s">
        <v>7309</v>
      </c>
      <c r="H1876" s="51"/>
      <c r="I1876" s="2" t="s">
        <v>2487</v>
      </c>
      <c r="J1876" s="3" t="s">
        <v>2488</v>
      </c>
      <c r="K1876" s="2" t="s">
        <v>2489</v>
      </c>
      <c r="L1876" s="2" t="s">
        <v>2490</v>
      </c>
      <c r="M1876" s="3" t="s">
        <v>7310</v>
      </c>
      <c r="N1876" s="2" t="s">
        <v>7311</v>
      </c>
      <c r="O1876" s="2" t="s">
        <v>7312</v>
      </c>
      <c r="P1876" s="2">
        <v>20</v>
      </c>
      <c r="Q1876" s="3" t="s">
        <v>2563</v>
      </c>
      <c r="R1876" s="2" t="s">
        <v>961</v>
      </c>
      <c r="S1876" s="3" t="s">
        <v>2564</v>
      </c>
      <c r="T1876" s="3" t="s">
        <v>2496</v>
      </c>
      <c r="U1876" s="2">
        <v>73431</v>
      </c>
      <c r="V1876" s="2">
        <v>2</v>
      </c>
      <c r="W1876" s="2">
        <v>0</v>
      </c>
      <c r="X1876" s="2" t="s">
        <v>7313</v>
      </c>
      <c r="Z1876" s="51">
        <v>45891.961315856497</v>
      </c>
      <c r="AB1876" s="2" t="s">
        <v>950</v>
      </c>
    </row>
    <row r="1877" spans="1:28" ht="15.75" x14ac:dyDescent="0.25">
      <c r="A1877" s="2">
        <v>1876</v>
      </c>
      <c r="B1877" s="50" t="s">
        <v>7314</v>
      </c>
      <c r="C1877" s="47">
        <f ca="1">SUMIF([1]Data!$AC$2:$AC$173,C1877,[1]Data!$AD$2:$AD$173)</f>
        <v>0</v>
      </c>
      <c r="D1877" s="51">
        <v>45892</v>
      </c>
      <c r="E1877" s="51">
        <v>45897</v>
      </c>
      <c r="F1877" s="52">
        <v>45892.254509490696</v>
      </c>
      <c r="G1877" s="3" t="s">
        <v>7315</v>
      </c>
      <c r="H1877" s="51"/>
      <c r="I1877" s="2" t="s">
        <v>2487</v>
      </c>
      <c r="J1877" s="3" t="s">
        <v>2488</v>
      </c>
      <c r="K1877" s="2" t="s">
        <v>2489</v>
      </c>
      <c r="L1877" s="2" t="s">
        <v>2490</v>
      </c>
      <c r="M1877" s="3" t="s">
        <v>7316</v>
      </c>
      <c r="N1877" s="2" t="s">
        <v>7317</v>
      </c>
      <c r="O1877" s="2" t="s">
        <v>7318</v>
      </c>
      <c r="P1877" s="2">
        <v>10</v>
      </c>
      <c r="Q1877" s="3" t="s">
        <v>2519</v>
      </c>
      <c r="R1877" s="2" t="s">
        <v>951</v>
      </c>
      <c r="S1877" s="3" t="s">
        <v>2520</v>
      </c>
      <c r="T1877" s="3" t="s">
        <v>2496</v>
      </c>
      <c r="U1877" s="2">
        <v>111058</v>
      </c>
      <c r="V1877" s="2">
        <v>2</v>
      </c>
      <c r="W1877" s="2">
        <v>0</v>
      </c>
      <c r="X1877" s="2" t="s">
        <v>7317</v>
      </c>
      <c r="Y1877" s="2" t="s">
        <v>7319</v>
      </c>
      <c r="Z1877" s="51">
        <v>45892.254506944402</v>
      </c>
      <c r="AB1877" s="2" t="s">
        <v>950</v>
      </c>
    </row>
    <row r="1878" spans="1:28" ht="15.75" x14ac:dyDescent="0.25">
      <c r="A1878" s="2">
        <v>1877</v>
      </c>
      <c r="B1878" s="50" t="s">
        <v>7314</v>
      </c>
      <c r="C1878" s="47">
        <f ca="1">SUMIF([1]Data!$AC$2:$AC$173,C1878,[1]Data!$AD$2:$AD$173)</f>
        <v>0</v>
      </c>
      <c r="D1878" s="51">
        <v>45892</v>
      </c>
      <c r="E1878" s="51">
        <v>45897</v>
      </c>
      <c r="F1878" s="52">
        <v>45892.254509490696</v>
      </c>
      <c r="G1878" s="3" t="s">
        <v>7315</v>
      </c>
      <c r="H1878" s="51"/>
      <c r="I1878" s="2" t="s">
        <v>2487</v>
      </c>
      <c r="J1878" s="3" t="s">
        <v>2488</v>
      </c>
      <c r="K1878" s="2" t="s">
        <v>2489</v>
      </c>
      <c r="L1878" s="2" t="s">
        <v>2490</v>
      </c>
      <c r="M1878" s="3" t="s">
        <v>7316</v>
      </c>
      <c r="N1878" s="2" t="s">
        <v>7317</v>
      </c>
      <c r="O1878" s="2" t="s">
        <v>7318</v>
      </c>
      <c r="P1878" s="2">
        <v>20</v>
      </c>
      <c r="Q1878" s="3" t="s">
        <v>2502</v>
      </c>
      <c r="R1878" s="2" t="s">
        <v>981</v>
      </c>
      <c r="S1878" s="3" t="s">
        <v>2503</v>
      </c>
      <c r="T1878" s="3" t="s">
        <v>2496</v>
      </c>
      <c r="U1878" s="2">
        <v>50182</v>
      </c>
      <c r="V1878" s="2">
        <v>2</v>
      </c>
      <c r="W1878" s="2">
        <v>0</v>
      </c>
      <c r="X1878" s="2" t="s">
        <v>7317</v>
      </c>
      <c r="Y1878" s="2" t="s">
        <v>7319</v>
      </c>
      <c r="Z1878" s="51">
        <v>45892.254506944402</v>
      </c>
      <c r="AB1878" s="2" t="s">
        <v>950</v>
      </c>
    </row>
    <row r="1879" spans="1:28" ht="15.75" x14ac:dyDescent="0.25">
      <c r="A1879" s="2">
        <v>1878</v>
      </c>
      <c r="B1879" s="50" t="s">
        <v>7320</v>
      </c>
      <c r="C1879" s="47">
        <f ca="1">SUMIF([1]Data!$AC$2:$AC$173,C1879,[1]Data!$AD$2:$AD$173)</f>
        <v>0</v>
      </c>
      <c r="D1879" s="51">
        <v>45892</v>
      </c>
      <c r="E1879" s="51">
        <v>45897</v>
      </c>
      <c r="F1879" s="52">
        <v>45892.281591088002</v>
      </c>
      <c r="G1879" s="3" t="s">
        <v>7321</v>
      </c>
      <c r="H1879" s="51"/>
      <c r="I1879" s="2" t="s">
        <v>2487</v>
      </c>
      <c r="J1879" s="3" t="s">
        <v>2488</v>
      </c>
      <c r="K1879" s="2" t="s">
        <v>2489</v>
      </c>
      <c r="L1879" s="2" t="s">
        <v>2490</v>
      </c>
      <c r="M1879" s="3" t="s">
        <v>7322</v>
      </c>
      <c r="N1879" s="2" t="s">
        <v>7323</v>
      </c>
      <c r="O1879" s="2" t="s">
        <v>7324</v>
      </c>
      <c r="P1879" s="2">
        <v>10</v>
      </c>
      <c r="Q1879" s="3" t="s">
        <v>2556</v>
      </c>
      <c r="R1879" s="2" t="s">
        <v>960</v>
      </c>
      <c r="S1879" s="3" t="s">
        <v>2557</v>
      </c>
      <c r="T1879" s="3" t="s">
        <v>2496</v>
      </c>
      <c r="U1879" s="2">
        <v>55595</v>
      </c>
      <c r="V1879" s="2">
        <v>3</v>
      </c>
      <c r="W1879" s="2">
        <v>0</v>
      </c>
      <c r="X1879" s="2" t="s">
        <v>7325</v>
      </c>
      <c r="Z1879" s="51">
        <v>45892.281587384299</v>
      </c>
      <c r="AB1879" s="2" t="s">
        <v>950</v>
      </c>
    </row>
    <row r="1880" spans="1:28" ht="15.75" x14ac:dyDescent="0.25">
      <c r="A1880" s="2">
        <v>1879</v>
      </c>
      <c r="B1880" s="50" t="s">
        <v>7326</v>
      </c>
      <c r="C1880" s="47">
        <f ca="1">SUMIF([1]Data!$AC$2:$AC$173,C1880,[1]Data!$AD$2:$AD$173)</f>
        <v>0</v>
      </c>
      <c r="D1880" s="51">
        <v>45892</v>
      </c>
      <c r="E1880" s="51">
        <v>45897</v>
      </c>
      <c r="F1880" s="52">
        <v>45892.292133252296</v>
      </c>
      <c r="G1880" s="3" t="s">
        <v>7327</v>
      </c>
      <c r="H1880" s="51"/>
      <c r="I1880" s="2" t="s">
        <v>2487</v>
      </c>
      <c r="J1880" s="3" t="s">
        <v>2488</v>
      </c>
      <c r="K1880" s="2" t="s">
        <v>2489</v>
      </c>
      <c r="L1880" s="2" t="s">
        <v>2490</v>
      </c>
      <c r="M1880" s="3" t="s">
        <v>7328</v>
      </c>
      <c r="N1880" s="2" t="s">
        <v>7329</v>
      </c>
      <c r="O1880" s="2" t="s">
        <v>7330</v>
      </c>
      <c r="P1880" s="2">
        <v>10</v>
      </c>
      <c r="Q1880" s="3" t="s">
        <v>2563</v>
      </c>
      <c r="R1880" s="2" t="s">
        <v>961</v>
      </c>
      <c r="S1880" s="3" t="s">
        <v>2564</v>
      </c>
      <c r="T1880" s="3" t="s">
        <v>2496</v>
      </c>
      <c r="U1880" s="2">
        <v>73431</v>
      </c>
      <c r="V1880" s="2">
        <v>2</v>
      </c>
      <c r="W1880" s="2">
        <v>0</v>
      </c>
      <c r="X1880" s="2" t="s">
        <v>7331</v>
      </c>
      <c r="Z1880" s="51">
        <v>45892.2921462616</v>
      </c>
      <c r="AB1880" s="2" t="s">
        <v>950</v>
      </c>
    </row>
    <row r="1881" spans="1:28" ht="15.75" x14ac:dyDescent="0.25">
      <c r="A1881" s="2">
        <v>1880</v>
      </c>
      <c r="B1881" s="50" t="s">
        <v>7326</v>
      </c>
      <c r="C1881" s="47">
        <f ca="1">SUMIF([1]Data!$AC$2:$AC$173,C1881,[1]Data!$AD$2:$AD$173)</f>
        <v>0</v>
      </c>
      <c r="D1881" s="51">
        <v>45892</v>
      </c>
      <c r="E1881" s="51">
        <v>45897</v>
      </c>
      <c r="F1881" s="52">
        <v>45892.292133252296</v>
      </c>
      <c r="G1881" s="3" t="s">
        <v>7327</v>
      </c>
      <c r="H1881" s="51"/>
      <c r="I1881" s="2" t="s">
        <v>2487</v>
      </c>
      <c r="J1881" s="3" t="s">
        <v>2488</v>
      </c>
      <c r="K1881" s="2" t="s">
        <v>2489</v>
      </c>
      <c r="L1881" s="2" t="s">
        <v>2490</v>
      </c>
      <c r="M1881" s="3" t="s">
        <v>7328</v>
      </c>
      <c r="N1881" s="2" t="s">
        <v>7329</v>
      </c>
      <c r="O1881" s="2" t="s">
        <v>7330</v>
      </c>
      <c r="P1881" s="2">
        <v>20</v>
      </c>
      <c r="Q1881" s="3" t="s">
        <v>2556</v>
      </c>
      <c r="R1881" s="2" t="s">
        <v>960</v>
      </c>
      <c r="S1881" s="3" t="s">
        <v>2557</v>
      </c>
      <c r="T1881" s="3" t="s">
        <v>2496</v>
      </c>
      <c r="U1881" s="2">
        <v>55595</v>
      </c>
      <c r="V1881" s="2">
        <v>2</v>
      </c>
      <c r="W1881" s="2">
        <v>0</v>
      </c>
      <c r="X1881" s="2" t="s">
        <v>7331</v>
      </c>
      <c r="Z1881" s="51">
        <v>45892.2921462616</v>
      </c>
      <c r="AB1881" s="2" t="s">
        <v>950</v>
      </c>
    </row>
    <row r="1882" spans="1:28" ht="15.75" x14ac:dyDescent="0.25">
      <c r="A1882" s="2">
        <v>1881</v>
      </c>
      <c r="B1882" s="50" t="s">
        <v>7326</v>
      </c>
      <c r="C1882" s="47">
        <f ca="1">SUMIF([1]Data!$AC$2:$AC$173,C1882,[1]Data!$AD$2:$AD$173)</f>
        <v>0</v>
      </c>
      <c r="D1882" s="51">
        <v>45892</v>
      </c>
      <c r="E1882" s="51">
        <v>45897</v>
      </c>
      <c r="F1882" s="52">
        <v>45892.292133252296</v>
      </c>
      <c r="G1882" s="3" t="s">
        <v>7327</v>
      </c>
      <c r="H1882" s="51"/>
      <c r="I1882" s="2" t="s">
        <v>2487</v>
      </c>
      <c r="J1882" s="3" t="s">
        <v>2488</v>
      </c>
      <c r="K1882" s="2" t="s">
        <v>2489</v>
      </c>
      <c r="L1882" s="2" t="s">
        <v>2490</v>
      </c>
      <c r="M1882" s="3" t="s">
        <v>7328</v>
      </c>
      <c r="N1882" s="2" t="s">
        <v>7329</v>
      </c>
      <c r="O1882" s="2" t="s">
        <v>7330</v>
      </c>
      <c r="P1882" s="2">
        <v>30</v>
      </c>
      <c r="Q1882" s="3" t="s">
        <v>2592</v>
      </c>
      <c r="R1882" s="2" t="s">
        <v>959</v>
      </c>
      <c r="S1882" s="3" t="s">
        <v>2593</v>
      </c>
      <c r="T1882" s="3" t="s">
        <v>2496</v>
      </c>
      <c r="U1882" s="2">
        <v>70950</v>
      </c>
      <c r="V1882" s="2">
        <v>3</v>
      </c>
      <c r="W1882" s="2">
        <v>0</v>
      </c>
      <c r="X1882" s="2" t="s">
        <v>7331</v>
      </c>
      <c r="Z1882" s="51">
        <v>45892.2921462616</v>
      </c>
      <c r="AB1882" s="2" t="s">
        <v>950</v>
      </c>
    </row>
    <row r="1883" spans="1:28" ht="15.75" x14ac:dyDescent="0.25">
      <c r="A1883" s="2">
        <v>1882</v>
      </c>
      <c r="B1883" s="50" t="s">
        <v>7326</v>
      </c>
      <c r="C1883" s="47">
        <f ca="1">SUMIF([1]Data!$AC$2:$AC$173,C1883,[1]Data!$AD$2:$AD$173)</f>
        <v>0</v>
      </c>
      <c r="D1883" s="51">
        <v>45892</v>
      </c>
      <c r="E1883" s="51">
        <v>45897</v>
      </c>
      <c r="F1883" s="52">
        <v>45892.292133252296</v>
      </c>
      <c r="G1883" s="3" t="s">
        <v>7327</v>
      </c>
      <c r="H1883" s="51"/>
      <c r="I1883" s="2" t="s">
        <v>2487</v>
      </c>
      <c r="J1883" s="3" t="s">
        <v>2488</v>
      </c>
      <c r="K1883" s="2" t="s">
        <v>2489</v>
      </c>
      <c r="L1883" s="2" t="s">
        <v>2490</v>
      </c>
      <c r="M1883" s="3" t="s">
        <v>7328</v>
      </c>
      <c r="N1883" s="2" t="s">
        <v>7329</v>
      </c>
      <c r="O1883" s="2" t="s">
        <v>7330</v>
      </c>
      <c r="P1883" s="2">
        <v>40</v>
      </c>
      <c r="Q1883" s="3" t="s">
        <v>2528</v>
      </c>
      <c r="R1883" s="2" t="s">
        <v>965</v>
      </c>
      <c r="S1883" s="3" t="s">
        <v>2529</v>
      </c>
      <c r="T1883" s="3" t="s">
        <v>2496</v>
      </c>
      <c r="U1883" s="2">
        <v>74250</v>
      </c>
      <c r="V1883" s="2">
        <v>1</v>
      </c>
      <c r="W1883" s="2">
        <v>0</v>
      </c>
      <c r="X1883" s="2" t="s">
        <v>7331</v>
      </c>
      <c r="Z1883" s="51">
        <v>45892.2921462616</v>
      </c>
      <c r="AB1883" s="2" t="s">
        <v>950</v>
      </c>
    </row>
    <row r="1884" spans="1:28" ht="15.75" x14ac:dyDescent="0.25">
      <c r="A1884" s="2">
        <v>1883</v>
      </c>
      <c r="B1884" s="50" t="s">
        <v>7326</v>
      </c>
      <c r="C1884" s="47">
        <f ca="1">SUMIF([1]Data!$AC$2:$AC$173,C1884,[1]Data!$AD$2:$AD$173)</f>
        <v>0</v>
      </c>
      <c r="D1884" s="51">
        <v>45892</v>
      </c>
      <c r="E1884" s="51">
        <v>45897</v>
      </c>
      <c r="F1884" s="52">
        <v>45892.292133252296</v>
      </c>
      <c r="G1884" s="3" t="s">
        <v>7327</v>
      </c>
      <c r="H1884" s="51"/>
      <c r="I1884" s="2" t="s">
        <v>2487</v>
      </c>
      <c r="J1884" s="3" t="s">
        <v>2488</v>
      </c>
      <c r="K1884" s="2" t="s">
        <v>2489</v>
      </c>
      <c r="L1884" s="2" t="s">
        <v>2490</v>
      </c>
      <c r="M1884" s="3" t="s">
        <v>7328</v>
      </c>
      <c r="N1884" s="2" t="s">
        <v>7329</v>
      </c>
      <c r="O1884" s="2" t="s">
        <v>7330</v>
      </c>
      <c r="P1884" s="2">
        <v>50</v>
      </c>
      <c r="Q1884" s="3" t="s">
        <v>2502</v>
      </c>
      <c r="R1884" s="2" t="s">
        <v>981</v>
      </c>
      <c r="S1884" s="3" t="s">
        <v>2503</v>
      </c>
      <c r="T1884" s="3" t="s">
        <v>2496</v>
      </c>
      <c r="U1884" s="2">
        <v>50182</v>
      </c>
      <c r="V1884" s="2">
        <v>3</v>
      </c>
      <c r="W1884" s="2">
        <v>0</v>
      </c>
      <c r="X1884" s="2" t="s">
        <v>7331</v>
      </c>
      <c r="Z1884" s="51">
        <v>45892.2921462616</v>
      </c>
      <c r="AB1884" s="2" t="s">
        <v>950</v>
      </c>
    </row>
    <row r="1885" spans="1:28" ht="15.75" x14ac:dyDescent="0.25">
      <c r="A1885" s="2">
        <v>1884</v>
      </c>
      <c r="B1885" s="50" t="s">
        <v>7326</v>
      </c>
      <c r="C1885" s="47">
        <f ca="1">SUMIF([1]Data!$AC$2:$AC$173,C1885,[1]Data!$AD$2:$AD$173)</f>
        <v>0</v>
      </c>
      <c r="D1885" s="51">
        <v>45892</v>
      </c>
      <c r="E1885" s="51">
        <v>45897</v>
      </c>
      <c r="F1885" s="52">
        <v>45892.292133252296</v>
      </c>
      <c r="G1885" s="3" t="s">
        <v>7327</v>
      </c>
      <c r="H1885" s="51"/>
      <c r="I1885" s="2" t="s">
        <v>2487</v>
      </c>
      <c r="J1885" s="3" t="s">
        <v>2488</v>
      </c>
      <c r="K1885" s="2" t="s">
        <v>2489</v>
      </c>
      <c r="L1885" s="2" t="s">
        <v>2490</v>
      </c>
      <c r="M1885" s="3" t="s">
        <v>7328</v>
      </c>
      <c r="N1885" s="2" t="s">
        <v>7329</v>
      </c>
      <c r="O1885" s="2" t="s">
        <v>7330</v>
      </c>
      <c r="P1885" s="2">
        <v>60</v>
      </c>
      <c r="Q1885" s="3" t="s">
        <v>2510</v>
      </c>
      <c r="R1885" s="2" t="s">
        <v>955</v>
      </c>
      <c r="S1885" s="3" t="s">
        <v>2511</v>
      </c>
      <c r="T1885" s="3" t="s">
        <v>2496</v>
      </c>
      <c r="U1885" s="2">
        <v>46000</v>
      </c>
      <c r="V1885" s="2">
        <v>1</v>
      </c>
      <c r="W1885" s="2">
        <v>0</v>
      </c>
      <c r="X1885" s="2" t="s">
        <v>7331</v>
      </c>
      <c r="Z1885" s="51">
        <v>45892.2921462616</v>
      </c>
      <c r="AB1885" s="2" t="s">
        <v>950</v>
      </c>
    </row>
    <row r="1886" spans="1:28" ht="15.75" x14ac:dyDescent="0.25">
      <c r="A1886" s="2">
        <v>1885</v>
      </c>
      <c r="B1886" s="50" t="s">
        <v>7332</v>
      </c>
      <c r="C1886" s="47">
        <f ca="1">SUMIF([1]Data!$AC$2:$AC$173,C1886,[1]Data!$AD$2:$AD$173)</f>
        <v>0</v>
      </c>
      <c r="D1886" s="51">
        <v>45892</v>
      </c>
      <c r="E1886" s="51">
        <v>45892</v>
      </c>
      <c r="F1886" s="52">
        <v>45892.307719247699</v>
      </c>
      <c r="G1886" s="3" t="s">
        <v>7333</v>
      </c>
      <c r="H1886" s="51"/>
      <c r="I1886" s="2" t="s">
        <v>2487</v>
      </c>
      <c r="J1886" s="3" t="s">
        <v>2488</v>
      </c>
      <c r="K1886" s="2" t="s">
        <v>2489</v>
      </c>
      <c r="L1886" s="2" t="s">
        <v>2490</v>
      </c>
      <c r="M1886" s="3" t="s">
        <v>6616</v>
      </c>
      <c r="N1886" s="2" t="s">
        <v>6617</v>
      </c>
      <c r="O1886" s="2" t="s">
        <v>6618</v>
      </c>
      <c r="P1886" s="2">
        <v>10</v>
      </c>
      <c r="Q1886" s="3" t="s">
        <v>2502</v>
      </c>
      <c r="R1886" s="2" t="s">
        <v>981</v>
      </c>
      <c r="S1886" s="3" t="s">
        <v>2503</v>
      </c>
      <c r="T1886" s="3" t="s">
        <v>2496</v>
      </c>
      <c r="U1886" s="2">
        <v>50182</v>
      </c>
      <c r="V1886" s="2">
        <v>2</v>
      </c>
      <c r="W1886" s="2">
        <v>0</v>
      </c>
      <c r="X1886" s="2" t="s">
        <v>6617</v>
      </c>
      <c r="Y1886" s="2" t="s">
        <v>2541</v>
      </c>
      <c r="Z1886" s="51">
        <v>45892.307730092602</v>
      </c>
      <c r="AB1886" s="2" t="s">
        <v>950</v>
      </c>
    </row>
    <row r="1887" spans="1:28" ht="15.75" x14ac:dyDescent="0.25">
      <c r="A1887" s="2">
        <v>1886</v>
      </c>
      <c r="B1887" s="50" t="s">
        <v>7334</v>
      </c>
      <c r="C1887" s="47">
        <f ca="1">SUMIF([1]Data!$AC$2:$AC$173,C1887,[1]Data!$AD$2:$AD$173)</f>
        <v>0</v>
      </c>
      <c r="D1887" s="51">
        <v>45892</v>
      </c>
      <c r="E1887" s="51">
        <v>45897</v>
      </c>
      <c r="F1887" s="52">
        <v>45892.326073229196</v>
      </c>
      <c r="G1887" s="3" t="s">
        <v>7335</v>
      </c>
      <c r="H1887" s="51"/>
      <c r="I1887" s="2" t="s">
        <v>2487</v>
      </c>
      <c r="J1887" s="3" t="s">
        <v>2488</v>
      </c>
      <c r="K1887" s="2" t="s">
        <v>2489</v>
      </c>
      <c r="L1887" s="2" t="s">
        <v>2490</v>
      </c>
      <c r="M1887" s="3" t="s">
        <v>7336</v>
      </c>
      <c r="N1887" s="2" t="s">
        <v>7337</v>
      </c>
      <c r="O1887" s="2" t="s">
        <v>7338</v>
      </c>
      <c r="P1887" s="2">
        <v>10</v>
      </c>
      <c r="Q1887" s="3" t="s">
        <v>2519</v>
      </c>
      <c r="R1887" s="2" t="s">
        <v>951</v>
      </c>
      <c r="S1887" s="3" t="s">
        <v>2520</v>
      </c>
      <c r="T1887" s="3" t="s">
        <v>2496</v>
      </c>
      <c r="U1887" s="2">
        <v>111058</v>
      </c>
      <c r="V1887" s="2">
        <v>2</v>
      </c>
      <c r="W1887" s="2">
        <v>0</v>
      </c>
      <c r="X1887" s="2" t="s">
        <v>7337</v>
      </c>
      <c r="Z1887" s="51">
        <v>45892.326073495402</v>
      </c>
      <c r="AB1887" s="2" t="s">
        <v>950</v>
      </c>
    </row>
    <row r="1888" spans="1:28" ht="15.75" x14ac:dyDescent="0.25">
      <c r="A1888" s="2">
        <v>1887</v>
      </c>
      <c r="B1888" s="50" t="s">
        <v>7339</v>
      </c>
      <c r="C1888" s="47">
        <f ca="1">SUMIF([1]Data!$AC$2:$AC$173,C1888,[1]Data!$AD$2:$AD$173)</f>
        <v>0</v>
      </c>
      <c r="D1888" s="51">
        <v>45892</v>
      </c>
      <c r="E1888" s="51">
        <v>45892</v>
      </c>
      <c r="F1888" s="52">
        <v>45892.326875544</v>
      </c>
      <c r="G1888" s="3" t="s">
        <v>7340</v>
      </c>
      <c r="H1888" s="51"/>
      <c r="I1888" s="2" t="s">
        <v>2487</v>
      </c>
      <c r="J1888" s="3" t="s">
        <v>2488</v>
      </c>
      <c r="K1888" s="2" t="s">
        <v>2489</v>
      </c>
      <c r="L1888" s="2" t="s">
        <v>2490</v>
      </c>
      <c r="M1888" s="3" t="s">
        <v>1492</v>
      </c>
      <c r="N1888" s="2" t="s">
        <v>1491</v>
      </c>
      <c r="O1888" s="2" t="s">
        <v>5186</v>
      </c>
      <c r="P1888" s="2">
        <v>10</v>
      </c>
      <c r="Q1888" s="3" t="s">
        <v>2498</v>
      </c>
      <c r="R1888" s="2" t="s">
        <v>977</v>
      </c>
      <c r="S1888" s="3" t="s">
        <v>2499</v>
      </c>
      <c r="T1888" s="3" t="s">
        <v>2496</v>
      </c>
      <c r="U1888" s="2">
        <v>50400</v>
      </c>
      <c r="V1888" s="2">
        <v>4</v>
      </c>
      <c r="W1888" s="2">
        <v>0</v>
      </c>
      <c r="X1888" s="2" t="s">
        <v>1491</v>
      </c>
      <c r="Z1888" s="51">
        <v>45892.326875578699</v>
      </c>
      <c r="AB1888" s="2" t="s">
        <v>950</v>
      </c>
    </row>
    <row r="1889" spans="1:28" ht="15.75" x14ac:dyDescent="0.25">
      <c r="A1889" s="2">
        <v>1888</v>
      </c>
      <c r="B1889" s="50" t="s">
        <v>7339</v>
      </c>
      <c r="C1889" s="47">
        <f ca="1">SUMIF([1]Data!$AC$2:$AC$173,C1889,[1]Data!$AD$2:$AD$173)</f>
        <v>0</v>
      </c>
      <c r="D1889" s="51">
        <v>45892</v>
      </c>
      <c r="E1889" s="51">
        <v>45892</v>
      </c>
      <c r="F1889" s="52">
        <v>45892.326875544</v>
      </c>
      <c r="G1889" s="3" t="s">
        <v>7340</v>
      </c>
      <c r="H1889" s="51"/>
      <c r="I1889" s="2" t="s">
        <v>2487</v>
      </c>
      <c r="J1889" s="3" t="s">
        <v>2488</v>
      </c>
      <c r="K1889" s="2" t="s">
        <v>2489</v>
      </c>
      <c r="L1889" s="2" t="s">
        <v>2490</v>
      </c>
      <c r="M1889" s="3" t="s">
        <v>1492</v>
      </c>
      <c r="N1889" s="2" t="s">
        <v>1491</v>
      </c>
      <c r="O1889" s="2" t="s">
        <v>5186</v>
      </c>
      <c r="P1889" s="2">
        <v>20</v>
      </c>
      <c r="Q1889" s="3" t="s">
        <v>2494</v>
      </c>
      <c r="R1889" s="2" t="s">
        <v>1079</v>
      </c>
      <c r="S1889" s="3" t="s">
        <v>2495</v>
      </c>
      <c r="T1889" s="3" t="s">
        <v>2496</v>
      </c>
      <c r="U1889" s="2">
        <v>49500</v>
      </c>
      <c r="V1889" s="2">
        <v>1</v>
      </c>
      <c r="W1889" s="2">
        <v>0</v>
      </c>
      <c r="X1889" s="2" t="s">
        <v>1491</v>
      </c>
      <c r="Z1889" s="51">
        <v>45892.326875578699</v>
      </c>
      <c r="AB1889" s="2" t="s">
        <v>950</v>
      </c>
    </row>
    <row r="1890" spans="1:28" ht="15.75" x14ac:dyDescent="0.25">
      <c r="A1890" s="2">
        <v>1889</v>
      </c>
      <c r="B1890" s="50" t="s">
        <v>7341</v>
      </c>
      <c r="C1890" s="47">
        <f ca="1">SUMIF([1]Data!$AC$2:$AC$173,C1890,[1]Data!$AD$2:$AD$173)</f>
        <v>0</v>
      </c>
      <c r="D1890" s="51">
        <v>45892</v>
      </c>
      <c r="E1890" s="51">
        <v>45897</v>
      </c>
      <c r="F1890" s="52">
        <v>45892.346245057903</v>
      </c>
      <c r="G1890" s="3" t="s">
        <v>7342</v>
      </c>
      <c r="H1890" s="51"/>
      <c r="I1890" s="2" t="s">
        <v>2487</v>
      </c>
      <c r="J1890" s="3" t="s">
        <v>2488</v>
      </c>
      <c r="K1890" s="2" t="s">
        <v>2489</v>
      </c>
      <c r="L1890" s="2" t="s">
        <v>2490</v>
      </c>
      <c r="M1890" s="3" t="s">
        <v>7343</v>
      </c>
      <c r="N1890" s="2" t="s">
        <v>7344</v>
      </c>
      <c r="O1890" s="2" t="s">
        <v>7345</v>
      </c>
      <c r="P1890" s="2">
        <v>10</v>
      </c>
      <c r="Q1890" s="3" t="s">
        <v>2519</v>
      </c>
      <c r="R1890" s="2" t="s">
        <v>951</v>
      </c>
      <c r="S1890" s="3" t="s">
        <v>2520</v>
      </c>
      <c r="T1890" s="3" t="s">
        <v>2496</v>
      </c>
      <c r="U1890" s="2">
        <v>111058</v>
      </c>
      <c r="V1890" s="2">
        <v>1</v>
      </c>
      <c r="W1890" s="2">
        <v>0</v>
      </c>
      <c r="X1890" s="2" t="s">
        <v>7344</v>
      </c>
      <c r="Z1890" s="51">
        <v>45892.346244942099</v>
      </c>
      <c r="AB1890" s="2" t="s">
        <v>950</v>
      </c>
    </row>
    <row r="1891" spans="1:28" ht="15.75" x14ac:dyDescent="0.25">
      <c r="A1891" s="2">
        <v>1890</v>
      </c>
      <c r="B1891" s="50" t="s">
        <v>7341</v>
      </c>
      <c r="C1891" s="47">
        <f ca="1">SUMIF([1]Data!$AC$2:$AC$173,C1891,[1]Data!$AD$2:$AD$173)</f>
        <v>0</v>
      </c>
      <c r="D1891" s="51">
        <v>45892</v>
      </c>
      <c r="E1891" s="51">
        <v>45897</v>
      </c>
      <c r="F1891" s="52">
        <v>45892.346245057903</v>
      </c>
      <c r="G1891" s="3" t="s">
        <v>7342</v>
      </c>
      <c r="H1891" s="51"/>
      <c r="I1891" s="2" t="s">
        <v>2487</v>
      </c>
      <c r="J1891" s="3" t="s">
        <v>2488</v>
      </c>
      <c r="K1891" s="2" t="s">
        <v>2489</v>
      </c>
      <c r="L1891" s="2" t="s">
        <v>2490</v>
      </c>
      <c r="M1891" s="3" t="s">
        <v>7343</v>
      </c>
      <c r="N1891" s="2" t="s">
        <v>7344</v>
      </c>
      <c r="O1891" s="2" t="s">
        <v>7345</v>
      </c>
      <c r="P1891" s="2">
        <v>20</v>
      </c>
      <c r="Q1891" s="3" t="s">
        <v>2592</v>
      </c>
      <c r="R1891" s="2" t="s">
        <v>959</v>
      </c>
      <c r="S1891" s="3" t="s">
        <v>2593</v>
      </c>
      <c r="T1891" s="3" t="s">
        <v>2496</v>
      </c>
      <c r="U1891" s="2">
        <v>70950</v>
      </c>
      <c r="V1891" s="2">
        <v>1</v>
      </c>
      <c r="W1891" s="2">
        <v>0</v>
      </c>
      <c r="X1891" s="2" t="s">
        <v>7344</v>
      </c>
      <c r="Z1891" s="51">
        <v>45892.346244942099</v>
      </c>
      <c r="AB1891" s="2" t="s">
        <v>950</v>
      </c>
    </row>
    <row r="1892" spans="1:28" ht="15.75" x14ac:dyDescent="0.25">
      <c r="A1892" s="2">
        <v>1891</v>
      </c>
      <c r="B1892" s="50" t="s">
        <v>7346</v>
      </c>
      <c r="C1892" s="47">
        <f ca="1">SUMIF([1]Data!$AC$2:$AC$173,C1892,[1]Data!$AD$2:$AD$173)</f>
        <v>0</v>
      </c>
      <c r="D1892" s="51">
        <v>45892</v>
      </c>
      <c r="E1892" s="51">
        <v>45892</v>
      </c>
      <c r="F1892" s="52">
        <v>45892.359157951403</v>
      </c>
      <c r="G1892" s="3" t="s">
        <v>7347</v>
      </c>
      <c r="H1892" s="51"/>
      <c r="I1892" s="2" t="s">
        <v>2487</v>
      </c>
      <c r="J1892" s="3" t="s">
        <v>2488</v>
      </c>
      <c r="K1892" s="2" t="s">
        <v>2489</v>
      </c>
      <c r="L1892" s="2" t="s">
        <v>2490</v>
      </c>
      <c r="M1892" s="3" t="s">
        <v>7348</v>
      </c>
      <c r="N1892" s="2" t="s">
        <v>7349</v>
      </c>
      <c r="O1892" s="2" t="s">
        <v>7350</v>
      </c>
      <c r="P1892" s="2">
        <v>10</v>
      </c>
      <c r="Q1892" s="3" t="s">
        <v>2528</v>
      </c>
      <c r="R1892" s="2" t="s">
        <v>965</v>
      </c>
      <c r="S1892" s="3" t="s">
        <v>2529</v>
      </c>
      <c r="T1892" s="3" t="s">
        <v>2496</v>
      </c>
      <c r="U1892" s="2">
        <v>74250</v>
      </c>
      <c r="V1892" s="2">
        <v>4</v>
      </c>
      <c r="W1892" s="2">
        <v>0</v>
      </c>
      <c r="X1892" s="2" t="s">
        <v>7351</v>
      </c>
      <c r="Y1892" s="2" t="s">
        <v>2541</v>
      </c>
      <c r="Z1892" s="51">
        <v>45892.359157557898</v>
      </c>
      <c r="AB1892" s="2" t="s">
        <v>950</v>
      </c>
    </row>
    <row r="1893" spans="1:28" ht="15.75" x14ac:dyDescent="0.25">
      <c r="A1893" s="2">
        <v>1892</v>
      </c>
      <c r="B1893" s="50" t="s">
        <v>7352</v>
      </c>
      <c r="C1893" s="47">
        <f ca="1">SUMIF([1]Data!$AC$2:$AC$173,C1893,[1]Data!$AD$2:$AD$173)</f>
        <v>0</v>
      </c>
      <c r="D1893" s="51">
        <v>45892</v>
      </c>
      <c r="E1893" s="51">
        <v>45892</v>
      </c>
      <c r="F1893" s="52">
        <v>45892.360523993098</v>
      </c>
      <c r="G1893" s="3" t="s">
        <v>7353</v>
      </c>
      <c r="H1893" s="51"/>
      <c r="I1893" s="2" t="s">
        <v>2487</v>
      </c>
      <c r="J1893" s="3" t="s">
        <v>2488</v>
      </c>
      <c r="K1893" s="2" t="s">
        <v>2489</v>
      </c>
      <c r="L1893" s="2" t="s">
        <v>2490</v>
      </c>
      <c r="M1893" s="3" t="s">
        <v>7354</v>
      </c>
      <c r="N1893" s="2" t="s">
        <v>7355</v>
      </c>
      <c r="O1893" s="2" t="s">
        <v>7356</v>
      </c>
      <c r="P1893" s="2">
        <v>10</v>
      </c>
      <c r="Q1893" s="3" t="s">
        <v>2510</v>
      </c>
      <c r="R1893" s="2" t="s">
        <v>955</v>
      </c>
      <c r="S1893" s="3" t="s">
        <v>2511</v>
      </c>
      <c r="T1893" s="3" t="s">
        <v>2496</v>
      </c>
      <c r="U1893" s="2">
        <v>46000</v>
      </c>
      <c r="V1893" s="2">
        <v>3</v>
      </c>
      <c r="W1893" s="2">
        <v>0</v>
      </c>
      <c r="X1893" s="2" t="s">
        <v>7355</v>
      </c>
      <c r="Y1893" s="2" t="s">
        <v>7357</v>
      </c>
      <c r="Z1893" s="51">
        <v>45892.360523495401</v>
      </c>
      <c r="AB1893" s="2" t="s">
        <v>950</v>
      </c>
    </row>
    <row r="1894" spans="1:28" ht="15.75" x14ac:dyDescent="0.25">
      <c r="A1894" s="2">
        <v>1893</v>
      </c>
      <c r="B1894" s="50" t="s">
        <v>7358</v>
      </c>
      <c r="C1894" s="47">
        <f ca="1">SUMIF([1]Data!$AC$2:$AC$173,C1894,[1]Data!$AD$2:$AD$173)</f>
        <v>0</v>
      </c>
      <c r="D1894" s="51">
        <v>45892</v>
      </c>
      <c r="E1894" s="51">
        <v>45897</v>
      </c>
      <c r="F1894" s="52">
        <v>45892.379829513899</v>
      </c>
      <c r="G1894" s="3" t="s">
        <v>7359</v>
      </c>
      <c r="H1894" s="51"/>
      <c r="I1894" s="2" t="s">
        <v>2487</v>
      </c>
      <c r="J1894" s="3" t="s">
        <v>2488</v>
      </c>
      <c r="K1894" s="2" t="s">
        <v>2489</v>
      </c>
      <c r="L1894" s="2" t="s">
        <v>2490</v>
      </c>
      <c r="M1894" s="3" t="s">
        <v>7360</v>
      </c>
      <c r="N1894" s="2" t="s">
        <v>7361</v>
      </c>
      <c r="O1894" s="2" t="s">
        <v>7362</v>
      </c>
      <c r="P1894" s="2">
        <v>10</v>
      </c>
      <c r="Q1894" s="3" t="s">
        <v>2563</v>
      </c>
      <c r="R1894" s="2" t="s">
        <v>961</v>
      </c>
      <c r="S1894" s="3" t="s">
        <v>2564</v>
      </c>
      <c r="T1894" s="3" t="s">
        <v>2496</v>
      </c>
      <c r="U1894" s="2">
        <v>73431</v>
      </c>
      <c r="V1894" s="2">
        <v>3</v>
      </c>
      <c r="W1894" s="2">
        <v>0</v>
      </c>
      <c r="X1894" s="2" t="s">
        <v>7361</v>
      </c>
      <c r="Z1894" s="51">
        <v>45892.379828819401</v>
      </c>
      <c r="AB1894" s="2" t="s">
        <v>950</v>
      </c>
    </row>
    <row r="1895" spans="1:28" ht="15.75" x14ac:dyDescent="0.25">
      <c r="A1895" s="2">
        <v>1894</v>
      </c>
      <c r="B1895" s="50" t="s">
        <v>7358</v>
      </c>
      <c r="C1895" s="47">
        <f ca="1">SUMIF([1]Data!$AC$2:$AC$173,C1895,[1]Data!$AD$2:$AD$173)</f>
        <v>0</v>
      </c>
      <c r="D1895" s="51">
        <v>45892</v>
      </c>
      <c r="E1895" s="51">
        <v>45897</v>
      </c>
      <c r="F1895" s="52">
        <v>45892.379829513899</v>
      </c>
      <c r="G1895" s="3" t="s">
        <v>7359</v>
      </c>
      <c r="H1895" s="51"/>
      <c r="I1895" s="2" t="s">
        <v>2487</v>
      </c>
      <c r="J1895" s="3" t="s">
        <v>2488</v>
      </c>
      <c r="K1895" s="2" t="s">
        <v>2489</v>
      </c>
      <c r="L1895" s="2" t="s">
        <v>2490</v>
      </c>
      <c r="M1895" s="3" t="s">
        <v>7360</v>
      </c>
      <c r="N1895" s="2" t="s">
        <v>7361</v>
      </c>
      <c r="O1895" s="2" t="s">
        <v>7362</v>
      </c>
      <c r="P1895" s="2">
        <v>20</v>
      </c>
      <c r="Q1895" s="3" t="s">
        <v>2519</v>
      </c>
      <c r="R1895" s="2" t="s">
        <v>951</v>
      </c>
      <c r="S1895" s="3" t="s">
        <v>2520</v>
      </c>
      <c r="T1895" s="3" t="s">
        <v>2496</v>
      </c>
      <c r="U1895" s="2">
        <v>111058</v>
      </c>
      <c r="V1895" s="2">
        <v>5</v>
      </c>
      <c r="W1895" s="2">
        <v>0</v>
      </c>
      <c r="X1895" s="2" t="s">
        <v>7361</v>
      </c>
      <c r="Z1895" s="51">
        <v>45892.379828819401</v>
      </c>
      <c r="AB1895" s="2" t="s">
        <v>950</v>
      </c>
    </row>
    <row r="1896" spans="1:28" ht="15.75" x14ac:dyDescent="0.25">
      <c r="A1896" s="2">
        <v>1895</v>
      </c>
      <c r="B1896" s="50" t="s">
        <v>7363</v>
      </c>
      <c r="C1896" s="47">
        <f ca="1">SUMIF([1]Data!$AC$2:$AC$173,C1896,[1]Data!$AD$2:$AD$173)</f>
        <v>0</v>
      </c>
      <c r="D1896" s="51">
        <v>45892</v>
      </c>
      <c r="E1896" s="51">
        <v>45892</v>
      </c>
      <c r="F1896" s="52">
        <v>45892.385601423601</v>
      </c>
      <c r="G1896" s="3" t="s">
        <v>7364</v>
      </c>
      <c r="H1896" s="51"/>
      <c r="I1896" s="2" t="s">
        <v>2487</v>
      </c>
      <c r="J1896" s="3" t="s">
        <v>2488</v>
      </c>
      <c r="K1896" s="2" t="s">
        <v>2489</v>
      </c>
      <c r="L1896" s="2" t="s">
        <v>2490</v>
      </c>
      <c r="M1896" s="3" t="s">
        <v>7365</v>
      </c>
      <c r="N1896" s="2" t="s">
        <v>7366</v>
      </c>
      <c r="O1896" s="2" t="s">
        <v>7367</v>
      </c>
      <c r="P1896" s="2">
        <v>10</v>
      </c>
      <c r="Q1896" s="3" t="s">
        <v>2502</v>
      </c>
      <c r="R1896" s="2" t="s">
        <v>981</v>
      </c>
      <c r="S1896" s="3" t="s">
        <v>2503</v>
      </c>
      <c r="T1896" s="3" t="s">
        <v>2496</v>
      </c>
      <c r="U1896" s="2">
        <v>50182</v>
      </c>
      <c r="V1896" s="2">
        <v>1</v>
      </c>
      <c r="W1896" s="2">
        <v>0</v>
      </c>
      <c r="X1896" s="2" t="s">
        <v>7366</v>
      </c>
      <c r="Z1896" s="51">
        <v>45892.385600729198</v>
      </c>
      <c r="AB1896" s="2" t="s">
        <v>950</v>
      </c>
    </row>
    <row r="1897" spans="1:28" ht="15.75" x14ac:dyDescent="0.25">
      <c r="A1897" s="2">
        <v>1896</v>
      </c>
      <c r="B1897" s="50" t="s">
        <v>7363</v>
      </c>
      <c r="C1897" s="47">
        <f ca="1">SUMIF([1]Data!$AC$2:$AC$173,C1897,[1]Data!$AD$2:$AD$173)</f>
        <v>0</v>
      </c>
      <c r="D1897" s="51">
        <v>45892</v>
      </c>
      <c r="E1897" s="51">
        <v>45892</v>
      </c>
      <c r="F1897" s="52">
        <v>45892.385601423601</v>
      </c>
      <c r="G1897" s="3" t="s">
        <v>7364</v>
      </c>
      <c r="H1897" s="51"/>
      <c r="I1897" s="2" t="s">
        <v>2487</v>
      </c>
      <c r="J1897" s="3" t="s">
        <v>2488</v>
      </c>
      <c r="K1897" s="2" t="s">
        <v>2489</v>
      </c>
      <c r="L1897" s="2" t="s">
        <v>2490</v>
      </c>
      <c r="M1897" s="3" t="s">
        <v>7365</v>
      </c>
      <c r="N1897" s="2" t="s">
        <v>7366</v>
      </c>
      <c r="O1897" s="2" t="s">
        <v>7367</v>
      </c>
      <c r="P1897" s="2">
        <v>20</v>
      </c>
      <c r="Q1897" s="3" t="s">
        <v>2556</v>
      </c>
      <c r="R1897" s="2" t="s">
        <v>960</v>
      </c>
      <c r="S1897" s="3" t="s">
        <v>2557</v>
      </c>
      <c r="T1897" s="3" t="s">
        <v>2496</v>
      </c>
      <c r="U1897" s="2">
        <v>55595</v>
      </c>
      <c r="V1897" s="2">
        <v>4</v>
      </c>
      <c r="W1897" s="2">
        <v>0</v>
      </c>
      <c r="X1897" s="2" t="s">
        <v>7366</v>
      </c>
      <c r="Z1897" s="51">
        <v>45892.385600729198</v>
      </c>
      <c r="AB1897" s="2" t="s">
        <v>950</v>
      </c>
    </row>
    <row r="1898" spans="1:28" ht="15.75" x14ac:dyDescent="0.25">
      <c r="A1898" s="2">
        <v>1897</v>
      </c>
      <c r="B1898" s="50" t="s">
        <v>7368</v>
      </c>
      <c r="C1898" s="47">
        <f ca="1">SUMIF([1]Data!$AC$2:$AC$173,C1898,[1]Data!$AD$2:$AD$173)</f>
        <v>0</v>
      </c>
      <c r="D1898" s="51">
        <v>45892</v>
      </c>
      <c r="E1898" s="51">
        <v>45897</v>
      </c>
      <c r="F1898" s="52">
        <v>45892.403211377299</v>
      </c>
      <c r="G1898" s="3" t="s">
        <v>7369</v>
      </c>
      <c r="H1898" s="51"/>
      <c r="I1898" s="2" t="s">
        <v>2487</v>
      </c>
      <c r="J1898" s="3" t="s">
        <v>2488</v>
      </c>
      <c r="K1898" s="2" t="s">
        <v>2489</v>
      </c>
      <c r="L1898" s="2" t="s">
        <v>2490</v>
      </c>
      <c r="M1898" s="3" t="s">
        <v>7370</v>
      </c>
      <c r="N1898" s="2" t="s">
        <v>7371</v>
      </c>
      <c r="O1898" s="2" t="s">
        <v>7372</v>
      </c>
      <c r="P1898" s="2">
        <v>10</v>
      </c>
      <c r="Q1898" s="3" t="s">
        <v>2519</v>
      </c>
      <c r="R1898" s="2" t="s">
        <v>951</v>
      </c>
      <c r="S1898" s="3" t="s">
        <v>2520</v>
      </c>
      <c r="T1898" s="3" t="s">
        <v>2496</v>
      </c>
      <c r="U1898" s="2">
        <v>111058</v>
      </c>
      <c r="V1898" s="2">
        <v>1</v>
      </c>
      <c r="W1898" s="2">
        <v>0</v>
      </c>
      <c r="X1898" s="2" t="s">
        <v>7371</v>
      </c>
      <c r="Z1898" s="51">
        <v>45892.403210497701</v>
      </c>
      <c r="AB1898" s="2" t="s">
        <v>950</v>
      </c>
    </row>
    <row r="1899" spans="1:28" ht="15.75" x14ac:dyDescent="0.25">
      <c r="A1899" s="2">
        <v>1898</v>
      </c>
      <c r="B1899" s="50" t="s">
        <v>7373</v>
      </c>
      <c r="C1899" s="47">
        <f ca="1">SUMIF([1]Data!$AC$2:$AC$173,C1899,[1]Data!$AD$2:$AD$173)</f>
        <v>0</v>
      </c>
      <c r="D1899" s="51">
        <v>45892</v>
      </c>
      <c r="E1899" s="51">
        <v>45897</v>
      </c>
      <c r="F1899" s="52">
        <v>45892.406988344897</v>
      </c>
      <c r="G1899" s="3" t="s">
        <v>7374</v>
      </c>
      <c r="H1899" s="51"/>
      <c r="I1899" s="2" t="s">
        <v>2487</v>
      </c>
      <c r="J1899" s="3" t="s">
        <v>2488</v>
      </c>
      <c r="K1899" s="2" t="s">
        <v>2489</v>
      </c>
      <c r="L1899" s="2" t="s">
        <v>2490</v>
      </c>
      <c r="M1899" s="3" t="s">
        <v>7375</v>
      </c>
      <c r="N1899" s="2" t="s">
        <v>7376</v>
      </c>
      <c r="O1899" s="2" t="s">
        <v>7377</v>
      </c>
      <c r="P1899" s="2">
        <v>10</v>
      </c>
      <c r="Q1899" s="3" t="s">
        <v>2556</v>
      </c>
      <c r="R1899" s="2" t="s">
        <v>960</v>
      </c>
      <c r="S1899" s="3" t="s">
        <v>2557</v>
      </c>
      <c r="T1899" s="3" t="s">
        <v>2496</v>
      </c>
      <c r="U1899" s="2">
        <v>55595</v>
      </c>
      <c r="V1899" s="2">
        <v>1</v>
      </c>
      <c r="W1899" s="2">
        <v>0</v>
      </c>
      <c r="X1899" s="2" t="s">
        <v>7378</v>
      </c>
      <c r="Y1899" s="2" t="s">
        <v>7379</v>
      </c>
      <c r="Z1899" s="51">
        <v>45892.406987581002</v>
      </c>
      <c r="AB1899" s="2" t="s">
        <v>950</v>
      </c>
    </row>
    <row r="1900" spans="1:28" ht="15.75" x14ac:dyDescent="0.25">
      <c r="A1900" s="2">
        <v>1899</v>
      </c>
      <c r="B1900" s="50" t="s">
        <v>7373</v>
      </c>
      <c r="C1900" s="47">
        <f ca="1">SUMIF([1]Data!$AC$2:$AC$173,C1900,[1]Data!$AD$2:$AD$173)</f>
        <v>0</v>
      </c>
      <c r="D1900" s="51">
        <v>45892</v>
      </c>
      <c r="E1900" s="51">
        <v>45897</v>
      </c>
      <c r="F1900" s="52">
        <v>45892.406988344897</v>
      </c>
      <c r="G1900" s="3" t="s">
        <v>7374</v>
      </c>
      <c r="H1900" s="51"/>
      <c r="I1900" s="2" t="s">
        <v>2487</v>
      </c>
      <c r="J1900" s="3" t="s">
        <v>2488</v>
      </c>
      <c r="K1900" s="2" t="s">
        <v>2489</v>
      </c>
      <c r="L1900" s="2" t="s">
        <v>2490</v>
      </c>
      <c r="M1900" s="3" t="s">
        <v>7375</v>
      </c>
      <c r="N1900" s="2" t="s">
        <v>7376</v>
      </c>
      <c r="O1900" s="2" t="s">
        <v>7377</v>
      </c>
      <c r="P1900" s="2">
        <v>20</v>
      </c>
      <c r="Q1900" s="3" t="s">
        <v>2498</v>
      </c>
      <c r="R1900" s="2" t="s">
        <v>977</v>
      </c>
      <c r="S1900" s="3" t="s">
        <v>2499</v>
      </c>
      <c r="T1900" s="3" t="s">
        <v>2496</v>
      </c>
      <c r="U1900" s="2">
        <v>50400</v>
      </c>
      <c r="V1900" s="2">
        <v>1</v>
      </c>
      <c r="W1900" s="2">
        <v>0</v>
      </c>
      <c r="X1900" s="2" t="s">
        <v>7378</v>
      </c>
      <c r="Y1900" s="2" t="s">
        <v>7379</v>
      </c>
      <c r="Z1900" s="51">
        <v>45892.406987581002</v>
      </c>
      <c r="AB1900" s="2" t="s">
        <v>950</v>
      </c>
    </row>
    <row r="1901" spans="1:28" ht="15.75" x14ac:dyDescent="0.25">
      <c r="A1901" s="2">
        <v>1900</v>
      </c>
      <c r="B1901" s="50" t="s">
        <v>7373</v>
      </c>
      <c r="C1901" s="47">
        <f ca="1">SUMIF([1]Data!$AC$2:$AC$173,C1901,[1]Data!$AD$2:$AD$173)</f>
        <v>0</v>
      </c>
      <c r="D1901" s="51">
        <v>45892</v>
      </c>
      <c r="E1901" s="51">
        <v>45897</v>
      </c>
      <c r="F1901" s="52">
        <v>45892.406988344897</v>
      </c>
      <c r="G1901" s="3" t="s">
        <v>7374</v>
      </c>
      <c r="H1901" s="51"/>
      <c r="I1901" s="2" t="s">
        <v>2487</v>
      </c>
      <c r="J1901" s="3" t="s">
        <v>2488</v>
      </c>
      <c r="K1901" s="2" t="s">
        <v>2489</v>
      </c>
      <c r="L1901" s="2" t="s">
        <v>2490</v>
      </c>
      <c r="M1901" s="3" t="s">
        <v>7375</v>
      </c>
      <c r="N1901" s="2" t="s">
        <v>7376</v>
      </c>
      <c r="O1901" s="2" t="s">
        <v>7377</v>
      </c>
      <c r="P1901" s="2">
        <v>30</v>
      </c>
      <c r="Q1901" s="3" t="s">
        <v>2528</v>
      </c>
      <c r="R1901" s="2" t="s">
        <v>965</v>
      </c>
      <c r="S1901" s="3" t="s">
        <v>2529</v>
      </c>
      <c r="T1901" s="3" t="s">
        <v>2496</v>
      </c>
      <c r="U1901" s="2">
        <v>74250</v>
      </c>
      <c r="V1901" s="2">
        <v>1</v>
      </c>
      <c r="W1901" s="2">
        <v>0</v>
      </c>
      <c r="X1901" s="2" t="s">
        <v>7378</v>
      </c>
      <c r="Y1901" s="2" t="s">
        <v>7379</v>
      </c>
      <c r="Z1901" s="51">
        <v>45892.406987581002</v>
      </c>
      <c r="AB1901" s="2" t="s">
        <v>950</v>
      </c>
    </row>
    <row r="1902" spans="1:28" ht="15.75" x14ac:dyDescent="0.25">
      <c r="A1902" s="2">
        <v>1901</v>
      </c>
      <c r="B1902" s="50" t="s">
        <v>7380</v>
      </c>
      <c r="C1902" s="47">
        <f ca="1">SUMIF([1]Data!$AC$2:$AC$173,C1902,[1]Data!$AD$2:$AD$173)</f>
        <v>0</v>
      </c>
      <c r="D1902" s="51">
        <v>45892</v>
      </c>
      <c r="E1902" s="51">
        <v>45892</v>
      </c>
      <c r="F1902" s="52">
        <v>45892.4103314815</v>
      </c>
      <c r="G1902" s="3" t="s">
        <v>7381</v>
      </c>
      <c r="H1902" s="51"/>
      <c r="I1902" s="2" t="s">
        <v>2487</v>
      </c>
      <c r="J1902" s="3" t="s">
        <v>2488</v>
      </c>
      <c r="K1902" s="2" t="s">
        <v>2489</v>
      </c>
      <c r="L1902" s="2" t="s">
        <v>2490</v>
      </c>
      <c r="M1902" s="3" t="s">
        <v>7382</v>
      </c>
      <c r="N1902" s="2" t="s">
        <v>7383</v>
      </c>
      <c r="O1902" s="2" t="s">
        <v>7384</v>
      </c>
      <c r="P1902" s="2">
        <v>10</v>
      </c>
      <c r="Q1902" s="3" t="s">
        <v>2510</v>
      </c>
      <c r="R1902" s="2" t="s">
        <v>955</v>
      </c>
      <c r="S1902" s="3" t="s">
        <v>2511</v>
      </c>
      <c r="T1902" s="3" t="s">
        <v>2496</v>
      </c>
      <c r="U1902" s="2">
        <v>46000</v>
      </c>
      <c r="V1902" s="2">
        <v>1</v>
      </c>
      <c r="W1902" s="2">
        <v>0</v>
      </c>
      <c r="X1902" s="2" t="s">
        <v>7383</v>
      </c>
      <c r="Z1902" s="51">
        <v>45892.410330590297</v>
      </c>
      <c r="AB1902" s="2" t="s">
        <v>950</v>
      </c>
    </row>
    <row r="1903" spans="1:28" ht="15.75" x14ac:dyDescent="0.25">
      <c r="A1903" s="2">
        <v>1902</v>
      </c>
      <c r="B1903" s="50" t="s">
        <v>7380</v>
      </c>
      <c r="C1903" s="47">
        <f ca="1">SUMIF([1]Data!$AC$2:$AC$173,C1903,[1]Data!$AD$2:$AD$173)</f>
        <v>0</v>
      </c>
      <c r="D1903" s="51">
        <v>45892</v>
      </c>
      <c r="E1903" s="51">
        <v>45892</v>
      </c>
      <c r="F1903" s="52">
        <v>45892.4103314815</v>
      </c>
      <c r="G1903" s="3" t="s">
        <v>7381</v>
      </c>
      <c r="H1903" s="51"/>
      <c r="I1903" s="2" t="s">
        <v>2487</v>
      </c>
      <c r="J1903" s="3" t="s">
        <v>2488</v>
      </c>
      <c r="K1903" s="2" t="s">
        <v>2489</v>
      </c>
      <c r="L1903" s="2" t="s">
        <v>2490</v>
      </c>
      <c r="M1903" s="3" t="s">
        <v>7382</v>
      </c>
      <c r="N1903" s="2" t="s">
        <v>7383</v>
      </c>
      <c r="O1903" s="2" t="s">
        <v>7384</v>
      </c>
      <c r="P1903" s="2">
        <v>20</v>
      </c>
      <c r="Q1903" s="3" t="s">
        <v>2502</v>
      </c>
      <c r="R1903" s="2" t="s">
        <v>981</v>
      </c>
      <c r="S1903" s="3" t="s">
        <v>2503</v>
      </c>
      <c r="T1903" s="3" t="s">
        <v>2496</v>
      </c>
      <c r="U1903" s="2">
        <v>50182</v>
      </c>
      <c r="V1903" s="2">
        <v>3</v>
      </c>
      <c r="W1903" s="2">
        <v>0</v>
      </c>
      <c r="X1903" s="2" t="s">
        <v>7383</v>
      </c>
      <c r="Z1903" s="51">
        <v>45892.410330590297</v>
      </c>
      <c r="AB1903" s="2" t="s">
        <v>950</v>
      </c>
    </row>
    <row r="1904" spans="1:28" ht="15.75" x14ac:dyDescent="0.25">
      <c r="A1904" s="2">
        <v>1903</v>
      </c>
      <c r="B1904" s="50" t="s">
        <v>7380</v>
      </c>
      <c r="C1904" s="47">
        <f ca="1">SUMIF([1]Data!$AC$2:$AC$173,C1904,[1]Data!$AD$2:$AD$173)</f>
        <v>0</v>
      </c>
      <c r="D1904" s="51">
        <v>45892</v>
      </c>
      <c r="E1904" s="51">
        <v>45892</v>
      </c>
      <c r="F1904" s="52">
        <v>45892.4103314815</v>
      </c>
      <c r="G1904" s="3" t="s">
        <v>7381</v>
      </c>
      <c r="H1904" s="51"/>
      <c r="I1904" s="2" t="s">
        <v>2487</v>
      </c>
      <c r="J1904" s="3" t="s">
        <v>2488</v>
      </c>
      <c r="K1904" s="2" t="s">
        <v>2489</v>
      </c>
      <c r="L1904" s="2" t="s">
        <v>2490</v>
      </c>
      <c r="M1904" s="3" t="s">
        <v>7382</v>
      </c>
      <c r="N1904" s="2" t="s">
        <v>7383</v>
      </c>
      <c r="O1904" s="2" t="s">
        <v>7384</v>
      </c>
      <c r="P1904" s="2">
        <v>30</v>
      </c>
      <c r="Q1904" s="3" t="s">
        <v>2556</v>
      </c>
      <c r="R1904" s="2" t="s">
        <v>960</v>
      </c>
      <c r="S1904" s="3" t="s">
        <v>2557</v>
      </c>
      <c r="T1904" s="3" t="s">
        <v>2496</v>
      </c>
      <c r="U1904" s="2">
        <v>55595</v>
      </c>
      <c r="V1904" s="2">
        <v>1</v>
      </c>
      <c r="W1904" s="2">
        <v>0</v>
      </c>
      <c r="X1904" s="2" t="s">
        <v>7383</v>
      </c>
      <c r="Z1904" s="51">
        <v>45892.410330590297</v>
      </c>
      <c r="AB1904" s="2" t="s">
        <v>950</v>
      </c>
    </row>
    <row r="1905" spans="1:28" ht="15.75" x14ac:dyDescent="0.25">
      <c r="A1905" s="2">
        <v>1904</v>
      </c>
      <c r="B1905" s="50" t="s">
        <v>7385</v>
      </c>
      <c r="C1905" s="47">
        <f ca="1">SUMIF([1]Data!$AC$2:$AC$173,C1905,[1]Data!$AD$2:$AD$173)</f>
        <v>0</v>
      </c>
      <c r="D1905" s="51">
        <v>45892</v>
      </c>
      <c r="E1905" s="51">
        <v>45892</v>
      </c>
      <c r="F1905" s="52">
        <v>45892.412113275503</v>
      </c>
      <c r="G1905" s="3" t="s">
        <v>7386</v>
      </c>
      <c r="H1905" s="51"/>
      <c r="I1905" s="2" t="s">
        <v>2487</v>
      </c>
      <c r="J1905" s="3" t="s">
        <v>2488</v>
      </c>
      <c r="K1905" s="2" t="s">
        <v>2489</v>
      </c>
      <c r="L1905" s="2" t="s">
        <v>2490</v>
      </c>
      <c r="M1905" s="3" t="s">
        <v>7387</v>
      </c>
      <c r="N1905" s="2" t="s">
        <v>7388</v>
      </c>
      <c r="O1905" s="2" t="s">
        <v>7389</v>
      </c>
      <c r="P1905" s="2">
        <v>10</v>
      </c>
      <c r="Q1905" s="3" t="s">
        <v>2592</v>
      </c>
      <c r="R1905" s="2" t="s">
        <v>959</v>
      </c>
      <c r="S1905" s="3" t="s">
        <v>2593</v>
      </c>
      <c r="T1905" s="3" t="s">
        <v>2496</v>
      </c>
      <c r="U1905" s="2">
        <v>70950</v>
      </c>
      <c r="V1905" s="2">
        <v>4</v>
      </c>
      <c r="W1905" s="2">
        <v>0</v>
      </c>
      <c r="X1905" s="2" t="s">
        <v>7388</v>
      </c>
      <c r="Y1905" s="2" t="s">
        <v>2541</v>
      </c>
      <c r="Z1905" s="51">
        <v>45892.412112303202</v>
      </c>
      <c r="AB1905" s="2" t="s">
        <v>950</v>
      </c>
    </row>
    <row r="1906" spans="1:28" ht="15.75" x14ac:dyDescent="0.25">
      <c r="A1906" s="2">
        <v>1905</v>
      </c>
      <c r="B1906" s="50" t="s">
        <v>7390</v>
      </c>
      <c r="C1906" s="47">
        <f ca="1">SUMIF([1]Data!$AC$2:$AC$173,C1906,[1]Data!$AD$2:$AD$173)</f>
        <v>0</v>
      </c>
      <c r="D1906" s="51">
        <v>45892</v>
      </c>
      <c r="E1906" s="51">
        <v>45892</v>
      </c>
      <c r="F1906" s="52">
        <v>45892.4134732639</v>
      </c>
      <c r="G1906" s="3" t="s">
        <v>7391</v>
      </c>
      <c r="H1906" s="51"/>
      <c r="I1906" s="2" t="s">
        <v>2487</v>
      </c>
      <c r="J1906" s="3" t="s">
        <v>2488</v>
      </c>
      <c r="K1906" s="2" t="s">
        <v>2489</v>
      </c>
      <c r="L1906" s="2" t="s">
        <v>2490</v>
      </c>
      <c r="M1906" s="3" t="s">
        <v>7392</v>
      </c>
      <c r="N1906" s="2" t="s">
        <v>7393</v>
      </c>
      <c r="O1906" s="2" t="s">
        <v>7394</v>
      </c>
      <c r="P1906" s="2">
        <v>10</v>
      </c>
      <c r="Q1906" s="3" t="s">
        <v>2592</v>
      </c>
      <c r="R1906" s="2" t="s">
        <v>959</v>
      </c>
      <c r="S1906" s="3" t="s">
        <v>2593</v>
      </c>
      <c r="T1906" s="3" t="s">
        <v>2496</v>
      </c>
      <c r="U1906" s="2">
        <v>70950</v>
      </c>
      <c r="V1906" s="2">
        <v>1</v>
      </c>
      <c r="W1906" s="2">
        <v>0</v>
      </c>
      <c r="X1906" s="2" t="s">
        <v>7393</v>
      </c>
      <c r="Y1906" s="2" t="s">
        <v>2541</v>
      </c>
      <c r="Z1906" s="51">
        <v>45892.4134724537</v>
      </c>
      <c r="AB1906" s="2" t="s">
        <v>950</v>
      </c>
    </row>
    <row r="1907" spans="1:28" ht="15.75" x14ac:dyDescent="0.25">
      <c r="A1907" s="2">
        <v>1906</v>
      </c>
      <c r="B1907" s="50" t="s">
        <v>7395</v>
      </c>
      <c r="C1907" s="47">
        <f ca="1">SUMIF([1]Data!$AC$2:$AC$173,C1907,[1]Data!$AD$2:$AD$173)</f>
        <v>0</v>
      </c>
      <c r="D1907" s="51">
        <v>45892</v>
      </c>
      <c r="E1907" s="51">
        <v>45897</v>
      </c>
      <c r="F1907" s="52">
        <v>45892.414660416704</v>
      </c>
      <c r="G1907" s="3" t="s">
        <v>7396</v>
      </c>
      <c r="H1907" s="51"/>
      <c r="I1907" s="2" t="s">
        <v>2487</v>
      </c>
      <c r="J1907" s="3" t="s">
        <v>2488</v>
      </c>
      <c r="K1907" s="2" t="s">
        <v>2489</v>
      </c>
      <c r="L1907" s="2" t="s">
        <v>2490</v>
      </c>
      <c r="M1907" s="3" t="s">
        <v>7397</v>
      </c>
      <c r="N1907" s="2" t="s">
        <v>7398</v>
      </c>
      <c r="O1907" s="2" t="s">
        <v>7399</v>
      </c>
      <c r="P1907" s="2">
        <v>10</v>
      </c>
      <c r="Q1907" s="3" t="s">
        <v>2563</v>
      </c>
      <c r="R1907" s="2" t="s">
        <v>961</v>
      </c>
      <c r="S1907" s="3" t="s">
        <v>2564</v>
      </c>
      <c r="T1907" s="3" t="s">
        <v>2496</v>
      </c>
      <c r="U1907" s="2">
        <v>73431</v>
      </c>
      <c r="V1907" s="2">
        <v>1</v>
      </c>
      <c r="W1907" s="2">
        <v>0</v>
      </c>
      <c r="X1907" s="2" t="s">
        <v>7398</v>
      </c>
      <c r="Y1907" s="2" t="s">
        <v>7400</v>
      </c>
      <c r="Z1907" s="51">
        <v>45892.414659456001</v>
      </c>
      <c r="AB1907" s="2" t="s">
        <v>950</v>
      </c>
    </row>
    <row r="1908" spans="1:28" ht="15.75" x14ac:dyDescent="0.25">
      <c r="A1908" s="2">
        <v>1907</v>
      </c>
      <c r="B1908" s="50" t="s">
        <v>7395</v>
      </c>
      <c r="C1908" s="47">
        <f ca="1">SUMIF([1]Data!$AC$2:$AC$173,C1908,[1]Data!$AD$2:$AD$173)</f>
        <v>0</v>
      </c>
      <c r="D1908" s="51">
        <v>45892</v>
      </c>
      <c r="E1908" s="51">
        <v>45897</v>
      </c>
      <c r="F1908" s="52">
        <v>45892.414660416704</v>
      </c>
      <c r="G1908" s="3" t="s">
        <v>7396</v>
      </c>
      <c r="H1908" s="51"/>
      <c r="I1908" s="2" t="s">
        <v>2487</v>
      </c>
      <c r="J1908" s="3" t="s">
        <v>2488</v>
      </c>
      <c r="K1908" s="2" t="s">
        <v>2489</v>
      </c>
      <c r="L1908" s="2" t="s">
        <v>2490</v>
      </c>
      <c r="M1908" s="3" t="s">
        <v>7397</v>
      </c>
      <c r="N1908" s="2" t="s">
        <v>7398</v>
      </c>
      <c r="O1908" s="2" t="s">
        <v>7399</v>
      </c>
      <c r="P1908" s="2">
        <v>20</v>
      </c>
      <c r="Q1908" s="3" t="s">
        <v>2519</v>
      </c>
      <c r="R1908" s="2" t="s">
        <v>951</v>
      </c>
      <c r="S1908" s="3" t="s">
        <v>2520</v>
      </c>
      <c r="T1908" s="3" t="s">
        <v>2496</v>
      </c>
      <c r="U1908" s="2">
        <v>111058</v>
      </c>
      <c r="V1908" s="2">
        <v>1</v>
      </c>
      <c r="W1908" s="2">
        <v>0</v>
      </c>
      <c r="X1908" s="2" t="s">
        <v>7398</v>
      </c>
      <c r="Y1908" s="2" t="s">
        <v>7400</v>
      </c>
      <c r="Z1908" s="51">
        <v>45892.414659456001</v>
      </c>
      <c r="AB1908" s="2" t="s">
        <v>950</v>
      </c>
    </row>
    <row r="1909" spans="1:28" ht="15.75" x14ac:dyDescent="0.25">
      <c r="A1909" s="2">
        <v>1908</v>
      </c>
      <c r="B1909" s="50" t="s">
        <v>7401</v>
      </c>
      <c r="C1909" s="47">
        <f ca="1">SUMIF([1]Data!$AC$2:$AC$173,C1909,[1]Data!$AD$2:$AD$173)</f>
        <v>0</v>
      </c>
      <c r="D1909" s="51">
        <v>45892</v>
      </c>
      <c r="E1909" s="51">
        <v>45897</v>
      </c>
      <c r="F1909" s="52">
        <v>45892.415938657403</v>
      </c>
      <c r="G1909" s="3" t="s">
        <v>7402</v>
      </c>
      <c r="H1909" s="51"/>
      <c r="I1909" s="2" t="s">
        <v>2487</v>
      </c>
      <c r="J1909" s="3" t="s">
        <v>2488</v>
      </c>
      <c r="K1909" s="2" t="s">
        <v>2489</v>
      </c>
      <c r="L1909" s="2" t="s">
        <v>2490</v>
      </c>
      <c r="M1909" s="3" t="s">
        <v>7403</v>
      </c>
      <c r="N1909" s="2" t="s">
        <v>7404</v>
      </c>
      <c r="O1909" s="2" t="s">
        <v>7405</v>
      </c>
      <c r="P1909" s="2">
        <v>10</v>
      </c>
      <c r="Q1909" s="3" t="s">
        <v>2519</v>
      </c>
      <c r="R1909" s="2" t="s">
        <v>951</v>
      </c>
      <c r="S1909" s="3" t="s">
        <v>2520</v>
      </c>
      <c r="T1909" s="3" t="s">
        <v>2496</v>
      </c>
      <c r="U1909" s="2">
        <v>111058</v>
      </c>
      <c r="V1909" s="2">
        <v>3</v>
      </c>
      <c r="W1909" s="2">
        <v>0</v>
      </c>
      <c r="X1909" s="2" t="s">
        <v>7404</v>
      </c>
      <c r="Z1909" s="51">
        <v>45892.415937881902</v>
      </c>
      <c r="AB1909" s="2" t="s">
        <v>950</v>
      </c>
    </row>
    <row r="1910" spans="1:28" ht="15.75" x14ac:dyDescent="0.25">
      <c r="A1910" s="2">
        <v>1909</v>
      </c>
      <c r="B1910" s="50" t="s">
        <v>7406</v>
      </c>
      <c r="C1910" s="47">
        <f ca="1">SUMIF([1]Data!$AC$2:$AC$173,C1910,[1]Data!$AD$2:$AD$173)</f>
        <v>0</v>
      </c>
      <c r="D1910" s="51">
        <v>45892</v>
      </c>
      <c r="E1910" s="51">
        <v>45892</v>
      </c>
      <c r="F1910" s="52">
        <v>45892.416827118097</v>
      </c>
      <c r="G1910" s="3" t="s">
        <v>7407</v>
      </c>
      <c r="H1910" s="51"/>
      <c r="I1910" s="2" t="s">
        <v>2487</v>
      </c>
      <c r="J1910" s="3" t="s">
        <v>2488</v>
      </c>
      <c r="K1910" s="2" t="s">
        <v>2489</v>
      </c>
      <c r="L1910" s="2" t="s">
        <v>2490</v>
      </c>
      <c r="M1910" s="3" t="s">
        <v>7397</v>
      </c>
      <c r="N1910" s="2" t="s">
        <v>7398</v>
      </c>
      <c r="O1910" s="2" t="s">
        <v>7399</v>
      </c>
      <c r="P1910" s="2">
        <v>10</v>
      </c>
      <c r="Q1910" s="3" t="s">
        <v>2510</v>
      </c>
      <c r="R1910" s="2" t="s">
        <v>955</v>
      </c>
      <c r="S1910" s="3" t="s">
        <v>2511</v>
      </c>
      <c r="T1910" s="3" t="s">
        <v>2496</v>
      </c>
      <c r="U1910" s="2">
        <v>46000</v>
      </c>
      <c r="V1910" s="2">
        <v>1</v>
      </c>
      <c r="W1910" s="2">
        <v>0</v>
      </c>
      <c r="X1910" s="2" t="s">
        <v>7398</v>
      </c>
      <c r="Y1910" s="2" t="s">
        <v>7400</v>
      </c>
      <c r="Z1910" s="51">
        <v>45892.416826273096</v>
      </c>
      <c r="AB1910" s="2" t="s">
        <v>950</v>
      </c>
    </row>
    <row r="1911" spans="1:28" ht="15.75" x14ac:dyDescent="0.25">
      <c r="A1911" s="2">
        <v>1910</v>
      </c>
      <c r="B1911" s="50" t="s">
        <v>7408</v>
      </c>
      <c r="C1911" s="47">
        <f ca="1">SUMIF([1]Data!$AC$2:$AC$173,C1911,[1]Data!$AD$2:$AD$173)</f>
        <v>0</v>
      </c>
      <c r="D1911" s="51">
        <v>45892</v>
      </c>
      <c r="E1911" s="51">
        <v>45897</v>
      </c>
      <c r="F1911" s="52">
        <v>45892.420909803201</v>
      </c>
      <c r="G1911" s="3" t="s">
        <v>7409</v>
      </c>
      <c r="H1911" s="51"/>
      <c r="I1911" s="2" t="s">
        <v>2487</v>
      </c>
      <c r="J1911" s="3" t="s">
        <v>2488</v>
      </c>
      <c r="K1911" s="2" t="s">
        <v>2489</v>
      </c>
      <c r="L1911" s="2" t="s">
        <v>2490</v>
      </c>
      <c r="M1911" s="3" t="s">
        <v>3827</v>
      </c>
      <c r="N1911" s="2" t="s">
        <v>3828</v>
      </c>
      <c r="O1911" s="2" t="s">
        <v>3829</v>
      </c>
      <c r="P1911" s="2">
        <v>10</v>
      </c>
      <c r="Q1911" s="3" t="s">
        <v>2519</v>
      </c>
      <c r="R1911" s="2" t="s">
        <v>951</v>
      </c>
      <c r="S1911" s="3" t="s">
        <v>2520</v>
      </c>
      <c r="T1911" s="3" t="s">
        <v>2496</v>
      </c>
      <c r="U1911" s="2">
        <v>111058</v>
      </c>
      <c r="V1911" s="2">
        <v>2</v>
      </c>
      <c r="W1911" s="2">
        <v>0</v>
      </c>
      <c r="X1911" s="2" t="s">
        <v>3828</v>
      </c>
      <c r="Y1911" s="2" t="s">
        <v>2541</v>
      </c>
      <c r="Z1911" s="51">
        <v>45892.420908993103</v>
      </c>
      <c r="AA1911" s="2" t="s">
        <v>7410</v>
      </c>
      <c r="AB1911" s="2" t="s">
        <v>950</v>
      </c>
    </row>
    <row r="1912" spans="1:28" ht="15.75" x14ac:dyDescent="0.25">
      <c r="A1912" s="2">
        <v>1911</v>
      </c>
      <c r="B1912" s="50" t="s">
        <v>7411</v>
      </c>
      <c r="C1912" s="47">
        <f ca="1">SUMIF([1]Data!$AC$2:$AC$173,C1912,[1]Data!$AD$2:$AD$173)</f>
        <v>0</v>
      </c>
      <c r="D1912" s="51">
        <v>45892</v>
      </c>
      <c r="E1912" s="51">
        <v>45892</v>
      </c>
      <c r="F1912" s="52">
        <v>45892.421912118101</v>
      </c>
      <c r="G1912" s="3" t="s">
        <v>7412</v>
      </c>
      <c r="H1912" s="51"/>
      <c r="I1912" s="2" t="s">
        <v>2487</v>
      </c>
      <c r="J1912" s="3" t="s">
        <v>2488</v>
      </c>
      <c r="K1912" s="2" t="s">
        <v>2489</v>
      </c>
      <c r="L1912" s="2" t="s">
        <v>2490</v>
      </c>
      <c r="M1912" s="3" t="s">
        <v>7413</v>
      </c>
      <c r="N1912" s="2" t="s">
        <v>7414</v>
      </c>
      <c r="O1912" s="2" t="s">
        <v>7415</v>
      </c>
      <c r="P1912" s="2">
        <v>10</v>
      </c>
      <c r="Q1912" s="3" t="s">
        <v>2510</v>
      </c>
      <c r="R1912" s="2" t="s">
        <v>955</v>
      </c>
      <c r="S1912" s="3" t="s">
        <v>2511</v>
      </c>
      <c r="T1912" s="3" t="s">
        <v>2496</v>
      </c>
      <c r="U1912" s="2">
        <v>46000</v>
      </c>
      <c r="V1912" s="2">
        <v>1</v>
      </c>
      <c r="W1912" s="2">
        <v>0</v>
      </c>
      <c r="X1912" s="2" t="s">
        <v>7414</v>
      </c>
      <c r="Z1912" s="51">
        <v>45892.421911076402</v>
      </c>
      <c r="AB1912" s="2" t="s">
        <v>950</v>
      </c>
    </row>
    <row r="1913" spans="1:28" ht="15.75" x14ac:dyDescent="0.25">
      <c r="A1913" s="2">
        <v>1912</v>
      </c>
      <c r="B1913" s="50" t="s">
        <v>7411</v>
      </c>
      <c r="C1913" s="47">
        <f ca="1">SUMIF([1]Data!$AC$2:$AC$173,C1913,[1]Data!$AD$2:$AD$173)</f>
        <v>0</v>
      </c>
      <c r="D1913" s="51">
        <v>45892</v>
      </c>
      <c r="E1913" s="51">
        <v>45892</v>
      </c>
      <c r="F1913" s="52">
        <v>45892.421912118101</v>
      </c>
      <c r="G1913" s="3" t="s">
        <v>7412</v>
      </c>
      <c r="H1913" s="51"/>
      <c r="I1913" s="2" t="s">
        <v>2487</v>
      </c>
      <c r="J1913" s="3" t="s">
        <v>2488</v>
      </c>
      <c r="K1913" s="2" t="s">
        <v>2489</v>
      </c>
      <c r="L1913" s="2" t="s">
        <v>2490</v>
      </c>
      <c r="M1913" s="3" t="s">
        <v>7413</v>
      </c>
      <c r="N1913" s="2" t="s">
        <v>7414</v>
      </c>
      <c r="O1913" s="2" t="s">
        <v>7415</v>
      </c>
      <c r="P1913" s="2">
        <v>20</v>
      </c>
      <c r="Q1913" s="3" t="s">
        <v>2519</v>
      </c>
      <c r="R1913" s="2" t="s">
        <v>951</v>
      </c>
      <c r="S1913" s="3" t="s">
        <v>2520</v>
      </c>
      <c r="T1913" s="3" t="s">
        <v>2496</v>
      </c>
      <c r="U1913" s="2">
        <v>111058</v>
      </c>
      <c r="V1913" s="2">
        <v>2</v>
      </c>
      <c r="W1913" s="2">
        <v>0</v>
      </c>
      <c r="X1913" s="2" t="s">
        <v>7414</v>
      </c>
      <c r="Z1913" s="51">
        <v>45892.421911076402</v>
      </c>
      <c r="AB1913" s="2" t="s">
        <v>950</v>
      </c>
    </row>
    <row r="1914" spans="1:28" ht="15.75" x14ac:dyDescent="0.25">
      <c r="A1914" s="2">
        <v>1913</v>
      </c>
      <c r="B1914" s="50" t="s">
        <v>7416</v>
      </c>
      <c r="C1914" s="47">
        <f ca="1">SUMIF([1]Data!$AC$2:$AC$173,C1914,[1]Data!$AD$2:$AD$173)</f>
        <v>0</v>
      </c>
      <c r="D1914" s="51">
        <v>45892</v>
      </c>
      <c r="E1914" s="51">
        <v>45892</v>
      </c>
      <c r="F1914" s="52">
        <v>45892.427761076397</v>
      </c>
      <c r="G1914" s="3" t="s">
        <v>7417</v>
      </c>
      <c r="H1914" s="51"/>
      <c r="I1914" s="2" t="s">
        <v>2487</v>
      </c>
      <c r="J1914" s="3" t="s">
        <v>2488</v>
      </c>
      <c r="K1914" s="2" t="s">
        <v>2489</v>
      </c>
      <c r="L1914" s="2" t="s">
        <v>2490</v>
      </c>
      <c r="M1914" s="3" t="s">
        <v>7418</v>
      </c>
      <c r="N1914" s="2" t="s">
        <v>7419</v>
      </c>
      <c r="O1914" s="2" t="s">
        <v>7420</v>
      </c>
      <c r="P1914" s="2">
        <v>10</v>
      </c>
      <c r="Q1914" s="3" t="s">
        <v>2528</v>
      </c>
      <c r="R1914" s="2" t="s">
        <v>965</v>
      </c>
      <c r="S1914" s="3" t="s">
        <v>2529</v>
      </c>
      <c r="T1914" s="3" t="s">
        <v>2496</v>
      </c>
      <c r="U1914" s="2">
        <v>74250</v>
      </c>
      <c r="V1914" s="2">
        <v>1</v>
      </c>
      <c r="W1914" s="2">
        <v>0</v>
      </c>
      <c r="X1914" s="2" t="s">
        <v>7419</v>
      </c>
      <c r="Z1914" s="51">
        <v>45892.427759837999</v>
      </c>
      <c r="AB1914" s="2" t="s">
        <v>950</v>
      </c>
    </row>
    <row r="1915" spans="1:28" ht="15.75" x14ac:dyDescent="0.25">
      <c r="A1915" s="2">
        <v>1914</v>
      </c>
      <c r="B1915" s="50" t="s">
        <v>7416</v>
      </c>
      <c r="C1915" s="47">
        <f ca="1">SUMIF([1]Data!$AC$2:$AC$173,C1915,[1]Data!$AD$2:$AD$173)</f>
        <v>0</v>
      </c>
      <c r="D1915" s="51">
        <v>45892</v>
      </c>
      <c r="E1915" s="51">
        <v>45892</v>
      </c>
      <c r="F1915" s="52">
        <v>45892.427761076397</v>
      </c>
      <c r="G1915" s="3" t="s">
        <v>7417</v>
      </c>
      <c r="H1915" s="51"/>
      <c r="I1915" s="2" t="s">
        <v>2487</v>
      </c>
      <c r="J1915" s="3" t="s">
        <v>2488</v>
      </c>
      <c r="K1915" s="2" t="s">
        <v>2489</v>
      </c>
      <c r="L1915" s="2" t="s">
        <v>2490</v>
      </c>
      <c r="M1915" s="3" t="s">
        <v>7418</v>
      </c>
      <c r="N1915" s="2" t="s">
        <v>7419</v>
      </c>
      <c r="O1915" s="2" t="s">
        <v>7420</v>
      </c>
      <c r="P1915" s="2">
        <v>20</v>
      </c>
      <c r="Q1915" s="3" t="s">
        <v>2502</v>
      </c>
      <c r="R1915" s="2" t="s">
        <v>981</v>
      </c>
      <c r="S1915" s="3" t="s">
        <v>2503</v>
      </c>
      <c r="T1915" s="3" t="s">
        <v>2496</v>
      </c>
      <c r="U1915" s="2">
        <v>50182</v>
      </c>
      <c r="V1915" s="2">
        <v>2</v>
      </c>
      <c r="W1915" s="2">
        <v>0</v>
      </c>
      <c r="X1915" s="2" t="s">
        <v>7419</v>
      </c>
      <c r="Z1915" s="51">
        <v>45892.427759837999</v>
      </c>
      <c r="AB1915" s="2" t="s">
        <v>950</v>
      </c>
    </row>
    <row r="1916" spans="1:28" ht="15.75" x14ac:dyDescent="0.25">
      <c r="A1916" s="2">
        <v>1915</v>
      </c>
      <c r="B1916" s="50" t="s">
        <v>7416</v>
      </c>
      <c r="C1916" s="47">
        <f ca="1">SUMIF([1]Data!$AC$2:$AC$173,C1916,[1]Data!$AD$2:$AD$173)</f>
        <v>0</v>
      </c>
      <c r="D1916" s="51">
        <v>45892</v>
      </c>
      <c r="E1916" s="51">
        <v>45892</v>
      </c>
      <c r="F1916" s="52">
        <v>45892.427761076397</v>
      </c>
      <c r="G1916" s="3" t="s">
        <v>7417</v>
      </c>
      <c r="H1916" s="51"/>
      <c r="I1916" s="2" t="s">
        <v>2487</v>
      </c>
      <c r="J1916" s="3" t="s">
        <v>2488</v>
      </c>
      <c r="K1916" s="2" t="s">
        <v>2489</v>
      </c>
      <c r="L1916" s="2" t="s">
        <v>2490</v>
      </c>
      <c r="M1916" s="3" t="s">
        <v>7418</v>
      </c>
      <c r="N1916" s="2" t="s">
        <v>7419</v>
      </c>
      <c r="O1916" s="2" t="s">
        <v>7420</v>
      </c>
      <c r="P1916" s="2">
        <v>30</v>
      </c>
      <c r="Q1916" s="3" t="s">
        <v>2510</v>
      </c>
      <c r="R1916" s="2" t="s">
        <v>955</v>
      </c>
      <c r="S1916" s="3" t="s">
        <v>2511</v>
      </c>
      <c r="T1916" s="3" t="s">
        <v>2496</v>
      </c>
      <c r="U1916" s="2">
        <v>46000</v>
      </c>
      <c r="V1916" s="2">
        <v>1</v>
      </c>
      <c r="W1916" s="2">
        <v>0</v>
      </c>
      <c r="X1916" s="2" t="s">
        <v>7419</v>
      </c>
      <c r="Z1916" s="51">
        <v>45892.427759837999</v>
      </c>
      <c r="AB1916" s="2" t="s">
        <v>950</v>
      </c>
    </row>
    <row r="1917" spans="1:28" ht="15.75" x14ac:dyDescent="0.25">
      <c r="A1917" s="2">
        <v>1916</v>
      </c>
      <c r="B1917" s="50" t="s">
        <v>7421</v>
      </c>
      <c r="C1917" s="47">
        <f ca="1">SUMIF([1]Data!$AC$2:$AC$173,C1917,[1]Data!$AD$2:$AD$173)</f>
        <v>0</v>
      </c>
      <c r="D1917" s="51">
        <v>45892</v>
      </c>
      <c r="E1917" s="51">
        <v>45892</v>
      </c>
      <c r="F1917" s="52">
        <v>45892.432132094902</v>
      </c>
      <c r="G1917" s="3" t="s">
        <v>7422</v>
      </c>
      <c r="H1917" s="51"/>
      <c r="I1917" s="2" t="s">
        <v>2487</v>
      </c>
      <c r="J1917" s="3" t="s">
        <v>2488</v>
      </c>
      <c r="K1917" s="2" t="s">
        <v>2489</v>
      </c>
      <c r="L1917" s="2" t="s">
        <v>2490</v>
      </c>
      <c r="M1917" s="3" t="s">
        <v>3365</v>
      </c>
      <c r="N1917" s="2" t="s">
        <v>3366</v>
      </c>
      <c r="O1917" s="2" t="s">
        <v>3367</v>
      </c>
      <c r="P1917" s="2">
        <v>10</v>
      </c>
      <c r="Q1917" s="3" t="s">
        <v>2528</v>
      </c>
      <c r="R1917" s="2" t="s">
        <v>965</v>
      </c>
      <c r="S1917" s="3" t="s">
        <v>2529</v>
      </c>
      <c r="T1917" s="3" t="s">
        <v>2496</v>
      </c>
      <c r="U1917" s="2">
        <v>74250</v>
      </c>
      <c r="V1917" s="2">
        <v>2</v>
      </c>
      <c r="W1917" s="2">
        <v>0</v>
      </c>
      <c r="X1917" s="2" t="s">
        <v>3368</v>
      </c>
      <c r="Y1917" s="2" t="s">
        <v>3369</v>
      </c>
      <c r="Z1917" s="51">
        <v>45892.432130902802</v>
      </c>
      <c r="AB1917" s="2" t="s">
        <v>950</v>
      </c>
    </row>
    <row r="1918" spans="1:28" ht="15.75" x14ac:dyDescent="0.25">
      <c r="A1918" s="2">
        <v>1917</v>
      </c>
      <c r="B1918" s="50" t="s">
        <v>7423</v>
      </c>
      <c r="C1918" s="47">
        <f ca="1">SUMIF([1]Data!$AC$2:$AC$173,C1918,[1]Data!$AD$2:$AD$173)</f>
        <v>0</v>
      </c>
      <c r="D1918" s="51">
        <v>45892</v>
      </c>
      <c r="E1918" s="51">
        <v>45892</v>
      </c>
      <c r="F1918" s="52">
        <v>45892.437980902803</v>
      </c>
      <c r="G1918" s="3" t="s">
        <v>7424</v>
      </c>
      <c r="H1918" s="51"/>
      <c r="I1918" s="2" t="s">
        <v>2487</v>
      </c>
      <c r="J1918" s="3" t="s">
        <v>2488</v>
      </c>
      <c r="K1918" s="2" t="s">
        <v>2489</v>
      </c>
      <c r="L1918" s="2" t="s">
        <v>2490</v>
      </c>
      <c r="M1918" s="3" t="s">
        <v>7425</v>
      </c>
      <c r="N1918" s="2" t="s">
        <v>7426</v>
      </c>
      <c r="O1918" s="2" t="s">
        <v>7427</v>
      </c>
      <c r="P1918" s="2">
        <v>10</v>
      </c>
      <c r="Q1918" s="3" t="s">
        <v>2502</v>
      </c>
      <c r="R1918" s="2" t="s">
        <v>981</v>
      </c>
      <c r="S1918" s="3" t="s">
        <v>2503</v>
      </c>
      <c r="T1918" s="3" t="s">
        <v>2496</v>
      </c>
      <c r="U1918" s="2">
        <v>50182</v>
      </c>
      <c r="V1918" s="2">
        <v>1</v>
      </c>
      <c r="W1918" s="2">
        <v>0</v>
      </c>
      <c r="X1918" s="2" t="s">
        <v>7426</v>
      </c>
      <c r="Z1918" s="51">
        <v>45892.437979745402</v>
      </c>
      <c r="AB1918" s="2" t="s">
        <v>950</v>
      </c>
    </row>
    <row r="1919" spans="1:28" ht="15.75" x14ac:dyDescent="0.25">
      <c r="A1919" s="2">
        <v>1918</v>
      </c>
      <c r="B1919" s="50" t="s">
        <v>7423</v>
      </c>
      <c r="C1919" s="47">
        <f ca="1">SUMIF([1]Data!$AC$2:$AC$173,C1919,[1]Data!$AD$2:$AD$173)</f>
        <v>0</v>
      </c>
      <c r="D1919" s="51">
        <v>45892</v>
      </c>
      <c r="E1919" s="51">
        <v>45892</v>
      </c>
      <c r="F1919" s="52">
        <v>45892.437980902803</v>
      </c>
      <c r="G1919" s="3" t="s">
        <v>7424</v>
      </c>
      <c r="H1919" s="51"/>
      <c r="I1919" s="2" t="s">
        <v>2487</v>
      </c>
      <c r="J1919" s="3" t="s">
        <v>2488</v>
      </c>
      <c r="K1919" s="2" t="s">
        <v>2489</v>
      </c>
      <c r="L1919" s="2" t="s">
        <v>2490</v>
      </c>
      <c r="M1919" s="3" t="s">
        <v>7425</v>
      </c>
      <c r="N1919" s="2" t="s">
        <v>7426</v>
      </c>
      <c r="O1919" s="2" t="s">
        <v>7427</v>
      </c>
      <c r="P1919" s="2">
        <v>20</v>
      </c>
      <c r="Q1919" s="3" t="s">
        <v>2510</v>
      </c>
      <c r="R1919" s="2" t="s">
        <v>955</v>
      </c>
      <c r="S1919" s="3" t="s">
        <v>2511</v>
      </c>
      <c r="T1919" s="3" t="s">
        <v>2496</v>
      </c>
      <c r="U1919" s="2">
        <v>46000</v>
      </c>
      <c r="V1919" s="2">
        <v>1</v>
      </c>
      <c r="W1919" s="2">
        <v>0</v>
      </c>
      <c r="X1919" s="2" t="s">
        <v>7426</v>
      </c>
      <c r="Z1919" s="51">
        <v>45892.437979745402</v>
      </c>
      <c r="AB1919" s="2" t="s">
        <v>950</v>
      </c>
    </row>
    <row r="1920" spans="1:28" ht="15.75" x14ac:dyDescent="0.25">
      <c r="A1920" s="2">
        <v>1919</v>
      </c>
      <c r="B1920" s="50" t="s">
        <v>7428</v>
      </c>
      <c r="C1920" s="47">
        <f ca="1">SUMIF([1]Data!$AC$2:$AC$173,C1920,[1]Data!$AD$2:$AD$173)</f>
        <v>0</v>
      </c>
      <c r="D1920" s="51">
        <v>45892</v>
      </c>
      <c r="E1920" s="51">
        <v>45897</v>
      </c>
      <c r="F1920" s="52">
        <v>45892.444443020802</v>
      </c>
      <c r="G1920" s="3" t="s">
        <v>7429</v>
      </c>
      <c r="H1920" s="51"/>
      <c r="I1920" s="2" t="s">
        <v>2487</v>
      </c>
      <c r="J1920" s="3" t="s">
        <v>2488</v>
      </c>
      <c r="K1920" s="2" t="s">
        <v>2489</v>
      </c>
      <c r="L1920" s="2" t="s">
        <v>2490</v>
      </c>
      <c r="M1920" s="3" t="s">
        <v>7430</v>
      </c>
      <c r="N1920" s="2" t="s">
        <v>7431</v>
      </c>
      <c r="O1920" s="2" t="s">
        <v>7432</v>
      </c>
      <c r="P1920" s="2">
        <v>10</v>
      </c>
      <c r="Q1920" s="3" t="s">
        <v>2556</v>
      </c>
      <c r="R1920" s="2" t="s">
        <v>960</v>
      </c>
      <c r="S1920" s="3" t="s">
        <v>2557</v>
      </c>
      <c r="T1920" s="3" t="s">
        <v>2496</v>
      </c>
      <c r="U1920" s="2">
        <v>55595</v>
      </c>
      <c r="V1920" s="2">
        <v>5</v>
      </c>
      <c r="W1920" s="2">
        <v>0</v>
      </c>
      <c r="X1920" s="2" t="s">
        <v>7433</v>
      </c>
      <c r="Y1920" s="2" t="s">
        <v>2541</v>
      </c>
      <c r="Z1920" s="51">
        <v>45892.444441666703</v>
      </c>
      <c r="AB1920" s="2" t="s">
        <v>950</v>
      </c>
    </row>
    <row r="1921" spans="1:28" ht="15.75" x14ac:dyDescent="0.25">
      <c r="A1921" s="2">
        <v>1920</v>
      </c>
      <c r="B1921" s="50" t="s">
        <v>7434</v>
      </c>
      <c r="C1921" s="47">
        <f ca="1">SUMIF([1]Data!$AC$2:$AC$173,C1921,[1]Data!$AD$2:$AD$173)</f>
        <v>0</v>
      </c>
      <c r="D1921" s="51">
        <v>45892</v>
      </c>
      <c r="E1921" s="51">
        <v>45892</v>
      </c>
      <c r="F1921" s="52">
        <v>45892.444850034699</v>
      </c>
      <c r="G1921" s="3" t="s">
        <v>7435</v>
      </c>
      <c r="H1921" s="51"/>
      <c r="I1921" s="2" t="s">
        <v>2487</v>
      </c>
      <c r="J1921" s="3" t="s">
        <v>2488</v>
      </c>
      <c r="K1921" s="2" t="s">
        <v>2489</v>
      </c>
      <c r="L1921" s="2" t="s">
        <v>2490</v>
      </c>
      <c r="M1921" s="3" t="s">
        <v>2653</v>
      </c>
      <c r="N1921" s="2" t="s">
        <v>2654</v>
      </c>
      <c r="O1921" s="2" t="s">
        <v>2655</v>
      </c>
      <c r="P1921" s="2">
        <v>10</v>
      </c>
      <c r="Q1921" s="3" t="s">
        <v>2592</v>
      </c>
      <c r="R1921" s="2" t="s">
        <v>959</v>
      </c>
      <c r="S1921" s="3" t="s">
        <v>2593</v>
      </c>
      <c r="T1921" s="3" t="s">
        <v>2496</v>
      </c>
      <c r="U1921" s="2">
        <v>70950</v>
      </c>
      <c r="V1921" s="2">
        <v>1</v>
      </c>
      <c r="W1921" s="2">
        <v>0</v>
      </c>
      <c r="X1921" s="2" t="s">
        <v>2654</v>
      </c>
      <c r="Z1921" s="51">
        <v>45892.444848993102</v>
      </c>
      <c r="AB1921" s="2" t="s">
        <v>950</v>
      </c>
    </row>
    <row r="1922" spans="1:28" ht="15.75" x14ac:dyDescent="0.25">
      <c r="A1922" s="2">
        <v>1921</v>
      </c>
      <c r="B1922" s="50" t="s">
        <v>7436</v>
      </c>
      <c r="C1922" s="47">
        <f ca="1">SUMIF([1]Data!$AC$2:$AC$173,C1922,[1]Data!$AD$2:$AD$173)</f>
        <v>0</v>
      </c>
      <c r="D1922" s="51">
        <v>45892</v>
      </c>
      <c r="E1922" s="51">
        <v>45892</v>
      </c>
      <c r="F1922" s="52">
        <v>45892.448472951401</v>
      </c>
      <c r="G1922" s="3" t="s">
        <v>7437</v>
      </c>
      <c r="H1922" s="51"/>
      <c r="I1922" s="2" t="s">
        <v>2487</v>
      </c>
      <c r="J1922" s="3" t="s">
        <v>2488</v>
      </c>
      <c r="K1922" s="2" t="s">
        <v>2489</v>
      </c>
      <c r="L1922" s="2" t="s">
        <v>2490</v>
      </c>
      <c r="M1922" s="3" t="s">
        <v>7438</v>
      </c>
      <c r="N1922" s="2" t="s">
        <v>7439</v>
      </c>
      <c r="O1922" s="2" t="s">
        <v>7440</v>
      </c>
      <c r="P1922" s="2">
        <v>10</v>
      </c>
      <c r="Q1922" s="3" t="s">
        <v>2528</v>
      </c>
      <c r="R1922" s="2" t="s">
        <v>965</v>
      </c>
      <c r="S1922" s="3" t="s">
        <v>2529</v>
      </c>
      <c r="T1922" s="3" t="s">
        <v>2496</v>
      </c>
      <c r="U1922" s="2">
        <v>74250</v>
      </c>
      <c r="V1922" s="2">
        <v>8</v>
      </c>
      <c r="W1922" s="2">
        <v>0</v>
      </c>
      <c r="X1922" s="2" t="s">
        <v>7441</v>
      </c>
      <c r="Z1922" s="51">
        <v>45892.448472766198</v>
      </c>
      <c r="AB1922" s="2" t="s">
        <v>950</v>
      </c>
    </row>
    <row r="1923" spans="1:28" ht="15.75" x14ac:dyDescent="0.25">
      <c r="A1923" s="2">
        <v>1922</v>
      </c>
      <c r="B1923" s="50" t="s">
        <v>7436</v>
      </c>
      <c r="C1923" s="47">
        <f ca="1">SUMIF([1]Data!$AC$2:$AC$173,C1923,[1]Data!$AD$2:$AD$173)</f>
        <v>0</v>
      </c>
      <c r="D1923" s="51">
        <v>45892</v>
      </c>
      <c r="E1923" s="51">
        <v>45892</v>
      </c>
      <c r="F1923" s="52">
        <v>45892.448472951401</v>
      </c>
      <c r="G1923" s="3" t="s">
        <v>7437</v>
      </c>
      <c r="H1923" s="51"/>
      <c r="I1923" s="2" t="s">
        <v>2487</v>
      </c>
      <c r="J1923" s="3" t="s">
        <v>2488</v>
      </c>
      <c r="K1923" s="2" t="s">
        <v>2489</v>
      </c>
      <c r="L1923" s="2" t="s">
        <v>2490</v>
      </c>
      <c r="M1923" s="3" t="s">
        <v>7438</v>
      </c>
      <c r="N1923" s="2" t="s">
        <v>7439</v>
      </c>
      <c r="O1923" s="2" t="s">
        <v>7440</v>
      </c>
      <c r="P1923" s="2">
        <v>20</v>
      </c>
      <c r="Q1923" s="3" t="s">
        <v>2547</v>
      </c>
      <c r="R1923" s="2" t="s">
        <v>994</v>
      </c>
      <c r="S1923" s="3" t="s">
        <v>2548</v>
      </c>
      <c r="T1923" s="3" t="s">
        <v>2496</v>
      </c>
      <c r="U1923" s="2">
        <v>111606</v>
      </c>
      <c r="V1923" s="2">
        <v>2</v>
      </c>
      <c r="W1923" s="2">
        <v>0</v>
      </c>
      <c r="X1923" s="2" t="s">
        <v>7441</v>
      </c>
      <c r="Z1923" s="51">
        <v>45892.448472766198</v>
      </c>
      <c r="AB1923" s="2" t="s">
        <v>950</v>
      </c>
    </row>
    <row r="1924" spans="1:28" ht="15.75" x14ac:dyDescent="0.25">
      <c r="A1924" s="2">
        <v>1923</v>
      </c>
      <c r="B1924" s="50" t="s">
        <v>7436</v>
      </c>
      <c r="C1924" s="47">
        <f ca="1">SUMIF([1]Data!$AC$2:$AC$173,C1924,[1]Data!$AD$2:$AD$173)</f>
        <v>0</v>
      </c>
      <c r="D1924" s="51">
        <v>45892</v>
      </c>
      <c r="E1924" s="51">
        <v>45892</v>
      </c>
      <c r="F1924" s="52">
        <v>45892.448472951401</v>
      </c>
      <c r="G1924" s="3" t="s">
        <v>7437</v>
      </c>
      <c r="H1924" s="51"/>
      <c r="I1924" s="2" t="s">
        <v>2487</v>
      </c>
      <c r="J1924" s="3" t="s">
        <v>2488</v>
      </c>
      <c r="K1924" s="2" t="s">
        <v>2489</v>
      </c>
      <c r="L1924" s="2" t="s">
        <v>2490</v>
      </c>
      <c r="M1924" s="3" t="s">
        <v>7438</v>
      </c>
      <c r="N1924" s="2" t="s">
        <v>7439</v>
      </c>
      <c r="O1924" s="2" t="s">
        <v>7440</v>
      </c>
      <c r="P1924" s="2">
        <v>30</v>
      </c>
      <c r="Q1924" s="3" t="s">
        <v>2502</v>
      </c>
      <c r="R1924" s="2" t="s">
        <v>981</v>
      </c>
      <c r="S1924" s="3" t="s">
        <v>2503</v>
      </c>
      <c r="T1924" s="3" t="s">
        <v>2496</v>
      </c>
      <c r="U1924" s="2">
        <v>50182</v>
      </c>
      <c r="V1924" s="2">
        <v>1</v>
      </c>
      <c r="W1924" s="2">
        <v>0</v>
      </c>
      <c r="X1924" s="2" t="s">
        <v>7441</v>
      </c>
      <c r="Z1924" s="51">
        <v>45892.448472766198</v>
      </c>
      <c r="AB1924" s="2" t="s">
        <v>950</v>
      </c>
    </row>
    <row r="1925" spans="1:28" ht="15.75" x14ac:dyDescent="0.25">
      <c r="A1925" s="2">
        <v>1924</v>
      </c>
      <c r="B1925" s="50" t="s">
        <v>7436</v>
      </c>
      <c r="C1925" s="47">
        <f ca="1">SUMIF([1]Data!$AC$2:$AC$173,C1925,[1]Data!$AD$2:$AD$173)</f>
        <v>0</v>
      </c>
      <c r="D1925" s="51">
        <v>45892</v>
      </c>
      <c r="E1925" s="51">
        <v>45892</v>
      </c>
      <c r="F1925" s="52">
        <v>45892.448472951401</v>
      </c>
      <c r="G1925" s="3" t="s">
        <v>7437</v>
      </c>
      <c r="H1925" s="51"/>
      <c r="I1925" s="2" t="s">
        <v>2487</v>
      </c>
      <c r="J1925" s="3" t="s">
        <v>2488</v>
      </c>
      <c r="K1925" s="2" t="s">
        <v>2489</v>
      </c>
      <c r="L1925" s="2" t="s">
        <v>2490</v>
      </c>
      <c r="M1925" s="3" t="s">
        <v>7438</v>
      </c>
      <c r="N1925" s="2" t="s">
        <v>7439</v>
      </c>
      <c r="O1925" s="2" t="s">
        <v>7440</v>
      </c>
      <c r="P1925" s="2">
        <v>40</v>
      </c>
      <c r="Q1925" s="3" t="s">
        <v>2592</v>
      </c>
      <c r="R1925" s="2" t="s">
        <v>959</v>
      </c>
      <c r="S1925" s="3" t="s">
        <v>2593</v>
      </c>
      <c r="T1925" s="3" t="s">
        <v>2496</v>
      </c>
      <c r="U1925" s="2">
        <v>70950</v>
      </c>
      <c r="V1925" s="2">
        <v>3</v>
      </c>
      <c r="W1925" s="2">
        <v>0</v>
      </c>
      <c r="X1925" s="2" t="s">
        <v>7441</v>
      </c>
      <c r="Z1925" s="51">
        <v>45892.448472766198</v>
      </c>
      <c r="AB1925" s="2" t="s">
        <v>950</v>
      </c>
    </row>
    <row r="1926" spans="1:28" ht="15.75" x14ac:dyDescent="0.25">
      <c r="A1926" s="2">
        <v>1925</v>
      </c>
      <c r="B1926" s="50" t="s">
        <v>7442</v>
      </c>
      <c r="C1926" s="47">
        <f ca="1">SUMIF([1]Data!$AC$2:$AC$173,C1926,[1]Data!$AD$2:$AD$173)</f>
        <v>0</v>
      </c>
      <c r="D1926" s="51">
        <v>45892</v>
      </c>
      <c r="E1926" s="51">
        <v>45892</v>
      </c>
      <c r="F1926" s="52">
        <v>45892.451955937497</v>
      </c>
      <c r="G1926" s="3" t="s">
        <v>7443</v>
      </c>
      <c r="H1926" s="51"/>
      <c r="I1926" s="2" t="s">
        <v>2487</v>
      </c>
      <c r="J1926" s="3" t="s">
        <v>2488</v>
      </c>
      <c r="K1926" s="2" t="s">
        <v>2489</v>
      </c>
      <c r="L1926" s="2" t="s">
        <v>2490</v>
      </c>
      <c r="M1926" s="3" t="s">
        <v>7444</v>
      </c>
      <c r="N1926" s="2" t="s">
        <v>7445</v>
      </c>
      <c r="O1926" s="2" t="s">
        <v>7446</v>
      </c>
      <c r="P1926" s="2">
        <v>10</v>
      </c>
      <c r="Q1926" s="3" t="s">
        <v>2528</v>
      </c>
      <c r="R1926" s="2" t="s">
        <v>965</v>
      </c>
      <c r="S1926" s="3" t="s">
        <v>2529</v>
      </c>
      <c r="T1926" s="3" t="s">
        <v>2496</v>
      </c>
      <c r="U1926" s="2">
        <v>74250</v>
      </c>
      <c r="V1926" s="2">
        <v>1</v>
      </c>
      <c r="W1926" s="2">
        <v>0</v>
      </c>
      <c r="X1926" s="2" t="s">
        <v>7447</v>
      </c>
      <c r="Z1926" s="51">
        <v>45892.451954594901</v>
      </c>
      <c r="AB1926" s="2" t="s">
        <v>950</v>
      </c>
    </row>
    <row r="1927" spans="1:28" ht="15.75" x14ac:dyDescent="0.25">
      <c r="A1927" s="2">
        <v>1926</v>
      </c>
      <c r="B1927" s="50" t="s">
        <v>7448</v>
      </c>
      <c r="C1927" s="47">
        <f ca="1">SUMIF([1]Data!$AC$2:$AC$173,C1927,[1]Data!$AD$2:$AD$173)</f>
        <v>0</v>
      </c>
      <c r="D1927" s="51">
        <v>45892</v>
      </c>
      <c r="E1927" s="51">
        <v>45892</v>
      </c>
      <c r="F1927" s="52">
        <v>45892.454109143502</v>
      </c>
      <c r="G1927" s="3" t="s">
        <v>7449</v>
      </c>
      <c r="H1927" s="51"/>
      <c r="I1927" s="2" t="s">
        <v>2487</v>
      </c>
      <c r="J1927" s="3" t="s">
        <v>2488</v>
      </c>
      <c r="K1927" s="2" t="s">
        <v>2489</v>
      </c>
      <c r="L1927" s="2" t="s">
        <v>2490</v>
      </c>
      <c r="M1927" s="3" t="s">
        <v>7450</v>
      </c>
      <c r="N1927" s="2" t="s">
        <v>7451</v>
      </c>
      <c r="O1927" s="2" t="s">
        <v>7452</v>
      </c>
      <c r="P1927" s="2">
        <v>10</v>
      </c>
      <c r="Q1927" s="3" t="s">
        <v>2510</v>
      </c>
      <c r="R1927" s="2" t="s">
        <v>955</v>
      </c>
      <c r="S1927" s="3" t="s">
        <v>2511</v>
      </c>
      <c r="T1927" s="3" t="s">
        <v>2496</v>
      </c>
      <c r="U1927" s="2">
        <v>46000</v>
      </c>
      <c r="V1927" s="2">
        <v>2</v>
      </c>
      <c r="W1927" s="2">
        <v>0</v>
      </c>
      <c r="X1927" s="2" t="s">
        <v>7453</v>
      </c>
      <c r="Z1927" s="51">
        <v>45892.4541080208</v>
      </c>
      <c r="AB1927" s="2" t="s">
        <v>950</v>
      </c>
    </row>
    <row r="1928" spans="1:28" ht="15.75" x14ac:dyDescent="0.25">
      <c r="A1928" s="2">
        <v>1927</v>
      </c>
      <c r="B1928" s="50" t="s">
        <v>7454</v>
      </c>
      <c r="C1928" s="47">
        <f ca="1">SUMIF([1]Data!$AC$2:$AC$173,C1928,[1]Data!$AD$2:$AD$173)</f>
        <v>0</v>
      </c>
      <c r="D1928" s="51">
        <v>45892</v>
      </c>
      <c r="E1928" s="51">
        <v>45892</v>
      </c>
      <c r="F1928" s="52">
        <v>45892.455037118103</v>
      </c>
      <c r="G1928" s="3" t="s">
        <v>7455</v>
      </c>
      <c r="H1928" s="51"/>
      <c r="I1928" s="2" t="s">
        <v>2487</v>
      </c>
      <c r="J1928" s="3" t="s">
        <v>2488</v>
      </c>
      <c r="K1928" s="2" t="s">
        <v>2489</v>
      </c>
      <c r="L1928" s="2" t="s">
        <v>2490</v>
      </c>
      <c r="M1928" s="3" t="s">
        <v>7456</v>
      </c>
      <c r="N1928" s="2" t="s">
        <v>7457</v>
      </c>
      <c r="O1928" s="2" t="s">
        <v>7458</v>
      </c>
      <c r="P1928" s="2">
        <v>10</v>
      </c>
      <c r="Q1928" s="3" t="s">
        <v>2502</v>
      </c>
      <c r="R1928" s="2" t="s">
        <v>981</v>
      </c>
      <c r="S1928" s="3" t="s">
        <v>2503</v>
      </c>
      <c r="T1928" s="3" t="s">
        <v>2496</v>
      </c>
      <c r="U1928" s="2">
        <v>50182</v>
      </c>
      <c r="V1928" s="2">
        <v>2</v>
      </c>
      <c r="W1928" s="2">
        <v>0</v>
      </c>
      <c r="X1928" s="2" t="s">
        <v>7459</v>
      </c>
      <c r="Z1928" s="51">
        <v>45892.455035879597</v>
      </c>
      <c r="AB1928" s="2" t="s">
        <v>950</v>
      </c>
    </row>
    <row r="1929" spans="1:28" ht="15.75" x14ac:dyDescent="0.25">
      <c r="A1929" s="2">
        <v>1928</v>
      </c>
      <c r="B1929" s="50" t="s">
        <v>7454</v>
      </c>
      <c r="C1929" s="47">
        <f ca="1">SUMIF([1]Data!$AC$2:$AC$173,C1929,[1]Data!$AD$2:$AD$173)</f>
        <v>0</v>
      </c>
      <c r="D1929" s="51">
        <v>45892</v>
      </c>
      <c r="E1929" s="51">
        <v>45892</v>
      </c>
      <c r="F1929" s="52">
        <v>45892.455037118103</v>
      </c>
      <c r="G1929" s="3" t="s">
        <v>7455</v>
      </c>
      <c r="H1929" s="51"/>
      <c r="I1929" s="2" t="s">
        <v>2487</v>
      </c>
      <c r="J1929" s="3" t="s">
        <v>2488</v>
      </c>
      <c r="K1929" s="2" t="s">
        <v>2489</v>
      </c>
      <c r="L1929" s="2" t="s">
        <v>2490</v>
      </c>
      <c r="M1929" s="3" t="s">
        <v>7456</v>
      </c>
      <c r="N1929" s="2" t="s">
        <v>7457</v>
      </c>
      <c r="O1929" s="2" t="s">
        <v>7458</v>
      </c>
      <c r="P1929" s="2">
        <v>20</v>
      </c>
      <c r="Q1929" s="3" t="s">
        <v>2498</v>
      </c>
      <c r="R1929" s="2" t="s">
        <v>977</v>
      </c>
      <c r="S1929" s="3" t="s">
        <v>2499</v>
      </c>
      <c r="T1929" s="3" t="s">
        <v>2496</v>
      </c>
      <c r="U1929" s="2">
        <v>50400</v>
      </c>
      <c r="V1929" s="2">
        <v>2</v>
      </c>
      <c r="W1929" s="2">
        <v>0</v>
      </c>
      <c r="X1929" s="2" t="s">
        <v>7459</v>
      </c>
      <c r="Z1929" s="51">
        <v>45892.455035879597</v>
      </c>
      <c r="AB1929" s="2" t="s">
        <v>950</v>
      </c>
    </row>
    <row r="1930" spans="1:28" ht="15.75" x14ac:dyDescent="0.25">
      <c r="A1930" s="2">
        <v>1929</v>
      </c>
      <c r="B1930" s="50" t="s">
        <v>7460</v>
      </c>
      <c r="C1930" s="47">
        <f ca="1">SUMIF([1]Data!$AC$2:$AC$173,C1930,[1]Data!$AD$2:$AD$173)</f>
        <v>0</v>
      </c>
      <c r="D1930" s="51">
        <v>45892</v>
      </c>
      <c r="E1930" s="51">
        <v>45897</v>
      </c>
      <c r="F1930" s="52">
        <v>45892.456586805602</v>
      </c>
      <c r="G1930" s="3" t="s">
        <v>7461</v>
      </c>
      <c r="H1930" s="51"/>
      <c r="I1930" s="2" t="s">
        <v>2487</v>
      </c>
      <c r="J1930" s="3" t="s">
        <v>2488</v>
      </c>
      <c r="K1930" s="2" t="s">
        <v>2489</v>
      </c>
      <c r="L1930" s="2" t="s">
        <v>2490</v>
      </c>
      <c r="M1930" s="3" t="s">
        <v>7462</v>
      </c>
      <c r="N1930" s="2" t="s">
        <v>7463</v>
      </c>
      <c r="O1930" s="2" t="s">
        <v>7464</v>
      </c>
      <c r="P1930" s="2">
        <v>10</v>
      </c>
      <c r="Q1930" s="3" t="s">
        <v>2556</v>
      </c>
      <c r="R1930" s="2" t="s">
        <v>960</v>
      </c>
      <c r="S1930" s="3" t="s">
        <v>2557</v>
      </c>
      <c r="T1930" s="3" t="s">
        <v>2496</v>
      </c>
      <c r="U1930" s="2">
        <v>55595</v>
      </c>
      <c r="V1930" s="2">
        <v>1</v>
      </c>
      <c r="W1930" s="2">
        <v>0</v>
      </c>
      <c r="X1930" s="2" t="s">
        <v>7463</v>
      </c>
      <c r="Y1930" s="2" t="s">
        <v>7465</v>
      </c>
      <c r="Z1930" s="51">
        <v>45892.456585729196</v>
      </c>
      <c r="AB1930" s="2" t="s">
        <v>950</v>
      </c>
    </row>
    <row r="1931" spans="1:28" ht="15.75" x14ac:dyDescent="0.25">
      <c r="A1931" s="2">
        <v>1930</v>
      </c>
      <c r="B1931" s="50" t="s">
        <v>7460</v>
      </c>
      <c r="C1931" s="47">
        <f ca="1">SUMIF([1]Data!$AC$2:$AC$173,C1931,[1]Data!$AD$2:$AD$173)</f>
        <v>0</v>
      </c>
      <c r="D1931" s="51">
        <v>45892</v>
      </c>
      <c r="E1931" s="51">
        <v>45897</v>
      </c>
      <c r="F1931" s="52">
        <v>45892.456586805602</v>
      </c>
      <c r="G1931" s="3" t="s">
        <v>7461</v>
      </c>
      <c r="H1931" s="51"/>
      <c r="I1931" s="2" t="s">
        <v>2487</v>
      </c>
      <c r="J1931" s="3" t="s">
        <v>2488</v>
      </c>
      <c r="K1931" s="2" t="s">
        <v>2489</v>
      </c>
      <c r="L1931" s="2" t="s">
        <v>2490</v>
      </c>
      <c r="M1931" s="3" t="s">
        <v>7462</v>
      </c>
      <c r="N1931" s="2" t="s">
        <v>7463</v>
      </c>
      <c r="O1931" s="2" t="s">
        <v>7464</v>
      </c>
      <c r="P1931" s="2">
        <v>20</v>
      </c>
      <c r="Q1931" s="3" t="s">
        <v>2592</v>
      </c>
      <c r="R1931" s="2" t="s">
        <v>959</v>
      </c>
      <c r="S1931" s="3" t="s">
        <v>2593</v>
      </c>
      <c r="T1931" s="3" t="s">
        <v>2496</v>
      </c>
      <c r="U1931" s="2">
        <v>70950</v>
      </c>
      <c r="V1931" s="2">
        <v>1</v>
      </c>
      <c r="W1931" s="2">
        <v>0</v>
      </c>
      <c r="X1931" s="2" t="s">
        <v>7463</v>
      </c>
      <c r="Y1931" s="2" t="s">
        <v>7465</v>
      </c>
      <c r="Z1931" s="51">
        <v>45892.456585729196</v>
      </c>
      <c r="AB1931" s="2" t="s">
        <v>950</v>
      </c>
    </row>
    <row r="1932" spans="1:28" ht="15.75" x14ac:dyDescent="0.25">
      <c r="A1932" s="2">
        <v>1931</v>
      </c>
      <c r="B1932" s="50" t="s">
        <v>7466</v>
      </c>
      <c r="C1932" s="47">
        <f ca="1">SUMIF([1]Data!$AC$2:$AC$173,C1932,[1]Data!$AD$2:$AD$173)</f>
        <v>0</v>
      </c>
      <c r="D1932" s="51">
        <v>45892</v>
      </c>
      <c r="E1932" s="51">
        <v>45897</v>
      </c>
      <c r="F1932" s="52">
        <v>45892.463545370403</v>
      </c>
      <c r="G1932" s="3" t="s">
        <v>7467</v>
      </c>
      <c r="H1932" s="51"/>
      <c r="I1932" s="2" t="s">
        <v>2487</v>
      </c>
      <c r="J1932" s="3" t="s">
        <v>2488</v>
      </c>
      <c r="K1932" s="2" t="s">
        <v>2489</v>
      </c>
      <c r="L1932" s="2" t="s">
        <v>2490</v>
      </c>
      <c r="M1932" s="3" t="s">
        <v>7468</v>
      </c>
      <c r="N1932" s="2" t="s">
        <v>7469</v>
      </c>
      <c r="O1932" s="2" t="s">
        <v>7470</v>
      </c>
      <c r="P1932" s="2">
        <v>10</v>
      </c>
      <c r="Q1932" s="3" t="s">
        <v>2563</v>
      </c>
      <c r="R1932" s="2" t="s">
        <v>961</v>
      </c>
      <c r="S1932" s="3" t="s">
        <v>2564</v>
      </c>
      <c r="T1932" s="3" t="s">
        <v>2496</v>
      </c>
      <c r="U1932" s="2">
        <v>73431</v>
      </c>
      <c r="V1932" s="2">
        <v>1</v>
      </c>
      <c r="W1932" s="2">
        <v>0</v>
      </c>
      <c r="X1932" s="2" t="s">
        <v>7469</v>
      </c>
      <c r="Y1932" s="2" t="s">
        <v>2541</v>
      </c>
      <c r="Z1932" s="51">
        <v>45892.463543831</v>
      </c>
      <c r="AB1932" s="2" t="s">
        <v>950</v>
      </c>
    </row>
    <row r="1933" spans="1:28" ht="15.75" x14ac:dyDescent="0.25">
      <c r="A1933" s="2">
        <v>1932</v>
      </c>
      <c r="B1933" s="50" t="s">
        <v>7466</v>
      </c>
      <c r="C1933" s="47">
        <f ca="1">SUMIF([1]Data!$AC$2:$AC$173,C1933,[1]Data!$AD$2:$AD$173)</f>
        <v>0</v>
      </c>
      <c r="D1933" s="51">
        <v>45892</v>
      </c>
      <c r="E1933" s="51">
        <v>45897</v>
      </c>
      <c r="F1933" s="52">
        <v>45892.463545370403</v>
      </c>
      <c r="G1933" s="3" t="s">
        <v>7467</v>
      </c>
      <c r="H1933" s="51"/>
      <c r="I1933" s="2" t="s">
        <v>2487</v>
      </c>
      <c r="J1933" s="3" t="s">
        <v>2488</v>
      </c>
      <c r="K1933" s="2" t="s">
        <v>2489</v>
      </c>
      <c r="L1933" s="2" t="s">
        <v>2490</v>
      </c>
      <c r="M1933" s="3" t="s">
        <v>7468</v>
      </c>
      <c r="N1933" s="2" t="s">
        <v>7469</v>
      </c>
      <c r="O1933" s="2" t="s">
        <v>7470</v>
      </c>
      <c r="P1933" s="2">
        <v>20</v>
      </c>
      <c r="Q1933" s="3" t="s">
        <v>2519</v>
      </c>
      <c r="R1933" s="2" t="s">
        <v>951</v>
      </c>
      <c r="S1933" s="3" t="s">
        <v>2520</v>
      </c>
      <c r="T1933" s="3" t="s">
        <v>2496</v>
      </c>
      <c r="U1933" s="2">
        <v>111058</v>
      </c>
      <c r="V1933" s="2">
        <v>1</v>
      </c>
      <c r="W1933" s="2">
        <v>0</v>
      </c>
      <c r="X1933" s="2" t="s">
        <v>7469</v>
      </c>
      <c r="Y1933" s="2" t="s">
        <v>2541</v>
      </c>
      <c r="Z1933" s="51">
        <v>45892.463543831</v>
      </c>
      <c r="AB1933" s="2" t="s">
        <v>950</v>
      </c>
    </row>
    <row r="1934" spans="1:28" ht="15.75" x14ac:dyDescent="0.25">
      <c r="A1934" s="2">
        <v>1933</v>
      </c>
      <c r="B1934" s="50" t="s">
        <v>7471</v>
      </c>
      <c r="C1934" s="47">
        <f ca="1">SUMIF([1]Data!$AC$2:$AC$173,C1934,[1]Data!$AD$2:$AD$173)</f>
        <v>0</v>
      </c>
      <c r="D1934" s="51">
        <v>45892</v>
      </c>
      <c r="E1934" s="51">
        <v>45902</v>
      </c>
      <c r="F1934" s="52">
        <v>45892.466682326398</v>
      </c>
      <c r="G1934" s="3" t="s">
        <v>7472</v>
      </c>
      <c r="H1934" s="51"/>
      <c r="I1934" s="2" t="s">
        <v>2487</v>
      </c>
      <c r="J1934" s="3" t="s">
        <v>2488</v>
      </c>
      <c r="K1934" s="2" t="s">
        <v>2489</v>
      </c>
      <c r="L1934" s="2" t="s">
        <v>2490</v>
      </c>
      <c r="M1934" s="3" t="s">
        <v>7473</v>
      </c>
      <c r="N1934" s="2" t="s">
        <v>7474</v>
      </c>
      <c r="O1934" s="2" t="s">
        <v>7475</v>
      </c>
      <c r="P1934" s="2">
        <v>10</v>
      </c>
      <c r="Q1934" s="3" t="s">
        <v>2519</v>
      </c>
      <c r="R1934" s="2" t="s">
        <v>951</v>
      </c>
      <c r="S1934" s="3" t="s">
        <v>2520</v>
      </c>
      <c r="T1934" s="3" t="s">
        <v>2496</v>
      </c>
      <c r="U1934" s="2">
        <v>111058</v>
      </c>
      <c r="V1934" s="2">
        <v>3</v>
      </c>
      <c r="W1934" s="2">
        <v>0</v>
      </c>
      <c r="X1934" s="2" t="s">
        <v>7474</v>
      </c>
      <c r="Y1934" s="2" t="s">
        <v>7476</v>
      </c>
      <c r="Z1934" s="51">
        <v>45892.466680902799</v>
      </c>
      <c r="AB1934" s="2" t="s">
        <v>950</v>
      </c>
    </row>
    <row r="1935" spans="1:28" ht="15.75" x14ac:dyDescent="0.25">
      <c r="A1935" s="2">
        <v>1934</v>
      </c>
      <c r="B1935" s="50" t="s">
        <v>7471</v>
      </c>
      <c r="C1935" s="47">
        <f ca="1">SUMIF([1]Data!$AC$2:$AC$173,C1935,[1]Data!$AD$2:$AD$173)</f>
        <v>0</v>
      </c>
      <c r="D1935" s="51">
        <v>45892</v>
      </c>
      <c r="E1935" s="51">
        <v>45902</v>
      </c>
      <c r="F1935" s="52">
        <v>45892.466682326398</v>
      </c>
      <c r="G1935" s="3" t="s">
        <v>7472</v>
      </c>
      <c r="H1935" s="51"/>
      <c r="I1935" s="2" t="s">
        <v>2487</v>
      </c>
      <c r="J1935" s="3" t="s">
        <v>2488</v>
      </c>
      <c r="K1935" s="2" t="s">
        <v>2489</v>
      </c>
      <c r="L1935" s="2" t="s">
        <v>2490</v>
      </c>
      <c r="M1935" s="3" t="s">
        <v>7473</v>
      </c>
      <c r="N1935" s="2" t="s">
        <v>7474</v>
      </c>
      <c r="O1935" s="2" t="s">
        <v>7475</v>
      </c>
      <c r="P1935" s="2">
        <v>20</v>
      </c>
      <c r="Q1935" s="3" t="s">
        <v>2547</v>
      </c>
      <c r="R1935" s="2" t="s">
        <v>994</v>
      </c>
      <c r="S1935" s="3" t="s">
        <v>2548</v>
      </c>
      <c r="T1935" s="3" t="s">
        <v>2496</v>
      </c>
      <c r="U1935" s="2">
        <v>111606</v>
      </c>
      <c r="V1935" s="2">
        <v>1</v>
      </c>
      <c r="W1935" s="2">
        <v>0</v>
      </c>
      <c r="X1935" s="2" t="s">
        <v>7474</v>
      </c>
      <c r="Y1935" s="2" t="s">
        <v>7476</v>
      </c>
      <c r="Z1935" s="51">
        <v>45892.466680902799</v>
      </c>
      <c r="AB1935" s="2" t="s">
        <v>950</v>
      </c>
    </row>
    <row r="1936" spans="1:28" ht="15.75" x14ac:dyDescent="0.25">
      <c r="A1936" s="2">
        <v>1935</v>
      </c>
      <c r="B1936" s="50" t="s">
        <v>7471</v>
      </c>
      <c r="C1936" s="47">
        <f ca="1">SUMIF([1]Data!$AC$2:$AC$173,C1936,[1]Data!$AD$2:$AD$173)</f>
        <v>0</v>
      </c>
      <c r="D1936" s="51">
        <v>45892</v>
      </c>
      <c r="E1936" s="51">
        <v>45902</v>
      </c>
      <c r="F1936" s="52">
        <v>45892.466682326398</v>
      </c>
      <c r="G1936" s="3" t="s">
        <v>7472</v>
      </c>
      <c r="H1936" s="51"/>
      <c r="I1936" s="2" t="s">
        <v>2487</v>
      </c>
      <c r="J1936" s="3" t="s">
        <v>2488</v>
      </c>
      <c r="K1936" s="2" t="s">
        <v>2489</v>
      </c>
      <c r="L1936" s="2" t="s">
        <v>2490</v>
      </c>
      <c r="M1936" s="3" t="s">
        <v>7473</v>
      </c>
      <c r="N1936" s="2" t="s">
        <v>7474</v>
      </c>
      <c r="O1936" s="2" t="s">
        <v>7475</v>
      </c>
      <c r="P1936" s="2">
        <v>30</v>
      </c>
      <c r="Q1936" s="3" t="s">
        <v>2592</v>
      </c>
      <c r="R1936" s="2" t="s">
        <v>959</v>
      </c>
      <c r="S1936" s="3" t="s">
        <v>2593</v>
      </c>
      <c r="T1936" s="3" t="s">
        <v>2496</v>
      </c>
      <c r="U1936" s="2">
        <v>70950</v>
      </c>
      <c r="V1936" s="2">
        <v>3</v>
      </c>
      <c r="W1936" s="2">
        <v>0</v>
      </c>
      <c r="X1936" s="2" t="s">
        <v>7474</v>
      </c>
      <c r="Y1936" s="2" t="s">
        <v>7476</v>
      </c>
      <c r="Z1936" s="51">
        <v>45892.466680902799</v>
      </c>
      <c r="AB1936" s="2" t="s">
        <v>950</v>
      </c>
    </row>
    <row r="1937" spans="1:28" ht="15.75" x14ac:dyDescent="0.25">
      <c r="A1937" s="2">
        <v>1936</v>
      </c>
      <c r="B1937" s="50" t="s">
        <v>7471</v>
      </c>
      <c r="C1937" s="47">
        <f ca="1">SUMIF([1]Data!$AC$2:$AC$173,C1937,[1]Data!$AD$2:$AD$173)</f>
        <v>0</v>
      </c>
      <c r="D1937" s="51">
        <v>45892</v>
      </c>
      <c r="E1937" s="51">
        <v>45902</v>
      </c>
      <c r="F1937" s="52">
        <v>45892.466682326398</v>
      </c>
      <c r="G1937" s="3" t="s">
        <v>7472</v>
      </c>
      <c r="H1937" s="51"/>
      <c r="I1937" s="2" t="s">
        <v>2487</v>
      </c>
      <c r="J1937" s="3" t="s">
        <v>2488</v>
      </c>
      <c r="K1937" s="2" t="s">
        <v>2489</v>
      </c>
      <c r="L1937" s="2" t="s">
        <v>2490</v>
      </c>
      <c r="M1937" s="3" t="s">
        <v>7473</v>
      </c>
      <c r="N1937" s="2" t="s">
        <v>7474</v>
      </c>
      <c r="O1937" s="2" t="s">
        <v>7475</v>
      </c>
      <c r="P1937" s="2">
        <v>40</v>
      </c>
      <c r="Q1937" s="3" t="s">
        <v>2556</v>
      </c>
      <c r="R1937" s="2" t="s">
        <v>960</v>
      </c>
      <c r="S1937" s="3" t="s">
        <v>2557</v>
      </c>
      <c r="T1937" s="3" t="s">
        <v>2496</v>
      </c>
      <c r="U1937" s="2">
        <v>55595</v>
      </c>
      <c r="V1937" s="2">
        <v>3</v>
      </c>
      <c r="W1937" s="2">
        <v>0</v>
      </c>
      <c r="X1937" s="2" t="s">
        <v>7474</v>
      </c>
      <c r="Y1937" s="2" t="s">
        <v>7476</v>
      </c>
      <c r="Z1937" s="51">
        <v>45892.466680902799</v>
      </c>
      <c r="AB1937" s="2" t="s">
        <v>950</v>
      </c>
    </row>
    <row r="1938" spans="1:28" ht="15.75" x14ac:dyDescent="0.25">
      <c r="A1938" s="2">
        <v>1937</v>
      </c>
      <c r="B1938" s="50" t="s">
        <v>7471</v>
      </c>
      <c r="C1938" s="47">
        <f ca="1">SUMIF([1]Data!$AC$2:$AC$173,C1938,[1]Data!$AD$2:$AD$173)</f>
        <v>0</v>
      </c>
      <c r="D1938" s="51">
        <v>45892</v>
      </c>
      <c r="E1938" s="51">
        <v>45902</v>
      </c>
      <c r="F1938" s="52">
        <v>45892.466682326398</v>
      </c>
      <c r="G1938" s="3" t="s">
        <v>7472</v>
      </c>
      <c r="H1938" s="51"/>
      <c r="I1938" s="2" t="s">
        <v>2487</v>
      </c>
      <c r="J1938" s="3" t="s">
        <v>2488</v>
      </c>
      <c r="K1938" s="2" t="s">
        <v>2489</v>
      </c>
      <c r="L1938" s="2" t="s">
        <v>2490</v>
      </c>
      <c r="M1938" s="3" t="s">
        <v>7473</v>
      </c>
      <c r="N1938" s="2" t="s">
        <v>7474</v>
      </c>
      <c r="O1938" s="2" t="s">
        <v>7475</v>
      </c>
      <c r="P1938" s="2">
        <v>50</v>
      </c>
      <c r="Q1938" s="3" t="s">
        <v>2528</v>
      </c>
      <c r="R1938" s="2" t="s">
        <v>965</v>
      </c>
      <c r="S1938" s="3" t="s">
        <v>2529</v>
      </c>
      <c r="T1938" s="3" t="s">
        <v>2496</v>
      </c>
      <c r="U1938" s="2">
        <v>74250</v>
      </c>
      <c r="V1938" s="2">
        <v>1</v>
      </c>
      <c r="W1938" s="2">
        <v>0</v>
      </c>
      <c r="X1938" s="2" t="s">
        <v>7474</v>
      </c>
      <c r="Y1938" s="2" t="s">
        <v>7476</v>
      </c>
      <c r="Z1938" s="51">
        <v>45892.466680902799</v>
      </c>
      <c r="AB1938" s="2" t="s">
        <v>950</v>
      </c>
    </row>
    <row r="1939" spans="1:28" ht="15.75" x14ac:dyDescent="0.25">
      <c r="A1939" s="2">
        <v>1938</v>
      </c>
      <c r="B1939" s="50" t="s">
        <v>7471</v>
      </c>
      <c r="C1939" s="47">
        <f ca="1">SUMIF([1]Data!$AC$2:$AC$173,C1939,[1]Data!$AD$2:$AD$173)</f>
        <v>0</v>
      </c>
      <c r="D1939" s="51">
        <v>45892</v>
      </c>
      <c r="E1939" s="51">
        <v>45902</v>
      </c>
      <c r="F1939" s="52">
        <v>45892.466682326398</v>
      </c>
      <c r="G1939" s="3" t="s">
        <v>7472</v>
      </c>
      <c r="H1939" s="51"/>
      <c r="I1939" s="2" t="s">
        <v>2487</v>
      </c>
      <c r="J1939" s="3" t="s">
        <v>2488</v>
      </c>
      <c r="K1939" s="2" t="s">
        <v>2489</v>
      </c>
      <c r="L1939" s="2" t="s">
        <v>2490</v>
      </c>
      <c r="M1939" s="3" t="s">
        <v>7473</v>
      </c>
      <c r="N1939" s="2" t="s">
        <v>7474</v>
      </c>
      <c r="O1939" s="2" t="s">
        <v>7475</v>
      </c>
      <c r="P1939" s="2">
        <v>60</v>
      </c>
      <c r="Q1939" s="3" t="s">
        <v>2563</v>
      </c>
      <c r="R1939" s="2" t="s">
        <v>961</v>
      </c>
      <c r="S1939" s="3" t="s">
        <v>2564</v>
      </c>
      <c r="T1939" s="3" t="s">
        <v>2496</v>
      </c>
      <c r="U1939" s="2">
        <v>73431</v>
      </c>
      <c r="V1939" s="2">
        <v>1</v>
      </c>
      <c r="W1939" s="2">
        <v>0</v>
      </c>
      <c r="X1939" s="2" t="s">
        <v>7474</v>
      </c>
      <c r="Y1939" s="2" t="s">
        <v>7476</v>
      </c>
      <c r="Z1939" s="51">
        <v>45892.466680902799</v>
      </c>
      <c r="AB1939" s="2" t="s">
        <v>950</v>
      </c>
    </row>
    <row r="1940" spans="1:28" ht="15.75" x14ac:dyDescent="0.25">
      <c r="A1940" s="2">
        <v>1939</v>
      </c>
      <c r="B1940" s="50" t="s">
        <v>7471</v>
      </c>
      <c r="C1940" s="47">
        <f ca="1">SUMIF([1]Data!$AC$2:$AC$173,C1940,[1]Data!$AD$2:$AD$173)</f>
        <v>0</v>
      </c>
      <c r="D1940" s="51">
        <v>45892</v>
      </c>
      <c r="E1940" s="51">
        <v>45902</v>
      </c>
      <c r="F1940" s="52">
        <v>45892.466682326398</v>
      </c>
      <c r="G1940" s="3" t="s">
        <v>7472</v>
      </c>
      <c r="H1940" s="51"/>
      <c r="I1940" s="2" t="s">
        <v>2487</v>
      </c>
      <c r="J1940" s="3" t="s">
        <v>2488</v>
      </c>
      <c r="K1940" s="2" t="s">
        <v>2489</v>
      </c>
      <c r="L1940" s="2" t="s">
        <v>2490</v>
      </c>
      <c r="M1940" s="3" t="s">
        <v>7473</v>
      </c>
      <c r="N1940" s="2" t="s">
        <v>7474</v>
      </c>
      <c r="O1940" s="2" t="s">
        <v>7475</v>
      </c>
      <c r="P1940" s="2">
        <v>70</v>
      </c>
      <c r="Q1940" s="3" t="s">
        <v>2502</v>
      </c>
      <c r="R1940" s="2" t="s">
        <v>981</v>
      </c>
      <c r="S1940" s="3" t="s">
        <v>2503</v>
      </c>
      <c r="T1940" s="3" t="s">
        <v>2496</v>
      </c>
      <c r="U1940" s="2">
        <v>50182</v>
      </c>
      <c r="V1940" s="2">
        <v>2</v>
      </c>
      <c r="W1940" s="2">
        <v>0</v>
      </c>
      <c r="X1940" s="2" t="s">
        <v>7474</v>
      </c>
      <c r="Y1940" s="2" t="s">
        <v>7476</v>
      </c>
      <c r="Z1940" s="51">
        <v>45892.466680902799</v>
      </c>
      <c r="AB1940" s="2" t="s">
        <v>950</v>
      </c>
    </row>
    <row r="1941" spans="1:28" ht="15.75" x14ac:dyDescent="0.25">
      <c r="A1941" s="2">
        <v>1940</v>
      </c>
      <c r="B1941" s="50" t="s">
        <v>7471</v>
      </c>
      <c r="C1941" s="47">
        <f ca="1">SUMIF([1]Data!$AC$2:$AC$173,C1941,[1]Data!$AD$2:$AD$173)</f>
        <v>0</v>
      </c>
      <c r="D1941" s="51">
        <v>45892</v>
      </c>
      <c r="E1941" s="51">
        <v>45902</v>
      </c>
      <c r="F1941" s="52">
        <v>45892.466682326398</v>
      </c>
      <c r="G1941" s="3" t="s">
        <v>7472</v>
      </c>
      <c r="H1941" s="51"/>
      <c r="I1941" s="2" t="s">
        <v>2487</v>
      </c>
      <c r="J1941" s="3" t="s">
        <v>2488</v>
      </c>
      <c r="K1941" s="2" t="s">
        <v>2489</v>
      </c>
      <c r="L1941" s="2" t="s">
        <v>2490</v>
      </c>
      <c r="M1941" s="3" t="s">
        <v>7473</v>
      </c>
      <c r="N1941" s="2" t="s">
        <v>7474</v>
      </c>
      <c r="O1941" s="2" t="s">
        <v>7475</v>
      </c>
      <c r="P1941" s="2">
        <v>80</v>
      </c>
      <c r="Q1941" s="3" t="s">
        <v>2510</v>
      </c>
      <c r="R1941" s="2" t="s">
        <v>955</v>
      </c>
      <c r="S1941" s="3" t="s">
        <v>2511</v>
      </c>
      <c r="T1941" s="3" t="s">
        <v>2496</v>
      </c>
      <c r="U1941" s="2">
        <v>46000</v>
      </c>
      <c r="V1941" s="2">
        <v>4</v>
      </c>
      <c r="W1941" s="2">
        <v>0</v>
      </c>
      <c r="X1941" s="2" t="s">
        <v>7474</v>
      </c>
      <c r="Y1941" s="2" t="s">
        <v>7476</v>
      </c>
      <c r="Z1941" s="51">
        <v>45892.466680902799</v>
      </c>
      <c r="AB1941" s="2" t="s">
        <v>950</v>
      </c>
    </row>
    <row r="1942" spans="1:28" ht="15.75" x14ac:dyDescent="0.25">
      <c r="A1942" s="2">
        <v>1941</v>
      </c>
      <c r="B1942" s="50" t="s">
        <v>7477</v>
      </c>
      <c r="C1942" s="47">
        <f ca="1">SUMIF([1]Data!$AC$2:$AC$173,C1942,[1]Data!$AD$2:$AD$173)</f>
        <v>0</v>
      </c>
      <c r="D1942" s="51">
        <v>45892</v>
      </c>
      <c r="E1942" s="51">
        <v>45892</v>
      </c>
      <c r="F1942" s="52">
        <v>45892.474432372699</v>
      </c>
      <c r="G1942" s="3" t="s">
        <v>7478</v>
      </c>
      <c r="H1942" s="51"/>
      <c r="I1942" s="2" t="s">
        <v>2487</v>
      </c>
      <c r="J1942" s="3" t="s">
        <v>2488</v>
      </c>
      <c r="K1942" s="2" t="s">
        <v>2489</v>
      </c>
      <c r="L1942" s="2" t="s">
        <v>2490</v>
      </c>
      <c r="M1942" s="3" t="s">
        <v>6325</v>
      </c>
      <c r="N1942" s="2" t="s">
        <v>6326</v>
      </c>
      <c r="O1942" s="2" t="s">
        <v>6327</v>
      </c>
      <c r="P1942" s="2">
        <v>10</v>
      </c>
      <c r="Q1942" s="3" t="s">
        <v>2502</v>
      </c>
      <c r="R1942" s="2" t="s">
        <v>981</v>
      </c>
      <c r="S1942" s="3" t="s">
        <v>2503</v>
      </c>
      <c r="T1942" s="3" t="s">
        <v>2496</v>
      </c>
      <c r="U1942" s="2">
        <v>50182</v>
      </c>
      <c r="V1942" s="2">
        <v>5</v>
      </c>
      <c r="W1942" s="2">
        <v>0</v>
      </c>
      <c r="X1942" s="2" t="s">
        <v>6328</v>
      </c>
      <c r="Z1942" s="51">
        <v>45892.474430706003</v>
      </c>
      <c r="AB1942" s="2" t="s">
        <v>950</v>
      </c>
    </row>
    <row r="1943" spans="1:28" ht="15.75" x14ac:dyDescent="0.25">
      <c r="A1943" s="2">
        <v>1942</v>
      </c>
      <c r="B1943" s="50" t="s">
        <v>7479</v>
      </c>
      <c r="C1943" s="47">
        <f ca="1">SUMIF([1]Data!$AC$2:$AC$173,C1943,[1]Data!$AD$2:$AD$173)</f>
        <v>0</v>
      </c>
      <c r="D1943" s="51">
        <v>45892</v>
      </c>
      <c r="E1943" s="51">
        <v>45897</v>
      </c>
      <c r="F1943" s="52">
        <v>45892.4755878125</v>
      </c>
      <c r="G1943" s="3" t="s">
        <v>7480</v>
      </c>
      <c r="H1943" s="51"/>
      <c r="I1943" s="2" t="s">
        <v>2487</v>
      </c>
      <c r="J1943" s="3" t="s">
        <v>2488</v>
      </c>
      <c r="K1943" s="2" t="s">
        <v>2489</v>
      </c>
      <c r="L1943" s="2" t="s">
        <v>2490</v>
      </c>
      <c r="M1943" s="3" t="s">
        <v>7481</v>
      </c>
      <c r="N1943" s="2" t="s">
        <v>7482</v>
      </c>
      <c r="O1943" s="2" t="s">
        <v>7483</v>
      </c>
      <c r="P1943" s="2">
        <v>10</v>
      </c>
      <c r="Q1943" s="3" t="s">
        <v>2563</v>
      </c>
      <c r="R1943" s="2" t="s">
        <v>961</v>
      </c>
      <c r="S1943" s="3" t="s">
        <v>2564</v>
      </c>
      <c r="T1943" s="3" t="s">
        <v>2496</v>
      </c>
      <c r="U1943" s="2">
        <v>73431</v>
      </c>
      <c r="V1943" s="2">
        <v>2</v>
      </c>
      <c r="W1943" s="2">
        <v>0</v>
      </c>
      <c r="X1943" s="2" t="s">
        <v>7482</v>
      </c>
      <c r="Z1943" s="51">
        <v>45892.475586226901</v>
      </c>
      <c r="AB1943" s="2" t="s">
        <v>950</v>
      </c>
    </row>
    <row r="1944" spans="1:28" ht="15.75" x14ac:dyDescent="0.25">
      <c r="A1944" s="2">
        <v>1943</v>
      </c>
      <c r="B1944" s="50" t="s">
        <v>7479</v>
      </c>
      <c r="C1944" s="47">
        <f ca="1">SUMIF([1]Data!$AC$2:$AC$173,C1944,[1]Data!$AD$2:$AD$173)</f>
        <v>0</v>
      </c>
      <c r="D1944" s="51">
        <v>45892</v>
      </c>
      <c r="E1944" s="51">
        <v>45897</v>
      </c>
      <c r="F1944" s="52">
        <v>45892.4755878125</v>
      </c>
      <c r="G1944" s="3" t="s">
        <v>7480</v>
      </c>
      <c r="H1944" s="51"/>
      <c r="I1944" s="2" t="s">
        <v>2487</v>
      </c>
      <c r="J1944" s="3" t="s">
        <v>2488</v>
      </c>
      <c r="K1944" s="2" t="s">
        <v>2489</v>
      </c>
      <c r="L1944" s="2" t="s">
        <v>2490</v>
      </c>
      <c r="M1944" s="3" t="s">
        <v>7481</v>
      </c>
      <c r="N1944" s="2" t="s">
        <v>7482</v>
      </c>
      <c r="O1944" s="2" t="s">
        <v>7483</v>
      </c>
      <c r="P1944" s="2">
        <v>20</v>
      </c>
      <c r="Q1944" s="3" t="s">
        <v>2519</v>
      </c>
      <c r="R1944" s="2" t="s">
        <v>951</v>
      </c>
      <c r="S1944" s="3" t="s">
        <v>2520</v>
      </c>
      <c r="T1944" s="3" t="s">
        <v>2496</v>
      </c>
      <c r="U1944" s="2">
        <v>111058</v>
      </c>
      <c r="V1944" s="2">
        <v>4</v>
      </c>
      <c r="W1944" s="2">
        <v>0</v>
      </c>
      <c r="X1944" s="2" t="s">
        <v>7482</v>
      </c>
      <c r="Z1944" s="51">
        <v>45892.475586226901</v>
      </c>
      <c r="AB1944" s="2" t="s">
        <v>950</v>
      </c>
    </row>
    <row r="1945" spans="1:28" ht="15.75" x14ac:dyDescent="0.25">
      <c r="A1945" s="2">
        <v>1944</v>
      </c>
      <c r="B1945" s="50" t="s">
        <v>7479</v>
      </c>
      <c r="C1945" s="47">
        <f ca="1">SUMIF([1]Data!$AC$2:$AC$173,C1945,[1]Data!$AD$2:$AD$173)</f>
        <v>0</v>
      </c>
      <c r="D1945" s="51">
        <v>45892</v>
      </c>
      <c r="E1945" s="51">
        <v>45897</v>
      </c>
      <c r="F1945" s="52">
        <v>45892.4755878125</v>
      </c>
      <c r="G1945" s="3" t="s">
        <v>7480</v>
      </c>
      <c r="H1945" s="51"/>
      <c r="I1945" s="2" t="s">
        <v>2487</v>
      </c>
      <c r="J1945" s="3" t="s">
        <v>2488</v>
      </c>
      <c r="K1945" s="2" t="s">
        <v>2489</v>
      </c>
      <c r="L1945" s="2" t="s">
        <v>2490</v>
      </c>
      <c r="M1945" s="3" t="s">
        <v>7481</v>
      </c>
      <c r="N1945" s="2" t="s">
        <v>7482</v>
      </c>
      <c r="O1945" s="2" t="s">
        <v>7483</v>
      </c>
      <c r="P1945" s="2">
        <v>30</v>
      </c>
      <c r="Q1945" s="3" t="s">
        <v>2528</v>
      </c>
      <c r="R1945" s="2" t="s">
        <v>965</v>
      </c>
      <c r="S1945" s="3" t="s">
        <v>2529</v>
      </c>
      <c r="T1945" s="3" t="s">
        <v>2496</v>
      </c>
      <c r="U1945" s="2">
        <v>74250</v>
      </c>
      <c r="V1945" s="2">
        <v>1</v>
      </c>
      <c r="W1945" s="2">
        <v>0</v>
      </c>
      <c r="X1945" s="2" t="s">
        <v>7482</v>
      </c>
      <c r="Z1945" s="51">
        <v>45892.475586226901</v>
      </c>
      <c r="AB1945" s="2" t="s">
        <v>950</v>
      </c>
    </row>
    <row r="1946" spans="1:28" ht="15.75" x14ac:dyDescent="0.25">
      <c r="A1946" s="2">
        <v>1945</v>
      </c>
      <c r="B1946" s="50" t="s">
        <v>7479</v>
      </c>
      <c r="C1946" s="47">
        <f ca="1">SUMIF([1]Data!$AC$2:$AC$173,C1946,[1]Data!$AD$2:$AD$173)</f>
        <v>0</v>
      </c>
      <c r="D1946" s="51">
        <v>45892</v>
      </c>
      <c r="E1946" s="51">
        <v>45897</v>
      </c>
      <c r="F1946" s="52">
        <v>45892.4755878125</v>
      </c>
      <c r="G1946" s="3" t="s">
        <v>7480</v>
      </c>
      <c r="H1946" s="51"/>
      <c r="I1946" s="2" t="s">
        <v>2487</v>
      </c>
      <c r="J1946" s="3" t="s">
        <v>2488</v>
      </c>
      <c r="K1946" s="2" t="s">
        <v>2489</v>
      </c>
      <c r="L1946" s="2" t="s">
        <v>2490</v>
      </c>
      <c r="M1946" s="3" t="s">
        <v>7481</v>
      </c>
      <c r="N1946" s="2" t="s">
        <v>7482</v>
      </c>
      <c r="O1946" s="2" t="s">
        <v>7483</v>
      </c>
      <c r="P1946" s="2">
        <v>40</v>
      </c>
      <c r="Q1946" s="3" t="s">
        <v>2510</v>
      </c>
      <c r="R1946" s="2" t="s">
        <v>955</v>
      </c>
      <c r="S1946" s="3" t="s">
        <v>2511</v>
      </c>
      <c r="T1946" s="3" t="s">
        <v>2496</v>
      </c>
      <c r="U1946" s="2">
        <v>46000</v>
      </c>
      <c r="V1946" s="2">
        <v>2</v>
      </c>
      <c r="W1946" s="2">
        <v>0</v>
      </c>
      <c r="X1946" s="2" t="s">
        <v>7482</v>
      </c>
      <c r="Z1946" s="51">
        <v>45892.475586226901</v>
      </c>
      <c r="AB1946" s="2" t="s">
        <v>950</v>
      </c>
    </row>
    <row r="1947" spans="1:28" ht="15.75" x14ac:dyDescent="0.25">
      <c r="A1947" s="2">
        <v>1946</v>
      </c>
      <c r="B1947" s="50" t="s">
        <v>7484</v>
      </c>
      <c r="C1947" s="47">
        <f ca="1">SUMIF([1]Data!$AC$2:$AC$173,C1947,[1]Data!$AD$2:$AD$173)</f>
        <v>0</v>
      </c>
      <c r="D1947" s="51">
        <v>45892</v>
      </c>
      <c r="E1947" s="51">
        <v>45897</v>
      </c>
      <c r="F1947" s="52">
        <v>45892.475588738402</v>
      </c>
      <c r="G1947" s="3" t="s">
        <v>7480</v>
      </c>
      <c r="H1947" s="51"/>
      <c r="I1947" s="2" t="s">
        <v>2487</v>
      </c>
      <c r="J1947" s="3" t="s">
        <v>2488</v>
      </c>
      <c r="K1947" s="2" t="s">
        <v>2489</v>
      </c>
      <c r="L1947" s="2" t="s">
        <v>2490</v>
      </c>
      <c r="M1947" s="3" t="s">
        <v>2845</v>
      </c>
      <c r="N1947" s="2" t="s">
        <v>2846</v>
      </c>
      <c r="O1947" s="2" t="s">
        <v>2847</v>
      </c>
      <c r="P1947" s="2">
        <v>10</v>
      </c>
      <c r="Q1947" s="3" t="s">
        <v>2556</v>
      </c>
      <c r="R1947" s="2" t="s">
        <v>960</v>
      </c>
      <c r="S1947" s="3" t="s">
        <v>2557</v>
      </c>
      <c r="T1947" s="3" t="s">
        <v>2496</v>
      </c>
      <c r="U1947" s="2">
        <v>55595</v>
      </c>
      <c r="V1947" s="2">
        <v>2</v>
      </c>
      <c r="W1947" s="2">
        <v>0</v>
      </c>
      <c r="X1947" s="2" t="s">
        <v>2846</v>
      </c>
      <c r="Y1947" s="2" t="s">
        <v>2541</v>
      </c>
      <c r="Z1947" s="51">
        <v>45892.475587465298</v>
      </c>
      <c r="AB1947" s="2" t="s">
        <v>950</v>
      </c>
    </row>
    <row r="1948" spans="1:28" ht="15.75" x14ac:dyDescent="0.25">
      <c r="A1948" s="2">
        <v>1947</v>
      </c>
      <c r="B1948" s="50" t="s">
        <v>7485</v>
      </c>
      <c r="C1948" s="47">
        <f ca="1">SUMIF([1]Data!$AC$2:$AC$173,C1948,[1]Data!$AD$2:$AD$173)</f>
        <v>0</v>
      </c>
      <c r="D1948" s="51">
        <v>45892</v>
      </c>
      <c r="E1948" s="51">
        <v>45897</v>
      </c>
      <c r="F1948" s="52">
        <v>45892.482690312499</v>
      </c>
      <c r="G1948" s="3" t="s">
        <v>7486</v>
      </c>
      <c r="H1948" s="51"/>
      <c r="I1948" s="2" t="s">
        <v>2487</v>
      </c>
      <c r="J1948" s="3" t="s">
        <v>2488</v>
      </c>
      <c r="K1948" s="2" t="s">
        <v>2489</v>
      </c>
      <c r="L1948" s="2" t="s">
        <v>2490</v>
      </c>
      <c r="M1948" s="3" t="s">
        <v>7487</v>
      </c>
      <c r="N1948" s="2" t="s">
        <v>7488</v>
      </c>
      <c r="O1948" s="2" t="s">
        <v>7489</v>
      </c>
      <c r="P1948" s="2">
        <v>10</v>
      </c>
      <c r="Q1948" s="3" t="s">
        <v>2556</v>
      </c>
      <c r="R1948" s="2" t="s">
        <v>960</v>
      </c>
      <c r="S1948" s="3" t="s">
        <v>2557</v>
      </c>
      <c r="T1948" s="3" t="s">
        <v>2496</v>
      </c>
      <c r="U1948" s="2">
        <v>55595</v>
      </c>
      <c r="V1948" s="2">
        <v>3</v>
      </c>
      <c r="W1948" s="2">
        <v>0</v>
      </c>
      <c r="X1948" s="2" t="s">
        <v>7488</v>
      </c>
      <c r="Y1948" s="2" t="s">
        <v>7490</v>
      </c>
      <c r="Z1948" s="51">
        <v>45892.482689004602</v>
      </c>
      <c r="AB1948" s="2" t="s">
        <v>950</v>
      </c>
    </row>
    <row r="1949" spans="1:28" ht="15.75" x14ac:dyDescent="0.25">
      <c r="A1949" s="2">
        <v>1948</v>
      </c>
      <c r="B1949" s="50" t="s">
        <v>7491</v>
      </c>
      <c r="C1949" s="47">
        <f ca="1">SUMIF([1]Data!$AC$2:$AC$173,C1949,[1]Data!$AD$2:$AD$173)</f>
        <v>0</v>
      </c>
      <c r="D1949" s="51">
        <v>45892</v>
      </c>
      <c r="E1949" s="51">
        <v>45897</v>
      </c>
      <c r="F1949" s="52">
        <v>45892.484423414397</v>
      </c>
      <c r="G1949" s="3" t="s">
        <v>7492</v>
      </c>
      <c r="H1949" s="51"/>
      <c r="I1949" s="2" t="s">
        <v>2487</v>
      </c>
      <c r="J1949" s="3" t="s">
        <v>2488</v>
      </c>
      <c r="K1949" s="2" t="s">
        <v>2489</v>
      </c>
      <c r="L1949" s="2" t="s">
        <v>2490</v>
      </c>
      <c r="M1949" s="3" t="s">
        <v>7493</v>
      </c>
      <c r="N1949" s="2" t="s">
        <v>7494</v>
      </c>
      <c r="O1949" s="2" t="s">
        <v>7495</v>
      </c>
      <c r="P1949" s="2">
        <v>10</v>
      </c>
      <c r="Q1949" s="3" t="s">
        <v>2556</v>
      </c>
      <c r="R1949" s="2" t="s">
        <v>960</v>
      </c>
      <c r="S1949" s="3" t="s">
        <v>2557</v>
      </c>
      <c r="T1949" s="3" t="s">
        <v>2496</v>
      </c>
      <c r="U1949" s="2">
        <v>55595</v>
      </c>
      <c r="V1949" s="2">
        <v>5</v>
      </c>
      <c r="W1949" s="2">
        <v>0</v>
      </c>
      <c r="X1949" s="2" t="s">
        <v>7494</v>
      </c>
      <c r="Y1949" s="2" t="s">
        <v>7496</v>
      </c>
      <c r="Z1949" s="51">
        <v>45892.484421759298</v>
      </c>
      <c r="AB1949" s="2" t="s">
        <v>950</v>
      </c>
    </row>
    <row r="1950" spans="1:28" ht="15.75" x14ac:dyDescent="0.25">
      <c r="A1950" s="2">
        <v>1949</v>
      </c>
      <c r="B1950" s="50" t="s">
        <v>7497</v>
      </c>
      <c r="C1950" s="47">
        <f ca="1">SUMIF([1]Data!$AC$2:$AC$173,C1950,[1]Data!$AD$2:$AD$173)</f>
        <v>0</v>
      </c>
      <c r="D1950" s="51">
        <v>45892</v>
      </c>
      <c r="E1950" s="51">
        <v>45897</v>
      </c>
      <c r="F1950" s="52">
        <v>45892.485100347199</v>
      </c>
      <c r="G1950" s="3" t="s">
        <v>7498</v>
      </c>
      <c r="H1950" s="51"/>
      <c r="I1950" s="2" t="s">
        <v>2487</v>
      </c>
      <c r="J1950" s="3" t="s">
        <v>2488</v>
      </c>
      <c r="K1950" s="2" t="s">
        <v>2489</v>
      </c>
      <c r="L1950" s="2" t="s">
        <v>2490</v>
      </c>
      <c r="M1950" s="3" t="s">
        <v>7499</v>
      </c>
      <c r="N1950" s="2" t="s">
        <v>7500</v>
      </c>
      <c r="O1950" s="2" t="s">
        <v>7501</v>
      </c>
      <c r="P1950" s="2">
        <v>10</v>
      </c>
      <c r="Q1950" s="3" t="s">
        <v>2519</v>
      </c>
      <c r="R1950" s="2" t="s">
        <v>951</v>
      </c>
      <c r="S1950" s="3" t="s">
        <v>2520</v>
      </c>
      <c r="T1950" s="3" t="s">
        <v>2496</v>
      </c>
      <c r="U1950" s="2">
        <v>111058</v>
      </c>
      <c r="V1950" s="2">
        <v>1</v>
      </c>
      <c r="W1950" s="2">
        <v>0</v>
      </c>
      <c r="X1950" s="2" t="s">
        <v>7500</v>
      </c>
      <c r="Z1950" s="51">
        <v>45892.485098530102</v>
      </c>
      <c r="AB1950" s="2" t="s">
        <v>950</v>
      </c>
    </row>
    <row r="1951" spans="1:28" ht="15.75" x14ac:dyDescent="0.25">
      <c r="A1951" s="2">
        <v>1950</v>
      </c>
      <c r="B1951" s="50" t="s">
        <v>7497</v>
      </c>
      <c r="C1951" s="47">
        <f ca="1">SUMIF([1]Data!$AC$2:$AC$173,C1951,[1]Data!$AD$2:$AD$173)</f>
        <v>0</v>
      </c>
      <c r="D1951" s="51">
        <v>45892</v>
      </c>
      <c r="E1951" s="51">
        <v>45897</v>
      </c>
      <c r="F1951" s="52">
        <v>45892.485100347199</v>
      </c>
      <c r="G1951" s="3" t="s">
        <v>7498</v>
      </c>
      <c r="H1951" s="51"/>
      <c r="I1951" s="2" t="s">
        <v>2487</v>
      </c>
      <c r="J1951" s="3" t="s">
        <v>2488</v>
      </c>
      <c r="K1951" s="2" t="s">
        <v>2489</v>
      </c>
      <c r="L1951" s="2" t="s">
        <v>2490</v>
      </c>
      <c r="M1951" s="3" t="s">
        <v>7499</v>
      </c>
      <c r="N1951" s="2" t="s">
        <v>7500</v>
      </c>
      <c r="O1951" s="2" t="s">
        <v>7501</v>
      </c>
      <c r="P1951" s="2">
        <v>20</v>
      </c>
      <c r="Q1951" s="3" t="s">
        <v>2502</v>
      </c>
      <c r="R1951" s="2" t="s">
        <v>981</v>
      </c>
      <c r="S1951" s="3" t="s">
        <v>2503</v>
      </c>
      <c r="T1951" s="3" t="s">
        <v>2496</v>
      </c>
      <c r="U1951" s="2">
        <v>50182</v>
      </c>
      <c r="V1951" s="2">
        <v>1</v>
      </c>
      <c r="W1951" s="2">
        <v>0</v>
      </c>
      <c r="X1951" s="2" t="s">
        <v>7500</v>
      </c>
      <c r="Z1951" s="51">
        <v>45892.485098530102</v>
      </c>
      <c r="AB1951" s="2" t="s">
        <v>950</v>
      </c>
    </row>
    <row r="1952" spans="1:28" ht="15.75" x14ac:dyDescent="0.25">
      <c r="A1952" s="2">
        <v>1951</v>
      </c>
      <c r="B1952" s="50" t="s">
        <v>7502</v>
      </c>
      <c r="C1952" s="47">
        <f ca="1">SUMIF([1]Data!$AC$2:$AC$173,C1952,[1]Data!$AD$2:$AD$173)</f>
        <v>0</v>
      </c>
      <c r="D1952" s="51">
        <v>45892</v>
      </c>
      <c r="E1952" s="51">
        <v>45892</v>
      </c>
      <c r="F1952" s="52">
        <v>45892.491268865699</v>
      </c>
      <c r="G1952" s="3" t="s">
        <v>7503</v>
      </c>
      <c r="H1952" s="51"/>
      <c r="I1952" s="2" t="s">
        <v>2487</v>
      </c>
      <c r="J1952" s="3" t="s">
        <v>2488</v>
      </c>
      <c r="K1952" s="2" t="s">
        <v>2489</v>
      </c>
      <c r="L1952" s="2" t="s">
        <v>2490</v>
      </c>
      <c r="M1952" s="3" t="s">
        <v>7504</v>
      </c>
      <c r="N1952" s="2" t="s">
        <v>7505</v>
      </c>
      <c r="O1952" s="2" t="s">
        <v>7506</v>
      </c>
      <c r="P1952" s="2">
        <v>10</v>
      </c>
      <c r="Q1952" s="3" t="s">
        <v>2510</v>
      </c>
      <c r="R1952" s="2" t="s">
        <v>955</v>
      </c>
      <c r="S1952" s="3" t="s">
        <v>2511</v>
      </c>
      <c r="T1952" s="3" t="s">
        <v>2496</v>
      </c>
      <c r="U1952" s="2">
        <v>46000</v>
      </c>
      <c r="V1952" s="2">
        <v>3</v>
      </c>
      <c r="W1952" s="2">
        <v>0</v>
      </c>
      <c r="X1952" s="2" t="s">
        <v>7505</v>
      </c>
      <c r="Z1952" s="51">
        <v>45892.491267094898</v>
      </c>
      <c r="AB1952" s="2" t="s">
        <v>950</v>
      </c>
    </row>
    <row r="1953" spans="1:28" ht="15.75" x14ac:dyDescent="0.25">
      <c r="A1953" s="2">
        <v>1952</v>
      </c>
      <c r="B1953" s="50" t="s">
        <v>7507</v>
      </c>
      <c r="C1953" s="47">
        <f ca="1">SUMIF([1]Data!$AC$2:$AC$173,C1953,[1]Data!$AD$2:$AD$173)</f>
        <v>0</v>
      </c>
      <c r="D1953" s="51">
        <v>45892</v>
      </c>
      <c r="E1953" s="51">
        <v>45897</v>
      </c>
      <c r="F1953" s="52">
        <v>45892.493755555603</v>
      </c>
      <c r="G1953" s="3" t="s">
        <v>7508</v>
      </c>
      <c r="H1953" s="51"/>
      <c r="I1953" s="2" t="s">
        <v>2487</v>
      </c>
      <c r="J1953" s="3" t="s">
        <v>2488</v>
      </c>
      <c r="K1953" s="2" t="s">
        <v>2489</v>
      </c>
      <c r="L1953" s="2" t="s">
        <v>2490</v>
      </c>
      <c r="M1953" s="3" t="s">
        <v>7509</v>
      </c>
      <c r="N1953" s="2" t="s">
        <v>7510</v>
      </c>
      <c r="O1953" s="2" t="s">
        <v>7511</v>
      </c>
      <c r="P1953" s="2">
        <v>10</v>
      </c>
      <c r="Q1953" s="3" t="s">
        <v>2519</v>
      </c>
      <c r="R1953" s="2" t="s">
        <v>951</v>
      </c>
      <c r="S1953" s="3" t="s">
        <v>2520</v>
      </c>
      <c r="T1953" s="3" t="s">
        <v>2496</v>
      </c>
      <c r="U1953" s="2">
        <v>111058</v>
      </c>
      <c r="V1953" s="2">
        <v>4</v>
      </c>
      <c r="W1953" s="2">
        <v>0</v>
      </c>
      <c r="X1953" s="2" t="s">
        <v>7510</v>
      </c>
      <c r="Y1953" s="2" t="s">
        <v>2541</v>
      </c>
      <c r="Z1953" s="51">
        <v>45892.493753900497</v>
      </c>
      <c r="AB1953" s="2" t="s">
        <v>950</v>
      </c>
    </row>
    <row r="1954" spans="1:28" ht="15.75" x14ac:dyDescent="0.25">
      <c r="A1954" s="2">
        <v>1953</v>
      </c>
      <c r="B1954" s="50" t="s">
        <v>7507</v>
      </c>
      <c r="C1954" s="47">
        <f ca="1">SUMIF([1]Data!$AC$2:$AC$173,C1954,[1]Data!$AD$2:$AD$173)</f>
        <v>0</v>
      </c>
      <c r="D1954" s="51">
        <v>45892</v>
      </c>
      <c r="E1954" s="51">
        <v>45897</v>
      </c>
      <c r="F1954" s="52">
        <v>45892.493755555603</v>
      </c>
      <c r="G1954" s="3" t="s">
        <v>7508</v>
      </c>
      <c r="H1954" s="51"/>
      <c r="I1954" s="2" t="s">
        <v>2487</v>
      </c>
      <c r="J1954" s="3" t="s">
        <v>2488</v>
      </c>
      <c r="K1954" s="2" t="s">
        <v>2489</v>
      </c>
      <c r="L1954" s="2" t="s">
        <v>2490</v>
      </c>
      <c r="M1954" s="3" t="s">
        <v>7509</v>
      </c>
      <c r="N1954" s="2" t="s">
        <v>7510</v>
      </c>
      <c r="O1954" s="2" t="s">
        <v>7511</v>
      </c>
      <c r="P1954" s="2">
        <v>20</v>
      </c>
      <c r="Q1954" s="3" t="s">
        <v>2592</v>
      </c>
      <c r="R1954" s="2" t="s">
        <v>959</v>
      </c>
      <c r="S1954" s="3" t="s">
        <v>2593</v>
      </c>
      <c r="T1954" s="3" t="s">
        <v>2496</v>
      </c>
      <c r="U1954" s="2">
        <v>70950</v>
      </c>
      <c r="V1954" s="2">
        <v>3</v>
      </c>
      <c r="W1954" s="2">
        <v>0</v>
      </c>
      <c r="X1954" s="2" t="s">
        <v>7510</v>
      </c>
      <c r="Y1954" s="2" t="s">
        <v>2541</v>
      </c>
      <c r="Z1954" s="51">
        <v>45892.493753900497</v>
      </c>
      <c r="AB1954" s="2" t="s">
        <v>950</v>
      </c>
    </row>
    <row r="1955" spans="1:28" ht="15.75" x14ac:dyDescent="0.25">
      <c r="A1955" s="2">
        <v>1954</v>
      </c>
      <c r="B1955" s="50" t="s">
        <v>7507</v>
      </c>
      <c r="C1955" s="47">
        <f ca="1">SUMIF([1]Data!$AC$2:$AC$173,C1955,[1]Data!$AD$2:$AD$173)</f>
        <v>0</v>
      </c>
      <c r="D1955" s="51">
        <v>45892</v>
      </c>
      <c r="E1955" s="51">
        <v>45897</v>
      </c>
      <c r="F1955" s="52">
        <v>45892.493755555603</v>
      </c>
      <c r="G1955" s="3" t="s">
        <v>7508</v>
      </c>
      <c r="H1955" s="51"/>
      <c r="I1955" s="2" t="s">
        <v>2487</v>
      </c>
      <c r="J1955" s="3" t="s">
        <v>2488</v>
      </c>
      <c r="K1955" s="2" t="s">
        <v>2489</v>
      </c>
      <c r="L1955" s="2" t="s">
        <v>2490</v>
      </c>
      <c r="M1955" s="3" t="s">
        <v>7509</v>
      </c>
      <c r="N1955" s="2" t="s">
        <v>7510</v>
      </c>
      <c r="O1955" s="2" t="s">
        <v>7511</v>
      </c>
      <c r="P1955" s="2">
        <v>30</v>
      </c>
      <c r="Q1955" s="3" t="s">
        <v>2556</v>
      </c>
      <c r="R1955" s="2" t="s">
        <v>960</v>
      </c>
      <c r="S1955" s="3" t="s">
        <v>2557</v>
      </c>
      <c r="T1955" s="3" t="s">
        <v>2496</v>
      </c>
      <c r="U1955" s="2">
        <v>55595</v>
      </c>
      <c r="V1955" s="2">
        <v>3</v>
      </c>
      <c r="W1955" s="2">
        <v>0</v>
      </c>
      <c r="X1955" s="2" t="s">
        <v>7510</v>
      </c>
      <c r="Y1955" s="2" t="s">
        <v>2541</v>
      </c>
      <c r="Z1955" s="51">
        <v>45892.493753900497</v>
      </c>
      <c r="AB1955" s="2" t="s">
        <v>950</v>
      </c>
    </row>
    <row r="1956" spans="1:28" ht="15.75" x14ac:dyDescent="0.25">
      <c r="A1956" s="2">
        <v>1955</v>
      </c>
      <c r="B1956" s="50" t="s">
        <v>7507</v>
      </c>
      <c r="C1956" s="47">
        <f ca="1">SUMIF([1]Data!$AC$2:$AC$173,C1956,[1]Data!$AD$2:$AD$173)</f>
        <v>0</v>
      </c>
      <c r="D1956" s="51">
        <v>45892</v>
      </c>
      <c r="E1956" s="51">
        <v>45897</v>
      </c>
      <c r="F1956" s="52">
        <v>45892.493755555603</v>
      </c>
      <c r="G1956" s="3" t="s">
        <v>7508</v>
      </c>
      <c r="H1956" s="51"/>
      <c r="I1956" s="2" t="s">
        <v>2487</v>
      </c>
      <c r="J1956" s="3" t="s">
        <v>2488</v>
      </c>
      <c r="K1956" s="2" t="s">
        <v>2489</v>
      </c>
      <c r="L1956" s="2" t="s">
        <v>2490</v>
      </c>
      <c r="M1956" s="3" t="s">
        <v>7509</v>
      </c>
      <c r="N1956" s="2" t="s">
        <v>7510</v>
      </c>
      <c r="O1956" s="2" t="s">
        <v>7511</v>
      </c>
      <c r="P1956" s="2">
        <v>40</v>
      </c>
      <c r="Q1956" s="3" t="s">
        <v>2510</v>
      </c>
      <c r="R1956" s="2" t="s">
        <v>955</v>
      </c>
      <c r="S1956" s="3" t="s">
        <v>2511</v>
      </c>
      <c r="T1956" s="3" t="s">
        <v>2496</v>
      </c>
      <c r="U1956" s="2">
        <v>46000</v>
      </c>
      <c r="V1956" s="2">
        <v>2</v>
      </c>
      <c r="W1956" s="2">
        <v>0</v>
      </c>
      <c r="X1956" s="2" t="s">
        <v>7510</v>
      </c>
      <c r="Y1956" s="2" t="s">
        <v>2541</v>
      </c>
      <c r="Z1956" s="51">
        <v>45892.493753900497</v>
      </c>
      <c r="AB1956" s="2" t="s">
        <v>950</v>
      </c>
    </row>
    <row r="1957" spans="1:28" ht="15.75" x14ac:dyDescent="0.25">
      <c r="A1957" s="2">
        <v>1956</v>
      </c>
      <c r="B1957" s="50" t="s">
        <v>7512</v>
      </c>
      <c r="C1957" s="47">
        <f ca="1">SUMIF([1]Data!$AC$2:$AC$173,C1957,[1]Data!$AD$2:$AD$173)</f>
        <v>0</v>
      </c>
      <c r="D1957" s="51">
        <v>45892</v>
      </c>
      <c r="E1957" s="51">
        <v>45892</v>
      </c>
      <c r="F1957" s="52">
        <v>45892.494470601901</v>
      </c>
      <c r="G1957" s="3" t="s">
        <v>7513</v>
      </c>
      <c r="H1957" s="51"/>
      <c r="I1957" s="2" t="s">
        <v>2487</v>
      </c>
      <c r="J1957" s="3" t="s">
        <v>2488</v>
      </c>
      <c r="K1957" s="2" t="s">
        <v>2489</v>
      </c>
      <c r="L1957" s="2" t="s">
        <v>2490</v>
      </c>
      <c r="M1957" s="3" t="s">
        <v>7514</v>
      </c>
      <c r="N1957" s="2" t="s">
        <v>7515</v>
      </c>
      <c r="O1957" s="2" t="s">
        <v>7516</v>
      </c>
      <c r="P1957" s="2">
        <v>10</v>
      </c>
      <c r="Q1957" s="3" t="s">
        <v>2494</v>
      </c>
      <c r="R1957" s="2" t="s">
        <v>1079</v>
      </c>
      <c r="S1957" s="3" t="s">
        <v>2495</v>
      </c>
      <c r="T1957" s="3" t="s">
        <v>2496</v>
      </c>
      <c r="U1957" s="2">
        <v>49500</v>
      </c>
      <c r="V1957" s="2">
        <v>1</v>
      </c>
      <c r="W1957" s="2">
        <v>0</v>
      </c>
      <c r="X1957" s="2" t="s">
        <v>7515</v>
      </c>
      <c r="Y1957" s="2" t="s">
        <v>7517</v>
      </c>
      <c r="Z1957" s="51">
        <v>45892.494468784702</v>
      </c>
      <c r="AB1957" s="2" t="s">
        <v>950</v>
      </c>
    </row>
    <row r="1958" spans="1:28" ht="15.75" x14ac:dyDescent="0.25">
      <c r="A1958" s="2">
        <v>1957</v>
      </c>
      <c r="B1958" s="50" t="s">
        <v>7512</v>
      </c>
      <c r="C1958" s="47">
        <f ca="1">SUMIF([1]Data!$AC$2:$AC$173,C1958,[1]Data!$AD$2:$AD$173)</f>
        <v>0</v>
      </c>
      <c r="D1958" s="51">
        <v>45892</v>
      </c>
      <c r="E1958" s="51">
        <v>45892</v>
      </c>
      <c r="F1958" s="52">
        <v>45892.494470601901</v>
      </c>
      <c r="G1958" s="3" t="s">
        <v>7513</v>
      </c>
      <c r="H1958" s="51"/>
      <c r="I1958" s="2" t="s">
        <v>2487</v>
      </c>
      <c r="J1958" s="3" t="s">
        <v>2488</v>
      </c>
      <c r="K1958" s="2" t="s">
        <v>2489</v>
      </c>
      <c r="L1958" s="2" t="s">
        <v>2490</v>
      </c>
      <c r="M1958" s="3" t="s">
        <v>7514</v>
      </c>
      <c r="N1958" s="2" t="s">
        <v>7515</v>
      </c>
      <c r="O1958" s="2" t="s">
        <v>7516</v>
      </c>
      <c r="P1958" s="2">
        <v>20</v>
      </c>
      <c r="Q1958" s="3" t="s">
        <v>2547</v>
      </c>
      <c r="R1958" s="2" t="s">
        <v>994</v>
      </c>
      <c r="S1958" s="3" t="s">
        <v>2548</v>
      </c>
      <c r="T1958" s="3" t="s">
        <v>2496</v>
      </c>
      <c r="U1958" s="2">
        <v>111606</v>
      </c>
      <c r="V1958" s="2">
        <v>2</v>
      </c>
      <c r="W1958" s="2">
        <v>0</v>
      </c>
      <c r="X1958" s="2" t="s">
        <v>7515</v>
      </c>
      <c r="Y1958" s="2" t="s">
        <v>7517</v>
      </c>
      <c r="Z1958" s="51">
        <v>45892.494468784702</v>
      </c>
      <c r="AB1958" s="2" t="s">
        <v>950</v>
      </c>
    </row>
    <row r="1959" spans="1:28" ht="15.75" x14ac:dyDescent="0.25">
      <c r="A1959" s="2">
        <v>1958</v>
      </c>
      <c r="B1959" s="50" t="s">
        <v>7512</v>
      </c>
      <c r="C1959" s="47">
        <f ca="1">SUMIF([1]Data!$AC$2:$AC$173,C1959,[1]Data!$AD$2:$AD$173)</f>
        <v>0</v>
      </c>
      <c r="D1959" s="51">
        <v>45892</v>
      </c>
      <c r="E1959" s="51">
        <v>45892</v>
      </c>
      <c r="F1959" s="52">
        <v>45892.494470601901</v>
      </c>
      <c r="G1959" s="3" t="s">
        <v>7513</v>
      </c>
      <c r="H1959" s="51"/>
      <c r="I1959" s="2" t="s">
        <v>2487</v>
      </c>
      <c r="J1959" s="3" t="s">
        <v>2488</v>
      </c>
      <c r="K1959" s="2" t="s">
        <v>2489</v>
      </c>
      <c r="L1959" s="2" t="s">
        <v>2490</v>
      </c>
      <c r="M1959" s="3" t="s">
        <v>7514</v>
      </c>
      <c r="N1959" s="2" t="s">
        <v>7515</v>
      </c>
      <c r="O1959" s="2" t="s">
        <v>7516</v>
      </c>
      <c r="P1959" s="2">
        <v>30</v>
      </c>
      <c r="Q1959" s="3" t="s">
        <v>2519</v>
      </c>
      <c r="R1959" s="2" t="s">
        <v>951</v>
      </c>
      <c r="S1959" s="3" t="s">
        <v>2520</v>
      </c>
      <c r="T1959" s="3" t="s">
        <v>2496</v>
      </c>
      <c r="U1959" s="2">
        <v>111058</v>
      </c>
      <c r="V1959" s="2">
        <v>2</v>
      </c>
      <c r="W1959" s="2">
        <v>0</v>
      </c>
      <c r="X1959" s="2" t="s">
        <v>7515</v>
      </c>
      <c r="Y1959" s="2" t="s">
        <v>7517</v>
      </c>
      <c r="Z1959" s="51">
        <v>45892.494468784702</v>
      </c>
      <c r="AB1959" s="2" t="s">
        <v>950</v>
      </c>
    </row>
    <row r="1960" spans="1:28" ht="15.75" x14ac:dyDescent="0.25">
      <c r="A1960" s="2">
        <v>1959</v>
      </c>
      <c r="B1960" s="50" t="s">
        <v>7518</v>
      </c>
      <c r="C1960" s="47">
        <f ca="1">SUMIF([1]Data!$AC$2:$AC$173,C1960,[1]Data!$AD$2:$AD$173)</f>
        <v>0</v>
      </c>
      <c r="D1960" s="51">
        <v>45892</v>
      </c>
      <c r="E1960" s="51">
        <v>45892</v>
      </c>
      <c r="F1960" s="52">
        <v>45892.498186377299</v>
      </c>
      <c r="G1960" s="3" t="s">
        <v>7519</v>
      </c>
      <c r="H1960" s="51"/>
      <c r="I1960" s="2" t="s">
        <v>2487</v>
      </c>
      <c r="J1960" s="3" t="s">
        <v>2488</v>
      </c>
      <c r="K1960" s="2" t="s">
        <v>2489</v>
      </c>
      <c r="L1960" s="2" t="s">
        <v>2490</v>
      </c>
      <c r="M1960" s="3" t="s">
        <v>7520</v>
      </c>
      <c r="N1960" s="2" t="s">
        <v>7521</v>
      </c>
      <c r="O1960" s="2" t="s">
        <v>7522</v>
      </c>
      <c r="P1960" s="2">
        <v>10</v>
      </c>
      <c r="Q1960" s="3" t="s">
        <v>2502</v>
      </c>
      <c r="R1960" s="2" t="s">
        <v>981</v>
      </c>
      <c r="S1960" s="3" t="s">
        <v>2503</v>
      </c>
      <c r="T1960" s="3" t="s">
        <v>2496</v>
      </c>
      <c r="U1960" s="2">
        <v>50182</v>
      </c>
      <c r="V1960" s="2">
        <v>2</v>
      </c>
      <c r="W1960" s="2">
        <v>0</v>
      </c>
      <c r="X1960" s="2" t="s">
        <v>7521</v>
      </c>
      <c r="Y1960" s="2" t="s">
        <v>2541</v>
      </c>
      <c r="Z1960" s="51">
        <v>45892.498184456002</v>
      </c>
      <c r="AB1960" s="2" t="s">
        <v>950</v>
      </c>
    </row>
    <row r="1961" spans="1:28" ht="15.75" x14ac:dyDescent="0.25">
      <c r="A1961" s="2">
        <v>1960</v>
      </c>
      <c r="B1961" s="50" t="s">
        <v>7523</v>
      </c>
      <c r="C1961" s="47">
        <f ca="1">SUMIF([1]Data!$AC$2:$AC$173,C1961,[1]Data!$AD$2:$AD$173)</f>
        <v>0</v>
      </c>
      <c r="D1961" s="51">
        <v>45892</v>
      </c>
      <c r="E1961" s="51">
        <v>45897</v>
      </c>
      <c r="F1961" s="52">
        <v>45892.503399884299</v>
      </c>
      <c r="G1961" s="3" t="s">
        <v>7524</v>
      </c>
      <c r="H1961" s="51"/>
      <c r="I1961" s="2" t="s">
        <v>2487</v>
      </c>
      <c r="J1961" s="3" t="s">
        <v>2488</v>
      </c>
      <c r="K1961" s="2" t="s">
        <v>2489</v>
      </c>
      <c r="L1961" s="2" t="s">
        <v>2490</v>
      </c>
      <c r="M1961" s="3" t="s">
        <v>7525</v>
      </c>
      <c r="N1961" s="2" t="s">
        <v>7526</v>
      </c>
      <c r="O1961" s="2" t="s">
        <v>7527</v>
      </c>
      <c r="P1961" s="2">
        <v>10</v>
      </c>
      <c r="Q1961" s="3" t="s">
        <v>2556</v>
      </c>
      <c r="R1961" s="2" t="s">
        <v>960</v>
      </c>
      <c r="S1961" s="3" t="s">
        <v>2557</v>
      </c>
      <c r="T1961" s="3" t="s">
        <v>2496</v>
      </c>
      <c r="U1961" s="2">
        <v>55595</v>
      </c>
      <c r="V1961" s="2">
        <v>1</v>
      </c>
      <c r="W1961" s="2">
        <v>0</v>
      </c>
      <c r="X1961" s="2" t="s">
        <v>7526</v>
      </c>
      <c r="Y1961" s="2" t="s">
        <v>7528</v>
      </c>
      <c r="Z1961" s="51">
        <v>45892.503397881897</v>
      </c>
      <c r="AA1961" s="2" t="s">
        <v>7529</v>
      </c>
      <c r="AB1961" s="2" t="s">
        <v>950</v>
      </c>
    </row>
    <row r="1962" spans="1:28" ht="15.75" x14ac:dyDescent="0.25">
      <c r="A1962" s="2">
        <v>1961</v>
      </c>
      <c r="B1962" s="50" t="s">
        <v>7523</v>
      </c>
      <c r="C1962" s="47">
        <f ca="1">SUMIF([1]Data!$AC$2:$AC$173,C1962,[1]Data!$AD$2:$AD$173)</f>
        <v>0</v>
      </c>
      <c r="D1962" s="51">
        <v>45892</v>
      </c>
      <c r="E1962" s="51">
        <v>45897</v>
      </c>
      <c r="F1962" s="52">
        <v>45892.503399884299</v>
      </c>
      <c r="G1962" s="3" t="s">
        <v>7524</v>
      </c>
      <c r="H1962" s="51"/>
      <c r="I1962" s="2" t="s">
        <v>2487</v>
      </c>
      <c r="J1962" s="3" t="s">
        <v>2488</v>
      </c>
      <c r="K1962" s="2" t="s">
        <v>2489</v>
      </c>
      <c r="L1962" s="2" t="s">
        <v>2490</v>
      </c>
      <c r="M1962" s="3" t="s">
        <v>7525</v>
      </c>
      <c r="N1962" s="2" t="s">
        <v>7526</v>
      </c>
      <c r="O1962" s="2" t="s">
        <v>7527</v>
      </c>
      <c r="P1962" s="2">
        <v>20</v>
      </c>
      <c r="Q1962" s="3" t="s">
        <v>2502</v>
      </c>
      <c r="R1962" s="2" t="s">
        <v>981</v>
      </c>
      <c r="S1962" s="3" t="s">
        <v>2503</v>
      </c>
      <c r="T1962" s="3" t="s">
        <v>2496</v>
      </c>
      <c r="U1962" s="2">
        <v>50182</v>
      </c>
      <c r="V1962" s="2">
        <v>2</v>
      </c>
      <c r="W1962" s="2">
        <v>0</v>
      </c>
      <c r="X1962" s="2" t="s">
        <v>7526</v>
      </c>
      <c r="Y1962" s="2" t="s">
        <v>7528</v>
      </c>
      <c r="Z1962" s="51">
        <v>45892.503397881897</v>
      </c>
      <c r="AA1962" s="2" t="s">
        <v>7529</v>
      </c>
      <c r="AB1962" s="2" t="s">
        <v>950</v>
      </c>
    </row>
    <row r="1963" spans="1:28" ht="15.75" x14ac:dyDescent="0.25">
      <c r="A1963" s="2">
        <v>1962</v>
      </c>
      <c r="B1963" s="50" t="s">
        <v>7530</v>
      </c>
      <c r="C1963" s="47">
        <f ca="1">SUMIF([1]Data!$AC$2:$AC$173,C1963,[1]Data!$AD$2:$AD$173)</f>
        <v>0</v>
      </c>
      <c r="D1963" s="51">
        <v>45892</v>
      </c>
      <c r="E1963" s="51">
        <v>45897</v>
      </c>
      <c r="F1963" s="52">
        <v>45892.504300960602</v>
      </c>
      <c r="G1963" s="3" t="s">
        <v>7531</v>
      </c>
      <c r="H1963" s="51"/>
      <c r="I1963" s="2" t="s">
        <v>2487</v>
      </c>
      <c r="J1963" s="3" t="s">
        <v>2488</v>
      </c>
      <c r="K1963" s="2" t="s">
        <v>2489</v>
      </c>
      <c r="L1963" s="2" t="s">
        <v>2490</v>
      </c>
      <c r="M1963" s="3" t="s">
        <v>3514</v>
      </c>
      <c r="N1963" s="2" t="s">
        <v>3515</v>
      </c>
      <c r="O1963" s="2" t="s">
        <v>3516</v>
      </c>
      <c r="P1963" s="2">
        <v>10</v>
      </c>
      <c r="Q1963" s="3" t="s">
        <v>2563</v>
      </c>
      <c r="R1963" s="2" t="s">
        <v>961</v>
      </c>
      <c r="S1963" s="3" t="s">
        <v>2564</v>
      </c>
      <c r="T1963" s="3" t="s">
        <v>2496</v>
      </c>
      <c r="U1963" s="2">
        <v>73431</v>
      </c>
      <c r="V1963" s="2">
        <v>1</v>
      </c>
      <c r="W1963" s="2">
        <v>0</v>
      </c>
      <c r="X1963" s="2" t="s">
        <v>3515</v>
      </c>
      <c r="Z1963" s="51">
        <v>45892.504299502303</v>
      </c>
      <c r="AB1963" s="2" t="s">
        <v>950</v>
      </c>
    </row>
    <row r="1964" spans="1:28" ht="15.75" x14ac:dyDescent="0.25">
      <c r="A1964" s="2">
        <v>1963</v>
      </c>
      <c r="B1964" s="50" t="s">
        <v>7532</v>
      </c>
      <c r="C1964" s="47">
        <f ca="1">SUMIF([1]Data!$AC$2:$AC$173,C1964,[1]Data!$AD$2:$AD$173)</f>
        <v>0</v>
      </c>
      <c r="D1964" s="51">
        <v>45892</v>
      </c>
      <c r="E1964" s="51">
        <v>45902</v>
      </c>
      <c r="F1964" s="52">
        <v>45892.512345717601</v>
      </c>
      <c r="G1964" s="3" t="s">
        <v>7533</v>
      </c>
      <c r="H1964" s="51"/>
      <c r="I1964" s="2" t="s">
        <v>2487</v>
      </c>
      <c r="J1964" s="3" t="s">
        <v>2488</v>
      </c>
      <c r="K1964" s="2" t="s">
        <v>2489</v>
      </c>
      <c r="L1964" s="2" t="s">
        <v>2490</v>
      </c>
      <c r="M1964" s="3" t="s">
        <v>7534</v>
      </c>
      <c r="N1964" s="2" t="s">
        <v>7535</v>
      </c>
      <c r="O1964" s="2" t="s">
        <v>7536</v>
      </c>
      <c r="P1964" s="2">
        <v>10</v>
      </c>
      <c r="Q1964" s="3" t="s">
        <v>2519</v>
      </c>
      <c r="R1964" s="2" t="s">
        <v>951</v>
      </c>
      <c r="S1964" s="3" t="s">
        <v>2520</v>
      </c>
      <c r="T1964" s="3" t="s">
        <v>2496</v>
      </c>
      <c r="U1964" s="2">
        <v>111058</v>
      </c>
      <c r="V1964" s="2">
        <v>1</v>
      </c>
      <c r="W1964" s="2">
        <v>0</v>
      </c>
      <c r="X1964" s="2" t="s">
        <v>7535</v>
      </c>
      <c r="Y1964" s="2" t="s">
        <v>7537</v>
      </c>
      <c r="Z1964" s="51">
        <v>45892.512343715302</v>
      </c>
      <c r="AB1964" s="2" t="s">
        <v>950</v>
      </c>
    </row>
    <row r="1965" spans="1:28" ht="15.75" x14ac:dyDescent="0.25">
      <c r="A1965" s="2">
        <v>1964</v>
      </c>
      <c r="B1965" s="50" t="s">
        <v>7532</v>
      </c>
      <c r="C1965" s="47">
        <f ca="1">SUMIF([1]Data!$AC$2:$AC$173,C1965,[1]Data!$AD$2:$AD$173)</f>
        <v>0</v>
      </c>
      <c r="D1965" s="51">
        <v>45892</v>
      </c>
      <c r="E1965" s="51">
        <v>45902</v>
      </c>
      <c r="F1965" s="52">
        <v>45892.512345717601</v>
      </c>
      <c r="G1965" s="3" t="s">
        <v>7533</v>
      </c>
      <c r="H1965" s="51"/>
      <c r="I1965" s="2" t="s">
        <v>2487</v>
      </c>
      <c r="J1965" s="3" t="s">
        <v>2488</v>
      </c>
      <c r="K1965" s="2" t="s">
        <v>2489</v>
      </c>
      <c r="L1965" s="2" t="s">
        <v>2490</v>
      </c>
      <c r="M1965" s="3" t="s">
        <v>7534</v>
      </c>
      <c r="N1965" s="2" t="s">
        <v>7535</v>
      </c>
      <c r="O1965" s="2" t="s">
        <v>7536</v>
      </c>
      <c r="P1965" s="2">
        <v>20</v>
      </c>
      <c r="Q1965" s="3" t="s">
        <v>2556</v>
      </c>
      <c r="R1965" s="2" t="s">
        <v>960</v>
      </c>
      <c r="S1965" s="3" t="s">
        <v>2557</v>
      </c>
      <c r="T1965" s="3" t="s">
        <v>2496</v>
      </c>
      <c r="U1965" s="2">
        <v>55595</v>
      </c>
      <c r="V1965" s="2">
        <v>1</v>
      </c>
      <c r="W1965" s="2">
        <v>0</v>
      </c>
      <c r="X1965" s="2" t="s">
        <v>7535</v>
      </c>
      <c r="Y1965" s="2" t="s">
        <v>7537</v>
      </c>
      <c r="Z1965" s="51">
        <v>45892.512343715302</v>
      </c>
      <c r="AB1965" s="2" t="s">
        <v>950</v>
      </c>
    </row>
    <row r="1966" spans="1:28" ht="15.75" x14ac:dyDescent="0.25">
      <c r="A1966" s="2">
        <v>1965</v>
      </c>
      <c r="B1966" s="50" t="s">
        <v>7532</v>
      </c>
      <c r="C1966" s="47">
        <f ca="1">SUMIF([1]Data!$AC$2:$AC$173,C1966,[1]Data!$AD$2:$AD$173)</f>
        <v>0</v>
      </c>
      <c r="D1966" s="51">
        <v>45892</v>
      </c>
      <c r="E1966" s="51">
        <v>45902</v>
      </c>
      <c r="F1966" s="52">
        <v>45892.512345717601</v>
      </c>
      <c r="G1966" s="3" t="s">
        <v>7533</v>
      </c>
      <c r="H1966" s="51"/>
      <c r="I1966" s="2" t="s">
        <v>2487</v>
      </c>
      <c r="J1966" s="3" t="s">
        <v>2488</v>
      </c>
      <c r="K1966" s="2" t="s">
        <v>2489</v>
      </c>
      <c r="L1966" s="2" t="s">
        <v>2490</v>
      </c>
      <c r="M1966" s="3" t="s">
        <v>7534</v>
      </c>
      <c r="N1966" s="2" t="s">
        <v>7535</v>
      </c>
      <c r="O1966" s="2" t="s">
        <v>7536</v>
      </c>
      <c r="P1966" s="2">
        <v>30</v>
      </c>
      <c r="Q1966" s="3" t="s">
        <v>2502</v>
      </c>
      <c r="R1966" s="2" t="s">
        <v>981</v>
      </c>
      <c r="S1966" s="3" t="s">
        <v>2503</v>
      </c>
      <c r="T1966" s="3" t="s">
        <v>2496</v>
      </c>
      <c r="U1966" s="2">
        <v>50182</v>
      </c>
      <c r="V1966" s="2">
        <v>3</v>
      </c>
      <c r="W1966" s="2">
        <v>0</v>
      </c>
      <c r="X1966" s="2" t="s">
        <v>7535</v>
      </c>
      <c r="Y1966" s="2" t="s">
        <v>7537</v>
      </c>
      <c r="Z1966" s="51">
        <v>45892.512343715302</v>
      </c>
      <c r="AB1966" s="2" t="s">
        <v>950</v>
      </c>
    </row>
    <row r="1967" spans="1:28" ht="15.75" x14ac:dyDescent="0.25">
      <c r="A1967" s="2">
        <v>1966</v>
      </c>
      <c r="B1967" s="50" t="s">
        <v>7532</v>
      </c>
      <c r="C1967" s="47">
        <f ca="1">SUMIF([1]Data!$AC$2:$AC$173,C1967,[1]Data!$AD$2:$AD$173)</f>
        <v>0</v>
      </c>
      <c r="D1967" s="51">
        <v>45892</v>
      </c>
      <c r="E1967" s="51">
        <v>45902</v>
      </c>
      <c r="F1967" s="52">
        <v>45892.512345717601</v>
      </c>
      <c r="G1967" s="3" t="s">
        <v>7533</v>
      </c>
      <c r="H1967" s="51"/>
      <c r="I1967" s="2" t="s">
        <v>2487</v>
      </c>
      <c r="J1967" s="3" t="s">
        <v>2488</v>
      </c>
      <c r="K1967" s="2" t="s">
        <v>2489</v>
      </c>
      <c r="L1967" s="2" t="s">
        <v>2490</v>
      </c>
      <c r="M1967" s="3" t="s">
        <v>7534</v>
      </c>
      <c r="N1967" s="2" t="s">
        <v>7535</v>
      </c>
      <c r="O1967" s="2" t="s">
        <v>7536</v>
      </c>
      <c r="P1967" s="2">
        <v>40</v>
      </c>
      <c r="Q1967" s="3" t="s">
        <v>2494</v>
      </c>
      <c r="R1967" s="2" t="s">
        <v>1079</v>
      </c>
      <c r="S1967" s="3" t="s">
        <v>2495</v>
      </c>
      <c r="T1967" s="3" t="s">
        <v>2496</v>
      </c>
      <c r="U1967" s="2">
        <v>49500</v>
      </c>
      <c r="V1967" s="2">
        <v>2</v>
      </c>
      <c r="W1967" s="2">
        <v>0</v>
      </c>
      <c r="X1967" s="2" t="s">
        <v>7535</v>
      </c>
      <c r="Y1967" s="2" t="s">
        <v>7537</v>
      </c>
      <c r="Z1967" s="51">
        <v>45892.512343715302</v>
      </c>
      <c r="AB1967" s="2" t="s">
        <v>950</v>
      </c>
    </row>
    <row r="1968" spans="1:28" ht="15.75" x14ac:dyDescent="0.25">
      <c r="A1968" s="2">
        <v>1967</v>
      </c>
      <c r="B1968" s="50" t="s">
        <v>7532</v>
      </c>
      <c r="C1968" s="47">
        <f ca="1">SUMIF([1]Data!$AC$2:$AC$173,C1968,[1]Data!$AD$2:$AD$173)</f>
        <v>0</v>
      </c>
      <c r="D1968" s="51">
        <v>45892</v>
      </c>
      <c r="E1968" s="51">
        <v>45902</v>
      </c>
      <c r="F1968" s="52">
        <v>45892.512345717601</v>
      </c>
      <c r="G1968" s="3" t="s">
        <v>7533</v>
      </c>
      <c r="H1968" s="51"/>
      <c r="I1968" s="2" t="s">
        <v>2487</v>
      </c>
      <c r="J1968" s="3" t="s">
        <v>2488</v>
      </c>
      <c r="K1968" s="2" t="s">
        <v>2489</v>
      </c>
      <c r="L1968" s="2" t="s">
        <v>2490</v>
      </c>
      <c r="M1968" s="3" t="s">
        <v>7534</v>
      </c>
      <c r="N1968" s="2" t="s">
        <v>7535</v>
      </c>
      <c r="O1968" s="2" t="s">
        <v>7536</v>
      </c>
      <c r="P1968" s="2">
        <v>50</v>
      </c>
      <c r="Q1968" s="3" t="s">
        <v>2498</v>
      </c>
      <c r="R1968" s="2" t="s">
        <v>977</v>
      </c>
      <c r="S1968" s="3" t="s">
        <v>2499</v>
      </c>
      <c r="T1968" s="3" t="s">
        <v>2496</v>
      </c>
      <c r="U1968" s="2">
        <v>50400</v>
      </c>
      <c r="V1968" s="2">
        <v>1</v>
      </c>
      <c r="W1968" s="2">
        <v>0</v>
      </c>
      <c r="X1968" s="2" t="s">
        <v>7535</v>
      </c>
      <c r="Y1968" s="2" t="s">
        <v>7537</v>
      </c>
      <c r="Z1968" s="51">
        <v>45892.512343715302</v>
      </c>
      <c r="AB1968" s="2" t="s">
        <v>950</v>
      </c>
    </row>
    <row r="1969" spans="1:28" ht="15.75" x14ac:dyDescent="0.25">
      <c r="A1969" s="2">
        <v>1968</v>
      </c>
      <c r="B1969" s="50" t="s">
        <v>7532</v>
      </c>
      <c r="C1969" s="47">
        <f ca="1">SUMIF([1]Data!$AC$2:$AC$173,C1969,[1]Data!$AD$2:$AD$173)</f>
        <v>0</v>
      </c>
      <c r="D1969" s="51">
        <v>45892</v>
      </c>
      <c r="E1969" s="51">
        <v>45902</v>
      </c>
      <c r="F1969" s="52">
        <v>45892.512345717601</v>
      </c>
      <c r="G1969" s="3" t="s">
        <v>7533</v>
      </c>
      <c r="H1969" s="51"/>
      <c r="I1969" s="2" t="s">
        <v>2487</v>
      </c>
      <c r="J1969" s="3" t="s">
        <v>2488</v>
      </c>
      <c r="K1969" s="2" t="s">
        <v>2489</v>
      </c>
      <c r="L1969" s="2" t="s">
        <v>2490</v>
      </c>
      <c r="M1969" s="3" t="s">
        <v>7534</v>
      </c>
      <c r="N1969" s="2" t="s">
        <v>7535</v>
      </c>
      <c r="O1969" s="2" t="s">
        <v>7536</v>
      </c>
      <c r="P1969" s="2">
        <v>60</v>
      </c>
      <c r="Q1969" s="3" t="s">
        <v>2528</v>
      </c>
      <c r="R1969" s="2" t="s">
        <v>965</v>
      </c>
      <c r="S1969" s="3" t="s">
        <v>2529</v>
      </c>
      <c r="T1969" s="3" t="s">
        <v>2496</v>
      </c>
      <c r="U1969" s="2">
        <v>74250</v>
      </c>
      <c r="V1969" s="2">
        <v>2</v>
      </c>
      <c r="W1969" s="2">
        <v>0</v>
      </c>
      <c r="X1969" s="2" t="s">
        <v>7535</v>
      </c>
      <c r="Y1969" s="2" t="s">
        <v>7537</v>
      </c>
      <c r="Z1969" s="51">
        <v>45892.512343715302</v>
      </c>
      <c r="AB1969" s="2" t="s">
        <v>950</v>
      </c>
    </row>
    <row r="1970" spans="1:28" ht="15.75" x14ac:dyDescent="0.25">
      <c r="A1970" s="2">
        <v>1969</v>
      </c>
      <c r="B1970" s="50" t="s">
        <v>7538</v>
      </c>
      <c r="C1970" s="47">
        <f ca="1">SUMIF([1]Data!$AC$2:$AC$173,C1970,[1]Data!$AD$2:$AD$173)</f>
        <v>0</v>
      </c>
      <c r="D1970" s="51">
        <v>45892</v>
      </c>
      <c r="E1970" s="51">
        <v>45892</v>
      </c>
      <c r="F1970" s="52">
        <v>45892.516235567098</v>
      </c>
      <c r="G1970" s="3" t="s">
        <v>7539</v>
      </c>
      <c r="H1970" s="51"/>
      <c r="I1970" s="2" t="s">
        <v>2487</v>
      </c>
      <c r="J1970" s="3" t="s">
        <v>2488</v>
      </c>
      <c r="K1970" s="2" t="s">
        <v>2489</v>
      </c>
      <c r="L1970" s="2" t="s">
        <v>2490</v>
      </c>
      <c r="M1970" s="3" t="s">
        <v>7540</v>
      </c>
      <c r="N1970" s="2" t="s">
        <v>7541</v>
      </c>
      <c r="O1970" s="2" t="s">
        <v>7542</v>
      </c>
      <c r="P1970" s="2">
        <v>10</v>
      </c>
      <c r="Q1970" s="3" t="s">
        <v>2556</v>
      </c>
      <c r="R1970" s="2" t="s">
        <v>960</v>
      </c>
      <c r="S1970" s="3" t="s">
        <v>2557</v>
      </c>
      <c r="T1970" s="3" t="s">
        <v>2496</v>
      </c>
      <c r="U1970" s="2">
        <v>55595</v>
      </c>
      <c r="V1970" s="2">
        <v>1</v>
      </c>
      <c r="W1970" s="2">
        <v>0</v>
      </c>
      <c r="X1970" s="2" t="s">
        <v>7541</v>
      </c>
      <c r="Z1970" s="51">
        <v>45892.516233680602</v>
      </c>
      <c r="AB1970" s="2" t="s">
        <v>950</v>
      </c>
    </row>
    <row r="1971" spans="1:28" ht="15.75" x14ac:dyDescent="0.25">
      <c r="A1971" s="2">
        <v>1970</v>
      </c>
      <c r="B1971" s="50" t="s">
        <v>7538</v>
      </c>
      <c r="C1971" s="47">
        <f ca="1">SUMIF([1]Data!$AC$2:$AC$173,C1971,[1]Data!$AD$2:$AD$173)</f>
        <v>0</v>
      </c>
      <c r="D1971" s="51">
        <v>45892</v>
      </c>
      <c r="E1971" s="51">
        <v>45892</v>
      </c>
      <c r="F1971" s="52">
        <v>45892.516235567098</v>
      </c>
      <c r="G1971" s="3" t="s">
        <v>7539</v>
      </c>
      <c r="H1971" s="51"/>
      <c r="I1971" s="2" t="s">
        <v>2487</v>
      </c>
      <c r="J1971" s="3" t="s">
        <v>2488</v>
      </c>
      <c r="K1971" s="2" t="s">
        <v>2489</v>
      </c>
      <c r="L1971" s="2" t="s">
        <v>2490</v>
      </c>
      <c r="M1971" s="3" t="s">
        <v>7540</v>
      </c>
      <c r="N1971" s="2" t="s">
        <v>7541</v>
      </c>
      <c r="O1971" s="2" t="s">
        <v>7542</v>
      </c>
      <c r="P1971" s="2">
        <v>20</v>
      </c>
      <c r="Q1971" s="3" t="s">
        <v>2494</v>
      </c>
      <c r="R1971" s="2" t="s">
        <v>1079</v>
      </c>
      <c r="S1971" s="3" t="s">
        <v>2495</v>
      </c>
      <c r="T1971" s="3" t="s">
        <v>2496</v>
      </c>
      <c r="U1971" s="2">
        <v>49500</v>
      </c>
      <c r="V1971" s="2">
        <v>4</v>
      </c>
      <c r="W1971" s="2">
        <v>0</v>
      </c>
      <c r="X1971" s="2" t="s">
        <v>7541</v>
      </c>
      <c r="Z1971" s="51">
        <v>45892.516233680602</v>
      </c>
      <c r="AB1971" s="2" t="s">
        <v>950</v>
      </c>
    </row>
    <row r="1972" spans="1:28" ht="15.75" x14ac:dyDescent="0.25">
      <c r="A1972" s="2">
        <v>1971</v>
      </c>
      <c r="B1972" s="50" t="s">
        <v>7538</v>
      </c>
      <c r="C1972" s="47">
        <f ca="1">SUMIF([1]Data!$AC$2:$AC$173,C1972,[1]Data!$AD$2:$AD$173)</f>
        <v>0</v>
      </c>
      <c r="D1972" s="51">
        <v>45892</v>
      </c>
      <c r="E1972" s="51">
        <v>45892</v>
      </c>
      <c r="F1972" s="52">
        <v>45892.516235567098</v>
      </c>
      <c r="G1972" s="3" t="s">
        <v>7539</v>
      </c>
      <c r="H1972" s="51"/>
      <c r="I1972" s="2" t="s">
        <v>2487</v>
      </c>
      <c r="J1972" s="3" t="s">
        <v>2488</v>
      </c>
      <c r="K1972" s="2" t="s">
        <v>2489</v>
      </c>
      <c r="L1972" s="2" t="s">
        <v>2490</v>
      </c>
      <c r="M1972" s="3" t="s">
        <v>7540</v>
      </c>
      <c r="N1972" s="2" t="s">
        <v>7541</v>
      </c>
      <c r="O1972" s="2" t="s">
        <v>7542</v>
      </c>
      <c r="P1972" s="2">
        <v>30</v>
      </c>
      <c r="Q1972" s="3" t="s">
        <v>2510</v>
      </c>
      <c r="R1972" s="2" t="s">
        <v>955</v>
      </c>
      <c r="S1972" s="3" t="s">
        <v>2511</v>
      </c>
      <c r="T1972" s="3" t="s">
        <v>2496</v>
      </c>
      <c r="U1972" s="2">
        <v>46000</v>
      </c>
      <c r="V1972" s="2">
        <v>4</v>
      </c>
      <c r="W1972" s="2">
        <v>0</v>
      </c>
      <c r="X1972" s="2" t="s">
        <v>7541</v>
      </c>
      <c r="Z1972" s="51">
        <v>45892.516233680602</v>
      </c>
      <c r="AB1972" s="2" t="s">
        <v>950</v>
      </c>
    </row>
    <row r="1973" spans="1:28" ht="15.75" x14ac:dyDescent="0.25">
      <c r="A1973" s="2">
        <v>1972</v>
      </c>
      <c r="B1973" s="50" t="s">
        <v>7538</v>
      </c>
      <c r="C1973" s="47">
        <f ca="1">SUMIF([1]Data!$AC$2:$AC$173,C1973,[1]Data!$AD$2:$AD$173)</f>
        <v>0</v>
      </c>
      <c r="D1973" s="51">
        <v>45892</v>
      </c>
      <c r="E1973" s="51">
        <v>45892</v>
      </c>
      <c r="F1973" s="52">
        <v>45892.516235567098</v>
      </c>
      <c r="G1973" s="3" t="s">
        <v>7539</v>
      </c>
      <c r="H1973" s="51"/>
      <c r="I1973" s="2" t="s">
        <v>2487</v>
      </c>
      <c r="J1973" s="3" t="s">
        <v>2488</v>
      </c>
      <c r="K1973" s="2" t="s">
        <v>2489</v>
      </c>
      <c r="L1973" s="2" t="s">
        <v>2490</v>
      </c>
      <c r="M1973" s="3" t="s">
        <v>7540</v>
      </c>
      <c r="N1973" s="2" t="s">
        <v>7541</v>
      </c>
      <c r="O1973" s="2" t="s">
        <v>7542</v>
      </c>
      <c r="P1973" s="2">
        <v>40</v>
      </c>
      <c r="Q1973" s="3" t="s">
        <v>2519</v>
      </c>
      <c r="R1973" s="2" t="s">
        <v>951</v>
      </c>
      <c r="S1973" s="3" t="s">
        <v>2520</v>
      </c>
      <c r="T1973" s="3" t="s">
        <v>2496</v>
      </c>
      <c r="U1973" s="2">
        <v>111058</v>
      </c>
      <c r="V1973" s="2">
        <v>1</v>
      </c>
      <c r="W1973" s="2">
        <v>0</v>
      </c>
      <c r="X1973" s="2" t="s">
        <v>7541</v>
      </c>
      <c r="Z1973" s="51">
        <v>45892.516233680602</v>
      </c>
      <c r="AB1973" s="2" t="s">
        <v>950</v>
      </c>
    </row>
    <row r="1974" spans="1:28" ht="15.75" x14ac:dyDescent="0.25">
      <c r="A1974" s="2">
        <v>1973</v>
      </c>
      <c r="B1974" s="50" t="s">
        <v>7538</v>
      </c>
      <c r="C1974" s="47">
        <f ca="1">SUMIF([1]Data!$AC$2:$AC$173,C1974,[1]Data!$AD$2:$AD$173)</f>
        <v>0</v>
      </c>
      <c r="D1974" s="51">
        <v>45892</v>
      </c>
      <c r="E1974" s="51">
        <v>45892</v>
      </c>
      <c r="F1974" s="52">
        <v>45892.516235567098</v>
      </c>
      <c r="G1974" s="3" t="s">
        <v>7539</v>
      </c>
      <c r="H1974" s="51"/>
      <c r="I1974" s="2" t="s">
        <v>2487</v>
      </c>
      <c r="J1974" s="3" t="s">
        <v>2488</v>
      </c>
      <c r="K1974" s="2" t="s">
        <v>2489</v>
      </c>
      <c r="L1974" s="2" t="s">
        <v>2490</v>
      </c>
      <c r="M1974" s="3" t="s">
        <v>7540</v>
      </c>
      <c r="N1974" s="2" t="s">
        <v>7541</v>
      </c>
      <c r="O1974" s="2" t="s">
        <v>7542</v>
      </c>
      <c r="P1974" s="2">
        <v>50</v>
      </c>
      <c r="Q1974" s="3" t="s">
        <v>2563</v>
      </c>
      <c r="R1974" s="2" t="s">
        <v>961</v>
      </c>
      <c r="S1974" s="3" t="s">
        <v>2564</v>
      </c>
      <c r="T1974" s="3" t="s">
        <v>2496</v>
      </c>
      <c r="U1974" s="2">
        <v>73431</v>
      </c>
      <c r="V1974" s="2">
        <v>3</v>
      </c>
      <c r="W1974" s="2">
        <v>0</v>
      </c>
      <c r="X1974" s="2" t="s">
        <v>7541</v>
      </c>
      <c r="Z1974" s="51">
        <v>45892.516233680602</v>
      </c>
      <c r="AB1974" s="2" t="s">
        <v>950</v>
      </c>
    </row>
    <row r="1975" spans="1:28" ht="15.75" x14ac:dyDescent="0.25">
      <c r="A1975" s="2">
        <v>1974</v>
      </c>
      <c r="B1975" s="50" t="s">
        <v>7538</v>
      </c>
      <c r="C1975" s="47">
        <f ca="1">SUMIF([1]Data!$AC$2:$AC$173,C1975,[1]Data!$AD$2:$AD$173)</f>
        <v>0</v>
      </c>
      <c r="D1975" s="51">
        <v>45892</v>
      </c>
      <c r="E1975" s="51">
        <v>45892</v>
      </c>
      <c r="F1975" s="52">
        <v>45892.516235567098</v>
      </c>
      <c r="G1975" s="3" t="s">
        <v>7539</v>
      </c>
      <c r="H1975" s="51"/>
      <c r="I1975" s="2" t="s">
        <v>2487</v>
      </c>
      <c r="J1975" s="3" t="s">
        <v>2488</v>
      </c>
      <c r="K1975" s="2" t="s">
        <v>2489</v>
      </c>
      <c r="L1975" s="2" t="s">
        <v>2490</v>
      </c>
      <c r="M1975" s="3" t="s">
        <v>7540</v>
      </c>
      <c r="N1975" s="2" t="s">
        <v>7541</v>
      </c>
      <c r="O1975" s="2" t="s">
        <v>7542</v>
      </c>
      <c r="P1975" s="2">
        <v>60</v>
      </c>
      <c r="Q1975" s="3" t="s">
        <v>2528</v>
      </c>
      <c r="R1975" s="2" t="s">
        <v>965</v>
      </c>
      <c r="S1975" s="3" t="s">
        <v>2529</v>
      </c>
      <c r="T1975" s="3" t="s">
        <v>2496</v>
      </c>
      <c r="U1975" s="2">
        <v>74250</v>
      </c>
      <c r="V1975" s="2">
        <v>4</v>
      </c>
      <c r="W1975" s="2">
        <v>0</v>
      </c>
      <c r="X1975" s="2" t="s">
        <v>7541</v>
      </c>
      <c r="Z1975" s="51">
        <v>45892.516233680602</v>
      </c>
      <c r="AB1975" s="2" t="s">
        <v>950</v>
      </c>
    </row>
    <row r="1976" spans="1:28" ht="15.75" x14ac:dyDescent="0.25">
      <c r="A1976" s="2">
        <v>1975</v>
      </c>
      <c r="B1976" s="50" t="s">
        <v>7538</v>
      </c>
      <c r="C1976" s="47">
        <f ca="1">SUMIF([1]Data!$AC$2:$AC$173,C1976,[1]Data!$AD$2:$AD$173)</f>
        <v>0</v>
      </c>
      <c r="D1976" s="51">
        <v>45892</v>
      </c>
      <c r="E1976" s="51">
        <v>45892</v>
      </c>
      <c r="F1976" s="52">
        <v>45892.516235567098</v>
      </c>
      <c r="G1976" s="3" t="s">
        <v>7539</v>
      </c>
      <c r="H1976" s="51"/>
      <c r="I1976" s="2" t="s">
        <v>2487</v>
      </c>
      <c r="J1976" s="3" t="s">
        <v>2488</v>
      </c>
      <c r="K1976" s="2" t="s">
        <v>2489</v>
      </c>
      <c r="L1976" s="2" t="s">
        <v>2490</v>
      </c>
      <c r="M1976" s="3" t="s">
        <v>7540</v>
      </c>
      <c r="N1976" s="2" t="s">
        <v>7541</v>
      </c>
      <c r="O1976" s="2" t="s">
        <v>7542</v>
      </c>
      <c r="P1976" s="2">
        <v>70</v>
      </c>
      <c r="Q1976" s="3" t="s">
        <v>2592</v>
      </c>
      <c r="R1976" s="2" t="s">
        <v>959</v>
      </c>
      <c r="S1976" s="3" t="s">
        <v>2593</v>
      </c>
      <c r="T1976" s="3" t="s">
        <v>2496</v>
      </c>
      <c r="U1976" s="2">
        <v>70950</v>
      </c>
      <c r="V1976" s="2">
        <v>3</v>
      </c>
      <c r="W1976" s="2">
        <v>0</v>
      </c>
      <c r="X1976" s="2" t="s">
        <v>7541</v>
      </c>
      <c r="Z1976" s="51">
        <v>45892.516233680602</v>
      </c>
      <c r="AB1976" s="2" t="s">
        <v>950</v>
      </c>
    </row>
    <row r="1977" spans="1:28" ht="15.75" x14ac:dyDescent="0.25">
      <c r="A1977" s="2">
        <v>1976</v>
      </c>
      <c r="B1977" s="50" t="s">
        <v>7543</v>
      </c>
      <c r="C1977" s="47">
        <f ca="1">SUMIF([1]Data!$AC$2:$AC$173,C1977,[1]Data!$AD$2:$AD$173)</f>
        <v>0</v>
      </c>
      <c r="D1977" s="51">
        <v>45892</v>
      </c>
      <c r="E1977" s="51">
        <v>45897</v>
      </c>
      <c r="F1977" s="52">
        <v>45892.523843136601</v>
      </c>
      <c r="G1977" s="3" t="s">
        <v>7544</v>
      </c>
      <c r="H1977" s="51"/>
      <c r="I1977" s="2" t="s">
        <v>2487</v>
      </c>
      <c r="J1977" s="3" t="s">
        <v>2488</v>
      </c>
      <c r="K1977" s="2" t="s">
        <v>2489</v>
      </c>
      <c r="L1977" s="2" t="s">
        <v>2490</v>
      </c>
      <c r="M1977" s="3" t="s">
        <v>7545</v>
      </c>
      <c r="N1977" s="2" t="s">
        <v>7546</v>
      </c>
      <c r="O1977" s="2" t="s">
        <v>7547</v>
      </c>
      <c r="P1977" s="2">
        <v>10</v>
      </c>
      <c r="Q1977" s="3" t="s">
        <v>2556</v>
      </c>
      <c r="R1977" s="2" t="s">
        <v>960</v>
      </c>
      <c r="S1977" s="3" t="s">
        <v>2557</v>
      </c>
      <c r="T1977" s="3" t="s">
        <v>2496</v>
      </c>
      <c r="U1977" s="2">
        <v>55595</v>
      </c>
      <c r="V1977" s="2">
        <v>3</v>
      </c>
      <c r="W1977" s="2">
        <v>0</v>
      </c>
      <c r="X1977" s="2" t="s">
        <v>7546</v>
      </c>
      <c r="Z1977" s="51">
        <v>45892.523841238399</v>
      </c>
      <c r="AB1977" s="2" t="s">
        <v>950</v>
      </c>
    </row>
    <row r="1978" spans="1:28" ht="15.75" x14ac:dyDescent="0.25">
      <c r="A1978" s="2">
        <v>1977</v>
      </c>
      <c r="B1978" s="50" t="s">
        <v>7543</v>
      </c>
      <c r="C1978" s="47">
        <f ca="1">SUMIF([1]Data!$AC$2:$AC$173,C1978,[1]Data!$AD$2:$AD$173)</f>
        <v>0</v>
      </c>
      <c r="D1978" s="51">
        <v>45892</v>
      </c>
      <c r="E1978" s="51">
        <v>45897</v>
      </c>
      <c r="F1978" s="52">
        <v>45892.523843136601</v>
      </c>
      <c r="G1978" s="3" t="s">
        <v>7544</v>
      </c>
      <c r="H1978" s="51"/>
      <c r="I1978" s="2" t="s">
        <v>2487</v>
      </c>
      <c r="J1978" s="3" t="s">
        <v>2488</v>
      </c>
      <c r="K1978" s="2" t="s">
        <v>2489</v>
      </c>
      <c r="L1978" s="2" t="s">
        <v>2490</v>
      </c>
      <c r="M1978" s="3" t="s">
        <v>7545</v>
      </c>
      <c r="N1978" s="2" t="s">
        <v>7546</v>
      </c>
      <c r="O1978" s="2" t="s">
        <v>7547</v>
      </c>
      <c r="P1978" s="2">
        <v>20</v>
      </c>
      <c r="Q1978" s="3" t="s">
        <v>2510</v>
      </c>
      <c r="R1978" s="2" t="s">
        <v>955</v>
      </c>
      <c r="S1978" s="3" t="s">
        <v>2511</v>
      </c>
      <c r="T1978" s="3" t="s">
        <v>2496</v>
      </c>
      <c r="U1978" s="2">
        <v>46000</v>
      </c>
      <c r="V1978" s="2">
        <v>2</v>
      </c>
      <c r="W1978" s="2">
        <v>0</v>
      </c>
      <c r="X1978" s="2" t="s">
        <v>7546</v>
      </c>
      <c r="Z1978" s="51">
        <v>45892.523841238399</v>
      </c>
      <c r="AB1978" s="2" t="s">
        <v>950</v>
      </c>
    </row>
    <row r="1979" spans="1:28" ht="15.75" x14ac:dyDescent="0.25">
      <c r="A1979" s="2">
        <v>1978</v>
      </c>
      <c r="B1979" s="50" t="s">
        <v>7548</v>
      </c>
      <c r="C1979" s="47">
        <f ca="1">SUMIF([1]Data!$AC$2:$AC$173,C1979,[1]Data!$AD$2:$AD$173)</f>
        <v>0</v>
      </c>
      <c r="D1979" s="51">
        <v>45892</v>
      </c>
      <c r="E1979" s="51">
        <v>45897</v>
      </c>
      <c r="F1979" s="52">
        <v>45892.5281714468</v>
      </c>
      <c r="G1979" s="3" t="s">
        <v>7549</v>
      </c>
      <c r="H1979" s="51"/>
      <c r="I1979" s="2" t="s">
        <v>2487</v>
      </c>
      <c r="J1979" s="3" t="s">
        <v>2488</v>
      </c>
      <c r="K1979" s="2" t="s">
        <v>2489</v>
      </c>
      <c r="L1979" s="2" t="s">
        <v>2490</v>
      </c>
      <c r="M1979" s="3" t="s">
        <v>7550</v>
      </c>
      <c r="N1979" s="2" t="s">
        <v>7551</v>
      </c>
      <c r="O1979" s="2" t="s">
        <v>7552</v>
      </c>
      <c r="P1979" s="2">
        <v>10</v>
      </c>
      <c r="Q1979" s="3" t="s">
        <v>2519</v>
      </c>
      <c r="R1979" s="2" t="s">
        <v>951</v>
      </c>
      <c r="S1979" s="3" t="s">
        <v>2520</v>
      </c>
      <c r="T1979" s="3" t="s">
        <v>2496</v>
      </c>
      <c r="U1979" s="2">
        <v>111058</v>
      </c>
      <c r="V1979" s="2">
        <v>3</v>
      </c>
      <c r="W1979" s="2">
        <v>0</v>
      </c>
      <c r="X1979" s="2" t="s">
        <v>7551</v>
      </c>
      <c r="Y1979" s="2" t="s">
        <v>7553</v>
      </c>
      <c r="Z1979" s="51">
        <v>45892.528169213001</v>
      </c>
      <c r="AB1979" s="2" t="s">
        <v>950</v>
      </c>
    </row>
    <row r="1980" spans="1:28" ht="15.75" x14ac:dyDescent="0.25">
      <c r="A1980" s="2">
        <v>1979</v>
      </c>
      <c r="B1980" s="50" t="s">
        <v>7554</v>
      </c>
      <c r="C1980" s="47">
        <f ca="1">SUMIF([1]Data!$AC$2:$AC$173,C1980,[1]Data!$AD$2:$AD$173)</f>
        <v>0</v>
      </c>
      <c r="D1980" s="51">
        <v>45892</v>
      </c>
      <c r="E1980" s="51">
        <v>45897</v>
      </c>
      <c r="F1980" s="52">
        <v>45892.538612580996</v>
      </c>
      <c r="G1980" s="3" t="s">
        <v>7555</v>
      </c>
      <c r="H1980" s="51"/>
      <c r="I1980" s="2" t="s">
        <v>2487</v>
      </c>
      <c r="J1980" s="3" t="s">
        <v>2488</v>
      </c>
      <c r="K1980" s="2" t="s">
        <v>2489</v>
      </c>
      <c r="L1980" s="2" t="s">
        <v>2490</v>
      </c>
      <c r="M1980" s="3" t="s">
        <v>7556</v>
      </c>
      <c r="N1980" s="2" t="s">
        <v>7557</v>
      </c>
      <c r="O1980" s="2" t="s">
        <v>7558</v>
      </c>
      <c r="P1980" s="2">
        <v>10</v>
      </c>
      <c r="Q1980" s="3" t="s">
        <v>2556</v>
      </c>
      <c r="R1980" s="2" t="s">
        <v>960</v>
      </c>
      <c r="S1980" s="3" t="s">
        <v>2557</v>
      </c>
      <c r="T1980" s="3" t="s">
        <v>2496</v>
      </c>
      <c r="U1980" s="2">
        <v>55595</v>
      </c>
      <c r="V1980" s="2">
        <v>2</v>
      </c>
      <c r="W1980" s="2">
        <v>0</v>
      </c>
      <c r="X1980" s="2" t="s">
        <v>7559</v>
      </c>
      <c r="Z1980" s="51">
        <v>45892.538610381896</v>
      </c>
      <c r="AB1980" s="2" t="s">
        <v>950</v>
      </c>
    </row>
    <row r="1981" spans="1:28" ht="15.75" x14ac:dyDescent="0.25">
      <c r="A1981" s="2">
        <v>1980</v>
      </c>
      <c r="B1981" s="50" t="s">
        <v>7554</v>
      </c>
      <c r="C1981" s="47">
        <f ca="1">SUMIF([1]Data!$AC$2:$AC$173,C1981,[1]Data!$AD$2:$AD$173)</f>
        <v>0</v>
      </c>
      <c r="D1981" s="51">
        <v>45892</v>
      </c>
      <c r="E1981" s="51">
        <v>45897</v>
      </c>
      <c r="F1981" s="52">
        <v>45892.538612580996</v>
      </c>
      <c r="G1981" s="3" t="s">
        <v>7555</v>
      </c>
      <c r="H1981" s="51"/>
      <c r="I1981" s="2" t="s">
        <v>2487</v>
      </c>
      <c r="J1981" s="3" t="s">
        <v>2488</v>
      </c>
      <c r="K1981" s="2" t="s">
        <v>2489</v>
      </c>
      <c r="L1981" s="2" t="s">
        <v>2490</v>
      </c>
      <c r="M1981" s="3" t="s">
        <v>7556</v>
      </c>
      <c r="N1981" s="2" t="s">
        <v>7557</v>
      </c>
      <c r="O1981" s="2" t="s">
        <v>7558</v>
      </c>
      <c r="P1981" s="2">
        <v>20</v>
      </c>
      <c r="Q1981" s="3" t="s">
        <v>2563</v>
      </c>
      <c r="R1981" s="2" t="s">
        <v>961</v>
      </c>
      <c r="S1981" s="3" t="s">
        <v>2564</v>
      </c>
      <c r="T1981" s="3" t="s">
        <v>2496</v>
      </c>
      <c r="U1981" s="2">
        <v>73431</v>
      </c>
      <c r="V1981" s="2">
        <v>2</v>
      </c>
      <c r="W1981" s="2">
        <v>0</v>
      </c>
      <c r="X1981" s="2" t="s">
        <v>7559</v>
      </c>
      <c r="Z1981" s="51">
        <v>45892.538610381896</v>
      </c>
      <c r="AB1981" s="2" t="s">
        <v>950</v>
      </c>
    </row>
    <row r="1982" spans="1:28" ht="15.75" x14ac:dyDescent="0.25">
      <c r="A1982" s="2">
        <v>1981</v>
      </c>
      <c r="B1982" s="50" t="s">
        <v>7554</v>
      </c>
      <c r="C1982" s="47">
        <f ca="1">SUMIF([1]Data!$AC$2:$AC$173,C1982,[1]Data!$AD$2:$AD$173)</f>
        <v>0</v>
      </c>
      <c r="D1982" s="51">
        <v>45892</v>
      </c>
      <c r="E1982" s="51">
        <v>45897</v>
      </c>
      <c r="F1982" s="52">
        <v>45892.538612580996</v>
      </c>
      <c r="G1982" s="3" t="s">
        <v>7555</v>
      </c>
      <c r="H1982" s="51"/>
      <c r="I1982" s="2" t="s">
        <v>2487</v>
      </c>
      <c r="J1982" s="3" t="s">
        <v>2488</v>
      </c>
      <c r="K1982" s="2" t="s">
        <v>2489</v>
      </c>
      <c r="L1982" s="2" t="s">
        <v>2490</v>
      </c>
      <c r="M1982" s="3" t="s">
        <v>7556</v>
      </c>
      <c r="N1982" s="2" t="s">
        <v>7557</v>
      </c>
      <c r="O1982" s="2" t="s">
        <v>7558</v>
      </c>
      <c r="P1982" s="2">
        <v>30</v>
      </c>
      <c r="Q1982" s="3" t="s">
        <v>2519</v>
      </c>
      <c r="R1982" s="2" t="s">
        <v>951</v>
      </c>
      <c r="S1982" s="3" t="s">
        <v>2520</v>
      </c>
      <c r="T1982" s="3" t="s">
        <v>2496</v>
      </c>
      <c r="U1982" s="2">
        <v>111058</v>
      </c>
      <c r="V1982" s="2">
        <v>4</v>
      </c>
      <c r="W1982" s="2">
        <v>0</v>
      </c>
      <c r="X1982" s="2" t="s">
        <v>7559</v>
      </c>
      <c r="Z1982" s="51">
        <v>45892.538610381896</v>
      </c>
      <c r="AB1982" s="2" t="s">
        <v>950</v>
      </c>
    </row>
    <row r="1983" spans="1:28" ht="15.75" x14ac:dyDescent="0.25">
      <c r="A1983" s="2">
        <v>1982</v>
      </c>
      <c r="B1983" s="50" t="s">
        <v>7560</v>
      </c>
      <c r="C1983" s="47">
        <f ca="1">SUMIF([1]Data!$AC$2:$AC$173,C1983,[1]Data!$AD$2:$AD$173)</f>
        <v>0</v>
      </c>
      <c r="D1983" s="51">
        <v>45892</v>
      </c>
      <c r="E1983" s="51">
        <v>45892</v>
      </c>
      <c r="F1983" s="52">
        <v>45892.543006215303</v>
      </c>
      <c r="G1983" s="3" t="s">
        <v>7561</v>
      </c>
      <c r="H1983" s="51"/>
      <c r="I1983" s="2" t="s">
        <v>2487</v>
      </c>
      <c r="J1983" s="3" t="s">
        <v>2488</v>
      </c>
      <c r="K1983" s="2" t="s">
        <v>2489</v>
      </c>
      <c r="L1983" s="2" t="s">
        <v>2490</v>
      </c>
      <c r="M1983" s="3" t="s">
        <v>7562</v>
      </c>
      <c r="N1983" s="2" t="s">
        <v>7563</v>
      </c>
      <c r="O1983" s="2" t="s">
        <v>7564</v>
      </c>
      <c r="P1983" s="2">
        <v>10</v>
      </c>
      <c r="Q1983" s="3" t="s">
        <v>2528</v>
      </c>
      <c r="R1983" s="2" t="s">
        <v>965</v>
      </c>
      <c r="S1983" s="3" t="s">
        <v>2529</v>
      </c>
      <c r="T1983" s="3" t="s">
        <v>2496</v>
      </c>
      <c r="U1983" s="2">
        <v>74250</v>
      </c>
      <c r="V1983" s="2">
        <v>4</v>
      </c>
      <c r="W1983" s="2">
        <v>0</v>
      </c>
      <c r="X1983" s="2" t="s">
        <v>7565</v>
      </c>
      <c r="Z1983" s="51">
        <v>45892.5430039352</v>
      </c>
      <c r="AB1983" s="2" t="s">
        <v>950</v>
      </c>
    </row>
    <row r="1984" spans="1:28" ht="15.75" x14ac:dyDescent="0.25">
      <c r="A1984" s="2">
        <v>1983</v>
      </c>
      <c r="B1984" s="50" t="s">
        <v>7566</v>
      </c>
      <c r="C1984" s="47">
        <f ca="1">SUMIF([1]Data!$AC$2:$AC$173,C1984,[1]Data!$AD$2:$AD$173)</f>
        <v>0</v>
      </c>
      <c r="D1984" s="51">
        <v>45892</v>
      </c>
      <c r="E1984" s="51">
        <v>45897</v>
      </c>
      <c r="F1984" s="52">
        <v>45892.551371377303</v>
      </c>
      <c r="G1984" s="3" t="s">
        <v>7567</v>
      </c>
      <c r="H1984" s="51"/>
      <c r="I1984" s="2" t="s">
        <v>2487</v>
      </c>
      <c r="J1984" s="3" t="s">
        <v>2488</v>
      </c>
      <c r="K1984" s="2" t="s">
        <v>2489</v>
      </c>
      <c r="L1984" s="2" t="s">
        <v>2490</v>
      </c>
      <c r="M1984" s="3" t="s">
        <v>7568</v>
      </c>
      <c r="N1984" s="2" t="s">
        <v>7569</v>
      </c>
      <c r="O1984" s="2" t="s">
        <v>7570</v>
      </c>
      <c r="P1984" s="2">
        <v>10</v>
      </c>
      <c r="Q1984" s="3" t="s">
        <v>2519</v>
      </c>
      <c r="R1984" s="2" t="s">
        <v>951</v>
      </c>
      <c r="S1984" s="3" t="s">
        <v>2520</v>
      </c>
      <c r="T1984" s="3" t="s">
        <v>2496</v>
      </c>
      <c r="U1984" s="2">
        <v>111058</v>
      </c>
      <c r="V1984" s="2">
        <v>3</v>
      </c>
      <c r="W1984" s="2">
        <v>0</v>
      </c>
      <c r="X1984" s="2" t="s">
        <v>7569</v>
      </c>
      <c r="Z1984" s="51">
        <v>45892.551369594898</v>
      </c>
      <c r="AB1984" s="2" t="s">
        <v>950</v>
      </c>
    </row>
    <row r="1985" spans="1:28" ht="15.75" x14ac:dyDescent="0.25">
      <c r="A1985" s="2">
        <v>1984</v>
      </c>
      <c r="B1985" s="50" t="s">
        <v>7566</v>
      </c>
      <c r="C1985" s="47">
        <f ca="1">SUMIF([1]Data!$AC$2:$AC$173,C1985,[1]Data!$AD$2:$AD$173)</f>
        <v>0</v>
      </c>
      <c r="D1985" s="51">
        <v>45892</v>
      </c>
      <c r="E1985" s="51">
        <v>45897</v>
      </c>
      <c r="F1985" s="52">
        <v>45892.551371377303</v>
      </c>
      <c r="G1985" s="3" t="s">
        <v>7567</v>
      </c>
      <c r="H1985" s="51"/>
      <c r="I1985" s="2" t="s">
        <v>2487</v>
      </c>
      <c r="J1985" s="3" t="s">
        <v>2488</v>
      </c>
      <c r="K1985" s="2" t="s">
        <v>2489</v>
      </c>
      <c r="L1985" s="2" t="s">
        <v>2490</v>
      </c>
      <c r="M1985" s="3" t="s">
        <v>7568</v>
      </c>
      <c r="N1985" s="2" t="s">
        <v>7569</v>
      </c>
      <c r="O1985" s="2" t="s">
        <v>7570</v>
      </c>
      <c r="P1985" s="2">
        <v>20</v>
      </c>
      <c r="Q1985" s="3" t="s">
        <v>2494</v>
      </c>
      <c r="R1985" s="2" t="s">
        <v>1079</v>
      </c>
      <c r="S1985" s="3" t="s">
        <v>2495</v>
      </c>
      <c r="T1985" s="3" t="s">
        <v>2496</v>
      </c>
      <c r="U1985" s="2">
        <v>49500</v>
      </c>
      <c r="V1985" s="2">
        <v>1</v>
      </c>
      <c r="W1985" s="2">
        <v>0</v>
      </c>
      <c r="X1985" s="2" t="s">
        <v>7569</v>
      </c>
      <c r="Z1985" s="51">
        <v>45892.551369594898</v>
      </c>
      <c r="AB1985" s="2" t="s">
        <v>950</v>
      </c>
    </row>
    <row r="1986" spans="1:28" ht="15.75" x14ac:dyDescent="0.25">
      <c r="A1986" s="2">
        <v>1985</v>
      </c>
      <c r="B1986" s="50" t="s">
        <v>7571</v>
      </c>
      <c r="C1986" s="47">
        <f ca="1">SUMIF([1]Data!$AC$2:$AC$173,C1986,[1]Data!$AD$2:$AD$173)</f>
        <v>0</v>
      </c>
      <c r="D1986" s="51">
        <v>45892</v>
      </c>
      <c r="E1986" s="51">
        <v>45892</v>
      </c>
      <c r="F1986" s="52">
        <v>45892.555128506901</v>
      </c>
      <c r="G1986" s="3" t="s">
        <v>7572</v>
      </c>
      <c r="H1986" s="51"/>
      <c r="I1986" s="2" t="s">
        <v>2487</v>
      </c>
      <c r="J1986" s="3" t="s">
        <v>2488</v>
      </c>
      <c r="K1986" s="2" t="s">
        <v>2489</v>
      </c>
      <c r="L1986" s="2" t="s">
        <v>2490</v>
      </c>
      <c r="M1986" s="3" t="s">
        <v>7573</v>
      </c>
      <c r="N1986" s="2" t="s">
        <v>7574</v>
      </c>
      <c r="O1986" s="2" t="s">
        <v>7575</v>
      </c>
      <c r="P1986" s="2">
        <v>10</v>
      </c>
      <c r="Q1986" s="3" t="s">
        <v>2592</v>
      </c>
      <c r="R1986" s="2" t="s">
        <v>959</v>
      </c>
      <c r="S1986" s="3" t="s">
        <v>2593</v>
      </c>
      <c r="T1986" s="3" t="s">
        <v>2496</v>
      </c>
      <c r="U1986" s="2">
        <v>70950</v>
      </c>
      <c r="V1986" s="2">
        <v>2</v>
      </c>
      <c r="W1986" s="2">
        <v>0</v>
      </c>
      <c r="X1986" s="2" t="s">
        <v>7574</v>
      </c>
      <c r="Y1986" s="2" t="s">
        <v>2541</v>
      </c>
      <c r="Z1986" s="51">
        <v>45892.555126192099</v>
      </c>
      <c r="AB1986" s="2" t="s">
        <v>950</v>
      </c>
    </row>
    <row r="1987" spans="1:28" ht="15.75" x14ac:dyDescent="0.25">
      <c r="A1987" s="2">
        <v>1986</v>
      </c>
      <c r="B1987" s="50" t="s">
        <v>7576</v>
      </c>
      <c r="C1987" s="47">
        <f ca="1">SUMIF([1]Data!$AC$2:$AC$173,C1987,[1]Data!$AD$2:$AD$173)</f>
        <v>0</v>
      </c>
      <c r="D1987" s="51">
        <v>45892</v>
      </c>
      <c r="E1987" s="51">
        <v>45897</v>
      </c>
      <c r="F1987" s="52">
        <v>45892.558065474499</v>
      </c>
      <c r="G1987" s="3" t="s">
        <v>7577</v>
      </c>
      <c r="H1987" s="51"/>
      <c r="I1987" s="2" t="s">
        <v>2487</v>
      </c>
      <c r="J1987" s="3" t="s">
        <v>2488</v>
      </c>
      <c r="K1987" s="2" t="s">
        <v>2489</v>
      </c>
      <c r="L1987" s="2" t="s">
        <v>2490</v>
      </c>
      <c r="M1987" s="3" t="s">
        <v>7578</v>
      </c>
      <c r="N1987" s="2" t="s">
        <v>7579</v>
      </c>
      <c r="O1987" s="2" t="s">
        <v>7580</v>
      </c>
      <c r="P1987" s="2">
        <v>10</v>
      </c>
      <c r="Q1987" s="3" t="s">
        <v>2519</v>
      </c>
      <c r="R1987" s="2" t="s">
        <v>951</v>
      </c>
      <c r="S1987" s="3" t="s">
        <v>2520</v>
      </c>
      <c r="T1987" s="3" t="s">
        <v>2496</v>
      </c>
      <c r="U1987" s="2">
        <v>111058</v>
      </c>
      <c r="V1987" s="2">
        <v>3</v>
      </c>
      <c r="W1987" s="2">
        <v>0</v>
      </c>
      <c r="X1987" s="2" t="s">
        <v>7579</v>
      </c>
      <c r="Y1987" s="2" t="s">
        <v>7581</v>
      </c>
      <c r="Z1987" s="51">
        <v>45892.558062962999</v>
      </c>
      <c r="AB1987" s="2" t="s">
        <v>950</v>
      </c>
    </row>
    <row r="1988" spans="1:28" ht="15.75" x14ac:dyDescent="0.25">
      <c r="A1988" s="2">
        <v>1987</v>
      </c>
      <c r="B1988" s="50" t="s">
        <v>7582</v>
      </c>
      <c r="C1988" s="47">
        <f ca="1">SUMIF([1]Data!$AC$2:$AC$173,C1988,[1]Data!$AD$2:$AD$173)</f>
        <v>0</v>
      </c>
      <c r="D1988" s="51">
        <v>45892</v>
      </c>
      <c r="E1988" s="51">
        <v>45897</v>
      </c>
      <c r="F1988" s="52">
        <v>45892.562020914404</v>
      </c>
      <c r="G1988" s="3" t="s">
        <v>7583</v>
      </c>
      <c r="H1988" s="51"/>
      <c r="I1988" s="2" t="s">
        <v>2487</v>
      </c>
      <c r="J1988" s="3" t="s">
        <v>2488</v>
      </c>
      <c r="K1988" s="2" t="s">
        <v>2489</v>
      </c>
      <c r="L1988" s="2" t="s">
        <v>2490</v>
      </c>
      <c r="M1988" s="3" t="s">
        <v>7584</v>
      </c>
      <c r="N1988" s="2" t="s">
        <v>7585</v>
      </c>
      <c r="O1988" s="2" t="s">
        <v>7586</v>
      </c>
      <c r="P1988" s="2">
        <v>10</v>
      </c>
      <c r="Q1988" s="3" t="s">
        <v>2519</v>
      </c>
      <c r="R1988" s="2" t="s">
        <v>951</v>
      </c>
      <c r="S1988" s="3" t="s">
        <v>2520</v>
      </c>
      <c r="T1988" s="3" t="s">
        <v>2496</v>
      </c>
      <c r="U1988" s="2">
        <v>111058</v>
      </c>
      <c r="V1988" s="2">
        <v>2</v>
      </c>
      <c r="W1988" s="2">
        <v>0</v>
      </c>
      <c r="X1988" s="2" t="s">
        <v>7585</v>
      </c>
      <c r="Y1988" s="2" t="s">
        <v>7587</v>
      </c>
      <c r="Z1988" s="51">
        <v>45892.562018368102</v>
      </c>
      <c r="AB1988" s="2" t="s">
        <v>950</v>
      </c>
    </row>
    <row r="1989" spans="1:28" ht="15.75" x14ac:dyDescent="0.25">
      <c r="A1989" s="2">
        <v>1988</v>
      </c>
      <c r="B1989" s="50" t="s">
        <v>7588</v>
      </c>
      <c r="C1989" s="47">
        <f ca="1">SUMIF([1]Data!$AC$2:$AC$173,C1989,[1]Data!$AD$2:$AD$173)</f>
        <v>0</v>
      </c>
      <c r="D1989" s="51">
        <v>45892</v>
      </c>
      <c r="E1989" s="51">
        <v>45892</v>
      </c>
      <c r="F1989" s="52">
        <v>45892.562650497697</v>
      </c>
      <c r="G1989" s="3" t="s">
        <v>7589</v>
      </c>
      <c r="H1989" s="51"/>
      <c r="I1989" s="2" t="s">
        <v>2487</v>
      </c>
      <c r="J1989" s="3" t="s">
        <v>2488</v>
      </c>
      <c r="K1989" s="2" t="s">
        <v>2489</v>
      </c>
      <c r="L1989" s="2" t="s">
        <v>2490</v>
      </c>
      <c r="M1989" s="3" t="s">
        <v>7590</v>
      </c>
      <c r="N1989" s="2" t="s">
        <v>7591</v>
      </c>
      <c r="O1989" s="2" t="s">
        <v>7592</v>
      </c>
      <c r="P1989" s="2">
        <v>10</v>
      </c>
      <c r="Q1989" s="3" t="s">
        <v>2510</v>
      </c>
      <c r="R1989" s="2" t="s">
        <v>955</v>
      </c>
      <c r="S1989" s="3" t="s">
        <v>2511</v>
      </c>
      <c r="T1989" s="3" t="s">
        <v>2496</v>
      </c>
      <c r="U1989" s="2">
        <v>46000</v>
      </c>
      <c r="V1989" s="2">
        <v>2</v>
      </c>
      <c r="W1989" s="2">
        <v>0</v>
      </c>
      <c r="X1989" s="2" t="s">
        <v>7591</v>
      </c>
      <c r="Z1989" s="51">
        <v>45892.562648344901</v>
      </c>
      <c r="AA1989" s="2" t="s">
        <v>7593</v>
      </c>
      <c r="AB1989" s="2" t="s">
        <v>950</v>
      </c>
    </row>
    <row r="1990" spans="1:28" ht="15.75" x14ac:dyDescent="0.25">
      <c r="A1990" s="2">
        <v>1989</v>
      </c>
      <c r="B1990" s="50" t="s">
        <v>7594</v>
      </c>
      <c r="C1990" s="47">
        <f ca="1">SUMIF([1]Data!$AC$2:$AC$173,C1990,[1]Data!$AD$2:$AD$173)</f>
        <v>0</v>
      </c>
      <c r="D1990" s="51">
        <v>45892</v>
      </c>
      <c r="E1990" s="51">
        <v>45897</v>
      </c>
      <c r="F1990" s="52">
        <v>45892.563450891197</v>
      </c>
      <c r="G1990" s="3" t="s">
        <v>7595</v>
      </c>
      <c r="H1990" s="51"/>
      <c r="I1990" s="2" t="s">
        <v>2487</v>
      </c>
      <c r="J1990" s="3" t="s">
        <v>2488</v>
      </c>
      <c r="K1990" s="2" t="s">
        <v>2489</v>
      </c>
      <c r="L1990" s="2" t="s">
        <v>2490</v>
      </c>
      <c r="M1990" s="3" t="s">
        <v>7596</v>
      </c>
      <c r="N1990" s="2" t="s">
        <v>7597</v>
      </c>
      <c r="O1990" s="2" t="s">
        <v>7598</v>
      </c>
      <c r="P1990" s="2">
        <v>10</v>
      </c>
      <c r="Q1990" s="3" t="s">
        <v>2519</v>
      </c>
      <c r="R1990" s="2" t="s">
        <v>951</v>
      </c>
      <c r="S1990" s="3" t="s">
        <v>2520</v>
      </c>
      <c r="T1990" s="3" t="s">
        <v>2496</v>
      </c>
      <c r="U1990" s="2">
        <v>111058</v>
      </c>
      <c r="V1990" s="2">
        <v>2</v>
      </c>
      <c r="W1990" s="2">
        <v>0</v>
      </c>
      <c r="X1990" s="2" t="s">
        <v>7597</v>
      </c>
      <c r="Z1990" s="51">
        <v>45892.563448379602</v>
      </c>
      <c r="AB1990" s="2" t="s">
        <v>950</v>
      </c>
    </row>
    <row r="1991" spans="1:28" ht="15.75" x14ac:dyDescent="0.25">
      <c r="A1991" s="2">
        <v>1990</v>
      </c>
      <c r="B1991" s="50" t="s">
        <v>7599</v>
      </c>
      <c r="C1991" s="47">
        <f ca="1">SUMIF([1]Data!$AC$2:$AC$173,C1991,[1]Data!$AD$2:$AD$173)</f>
        <v>0</v>
      </c>
      <c r="D1991" s="51">
        <v>45892</v>
      </c>
      <c r="E1991" s="51">
        <v>45897</v>
      </c>
      <c r="F1991" s="52">
        <v>45892.5648488773</v>
      </c>
      <c r="G1991" s="3" t="s">
        <v>7600</v>
      </c>
      <c r="H1991" s="51"/>
      <c r="I1991" s="2" t="s">
        <v>2487</v>
      </c>
      <c r="J1991" s="3" t="s">
        <v>2488</v>
      </c>
      <c r="K1991" s="2" t="s">
        <v>2489</v>
      </c>
      <c r="L1991" s="2" t="s">
        <v>2490</v>
      </c>
      <c r="M1991" s="3" t="s">
        <v>7590</v>
      </c>
      <c r="N1991" s="2" t="s">
        <v>7591</v>
      </c>
      <c r="O1991" s="2" t="s">
        <v>7592</v>
      </c>
      <c r="P1991" s="2">
        <v>10</v>
      </c>
      <c r="Q1991" s="3" t="s">
        <v>2556</v>
      </c>
      <c r="R1991" s="2" t="s">
        <v>960</v>
      </c>
      <c r="S1991" s="3" t="s">
        <v>2557</v>
      </c>
      <c r="T1991" s="3" t="s">
        <v>2496</v>
      </c>
      <c r="U1991" s="2">
        <v>55595</v>
      </c>
      <c r="V1991" s="2">
        <v>4</v>
      </c>
      <c r="W1991" s="2">
        <v>0</v>
      </c>
      <c r="X1991" s="2" t="s">
        <v>7591</v>
      </c>
      <c r="Z1991" s="51">
        <v>45892.564846180598</v>
      </c>
      <c r="AA1991" s="2" t="s">
        <v>7601</v>
      </c>
      <c r="AB1991" s="2" t="s">
        <v>950</v>
      </c>
    </row>
    <row r="1992" spans="1:28" ht="15.75" x14ac:dyDescent="0.25">
      <c r="A1992" s="2">
        <v>1991</v>
      </c>
      <c r="B1992" s="50" t="s">
        <v>7602</v>
      </c>
      <c r="C1992" s="47">
        <f ca="1">SUMIF([1]Data!$AC$2:$AC$173,C1992,[1]Data!$AD$2:$AD$173)</f>
        <v>0</v>
      </c>
      <c r="D1992" s="51">
        <v>45892</v>
      </c>
      <c r="E1992" s="51">
        <v>45892</v>
      </c>
      <c r="F1992" s="52">
        <v>45892.577221493098</v>
      </c>
      <c r="G1992" s="3" t="s">
        <v>7603</v>
      </c>
      <c r="H1992" s="51"/>
      <c r="I1992" s="2" t="s">
        <v>2487</v>
      </c>
      <c r="J1992" s="3" t="s">
        <v>2488</v>
      </c>
      <c r="K1992" s="2" t="s">
        <v>2489</v>
      </c>
      <c r="L1992" s="2" t="s">
        <v>2490</v>
      </c>
      <c r="M1992" s="3" t="s">
        <v>4878</v>
      </c>
      <c r="N1992" s="2" t="s">
        <v>4879</v>
      </c>
      <c r="O1992" s="2" t="s">
        <v>4880</v>
      </c>
      <c r="P1992" s="2">
        <v>10</v>
      </c>
      <c r="Q1992" s="3" t="s">
        <v>2528</v>
      </c>
      <c r="R1992" s="2" t="s">
        <v>965</v>
      </c>
      <c r="S1992" s="3" t="s">
        <v>2529</v>
      </c>
      <c r="T1992" s="3" t="s">
        <v>2496</v>
      </c>
      <c r="U1992" s="2">
        <v>74250</v>
      </c>
      <c r="V1992" s="2">
        <v>2</v>
      </c>
      <c r="W1992" s="2">
        <v>0</v>
      </c>
      <c r="X1992" s="2" t="s">
        <v>4879</v>
      </c>
      <c r="Y1992" s="2" t="s">
        <v>2541</v>
      </c>
      <c r="Z1992" s="51">
        <v>45892.577218784703</v>
      </c>
      <c r="AB1992" s="2" t="s">
        <v>950</v>
      </c>
    </row>
    <row r="1993" spans="1:28" ht="15.75" x14ac:dyDescent="0.25">
      <c r="A1993" s="2">
        <v>1992</v>
      </c>
      <c r="B1993" s="50" t="s">
        <v>7602</v>
      </c>
      <c r="C1993" s="47">
        <f ca="1">SUMIF([1]Data!$AC$2:$AC$173,C1993,[1]Data!$AD$2:$AD$173)</f>
        <v>0</v>
      </c>
      <c r="D1993" s="51">
        <v>45892</v>
      </c>
      <c r="E1993" s="51">
        <v>45892</v>
      </c>
      <c r="F1993" s="52">
        <v>45892.577221493098</v>
      </c>
      <c r="G1993" s="3" t="s">
        <v>7603</v>
      </c>
      <c r="H1993" s="51"/>
      <c r="I1993" s="2" t="s">
        <v>2487</v>
      </c>
      <c r="J1993" s="3" t="s">
        <v>2488</v>
      </c>
      <c r="K1993" s="2" t="s">
        <v>2489</v>
      </c>
      <c r="L1993" s="2" t="s">
        <v>2490</v>
      </c>
      <c r="M1993" s="3" t="s">
        <v>4878</v>
      </c>
      <c r="N1993" s="2" t="s">
        <v>4879</v>
      </c>
      <c r="O1993" s="2" t="s">
        <v>4880</v>
      </c>
      <c r="P1993" s="2">
        <v>20</v>
      </c>
      <c r="Q1993" s="3" t="s">
        <v>2556</v>
      </c>
      <c r="R1993" s="2" t="s">
        <v>960</v>
      </c>
      <c r="S1993" s="3" t="s">
        <v>2557</v>
      </c>
      <c r="T1993" s="3" t="s">
        <v>2496</v>
      </c>
      <c r="U1993" s="2">
        <v>55595</v>
      </c>
      <c r="V1993" s="2">
        <v>1</v>
      </c>
      <c r="W1993" s="2">
        <v>0</v>
      </c>
      <c r="X1993" s="2" t="s">
        <v>4879</v>
      </c>
      <c r="Y1993" s="2" t="s">
        <v>2541</v>
      </c>
      <c r="Z1993" s="51">
        <v>45892.577218784703</v>
      </c>
      <c r="AB1993" s="2" t="s">
        <v>950</v>
      </c>
    </row>
    <row r="1994" spans="1:28" ht="15.75" x14ac:dyDescent="0.25">
      <c r="A1994" s="2">
        <v>1993</v>
      </c>
      <c r="B1994" s="50" t="s">
        <v>7604</v>
      </c>
      <c r="C1994" s="47">
        <f ca="1">SUMIF([1]Data!$AC$2:$AC$173,C1994,[1]Data!$AD$2:$AD$173)</f>
        <v>0</v>
      </c>
      <c r="D1994" s="51">
        <v>45892</v>
      </c>
      <c r="E1994" s="51">
        <v>45897</v>
      </c>
      <c r="F1994" s="52">
        <v>45892.589603240704</v>
      </c>
      <c r="G1994" s="3" t="s">
        <v>7605</v>
      </c>
      <c r="H1994" s="51"/>
      <c r="I1994" s="2" t="s">
        <v>2487</v>
      </c>
      <c r="J1994" s="3" t="s">
        <v>2488</v>
      </c>
      <c r="K1994" s="2" t="s">
        <v>2489</v>
      </c>
      <c r="L1994" s="2" t="s">
        <v>2490</v>
      </c>
      <c r="M1994" s="3" t="s">
        <v>7606</v>
      </c>
      <c r="N1994" s="2" t="s">
        <v>7607</v>
      </c>
      <c r="O1994" s="2" t="s">
        <v>7608</v>
      </c>
      <c r="P1994" s="2">
        <v>10</v>
      </c>
      <c r="Q1994" s="3" t="s">
        <v>2556</v>
      </c>
      <c r="R1994" s="2" t="s">
        <v>960</v>
      </c>
      <c r="S1994" s="3" t="s">
        <v>2557</v>
      </c>
      <c r="T1994" s="3" t="s">
        <v>2496</v>
      </c>
      <c r="U1994" s="2">
        <v>55595</v>
      </c>
      <c r="V1994" s="2">
        <v>4</v>
      </c>
      <c r="W1994" s="2">
        <v>0</v>
      </c>
      <c r="X1994" s="2" t="s">
        <v>7607</v>
      </c>
      <c r="Y1994" s="2" t="s">
        <v>7609</v>
      </c>
      <c r="Z1994" s="51">
        <v>45892.589600462998</v>
      </c>
      <c r="AB1994" s="2" t="s">
        <v>950</v>
      </c>
    </row>
    <row r="1995" spans="1:28" ht="15.75" x14ac:dyDescent="0.25">
      <c r="A1995" s="2">
        <v>1994</v>
      </c>
      <c r="B1995" s="50" t="s">
        <v>7610</v>
      </c>
      <c r="C1995" s="47">
        <f ca="1">SUMIF([1]Data!$AC$2:$AC$173,C1995,[1]Data!$AD$2:$AD$173)</f>
        <v>0</v>
      </c>
      <c r="D1995" s="51">
        <v>45892</v>
      </c>
      <c r="E1995" s="51">
        <v>45892</v>
      </c>
      <c r="F1995" s="52">
        <v>45892.593985150503</v>
      </c>
      <c r="G1995" s="3" t="s">
        <v>7611</v>
      </c>
      <c r="H1995" s="51"/>
      <c r="I1995" s="2" t="s">
        <v>2487</v>
      </c>
      <c r="J1995" s="3" t="s">
        <v>2488</v>
      </c>
      <c r="K1995" s="2" t="s">
        <v>2489</v>
      </c>
      <c r="L1995" s="2" t="s">
        <v>2490</v>
      </c>
      <c r="M1995" s="3" t="s">
        <v>7612</v>
      </c>
      <c r="N1995" s="2" t="s">
        <v>7613</v>
      </c>
      <c r="O1995" s="2" t="s">
        <v>7614</v>
      </c>
      <c r="P1995" s="2">
        <v>10</v>
      </c>
      <c r="Q1995" s="3" t="s">
        <v>2592</v>
      </c>
      <c r="R1995" s="2" t="s">
        <v>959</v>
      </c>
      <c r="S1995" s="3" t="s">
        <v>2593</v>
      </c>
      <c r="T1995" s="3" t="s">
        <v>2496</v>
      </c>
      <c r="U1995" s="2">
        <v>70950</v>
      </c>
      <c r="V1995" s="2">
        <v>2</v>
      </c>
      <c r="W1995" s="2">
        <v>0</v>
      </c>
      <c r="X1995" s="2" t="s">
        <v>7613</v>
      </c>
      <c r="Y1995" s="2" t="s">
        <v>7615</v>
      </c>
      <c r="Z1995" s="51">
        <v>45892.593982291699</v>
      </c>
      <c r="AB1995" s="2" t="s">
        <v>950</v>
      </c>
    </row>
    <row r="1996" spans="1:28" ht="15.75" x14ac:dyDescent="0.25">
      <c r="A1996" s="2">
        <v>1995</v>
      </c>
      <c r="B1996" s="50" t="s">
        <v>7610</v>
      </c>
      <c r="C1996" s="47">
        <f ca="1">SUMIF([1]Data!$AC$2:$AC$173,C1996,[1]Data!$AD$2:$AD$173)</f>
        <v>0</v>
      </c>
      <c r="D1996" s="51">
        <v>45892</v>
      </c>
      <c r="E1996" s="51">
        <v>45892</v>
      </c>
      <c r="F1996" s="52">
        <v>45892.593985150503</v>
      </c>
      <c r="G1996" s="3" t="s">
        <v>7611</v>
      </c>
      <c r="H1996" s="51"/>
      <c r="I1996" s="2" t="s">
        <v>2487</v>
      </c>
      <c r="J1996" s="3" t="s">
        <v>2488</v>
      </c>
      <c r="K1996" s="2" t="s">
        <v>2489</v>
      </c>
      <c r="L1996" s="2" t="s">
        <v>2490</v>
      </c>
      <c r="M1996" s="3" t="s">
        <v>7612</v>
      </c>
      <c r="N1996" s="2" t="s">
        <v>7613</v>
      </c>
      <c r="O1996" s="2" t="s">
        <v>7614</v>
      </c>
      <c r="P1996" s="2">
        <v>20</v>
      </c>
      <c r="Q1996" s="3" t="s">
        <v>2528</v>
      </c>
      <c r="R1996" s="2" t="s">
        <v>965</v>
      </c>
      <c r="S1996" s="3" t="s">
        <v>2529</v>
      </c>
      <c r="T1996" s="3" t="s">
        <v>2496</v>
      </c>
      <c r="U1996" s="2">
        <v>74250</v>
      </c>
      <c r="V1996" s="2">
        <v>1</v>
      </c>
      <c r="W1996" s="2">
        <v>0</v>
      </c>
      <c r="X1996" s="2" t="s">
        <v>7613</v>
      </c>
      <c r="Y1996" s="2" t="s">
        <v>7615</v>
      </c>
      <c r="Z1996" s="51">
        <v>45892.593982291699</v>
      </c>
      <c r="AB1996" s="2" t="s">
        <v>950</v>
      </c>
    </row>
    <row r="1997" spans="1:28" ht="15.75" x14ac:dyDescent="0.25">
      <c r="A1997" s="2">
        <v>1996</v>
      </c>
      <c r="B1997" s="50" t="s">
        <v>7610</v>
      </c>
      <c r="C1997" s="47">
        <f ca="1">SUMIF([1]Data!$AC$2:$AC$173,C1997,[1]Data!$AD$2:$AD$173)</f>
        <v>0</v>
      </c>
      <c r="D1997" s="51">
        <v>45892</v>
      </c>
      <c r="E1997" s="51">
        <v>45892</v>
      </c>
      <c r="F1997" s="52">
        <v>45892.593985150503</v>
      </c>
      <c r="G1997" s="3" t="s">
        <v>7611</v>
      </c>
      <c r="H1997" s="51"/>
      <c r="I1997" s="2" t="s">
        <v>2487</v>
      </c>
      <c r="J1997" s="3" t="s">
        <v>2488</v>
      </c>
      <c r="K1997" s="2" t="s">
        <v>2489</v>
      </c>
      <c r="L1997" s="2" t="s">
        <v>2490</v>
      </c>
      <c r="M1997" s="3" t="s">
        <v>7612</v>
      </c>
      <c r="N1997" s="2" t="s">
        <v>7613</v>
      </c>
      <c r="O1997" s="2" t="s">
        <v>7614</v>
      </c>
      <c r="P1997" s="2">
        <v>30</v>
      </c>
      <c r="Q1997" s="3" t="s">
        <v>2556</v>
      </c>
      <c r="R1997" s="2" t="s">
        <v>960</v>
      </c>
      <c r="S1997" s="3" t="s">
        <v>2557</v>
      </c>
      <c r="T1997" s="3" t="s">
        <v>2496</v>
      </c>
      <c r="U1997" s="2">
        <v>55595</v>
      </c>
      <c r="V1997" s="2">
        <v>1</v>
      </c>
      <c r="W1997" s="2">
        <v>0</v>
      </c>
      <c r="X1997" s="2" t="s">
        <v>7613</v>
      </c>
      <c r="Y1997" s="2" t="s">
        <v>7615</v>
      </c>
      <c r="Z1997" s="51">
        <v>45892.593982291699</v>
      </c>
      <c r="AB1997" s="2" t="s">
        <v>950</v>
      </c>
    </row>
    <row r="1998" spans="1:28" ht="15.75" x14ac:dyDescent="0.25">
      <c r="A1998" s="2">
        <v>1997</v>
      </c>
      <c r="B1998" s="50" t="s">
        <v>7610</v>
      </c>
      <c r="C1998" s="47">
        <f ca="1">SUMIF([1]Data!$AC$2:$AC$173,C1998,[1]Data!$AD$2:$AD$173)</f>
        <v>0</v>
      </c>
      <c r="D1998" s="51">
        <v>45892</v>
      </c>
      <c r="E1998" s="51">
        <v>45892</v>
      </c>
      <c r="F1998" s="52">
        <v>45892.593985150503</v>
      </c>
      <c r="G1998" s="3" t="s">
        <v>7611</v>
      </c>
      <c r="H1998" s="51"/>
      <c r="I1998" s="2" t="s">
        <v>2487</v>
      </c>
      <c r="J1998" s="3" t="s">
        <v>2488</v>
      </c>
      <c r="K1998" s="2" t="s">
        <v>2489</v>
      </c>
      <c r="L1998" s="2" t="s">
        <v>2490</v>
      </c>
      <c r="M1998" s="3" t="s">
        <v>7612</v>
      </c>
      <c r="N1998" s="2" t="s">
        <v>7613</v>
      </c>
      <c r="O1998" s="2" t="s">
        <v>7614</v>
      </c>
      <c r="P1998" s="2">
        <v>40</v>
      </c>
      <c r="Q1998" s="3" t="s">
        <v>2510</v>
      </c>
      <c r="R1998" s="2" t="s">
        <v>955</v>
      </c>
      <c r="S1998" s="3" t="s">
        <v>2511</v>
      </c>
      <c r="T1998" s="3" t="s">
        <v>2496</v>
      </c>
      <c r="U1998" s="2">
        <v>46000</v>
      </c>
      <c r="V1998" s="2">
        <v>1</v>
      </c>
      <c r="W1998" s="2">
        <v>0</v>
      </c>
      <c r="X1998" s="2" t="s">
        <v>7613</v>
      </c>
      <c r="Y1998" s="2" t="s">
        <v>7615</v>
      </c>
      <c r="Z1998" s="51">
        <v>45892.593982291699</v>
      </c>
      <c r="AB1998" s="2" t="s">
        <v>950</v>
      </c>
    </row>
    <row r="1999" spans="1:28" ht="15.75" x14ac:dyDescent="0.25">
      <c r="A1999" s="2">
        <v>1998</v>
      </c>
      <c r="B1999" s="50" t="s">
        <v>7610</v>
      </c>
      <c r="C1999" s="47">
        <f ca="1">SUMIF([1]Data!$AC$2:$AC$173,C1999,[1]Data!$AD$2:$AD$173)</f>
        <v>0</v>
      </c>
      <c r="D1999" s="51">
        <v>45892</v>
      </c>
      <c r="E1999" s="51">
        <v>45892</v>
      </c>
      <c r="F1999" s="52">
        <v>45892.593985150503</v>
      </c>
      <c r="G1999" s="3" t="s">
        <v>7611</v>
      </c>
      <c r="H1999" s="51"/>
      <c r="I1999" s="2" t="s">
        <v>2487</v>
      </c>
      <c r="J1999" s="3" t="s">
        <v>2488</v>
      </c>
      <c r="K1999" s="2" t="s">
        <v>2489</v>
      </c>
      <c r="L1999" s="2" t="s">
        <v>2490</v>
      </c>
      <c r="M1999" s="3" t="s">
        <v>7612</v>
      </c>
      <c r="N1999" s="2" t="s">
        <v>7613</v>
      </c>
      <c r="O1999" s="2" t="s">
        <v>7614</v>
      </c>
      <c r="P1999" s="2">
        <v>50</v>
      </c>
      <c r="Q1999" s="3" t="s">
        <v>2502</v>
      </c>
      <c r="R1999" s="2" t="s">
        <v>981</v>
      </c>
      <c r="S1999" s="3" t="s">
        <v>2503</v>
      </c>
      <c r="T1999" s="3" t="s">
        <v>2496</v>
      </c>
      <c r="U1999" s="2">
        <v>50182</v>
      </c>
      <c r="V1999" s="2">
        <v>1</v>
      </c>
      <c r="W1999" s="2">
        <v>0</v>
      </c>
      <c r="X1999" s="2" t="s">
        <v>7613</v>
      </c>
      <c r="Y1999" s="2" t="s">
        <v>7615</v>
      </c>
      <c r="Z1999" s="51">
        <v>45892.593982291699</v>
      </c>
      <c r="AB1999" s="2" t="s">
        <v>950</v>
      </c>
    </row>
    <row r="2000" spans="1:28" ht="15.75" x14ac:dyDescent="0.25">
      <c r="A2000" s="2">
        <v>1999</v>
      </c>
      <c r="B2000" s="50" t="s">
        <v>7610</v>
      </c>
      <c r="C2000" s="47">
        <f ca="1">SUMIF([1]Data!$AC$2:$AC$173,C2000,[1]Data!$AD$2:$AD$173)</f>
        <v>0</v>
      </c>
      <c r="D2000" s="51">
        <v>45892</v>
      </c>
      <c r="E2000" s="51">
        <v>45892</v>
      </c>
      <c r="F2000" s="52">
        <v>45892.593985150503</v>
      </c>
      <c r="G2000" s="3" t="s">
        <v>7611</v>
      </c>
      <c r="H2000" s="51"/>
      <c r="I2000" s="2" t="s">
        <v>2487</v>
      </c>
      <c r="J2000" s="3" t="s">
        <v>2488</v>
      </c>
      <c r="K2000" s="2" t="s">
        <v>2489</v>
      </c>
      <c r="L2000" s="2" t="s">
        <v>2490</v>
      </c>
      <c r="M2000" s="3" t="s">
        <v>7612</v>
      </c>
      <c r="N2000" s="2" t="s">
        <v>7613</v>
      </c>
      <c r="O2000" s="2" t="s">
        <v>7614</v>
      </c>
      <c r="P2000" s="2">
        <v>60</v>
      </c>
      <c r="Q2000" s="3" t="s">
        <v>2547</v>
      </c>
      <c r="R2000" s="2" t="s">
        <v>994</v>
      </c>
      <c r="S2000" s="3" t="s">
        <v>2548</v>
      </c>
      <c r="T2000" s="3" t="s">
        <v>2496</v>
      </c>
      <c r="U2000" s="2">
        <v>111606</v>
      </c>
      <c r="V2000" s="2">
        <v>1</v>
      </c>
      <c r="W2000" s="2">
        <v>0</v>
      </c>
      <c r="X2000" s="2" t="s">
        <v>7613</v>
      </c>
      <c r="Y2000" s="2" t="s">
        <v>7615</v>
      </c>
      <c r="Z2000" s="51">
        <v>45892.593982291699</v>
      </c>
      <c r="AB2000" s="2" t="s">
        <v>950</v>
      </c>
    </row>
    <row r="2001" spans="1:28" ht="15.75" x14ac:dyDescent="0.25">
      <c r="A2001" s="2">
        <v>2000</v>
      </c>
      <c r="B2001" s="50" t="s">
        <v>7610</v>
      </c>
      <c r="C2001" s="47">
        <f ca="1">SUMIF([1]Data!$AC$2:$AC$173,C2001,[1]Data!$AD$2:$AD$173)</f>
        <v>0</v>
      </c>
      <c r="D2001" s="51">
        <v>45892</v>
      </c>
      <c r="E2001" s="51">
        <v>45892</v>
      </c>
      <c r="F2001" s="52">
        <v>45892.593985150503</v>
      </c>
      <c r="G2001" s="3" t="s">
        <v>7611</v>
      </c>
      <c r="H2001" s="51"/>
      <c r="I2001" s="2" t="s">
        <v>2487</v>
      </c>
      <c r="J2001" s="3" t="s">
        <v>2488</v>
      </c>
      <c r="K2001" s="2" t="s">
        <v>2489</v>
      </c>
      <c r="L2001" s="2" t="s">
        <v>2490</v>
      </c>
      <c r="M2001" s="3" t="s">
        <v>7612</v>
      </c>
      <c r="N2001" s="2" t="s">
        <v>7613</v>
      </c>
      <c r="O2001" s="2" t="s">
        <v>7614</v>
      </c>
      <c r="P2001" s="2">
        <v>70</v>
      </c>
      <c r="Q2001" s="3" t="s">
        <v>2519</v>
      </c>
      <c r="R2001" s="2" t="s">
        <v>951</v>
      </c>
      <c r="S2001" s="3" t="s">
        <v>2520</v>
      </c>
      <c r="T2001" s="3" t="s">
        <v>2496</v>
      </c>
      <c r="U2001" s="2">
        <v>111058</v>
      </c>
      <c r="V2001" s="2">
        <v>3</v>
      </c>
      <c r="W2001" s="2">
        <v>0</v>
      </c>
      <c r="X2001" s="2" t="s">
        <v>7613</v>
      </c>
      <c r="Y2001" s="2" t="s">
        <v>7615</v>
      </c>
      <c r="Z2001" s="51">
        <v>45892.593982291699</v>
      </c>
      <c r="AB2001" s="2" t="s">
        <v>950</v>
      </c>
    </row>
    <row r="2002" spans="1:28" ht="15.75" x14ac:dyDescent="0.25">
      <c r="A2002" s="2">
        <v>2001</v>
      </c>
      <c r="B2002" s="50" t="s">
        <v>7616</v>
      </c>
      <c r="C2002" s="47">
        <f ca="1">SUMIF([1]Data!$AC$2:$AC$173,C2002,[1]Data!$AD$2:$AD$173)</f>
        <v>0</v>
      </c>
      <c r="D2002" s="51">
        <v>45892</v>
      </c>
      <c r="E2002" s="51">
        <v>45897</v>
      </c>
      <c r="F2002" s="52">
        <v>45892.595012418999</v>
      </c>
      <c r="G2002" s="3" t="s">
        <v>7617</v>
      </c>
      <c r="H2002" s="51"/>
      <c r="I2002" s="2" t="s">
        <v>2487</v>
      </c>
      <c r="J2002" s="3" t="s">
        <v>2488</v>
      </c>
      <c r="K2002" s="2" t="s">
        <v>2489</v>
      </c>
      <c r="L2002" s="2" t="s">
        <v>2490</v>
      </c>
      <c r="M2002" s="3" t="s">
        <v>7618</v>
      </c>
      <c r="N2002" s="2" t="s">
        <v>7619</v>
      </c>
      <c r="O2002" s="2" t="s">
        <v>7620</v>
      </c>
      <c r="P2002" s="2">
        <v>10</v>
      </c>
      <c r="Q2002" s="3" t="s">
        <v>2556</v>
      </c>
      <c r="R2002" s="2" t="s">
        <v>960</v>
      </c>
      <c r="S2002" s="3" t="s">
        <v>2557</v>
      </c>
      <c r="T2002" s="3" t="s">
        <v>2496</v>
      </c>
      <c r="U2002" s="2">
        <v>55595</v>
      </c>
      <c r="V2002" s="2">
        <v>1</v>
      </c>
      <c r="W2002" s="2">
        <v>0</v>
      </c>
      <c r="X2002" s="2" t="s">
        <v>7621</v>
      </c>
      <c r="Z2002" s="51">
        <v>45892.595009490702</v>
      </c>
      <c r="AB2002" s="2" t="s">
        <v>950</v>
      </c>
    </row>
    <row r="2003" spans="1:28" ht="15.75" x14ac:dyDescent="0.25">
      <c r="A2003" s="2">
        <v>2002</v>
      </c>
      <c r="B2003" s="50" t="s">
        <v>7616</v>
      </c>
      <c r="C2003" s="47">
        <f ca="1">SUMIF([1]Data!$AC$2:$AC$173,C2003,[1]Data!$AD$2:$AD$173)</f>
        <v>0</v>
      </c>
      <c r="D2003" s="51">
        <v>45892</v>
      </c>
      <c r="E2003" s="51">
        <v>45897</v>
      </c>
      <c r="F2003" s="52">
        <v>45892.595012418999</v>
      </c>
      <c r="G2003" s="3" t="s">
        <v>7617</v>
      </c>
      <c r="H2003" s="51"/>
      <c r="I2003" s="2" t="s">
        <v>2487</v>
      </c>
      <c r="J2003" s="3" t="s">
        <v>2488</v>
      </c>
      <c r="K2003" s="2" t="s">
        <v>2489</v>
      </c>
      <c r="L2003" s="2" t="s">
        <v>2490</v>
      </c>
      <c r="M2003" s="3" t="s">
        <v>7618</v>
      </c>
      <c r="N2003" s="2" t="s">
        <v>7619</v>
      </c>
      <c r="O2003" s="2" t="s">
        <v>7620</v>
      </c>
      <c r="P2003" s="2">
        <v>20</v>
      </c>
      <c r="Q2003" s="3" t="s">
        <v>2498</v>
      </c>
      <c r="R2003" s="2" t="s">
        <v>977</v>
      </c>
      <c r="S2003" s="3" t="s">
        <v>2499</v>
      </c>
      <c r="T2003" s="3" t="s">
        <v>2496</v>
      </c>
      <c r="U2003" s="2">
        <v>50400</v>
      </c>
      <c r="V2003" s="2">
        <v>1</v>
      </c>
      <c r="W2003" s="2">
        <v>0</v>
      </c>
      <c r="X2003" s="2" t="s">
        <v>7621</v>
      </c>
      <c r="Z2003" s="51">
        <v>45892.595009490702</v>
      </c>
      <c r="AB2003" s="2" t="s">
        <v>950</v>
      </c>
    </row>
    <row r="2004" spans="1:28" ht="15.75" x14ac:dyDescent="0.25">
      <c r="A2004" s="2">
        <v>2003</v>
      </c>
      <c r="B2004" s="50" t="s">
        <v>7616</v>
      </c>
      <c r="C2004" s="47">
        <f ca="1">SUMIF([1]Data!$AC$2:$AC$173,C2004,[1]Data!$AD$2:$AD$173)</f>
        <v>0</v>
      </c>
      <c r="D2004" s="51">
        <v>45892</v>
      </c>
      <c r="E2004" s="51">
        <v>45897</v>
      </c>
      <c r="F2004" s="52">
        <v>45892.595012418999</v>
      </c>
      <c r="G2004" s="3" t="s">
        <v>7617</v>
      </c>
      <c r="H2004" s="51"/>
      <c r="I2004" s="2" t="s">
        <v>2487</v>
      </c>
      <c r="J2004" s="3" t="s">
        <v>2488</v>
      </c>
      <c r="K2004" s="2" t="s">
        <v>2489</v>
      </c>
      <c r="L2004" s="2" t="s">
        <v>2490</v>
      </c>
      <c r="M2004" s="3" t="s">
        <v>7618</v>
      </c>
      <c r="N2004" s="2" t="s">
        <v>7619</v>
      </c>
      <c r="O2004" s="2" t="s">
        <v>7620</v>
      </c>
      <c r="P2004" s="2">
        <v>30</v>
      </c>
      <c r="Q2004" s="3" t="s">
        <v>2510</v>
      </c>
      <c r="R2004" s="2" t="s">
        <v>955</v>
      </c>
      <c r="S2004" s="3" t="s">
        <v>2511</v>
      </c>
      <c r="T2004" s="3" t="s">
        <v>2496</v>
      </c>
      <c r="U2004" s="2">
        <v>46000</v>
      </c>
      <c r="V2004" s="2">
        <v>6</v>
      </c>
      <c r="W2004" s="2">
        <v>0</v>
      </c>
      <c r="X2004" s="2" t="s">
        <v>7621</v>
      </c>
      <c r="Z2004" s="51">
        <v>45892.595009490702</v>
      </c>
      <c r="AB2004" s="2" t="s">
        <v>950</v>
      </c>
    </row>
    <row r="2005" spans="1:28" ht="15.75" x14ac:dyDescent="0.25">
      <c r="A2005" s="2">
        <v>2004</v>
      </c>
      <c r="B2005" s="50" t="s">
        <v>7622</v>
      </c>
      <c r="C2005" s="47">
        <f ca="1">SUMIF([1]Data!$AC$2:$AC$173,C2005,[1]Data!$AD$2:$AD$173)</f>
        <v>0</v>
      </c>
      <c r="D2005" s="51">
        <v>45892</v>
      </c>
      <c r="E2005" s="51">
        <v>45892</v>
      </c>
      <c r="F2005" s="52">
        <v>45892.596945219899</v>
      </c>
      <c r="G2005" s="3" t="s">
        <v>7623</v>
      </c>
      <c r="H2005" s="51"/>
      <c r="I2005" s="2" t="s">
        <v>2487</v>
      </c>
      <c r="J2005" s="3" t="s">
        <v>2488</v>
      </c>
      <c r="K2005" s="2" t="s">
        <v>2489</v>
      </c>
      <c r="L2005" s="2" t="s">
        <v>2490</v>
      </c>
      <c r="M2005" s="3" t="s">
        <v>7624</v>
      </c>
      <c r="N2005" s="2" t="s">
        <v>7625</v>
      </c>
      <c r="O2005" s="2" t="s">
        <v>7626</v>
      </c>
      <c r="P2005" s="2">
        <v>10</v>
      </c>
      <c r="Q2005" s="3" t="s">
        <v>2498</v>
      </c>
      <c r="R2005" s="2" t="s">
        <v>977</v>
      </c>
      <c r="S2005" s="3" t="s">
        <v>2499</v>
      </c>
      <c r="T2005" s="3" t="s">
        <v>2496</v>
      </c>
      <c r="U2005" s="2">
        <v>50400</v>
      </c>
      <c r="V2005" s="2">
        <v>1</v>
      </c>
      <c r="W2005" s="2">
        <v>0</v>
      </c>
      <c r="X2005" s="2" t="s">
        <v>7625</v>
      </c>
      <c r="Z2005" s="51">
        <v>45892.596942939803</v>
      </c>
      <c r="AB2005" s="2" t="s">
        <v>950</v>
      </c>
    </row>
    <row r="2006" spans="1:28" ht="15.75" x14ac:dyDescent="0.25">
      <c r="A2006" s="2">
        <v>2005</v>
      </c>
      <c r="B2006" s="50" t="s">
        <v>7622</v>
      </c>
      <c r="C2006" s="47">
        <f ca="1">SUMIF([1]Data!$AC$2:$AC$173,C2006,[1]Data!$AD$2:$AD$173)</f>
        <v>0</v>
      </c>
      <c r="D2006" s="51">
        <v>45892</v>
      </c>
      <c r="E2006" s="51">
        <v>45892</v>
      </c>
      <c r="F2006" s="52">
        <v>45892.596945219899</v>
      </c>
      <c r="G2006" s="3" t="s">
        <v>7623</v>
      </c>
      <c r="H2006" s="51"/>
      <c r="I2006" s="2" t="s">
        <v>2487</v>
      </c>
      <c r="J2006" s="3" t="s">
        <v>2488</v>
      </c>
      <c r="K2006" s="2" t="s">
        <v>2489</v>
      </c>
      <c r="L2006" s="2" t="s">
        <v>2490</v>
      </c>
      <c r="M2006" s="3" t="s">
        <v>7624</v>
      </c>
      <c r="N2006" s="2" t="s">
        <v>7625</v>
      </c>
      <c r="O2006" s="2" t="s">
        <v>7626</v>
      </c>
      <c r="P2006" s="2">
        <v>20</v>
      </c>
      <c r="Q2006" s="3" t="s">
        <v>2510</v>
      </c>
      <c r="R2006" s="2" t="s">
        <v>955</v>
      </c>
      <c r="S2006" s="3" t="s">
        <v>2511</v>
      </c>
      <c r="T2006" s="3" t="s">
        <v>2496</v>
      </c>
      <c r="U2006" s="2">
        <v>46000</v>
      </c>
      <c r="V2006" s="2">
        <v>1</v>
      </c>
      <c r="W2006" s="2">
        <v>0</v>
      </c>
      <c r="X2006" s="2" t="s">
        <v>7625</v>
      </c>
      <c r="Z2006" s="51">
        <v>45892.596942939803</v>
      </c>
      <c r="AB2006" s="2" t="s">
        <v>950</v>
      </c>
    </row>
    <row r="2007" spans="1:28" ht="15.75" x14ac:dyDescent="0.25">
      <c r="A2007" s="2">
        <v>2006</v>
      </c>
      <c r="B2007" s="50" t="s">
        <v>7627</v>
      </c>
      <c r="C2007" s="47">
        <f ca="1">SUMIF([1]Data!$AC$2:$AC$173,C2007,[1]Data!$AD$2:$AD$173)</f>
        <v>0</v>
      </c>
      <c r="D2007" s="51">
        <v>45892</v>
      </c>
      <c r="E2007" s="51">
        <v>45892</v>
      </c>
      <c r="F2007" s="52">
        <v>45892.598554976903</v>
      </c>
      <c r="G2007" s="3" t="s">
        <v>7628</v>
      </c>
      <c r="H2007" s="51"/>
      <c r="I2007" s="2" t="s">
        <v>2487</v>
      </c>
      <c r="J2007" s="3" t="s">
        <v>2488</v>
      </c>
      <c r="K2007" s="2" t="s">
        <v>2489</v>
      </c>
      <c r="L2007" s="2" t="s">
        <v>2490</v>
      </c>
      <c r="M2007" s="3" t="s">
        <v>7629</v>
      </c>
      <c r="N2007" s="2" t="s">
        <v>7630</v>
      </c>
      <c r="O2007" s="2" t="s">
        <v>7631</v>
      </c>
      <c r="P2007" s="2">
        <v>10</v>
      </c>
      <c r="Q2007" s="3" t="s">
        <v>2528</v>
      </c>
      <c r="R2007" s="2" t="s">
        <v>965</v>
      </c>
      <c r="S2007" s="3" t="s">
        <v>2529</v>
      </c>
      <c r="T2007" s="3" t="s">
        <v>2496</v>
      </c>
      <c r="U2007" s="2">
        <v>74250</v>
      </c>
      <c r="V2007" s="2">
        <v>1</v>
      </c>
      <c r="W2007" s="2">
        <v>0</v>
      </c>
      <c r="X2007" s="2" t="s">
        <v>7630</v>
      </c>
      <c r="Y2007" s="2" t="s">
        <v>2541</v>
      </c>
      <c r="Z2007" s="51">
        <v>45892.5985518866</v>
      </c>
      <c r="AB2007" s="2" t="s">
        <v>950</v>
      </c>
    </row>
    <row r="2008" spans="1:28" ht="15.75" x14ac:dyDescent="0.25">
      <c r="A2008" s="2">
        <v>2007</v>
      </c>
      <c r="B2008" s="50" t="s">
        <v>7632</v>
      </c>
      <c r="C2008" s="47">
        <f ca="1">SUMIF([1]Data!$AC$2:$AC$173,C2008,[1]Data!$AD$2:$AD$173)</f>
        <v>0</v>
      </c>
      <c r="D2008" s="51">
        <v>45892</v>
      </c>
      <c r="E2008" s="51">
        <v>45897</v>
      </c>
      <c r="F2008" s="52">
        <v>45892.599469710702</v>
      </c>
      <c r="G2008" s="3" t="s">
        <v>7633</v>
      </c>
      <c r="H2008" s="51"/>
      <c r="I2008" s="2" t="s">
        <v>2487</v>
      </c>
      <c r="J2008" s="3" t="s">
        <v>2488</v>
      </c>
      <c r="K2008" s="2" t="s">
        <v>2489</v>
      </c>
      <c r="L2008" s="2" t="s">
        <v>2490</v>
      </c>
      <c r="M2008" s="3" t="s">
        <v>5029</v>
      </c>
      <c r="N2008" s="2" t="s">
        <v>5030</v>
      </c>
      <c r="O2008" s="2" t="s">
        <v>5031</v>
      </c>
      <c r="P2008" s="2">
        <v>10</v>
      </c>
      <c r="Q2008" s="3" t="s">
        <v>2519</v>
      </c>
      <c r="R2008" s="2" t="s">
        <v>951</v>
      </c>
      <c r="S2008" s="3" t="s">
        <v>2520</v>
      </c>
      <c r="T2008" s="3" t="s">
        <v>2496</v>
      </c>
      <c r="U2008" s="2">
        <v>111058</v>
      </c>
      <c r="V2008" s="2">
        <v>2</v>
      </c>
      <c r="W2008" s="2">
        <v>0</v>
      </c>
      <c r="X2008" s="2" t="s">
        <v>5030</v>
      </c>
      <c r="Y2008" s="2" t="s">
        <v>2541</v>
      </c>
      <c r="Z2008" s="51">
        <v>45892.599466666703</v>
      </c>
      <c r="AB2008" s="2" t="s">
        <v>950</v>
      </c>
    </row>
    <row r="2009" spans="1:28" ht="15.75" x14ac:dyDescent="0.25">
      <c r="A2009" s="2">
        <v>2008</v>
      </c>
      <c r="B2009" s="50" t="s">
        <v>7634</v>
      </c>
      <c r="C2009" s="47">
        <f ca="1">SUMIF([1]Data!$AC$2:$AC$173,C2009,[1]Data!$AD$2:$AD$173)</f>
        <v>0</v>
      </c>
      <c r="D2009" s="51">
        <v>45892</v>
      </c>
      <c r="E2009" s="51">
        <v>45892</v>
      </c>
      <c r="F2009" s="52">
        <v>45892.600816088001</v>
      </c>
      <c r="G2009" s="3" t="s">
        <v>7635</v>
      </c>
      <c r="H2009" s="51"/>
      <c r="I2009" s="2" t="s">
        <v>2487</v>
      </c>
      <c r="J2009" s="3" t="s">
        <v>2488</v>
      </c>
      <c r="K2009" s="2" t="s">
        <v>2489</v>
      </c>
      <c r="L2009" s="2" t="s">
        <v>2490</v>
      </c>
      <c r="M2009" s="3" t="s">
        <v>7636</v>
      </c>
      <c r="N2009" s="2" t="s">
        <v>7637</v>
      </c>
      <c r="O2009" s="2" t="s">
        <v>7638</v>
      </c>
      <c r="P2009" s="2">
        <v>10</v>
      </c>
      <c r="Q2009" s="3" t="s">
        <v>2528</v>
      </c>
      <c r="R2009" s="2" t="s">
        <v>965</v>
      </c>
      <c r="S2009" s="3" t="s">
        <v>2529</v>
      </c>
      <c r="T2009" s="3" t="s">
        <v>2496</v>
      </c>
      <c r="U2009" s="2">
        <v>74250</v>
      </c>
      <c r="V2009" s="2">
        <v>1</v>
      </c>
      <c r="W2009" s="2">
        <v>0</v>
      </c>
      <c r="X2009" s="2" t="s">
        <v>7637</v>
      </c>
      <c r="Z2009" s="51">
        <v>45892.600813078701</v>
      </c>
      <c r="AB2009" s="2" t="s">
        <v>950</v>
      </c>
    </row>
    <row r="2010" spans="1:28" ht="15.75" x14ac:dyDescent="0.25">
      <c r="A2010" s="2">
        <v>2009</v>
      </c>
      <c r="B2010" s="50" t="s">
        <v>7639</v>
      </c>
      <c r="C2010" s="47">
        <f ca="1">SUMIF([1]Data!$AC$2:$AC$173,C2010,[1]Data!$AD$2:$AD$173)</f>
        <v>0</v>
      </c>
      <c r="D2010" s="51">
        <v>45892</v>
      </c>
      <c r="E2010" s="51">
        <v>45907</v>
      </c>
      <c r="F2010" s="52">
        <v>45892.602113738401</v>
      </c>
      <c r="G2010" s="3" t="s">
        <v>7640</v>
      </c>
      <c r="H2010" s="51"/>
      <c r="I2010" s="2" t="s">
        <v>2487</v>
      </c>
      <c r="J2010" s="3" t="s">
        <v>2488</v>
      </c>
      <c r="K2010" s="2" t="s">
        <v>2489</v>
      </c>
      <c r="L2010" s="2" t="s">
        <v>2490</v>
      </c>
      <c r="M2010" s="3" t="s">
        <v>7641</v>
      </c>
      <c r="N2010" s="2" t="s">
        <v>7642</v>
      </c>
      <c r="O2010" s="2" t="s">
        <v>7643</v>
      </c>
      <c r="P2010" s="2">
        <v>10</v>
      </c>
      <c r="Q2010" s="3" t="s">
        <v>2519</v>
      </c>
      <c r="R2010" s="2" t="s">
        <v>951</v>
      </c>
      <c r="S2010" s="3" t="s">
        <v>2520</v>
      </c>
      <c r="T2010" s="3" t="s">
        <v>2496</v>
      </c>
      <c r="U2010" s="2">
        <v>111058</v>
      </c>
      <c r="V2010" s="2">
        <v>1</v>
      </c>
      <c r="W2010" s="2">
        <v>0</v>
      </c>
      <c r="X2010" s="2" t="s">
        <v>7642</v>
      </c>
      <c r="Y2010" s="2" t="s">
        <v>7644</v>
      </c>
      <c r="Z2010" s="51">
        <v>45892.602110844899</v>
      </c>
      <c r="AB2010" s="2" t="s">
        <v>950</v>
      </c>
    </row>
    <row r="2011" spans="1:28" ht="15.75" x14ac:dyDescent="0.25">
      <c r="A2011" s="2">
        <v>2010</v>
      </c>
      <c r="B2011" s="50" t="s">
        <v>7645</v>
      </c>
      <c r="C2011" s="47">
        <f ca="1">SUMIF([1]Data!$AC$2:$AC$173,C2011,[1]Data!$AD$2:$AD$173)</f>
        <v>0</v>
      </c>
      <c r="D2011" s="51">
        <v>45892</v>
      </c>
      <c r="E2011" s="51">
        <v>45897</v>
      </c>
      <c r="F2011" s="52">
        <v>45892.610085266198</v>
      </c>
      <c r="G2011" s="3" t="s">
        <v>7646</v>
      </c>
      <c r="H2011" s="51"/>
      <c r="I2011" s="2" t="s">
        <v>2487</v>
      </c>
      <c r="J2011" s="3" t="s">
        <v>2488</v>
      </c>
      <c r="K2011" s="2" t="s">
        <v>2489</v>
      </c>
      <c r="L2011" s="2" t="s">
        <v>2490</v>
      </c>
      <c r="M2011" s="3" t="s">
        <v>4148</v>
      </c>
      <c r="N2011" s="2" t="s">
        <v>4149</v>
      </c>
      <c r="O2011" s="2" t="s">
        <v>4150</v>
      </c>
      <c r="P2011" s="2">
        <v>10</v>
      </c>
      <c r="Q2011" s="3" t="s">
        <v>2519</v>
      </c>
      <c r="R2011" s="2" t="s">
        <v>951</v>
      </c>
      <c r="S2011" s="3" t="s">
        <v>2520</v>
      </c>
      <c r="T2011" s="3" t="s">
        <v>2496</v>
      </c>
      <c r="U2011" s="2">
        <v>111058</v>
      </c>
      <c r="V2011" s="2">
        <v>3</v>
      </c>
      <c r="W2011" s="2">
        <v>0</v>
      </c>
      <c r="X2011" s="2" t="s">
        <v>4149</v>
      </c>
      <c r="Z2011" s="51">
        <v>45892.610082175903</v>
      </c>
      <c r="AB2011" s="2" t="s">
        <v>950</v>
      </c>
    </row>
    <row r="2012" spans="1:28" ht="15.75" x14ac:dyDescent="0.25">
      <c r="A2012" s="2">
        <v>2011</v>
      </c>
      <c r="B2012" s="50" t="s">
        <v>7645</v>
      </c>
      <c r="C2012" s="47">
        <f ca="1">SUMIF([1]Data!$AC$2:$AC$173,C2012,[1]Data!$AD$2:$AD$173)</f>
        <v>0</v>
      </c>
      <c r="D2012" s="51">
        <v>45892</v>
      </c>
      <c r="E2012" s="51">
        <v>45897</v>
      </c>
      <c r="F2012" s="52">
        <v>45892.610085266198</v>
      </c>
      <c r="G2012" s="3" t="s">
        <v>7646</v>
      </c>
      <c r="H2012" s="51"/>
      <c r="I2012" s="2" t="s">
        <v>2487</v>
      </c>
      <c r="J2012" s="3" t="s">
        <v>2488</v>
      </c>
      <c r="K2012" s="2" t="s">
        <v>2489</v>
      </c>
      <c r="L2012" s="2" t="s">
        <v>2490</v>
      </c>
      <c r="M2012" s="3" t="s">
        <v>4148</v>
      </c>
      <c r="N2012" s="2" t="s">
        <v>4149</v>
      </c>
      <c r="O2012" s="2" t="s">
        <v>4150</v>
      </c>
      <c r="P2012" s="2">
        <v>20</v>
      </c>
      <c r="Q2012" s="3" t="s">
        <v>2519</v>
      </c>
      <c r="R2012" s="2" t="s">
        <v>951</v>
      </c>
      <c r="S2012" s="3" t="s">
        <v>2520</v>
      </c>
      <c r="T2012" s="3" t="s">
        <v>2496</v>
      </c>
      <c r="U2012" s="2">
        <v>111058</v>
      </c>
      <c r="V2012" s="2">
        <v>1</v>
      </c>
      <c r="W2012" s="2">
        <v>0</v>
      </c>
      <c r="X2012" s="2" t="s">
        <v>4149</v>
      </c>
      <c r="Z2012" s="51">
        <v>45892.610082175903</v>
      </c>
      <c r="AB2012" s="2" t="s">
        <v>950</v>
      </c>
    </row>
    <row r="2013" spans="1:28" ht="15.75" x14ac:dyDescent="0.25">
      <c r="A2013" s="2">
        <v>2012</v>
      </c>
      <c r="B2013" s="50" t="s">
        <v>7647</v>
      </c>
      <c r="C2013" s="47">
        <f ca="1">SUMIF([1]Data!$AC$2:$AC$173,C2013,[1]Data!$AD$2:$AD$173)</f>
        <v>0</v>
      </c>
      <c r="D2013" s="51">
        <v>45892</v>
      </c>
      <c r="E2013" s="51">
        <v>45897</v>
      </c>
      <c r="F2013" s="52">
        <v>45892.611595798597</v>
      </c>
      <c r="G2013" s="3" t="s">
        <v>7648</v>
      </c>
      <c r="H2013" s="51"/>
      <c r="I2013" s="2" t="s">
        <v>2487</v>
      </c>
      <c r="J2013" s="3" t="s">
        <v>2488</v>
      </c>
      <c r="K2013" s="2" t="s">
        <v>2489</v>
      </c>
      <c r="L2013" s="2" t="s">
        <v>2490</v>
      </c>
      <c r="M2013" s="3" t="s">
        <v>7649</v>
      </c>
      <c r="N2013" s="2" t="s">
        <v>7650</v>
      </c>
      <c r="O2013" s="2" t="s">
        <v>7651</v>
      </c>
      <c r="P2013" s="2">
        <v>10</v>
      </c>
      <c r="Q2013" s="3" t="s">
        <v>2519</v>
      </c>
      <c r="R2013" s="2" t="s">
        <v>951</v>
      </c>
      <c r="S2013" s="3" t="s">
        <v>2520</v>
      </c>
      <c r="T2013" s="3" t="s">
        <v>2496</v>
      </c>
      <c r="U2013" s="2">
        <v>111058</v>
      </c>
      <c r="V2013" s="2">
        <v>2</v>
      </c>
      <c r="W2013" s="2">
        <v>0</v>
      </c>
      <c r="X2013" s="2" t="s">
        <v>7650</v>
      </c>
      <c r="Y2013" s="2" t="s">
        <v>7652</v>
      </c>
      <c r="Z2013" s="51">
        <v>45892.611592824098</v>
      </c>
      <c r="AB2013" s="2" t="s">
        <v>950</v>
      </c>
    </row>
    <row r="2014" spans="1:28" ht="15.75" x14ac:dyDescent="0.25">
      <c r="A2014" s="2">
        <v>2013</v>
      </c>
      <c r="B2014" s="50" t="s">
        <v>7653</v>
      </c>
      <c r="C2014" s="47">
        <f ca="1">SUMIF([1]Data!$AC$2:$AC$173,C2014,[1]Data!$AD$2:$AD$173)</f>
        <v>0</v>
      </c>
      <c r="D2014" s="51">
        <v>45892</v>
      </c>
      <c r="E2014" s="51">
        <v>45897</v>
      </c>
      <c r="F2014" s="52">
        <v>45892.613666782403</v>
      </c>
      <c r="G2014" s="3" t="s">
        <v>7654</v>
      </c>
      <c r="H2014" s="51"/>
      <c r="I2014" s="2" t="s">
        <v>2487</v>
      </c>
      <c r="J2014" s="3" t="s">
        <v>2488</v>
      </c>
      <c r="K2014" s="2" t="s">
        <v>2489</v>
      </c>
      <c r="L2014" s="2" t="s">
        <v>2490</v>
      </c>
      <c r="M2014" s="3" t="s">
        <v>7655</v>
      </c>
      <c r="N2014" s="2" t="s">
        <v>7656</v>
      </c>
      <c r="O2014" s="2" t="s">
        <v>7657</v>
      </c>
      <c r="P2014" s="2">
        <v>10</v>
      </c>
      <c r="Q2014" s="3" t="s">
        <v>2519</v>
      </c>
      <c r="R2014" s="2" t="s">
        <v>951</v>
      </c>
      <c r="S2014" s="3" t="s">
        <v>2520</v>
      </c>
      <c r="T2014" s="3" t="s">
        <v>2496</v>
      </c>
      <c r="U2014" s="2">
        <v>111058</v>
      </c>
      <c r="V2014" s="2">
        <v>3</v>
      </c>
      <c r="W2014" s="2">
        <v>0</v>
      </c>
      <c r="X2014" s="2" t="s">
        <v>7656</v>
      </c>
      <c r="Z2014" s="51">
        <v>45892.613663738397</v>
      </c>
      <c r="AB2014" s="2" t="s">
        <v>950</v>
      </c>
    </row>
    <row r="2015" spans="1:28" ht="15.75" x14ac:dyDescent="0.25">
      <c r="A2015" s="2">
        <v>2014</v>
      </c>
      <c r="B2015" s="50" t="s">
        <v>7653</v>
      </c>
      <c r="C2015" s="47">
        <f ca="1">SUMIF([1]Data!$AC$2:$AC$173,C2015,[1]Data!$AD$2:$AD$173)</f>
        <v>0</v>
      </c>
      <c r="D2015" s="51">
        <v>45892</v>
      </c>
      <c r="E2015" s="51">
        <v>45897</v>
      </c>
      <c r="F2015" s="52">
        <v>45892.613666782403</v>
      </c>
      <c r="G2015" s="3" t="s">
        <v>7654</v>
      </c>
      <c r="H2015" s="51"/>
      <c r="I2015" s="2" t="s">
        <v>2487</v>
      </c>
      <c r="J2015" s="3" t="s">
        <v>2488</v>
      </c>
      <c r="K2015" s="2" t="s">
        <v>2489</v>
      </c>
      <c r="L2015" s="2" t="s">
        <v>2490</v>
      </c>
      <c r="M2015" s="3" t="s">
        <v>7655</v>
      </c>
      <c r="N2015" s="2" t="s">
        <v>7656</v>
      </c>
      <c r="O2015" s="2" t="s">
        <v>7657</v>
      </c>
      <c r="P2015" s="2">
        <v>20</v>
      </c>
      <c r="Q2015" s="3" t="s">
        <v>2502</v>
      </c>
      <c r="R2015" s="2" t="s">
        <v>981</v>
      </c>
      <c r="S2015" s="3" t="s">
        <v>2503</v>
      </c>
      <c r="T2015" s="3" t="s">
        <v>2496</v>
      </c>
      <c r="U2015" s="2">
        <v>50182</v>
      </c>
      <c r="V2015" s="2">
        <v>2</v>
      </c>
      <c r="W2015" s="2">
        <v>0</v>
      </c>
      <c r="X2015" s="2" t="s">
        <v>7656</v>
      </c>
      <c r="Z2015" s="51">
        <v>45892.613663738397</v>
      </c>
      <c r="AB2015" s="2" t="s">
        <v>950</v>
      </c>
    </row>
    <row r="2016" spans="1:28" ht="15.75" x14ac:dyDescent="0.25">
      <c r="A2016" s="2">
        <v>2015</v>
      </c>
      <c r="B2016" s="50" t="s">
        <v>7653</v>
      </c>
      <c r="C2016" s="47">
        <f ca="1">SUMIF([1]Data!$AC$2:$AC$173,C2016,[1]Data!$AD$2:$AD$173)</f>
        <v>0</v>
      </c>
      <c r="D2016" s="51">
        <v>45892</v>
      </c>
      <c r="E2016" s="51">
        <v>45897</v>
      </c>
      <c r="F2016" s="52">
        <v>45892.613666782403</v>
      </c>
      <c r="G2016" s="3" t="s">
        <v>7654</v>
      </c>
      <c r="H2016" s="51"/>
      <c r="I2016" s="2" t="s">
        <v>2487</v>
      </c>
      <c r="J2016" s="3" t="s">
        <v>2488</v>
      </c>
      <c r="K2016" s="2" t="s">
        <v>2489</v>
      </c>
      <c r="L2016" s="2" t="s">
        <v>2490</v>
      </c>
      <c r="M2016" s="3" t="s">
        <v>7655</v>
      </c>
      <c r="N2016" s="2" t="s">
        <v>7656</v>
      </c>
      <c r="O2016" s="2" t="s">
        <v>7657</v>
      </c>
      <c r="P2016" s="2">
        <v>30</v>
      </c>
      <c r="Q2016" s="3" t="s">
        <v>2528</v>
      </c>
      <c r="R2016" s="2" t="s">
        <v>965</v>
      </c>
      <c r="S2016" s="3" t="s">
        <v>2529</v>
      </c>
      <c r="T2016" s="3" t="s">
        <v>2496</v>
      </c>
      <c r="U2016" s="2">
        <v>74250</v>
      </c>
      <c r="V2016" s="2">
        <v>1</v>
      </c>
      <c r="W2016" s="2">
        <v>0</v>
      </c>
      <c r="X2016" s="2" t="s">
        <v>7656</v>
      </c>
      <c r="Z2016" s="51">
        <v>45892.613663738397</v>
      </c>
      <c r="AB2016" s="2" t="s">
        <v>950</v>
      </c>
    </row>
    <row r="2017" spans="1:28" ht="15.75" x14ac:dyDescent="0.25">
      <c r="A2017" s="2">
        <v>2016</v>
      </c>
      <c r="B2017" s="50" t="s">
        <v>7653</v>
      </c>
      <c r="C2017" s="47">
        <f ca="1">SUMIF([1]Data!$AC$2:$AC$173,C2017,[1]Data!$AD$2:$AD$173)</f>
        <v>0</v>
      </c>
      <c r="D2017" s="51">
        <v>45892</v>
      </c>
      <c r="E2017" s="51">
        <v>45897</v>
      </c>
      <c r="F2017" s="52">
        <v>45892.613666782403</v>
      </c>
      <c r="G2017" s="3" t="s">
        <v>7654</v>
      </c>
      <c r="H2017" s="51"/>
      <c r="I2017" s="2" t="s">
        <v>2487</v>
      </c>
      <c r="J2017" s="3" t="s">
        <v>2488</v>
      </c>
      <c r="K2017" s="2" t="s">
        <v>2489</v>
      </c>
      <c r="L2017" s="2" t="s">
        <v>2490</v>
      </c>
      <c r="M2017" s="3" t="s">
        <v>7655</v>
      </c>
      <c r="N2017" s="2" t="s">
        <v>7656</v>
      </c>
      <c r="O2017" s="2" t="s">
        <v>7657</v>
      </c>
      <c r="P2017" s="2">
        <v>40</v>
      </c>
      <c r="Q2017" s="3" t="s">
        <v>2510</v>
      </c>
      <c r="R2017" s="2" t="s">
        <v>955</v>
      </c>
      <c r="S2017" s="3" t="s">
        <v>2511</v>
      </c>
      <c r="T2017" s="3" t="s">
        <v>2496</v>
      </c>
      <c r="U2017" s="2">
        <v>46000</v>
      </c>
      <c r="V2017" s="2">
        <v>2</v>
      </c>
      <c r="W2017" s="2">
        <v>0</v>
      </c>
      <c r="X2017" s="2" t="s">
        <v>7656</v>
      </c>
      <c r="Z2017" s="51">
        <v>45892.613663738397</v>
      </c>
      <c r="AB2017" s="2" t="s">
        <v>950</v>
      </c>
    </row>
    <row r="2018" spans="1:28" ht="15.75" x14ac:dyDescent="0.25">
      <c r="A2018" s="2">
        <v>2017</v>
      </c>
      <c r="B2018" s="50" t="s">
        <v>7658</v>
      </c>
      <c r="C2018" s="47">
        <f ca="1">SUMIF([1]Data!$AC$2:$AC$173,C2018,[1]Data!$AD$2:$AD$173)</f>
        <v>0</v>
      </c>
      <c r="D2018" s="51">
        <v>45892</v>
      </c>
      <c r="E2018" s="51">
        <v>45897</v>
      </c>
      <c r="F2018" s="52">
        <v>45892.614402893501</v>
      </c>
      <c r="G2018" s="3" t="s">
        <v>7659</v>
      </c>
      <c r="H2018" s="51"/>
      <c r="I2018" s="2" t="s">
        <v>2487</v>
      </c>
      <c r="J2018" s="3" t="s">
        <v>2488</v>
      </c>
      <c r="K2018" s="2" t="s">
        <v>2489</v>
      </c>
      <c r="L2018" s="2" t="s">
        <v>2490</v>
      </c>
      <c r="M2018" s="3" t="s">
        <v>7660</v>
      </c>
      <c r="N2018" s="2" t="s">
        <v>7661</v>
      </c>
      <c r="O2018" s="2" t="s">
        <v>7662</v>
      </c>
      <c r="P2018" s="2">
        <v>10</v>
      </c>
      <c r="Q2018" s="3" t="s">
        <v>2519</v>
      </c>
      <c r="R2018" s="2" t="s">
        <v>951</v>
      </c>
      <c r="S2018" s="3" t="s">
        <v>2520</v>
      </c>
      <c r="T2018" s="3" t="s">
        <v>2496</v>
      </c>
      <c r="U2018" s="2">
        <v>111058</v>
      </c>
      <c r="V2018" s="2">
        <v>2</v>
      </c>
      <c r="W2018" s="2">
        <v>0</v>
      </c>
      <c r="X2018" s="2" t="s">
        <v>7661</v>
      </c>
      <c r="Z2018" s="51">
        <v>45892.614399768499</v>
      </c>
      <c r="AB2018" s="2" t="s">
        <v>950</v>
      </c>
    </row>
    <row r="2019" spans="1:28" ht="15.75" x14ac:dyDescent="0.25">
      <c r="A2019" s="2">
        <v>2018</v>
      </c>
      <c r="B2019" s="50" t="s">
        <v>7663</v>
      </c>
      <c r="C2019" s="47">
        <f ca="1">SUMIF([1]Data!$AC$2:$AC$173,C2019,[1]Data!$AD$2:$AD$173)</f>
        <v>0</v>
      </c>
      <c r="D2019" s="51">
        <v>45892</v>
      </c>
      <c r="E2019" s="51">
        <v>45897</v>
      </c>
      <c r="F2019" s="52">
        <v>45892.615056828698</v>
      </c>
      <c r="G2019" s="3" t="s">
        <v>7664</v>
      </c>
      <c r="H2019" s="51"/>
      <c r="I2019" s="2" t="s">
        <v>2487</v>
      </c>
      <c r="J2019" s="3" t="s">
        <v>2488</v>
      </c>
      <c r="K2019" s="2" t="s">
        <v>2489</v>
      </c>
      <c r="L2019" s="2" t="s">
        <v>2490</v>
      </c>
      <c r="M2019" s="3" t="s">
        <v>7665</v>
      </c>
      <c r="N2019" s="2" t="s">
        <v>7666</v>
      </c>
      <c r="O2019" s="2" t="s">
        <v>7667</v>
      </c>
      <c r="P2019" s="2">
        <v>10</v>
      </c>
      <c r="Q2019" s="3" t="s">
        <v>2556</v>
      </c>
      <c r="R2019" s="2" t="s">
        <v>960</v>
      </c>
      <c r="S2019" s="3" t="s">
        <v>2557</v>
      </c>
      <c r="T2019" s="3" t="s">
        <v>2496</v>
      </c>
      <c r="U2019" s="2">
        <v>55595</v>
      </c>
      <c r="V2019" s="2">
        <v>3</v>
      </c>
      <c r="W2019" s="2">
        <v>0</v>
      </c>
      <c r="X2019" s="2" t="s">
        <v>7666</v>
      </c>
      <c r="Z2019" s="51">
        <v>45892.615053900503</v>
      </c>
      <c r="AB2019" s="2" t="s">
        <v>950</v>
      </c>
    </row>
    <row r="2020" spans="1:28" ht="15.75" x14ac:dyDescent="0.25">
      <c r="A2020" s="2">
        <v>2019</v>
      </c>
      <c r="B2020" s="50" t="s">
        <v>7663</v>
      </c>
      <c r="C2020" s="47">
        <f ca="1">SUMIF([1]Data!$AC$2:$AC$173,C2020,[1]Data!$AD$2:$AD$173)</f>
        <v>0</v>
      </c>
      <c r="D2020" s="51">
        <v>45892</v>
      </c>
      <c r="E2020" s="51">
        <v>45897</v>
      </c>
      <c r="F2020" s="52">
        <v>45892.615056828698</v>
      </c>
      <c r="G2020" s="3" t="s">
        <v>7664</v>
      </c>
      <c r="H2020" s="51"/>
      <c r="I2020" s="2" t="s">
        <v>2487</v>
      </c>
      <c r="J2020" s="3" t="s">
        <v>2488</v>
      </c>
      <c r="K2020" s="2" t="s">
        <v>2489</v>
      </c>
      <c r="L2020" s="2" t="s">
        <v>2490</v>
      </c>
      <c r="M2020" s="3" t="s">
        <v>7665</v>
      </c>
      <c r="N2020" s="2" t="s">
        <v>7666</v>
      </c>
      <c r="O2020" s="2" t="s">
        <v>7667</v>
      </c>
      <c r="P2020" s="2">
        <v>20</v>
      </c>
      <c r="Q2020" s="3" t="s">
        <v>2502</v>
      </c>
      <c r="R2020" s="2" t="s">
        <v>981</v>
      </c>
      <c r="S2020" s="3" t="s">
        <v>2503</v>
      </c>
      <c r="T2020" s="3" t="s">
        <v>2496</v>
      </c>
      <c r="U2020" s="2">
        <v>50182</v>
      </c>
      <c r="V2020" s="2">
        <v>1</v>
      </c>
      <c r="W2020" s="2">
        <v>0</v>
      </c>
      <c r="X2020" s="2" t="s">
        <v>7666</v>
      </c>
      <c r="Z2020" s="51">
        <v>45892.615053900503</v>
      </c>
      <c r="AB2020" s="2" t="s">
        <v>950</v>
      </c>
    </row>
    <row r="2021" spans="1:28" ht="15.75" x14ac:dyDescent="0.25">
      <c r="A2021" s="2">
        <v>2020</v>
      </c>
      <c r="B2021" s="50" t="s">
        <v>7663</v>
      </c>
      <c r="C2021" s="47">
        <f ca="1">SUMIF([1]Data!$AC$2:$AC$173,C2021,[1]Data!$AD$2:$AD$173)</f>
        <v>0</v>
      </c>
      <c r="D2021" s="51">
        <v>45892</v>
      </c>
      <c r="E2021" s="51">
        <v>45897</v>
      </c>
      <c r="F2021" s="52">
        <v>45892.615056828698</v>
      </c>
      <c r="G2021" s="3" t="s">
        <v>7664</v>
      </c>
      <c r="H2021" s="51"/>
      <c r="I2021" s="2" t="s">
        <v>2487</v>
      </c>
      <c r="J2021" s="3" t="s">
        <v>2488</v>
      </c>
      <c r="K2021" s="2" t="s">
        <v>2489</v>
      </c>
      <c r="L2021" s="2" t="s">
        <v>2490</v>
      </c>
      <c r="M2021" s="3" t="s">
        <v>7665</v>
      </c>
      <c r="N2021" s="2" t="s">
        <v>7666</v>
      </c>
      <c r="O2021" s="2" t="s">
        <v>7667</v>
      </c>
      <c r="P2021" s="2">
        <v>30</v>
      </c>
      <c r="Q2021" s="3" t="s">
        <v>2519</v>
      </c>
      <c r="R2021" s="2" t="s">
        <v>951</v>
      </c>
      <c r="S2021" s="3" t="s">
        <v>2520</v>
      </c>
      <c r="T2021" s="3" t="s">
        <v>2496</v>
      </c>
      <c r="U2021" s="2">
        <v>111058</v>
      </c>
      <c r="V2021" s="2">
        <v>1</v>
      </c>
      <c r="W2021" s="2">
        <v>0</v>
      </c>
      <c r="X2021" s="2" t="s">
        <v>7666</v>
      </c>
      <c r="Z2021" s="51">
        <v>45892.615053900503</v>
      </c>
      <c r="AB2021" s="2" t="s">
        <v>950</v>
      </c>
    </row>
    <row r="2022" spans="1:28" ht="15.75" x14ac:dyDescent="0.25">
      <c r="A2022" s="2">
        <v>2021</v>
      </c>
      <c r="B2022" s="50" t="s">
        <v>7668</v>
      </c>
      <c r="C2022" s="47">
        <f ca="1">SUMIF([1]Data!$AC$2:$AC$173,C2022,[1]Data!$AD$2:$AD$173)</f>
        <v>0</v>
      </c>
      <c r="D2022" s="51">
        <v>45892</v>
      </c>
      <c r="E2022" s="51">
        <v>45892</v>
      </c>
      <c r="F2022" s="52">
        <v>45892.615950729203</v>
      </c>
      <c r="G2022" s="3" t="s">
        <v>7669</v>
      </c>
      <c r="H2022" s="51"/>
      <c r="I2022" s="2" t="s">
        <v>2487</v>
      </c>
      <c r="J2022" s="3" t="s">
        <v>2488</v>
      </c>
      <c r="K2022" s="2" t="s">
        <v>2489</v>
      </c>
      <c r="L2022" s="2" t="s">
        <v>2490</v>
      </c>
      <c r="M2022" s="3" t="s">
        <v>7670</v>
      </c>
      <c r="N2022" s="2" t="s">
        <v>7671</v>
      </c>
      <c r="O2022" s="2" t="s">
        <v>7672</v>
      </c>
      <c r="P2022" s="2">
        <v>10</v>
      </c>
      <c r="Q2022" s="3" t="s">
        <v>2494</v>
      </c>
      <c r="R2022" s="2" t="s">
        <v>1079</v>
      </c>
      <c r="S2022" s="3" t="s">
        <v>2495</v>
      </c>
      <c r="T2022" s="3" t="s">
        <v>2496</v>
      </c>
      <c r="U2022" s="2">
        <v>49500</v>
      </c>
      <c r="V2022" s="2">
        <v>2</v>
      </c>
      <c r="W2022" s="2">
        <v>0</v>
      </c>
      <c r="X2022" s="2" t="s">
        <v>7671</v>
      </c>
      <c r="Z2022" s="51">
        <v>45892.615948807899</v>
      </c>
      <c r="AB2022" s="2" t="s">
        <v>950</v>
      </c>
    </row>
    <row r="2023" spans="1:28" ht="15.75" x14ac:dyDescent="0.25">
      <c r="A2023" s="2">
        <v>2022</v>
      </c>
      <c r="B2023" s="50" t="s">
        <v>7668</v>
      </c>
      <c r="C2023" s="47">
        <f ca="1">SUMIF([1]Data!$AC$2:$AC$173,C2023,[1]Data!$AD$2:$AD$173)</f>
        <v>0</v>
      </c>
      <c r="D2023" s="51">
        <v>45892</v>
      </c>
      <c r="E2023" s="51">
        <v>45892</v>
      </c>
      <c r="F2023" s="52">
        <v>45892.615950729203</v>
      </c>
      <c r="G2023" s="3" t="s">
        <v>7669</v>
      </c>
      <c r="H2023" s="51"/>
      <c r="I2023" s="2" t="s">
        <v>2487</v>
      </c>
      <c r="J2023" s="3" t="s">
        <v>2488</v>
      </c>
      <c r="K2023" s="2" t="s">
        <v>2489</v>
      </c>
      <c r="L2023" s="2" t="s">
        <v>2490</v>
      </c>
      <c r="M2023" s="3" t="s">
        <v>7670</v>
      </c>
      <c r="N2023" s="2" t="s">
        <v>7671</v>
      </c>
      <c r="O2023" s="2" t="s">
        <v>7672</v>
      </c>
      <c r="P2023" s="2">
        <v>20</v>
      </c>
      <c r="Q2023" s="3" t="s">
        <v>2498</v>
      </c>
      <c r="R2023" s="2" t="s">
        <v>977</v>
      </c>
      <c r="S2023" s="3" t="s">
        <v>2499</v>
      </c>
      <c r="T2023" s="3" t="s">
        <v>2496</v>
      </c>
      <c r="U2023" s="2">
        <v>50400</v>
      </c>
      <c r="V2023" s="2">
        <v>1</v>
      </c>
      <c r="W2023" s="2">
        <v>0</v>
      </c>
      <c r="X2023" s="2" t="s">
        <v>7671</v>
      </c>
      <c r="Z2023" s="51">
        <v>45892.615948807899</v>
      </c>
      <c r="AB2023" s="2" t="s">
        <v>950</v>
      </c>
    </row>
    <row r="2024" spans="1:28" ht="15.75" x14ac:dyDescent="0.25">
      <c r="A2024" s="2">
        <v>2023</v>
      </c>
      <c r="B2024" s="50" t="s">
        <v>7668</v>
      </c>
      <c r="C2024" s="47">
        <f ca="1">SUMIF([1]Data!$AC$2:$AC$173,C2024,[1]Data!$AD$2:$AD$173)</f>
        <v>0</v>
      </c>
      <c r="D2024" s="51">
        <v>45892</v>
      </c>
      <c r="E2024" s="51">
        <v>45892</v>
      </c>
      <c r="F2024" s="52">
        <v>45892.615950729203</v>
      </c>
      <c r="G2024" s="3" t="s">
        <v>7669</v>
      </c>
      <c r="H2024" s="51"/>
      <c r="I2024" s="2" t="s">
        <v>2487</v>
      </c>
      <c r="J2024" s="3" t="s">
        <v>2488</v>
      </c>
      <c r="K2024" s="2" t="s">
        <v>2489</v>
      </c>
      <c r="L2024" s="2" t="s">
        <v>2490</v>
      </c>
      <c r="M2024" s="3" t="s">
        <v>7670</v>
      </c>
      <c r="N2024" s="2" t="s">
        <v>7671</v>
      </c>
      <c r="O2024" s="2" t="s">
        <v>7672</v>
      </c>
      <c r="P2024" s="2">
        <v>30</v>
      </c>
      <c r="Q2024" s="3" t="s">
        <v>2502</v>
      </c>
      <c r="R2024" s="2" t="s">
        <v>981</v>
      </c>
      <c r="S2024" s="3" t="s">
        <v>2503</v>
      </c>
      <c r="T2024" s="3" t="s">
        <v>2496</v>
      </c>
      <c r="U2024" s="2">
        <v>50182</v>
      </c>
      <c r="V2024" s="2">
        <v>1</v>
      </c>
      <c r="W2024" s="2">
        <v>0</v>
      </c>
      <c r="X2024" s="2" t="s">
        <v>7671</v>
      </c>
      <c r="Z2024" s="51">
        <v>45892.615948807899</v>
      </c>
      <c r="AB2024" s="2" t="s">
        <v>950</v>
      </c>
    </row>
    <row r="2025" spans="1:28" ht="15.75" x14ac:dyDescent="0.25">
      <c r="A2025" s="2">
        <v>2024</v>
      </c>
      <c r="B2025" s="50" t="s">
        <v>7668</v>
      </c>
      <c r="C2025" s="47">
        <f ca="1">SUMIF([1]Data!$AC$2:$AC$173,C2025,[1]Data!$AD$2:$AD$173)</f>
        <v>0</v>
      </c>
      <c r="D2025" s="51">
        <v>45892</v>
      </c>
      <c r="E2025" s="51">
        <v>45892</v>
      </c>
      <c r="F2025" s="52">
        <v>45892.615950729203</v>
      </c>
      <c r="G2025" s="3" t="s">
        <v>7669</v>
      </c>
      <c r="H2025" s="51"/>
      <c r="I2025" s="2" t="s">
        <v>2487</v>
      </c>
      <c r="J2025" s="3" t="s">
        <v>2488</v>
      </c>
      <c r="K2025" s="2" t="s">
        <v>2489</v>
      </c>
      <c r="L2025" s="2" t="s">
        <v>2490</v>
      </c>
      <c r="M2025" s="3" t="s">
        <v>7670</v>
      </c>
      <c r="N2025" s="2" t="s">
        <v>7671</v>
      </c>
      <c r="O2025" s="2" t="s">
        <v>7672</v>
      </c>
      <c r="P2025" s="2">
        <v>40</v>
      </c>
      <c r="Q2025" s="3" t="s">
        <v>2510</v>
      </c>
      <c r="R2025" s="2" t="s">
        <v>955</v>
      </c>
      <c r="S2025" s="3" t="s">
        <v>2511</v>
      </c>
      <c r="T2025" s="3" t="s">
        <v>2496</v>
      </c>
      <c r="U2025" s="2">
        <v>46000</v>
      </c>
      <c r="V2025" s="2">
        <v>2</v>
      </c>
      <c r="W2025" s="2">
        <v>0</v>
      </c>
      <c r="X2025" s="2" t="s">
        <v>7671</v>
      </c>
      <c r="Z2025" s="51">
        <v>45892.615948807899</v>
      </c>
      <c r="AB2025" s="2" t="s">
        <v>950</v>
      </c>
    </row>
    <row r="2026" spans="1:28" ht="15.75" x14ac:dyDescent="0.25">
      <c r="A2026" s="2">
        <v>2025</v>
      </c>
      <c r="B2026" s="50" t="s">
        <v>7673</v>
      </c>
      <c r="C2026" s="47">
        <f ca="1">SUMIF([1]Data!$AC$2:$AC$173,C2026,[1]Data!$AD$2:$AD$173)</f>
        <v>0</v>
      </c>
      <c r="D2026" s="51">
        <v>45892</v>
      </c>
      <c r="E2026" s="51">
        <v>45897</v>
      </c>
      <c r="F2026" s="52">
        <v>45892.619193831</v>
      </c>
      <c r="G2026" s="3" t="s">
        <v>7674</v>
      </c>
      <c r="H2026" s="51"/>
      <c r="I2026" s="2" t="s">
        <v>2487</v>
      </c>
      <c r="J2026" s="3" t="s">
        <v>2488</v>
      </c>
      <c r="K2026" s="2" t="s">
        <v>2489</v>
      </c>
      <c r="L2026" s="2" t="s">
        <v>2490</v>
      </c>
      <c r="M2026" s="3" t="s">
        <v>7675</v>
      </c>
      <c r="N2026" s="2" t="s">
        <v>7676</v>
      </c>
      <c r="O2026" s="2" t="s">
        <v>7677</v>
      </c>
      <c r="P2026" s="2">
        <v>10</v>
      </c>
      <c r="Q2026" s="3" t="s">
        <v>2519</v>
      </c>
      <c r="R2026" s="2" t="s">
        <v>951</v>
      </c>
      <c r="S2026" s="3" t="s">
        <v>2520</v>
      </c>
      <c r="T2026" s="3" t="s">
        <v>2496</v>
      </c>
      <c r="U2026" s="2">
        <v>111058</v>
      </c>
      <c r="V2026" s="2">
        <v>2</v>
      </c>
      <c r="W2026" s="2">
        <v>0</v>
      </c>
      <c r="X2026" s="2" t="s">
        <v>7676</v>
      </c>
      <c r="Z2026" s="51">
        <v>45892.6191910532</v>
      </c>
      <c r="AB2026" s="2" t="s">
        <v>950</v>
      </c>
    </row>
    <row r="2027" spans="1:28" ht="15.75" x14ac:dyDescent="0.25">
      <c r="A2027" s="2">
        <v>2026</v>
      </c>
      <c r="B2027" s="50" t="s">
        <v>7678</v>
      </c>
      <c r="C2027" s="47">
        <f ca="1">SUMIF([1]Data!$AC$2:$AC$173,C2027,[1]Data!$AD$2:$AD$173)</f>
        <v>0</v>
      </c>
      <c r="D2027" s="51">
        <v>45892</v>
      </c>
      <c r="E2027" s="51">
        <v>45899</v>
      </c>
      <c r="F2027" s="52">
        <v>45892.622553935202</v>
      </c>
      <c r="G2027" s="3" t="s">
        <v>7679</v>
      </c>
      <c r="H2027" s="51"/>
      <c r="I2027" s="2" t="s">
        <v>2487</v>
      </c>
      <c r="J2027" s="3" t="s">
        <v>2488</v>
      </c>
      <c r="K2027" s="2" t="s">
        <v>2489</v>
      </c>
      <c r="L2027" s="2" t="s">
        <v>2490</v>
      </c>
      <c r="M2027" s="3" t="s">
        <v>7680</v>
      </c>
      <c r="N2027" s="2" t="s">
        <v>7681</v>
      </c>
      <c r="O2027" s="2" t="s">
        <v>7682</v>
      </c>
      <c r="P2027" s="2">
        <v>10</v>
      </c>
      <c r="Q2027" s="3" t="s">
        <v>2547</v>
      </c>
      <c r="R2027" s="2" t="s">
        <v>994</v>
      </c>
      <c r="S2027" s="3" t="s">
        <v>2548</v>
      </c>
      <c r="T2027" s="3" t="s">
        <v>2496</v>
      </c>
      <c r="U2027" s="2">
        <v>111606</v>
      </c>
      <c r="V2027" s="2">
        <v>2</v>
      </c>
      <c r="W2027" s="2">
        <v>0</v>
      </c>
      <c r="X2027" s="2" t="s">
        <v>7681</v>
      </c>
      <c r="Y2027" s="2" t="s">
        <v>2541</v>
      </c>
      <c r="Z2027" s="51">
        <v>45892.622550775501</v>
      </c>
      <c r="AB2027" s="2" t="s">
        <v>950</v>
      </c>
    </row>
    <row r="2028" spans="1:28" ht="15.75" x14ac:dyDescent="0.25">
      <c r="A2028" s="2">
        <v>2027</v>
      </c>
      <c r="B2028" s="50" t="s">
        <v>7683</v>
      </c>
      <c r="C2028" s="47">
        <f ca="1">SUMIF([1]Data!$AC$2:$AC$173,C2028,[1]Data!$AD$2:$AD$173)</f>
        <v>0</v>
      </c>
      <c r="D2028" s="51">
        <v>45892</v>
      </c>
      <c r="E2028" s="51">
        <v>45897</v>
      </c>
      <c r="F2028" s="52">
        <v>45892.623496562497</v>
      </c>
      <c r="G2028" s="3" t="s">
        <v>7684</v>
      </c>
      <c r="H2028" s="51"/>
      <c r="I2028" s="2" t="s">
        <v>2487</v>
      </c>
      <c r="J2028" s="3" t="s">
        <v>2488</v>
      </c>
      <c r="K2028" s="2" t="s">
        <v>2489</v>
      </c>
      <c r="L2028" s="2" t="s">
        <v>2490</v>
      </c>
      <c r="M2028" s="3" t="s">
        <v>7685</v>
      </c>
      <c r="N2028" s="2" t="s">
        <v>7686</v>
      </c>
      <c r="O2028" s="2" t="s">
        <v>7687</v>
      </c>
      <c r="P2028" s="2">
        <v>10</v>
      </c>
      <c r="Q2028" s="3" t="s">
        <v>2519</v>
      </c>
      <c r="R2028" s="2" t="s">
        <v>951</v>
      </c>
      <c r="S2028" s="3" t="s">
        <v>2520</v>
      </c>
      <c r="T2028" s="3" t="s">
        <v>2496</v>
      </c>
      <c r="U2028" s="2">
        <v>111058</v>
      </c>
      <c r="V2028" s="2">
        <v>1</v>
      </c>
      <c r="W2028" s="2">
        <v>0</v>
      </c>
      <c r="X2028" s="2" t="s">
        <v>7686</v>
      </c>
      <c r="Y2028" s="2" t="s">
        <v>5229</v>
      </c>
      <c r="Z2028" s="51">
        <v>45892.6234933218</v>
      </c>
      <c r="AB2028" s="2" t="s">
        <v>950</v>
      </c>
    </row>
    <row r="2029" spans="1:28" ht="15.75" x14ac:dyDescent="0.25">
      <c r="A2029" s="2">
        <v>2028</v>
      </c>
      <c r="B2029" s="50" t="s">
        <v>7683</v>
      </c>
      <c r="C2029" s="47">
        <f ca="1">SUMIF([1]Data!$AC$2:$AC$173,C2029,[1]Data!$AD$2:$AD$173)</f>
        <v>0</v>
      </c>
      <c r="D2029" s="51">
        <v>45892</v>
      </c>
      <c r="E2029" s="51">
        <v>45897</v>
      </c>
      <c r="F2029" s="52">
        <v>45892.623496562497</v>
      </c>
      <c r="G2029" s="3" t="s">
        <v>7684</v>
      </c>
      <c r="H2029" s="51"/>
      <c r="I2029" s="2" t="s">
        <v>2487</v>
      </c>
      <c r="J2029" s="3" t="s">
        <v>2488</v>
      </c>
      <c r="K2029" s="2" t="s">
        <v>2489</v>
      </c>
      <c r="L2029" s="2" t="s">
        <v>2490</v>
      </c>
      <c r="M2029" s="3" t="s">
        <v>7685</v>
      </c>
      <c r="N2029" s="2" t="s">
        <v>7686</v>
      </c>
      <c r="O2029" s="2" t="s">
        <v>7687</v>
      </c>
      <c r="P2029" s="2">
        <v>20</v>
      </c>
      <c r="Q2029" s="3" t="s">
        <v>2547</v>
      </c>
      <c r="R2029" s="2" t="s">
        <v>994</v>
      </c>
      <c r="S2029" s="3" t="s">
        <v>2548</v>
      </c>
      <c r="T2029" s="3" t="s">
        <v>2496</v>
      </c>
      <c r="U2029" s="2">
        <v>111606</v>
      </c>
      <c r="V2029" s="2">
        <v>1</v>
      </c>
      <c r="W2029" s="2">
        <v>0</v>
      </c>
      <c r="X2029" s="2" t="s">
        <v>7686</v>
      </c>
      <c r="Y2029" s="2" t="s">
        <v>5229</v>
      </c>
      <c r="Z2029" s="51">
        <v>45892.6234933218</v>
      </c>
      <c r="AB2029" s="2" t="s">
        <v>950</v>
      </c>
    </row>
    <row r="2030" spans="1:28" ht="15.75" x14ac:dyDescent="0.25">
      <c r="A2030" s="2">
        <v>2029</v>
      </c>
      <c r="B2030" s="50" t="s">
        <v>7688</v>
      </c>
      <c r="C2030" s="47">
        <f ca="1">SUMIF([1]Data!$AC$2:$AC$173,C2030,[1]Data!$AD$2:$AD$173)</f>
        <v>0</v>
      </c>
      <c r="D2030" s="51">
        <v>45892</v>
      </c>
      <c r="E2030" s="51">
        <v>45892</v>
      </c>
      <c r="F2030" s="52">
        <v>45892.625881400498</v>
      </c>
      <c r="G2030" s="3" t="s">
        <v>7689</v>
      </c>
      <c r="H2030" s="51"/>
      <c r="I2030" s="2" t="s">
        <v>2487</v>
      </c>
      <c r="J2030" s="3" t="s">
        <v>2488</v>
      </c>
      <c r="K2030" s="2" t="s">
        <v>2489</v>
      </c>
      <c r="L2030" s="2" t="s">
        <v>2490</v>
      </c>
      <c r="M2030" s="3" t="s">
        <v>7690</v>
      </c>
      <c r="N2030" s="2" t="s">
        <v>7691</v>
      </c>
      <c r="O2030" s="2" t="s">
        <v>7692</v>
      </c>
      <c r="P2030" s="2">
        <v>10</v>
      </c>
      <c r="Q2030" s="3" t="s">
        <v>2498</v>
      </c>
      <c r="R2030" s="2" t="s">
        <v>977</v>
      </c>
      <c r="S2030" s="3" t="s">
        <v>2499</v>
      </c>
      <c r="T2030" s="3" t="s">
        <v>2496</v>
      </c>
      <c r="U2030" s="2">
        <v>50400</v>
      </c>
      <c r="V2030" s="2">
        <v>1</v>
      </c>
      <c r="W2030" s="2">
        <v>0</v>
      </c>
      <c r="X2030" s="2" t="s">
        <v>7691</v>
      </c>
      <c r="Z2030" s="51">
        <v>45892.625878125</v>
      </c>
      <c r="AB2030" s="2" t="s">
        <v>950</v>
      </c>
    </row>
  </sheetData>
  <autoFilter ref="A1:AB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59" customWidth="1"/>
    <col min="7" max="7" width="14.125" style="59" customWidth="1"/>
    <col min="8" max="8" width="13.75" style="59" customWidth="1"/>
    <col min="9" max="10" width="12.5" style="59" customWidth="1"/>
    <col min="11" max="11" width="16.5" style="83" customWidth="1"/>
    <col min="12" max="12" width="12.5" style="59" customWidth="1"/>
    <col min="13" max="13" width="12.75" style="59" customWidth="1"/>
    <col min="14" max="19" width="12.5" style="59" customWidth="1"/>
    <col min="20" max="20" width="10.875" style="84" customWidth="1"/>
    <col min="21" max="21" width="16.25" style="85" customWidth="1"/>
    <col min="22" max="22" width="17.125" style="85" customWidth="1"/>
    <col min="23" max="25" width="12" style="85" customWidth="1"/>
    <col min="26" max="26" width="13.125" style="85" customWidth="1"/>
    <col min="27" max="27" width="15.625" style="86" customWidth="1"/>
    <col min="28" max="29" width="15" style="84" customWidth="1"/>
    <col min="30" max="30" width="21.625" style="59" customWidth="1"/>
    <col min="31" max="31" width="16" style="59" customWidth="1"/>
    <col min="32" max="32" width="12.875" style="86" customWidth="1"/>
    <col min="33" max="33" width="11.25" style="83" customWidth="1"/>
    <col min="34" max="34" width="12.5" style="59" customWidth="1"/>
    <col min="35" max="35" width="10.125" style="85" customWidth="1"/>
    <col min="36" max="36" width="13.875" style="59" customWidth="1"/>
    <col min="37" max="37" width="15.375" style="59" customWidth="1"/>
    <col min="38" max="38" width="14.625" style="59" customWidth="1"/>
    <col min="39" max="39" width="30.75" style="86" customWidth="1"/>
    <col min="40" max="40" width="12.5" style="59" customWidth="1"/>
    <col min="41" max="41" width="10" style="86" customWidth="1"/>
    <col min="42" max="42" width="10.375" style="83" customWidth="1"/>
    <col min="43" max="43" width="11.625" style="83" customWidth="1"/>
    <col min="44" max="44" width="11.375" style="84" customWidth="1"/>
    <col min="45" max="45" width="14.5" style="85" customWidth="1"/>
    <col min="46" max="46" width="14.5" style="59" customWidth="1"/>
    <col min="47" max="47" width="23.375" style="84" customWidth="1"/>
    <col min="48" max="49" width="12.5" style="59" customWidth="1"/>
    <col min="50" max="52" width="12" style="85" customWidth="1"/>
    <col min="53" max="53" width="13.125" style="85" customWidth="1"/>
    <col min="54" max="54" width="15.125" style="59" customWidth="1"/>
    <col min="55" max="55" width="15.625" style="59" customWidth="1"/>
    <col min="56" max="56" width="12.5" style="59" customWidth="1"/>
    <col min="57" max="57" width="10.125" style="83" customWidth="1"/>
    <col min="58" max="59" width="12.5" style="59" customWidth="1"/>
    <col min="60" max="60" width="13" style="86" customWidth="1"/>
    <col min="61" max="16384" width="8" style="59"/>
  </cols>
  <sheetData>
    <row r="1" spans="1:60" ht="18.75" x14ac:dyDescent="0.3">
      <c r="A1" s="101" t="s">
        <v>8022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row>
    <row r="2" spans="1:60" ht="15" customHeight="1" x14ac:dyDescent="0.25">
      <c r="A2" s="60" t="s">
        <v>8023</v>
      </c>
      <c r="B2" s="60" t="s">
        <v>11</v>
      </c>
      <c r="C2" s="60" t="s">
        <v>8023</v>
      </c>
      <c r="D2" s="60" t="s">
        <v>8023</v>
      </c>
      <c r="E2" s="60" t="s">
        <v>8024</v>
      </c>
      <c r="F2" s="60" t="s">
        <v>8025</v>
      </c>
      <c r="G2" s="60" t="s">
        <v>8026</v>
      </c>
      <c r="H2" s="60" t="s">
        <v>8027</v>
      </c>
      <c r="I2" s="60" t="s">
        <v>8028</v>
      </c>
      <c r="J2" s="60" t="s">
        <v>8029</v>
      </c>
      <c r="K2" s="61" t="s">
        <v>8030</v>
      </c>
      <c r="L2" s="60" t="s">
        <v>8031</v>
      </c>
      <c r="M2" s="60" t="s">
        <v>8032</v>
      </c>
      <c r="N2" s="60" t="s">
        <v>8033</v>
      </c>
      <c r="O2" s="60" t="s">
        <v>8034</v>
      </c>
      <c r="P2" s="60" t="s">
        <v>8035</v>
      </c>
      <c r="Q2" s="60" t="s">
        <v>1842</v>
      </c>
      <c r="R2" s="60" t="s">
        <v>8036</v>
      </c>
      <c r="S2" s="60" t="s">
        <v>8037</v>
      </c>
      <c r="T2" s="62" t="s">
        <v>8038</v>
      </c>
      <c r="U2" s="63" t="s">
        <v>8039</v>
      </c>
      <c r="V2" s="63" t="s">
        <v>8040</v>
      </c>
      <c r="W2" s="63" t="s">
        <v>8041</v>
      </c>
      <c r="X2" s="63" t="s">
        <v>8042</v>
      </c>
      <c r="Y2" s="63" t="s">
        <v>8043</v>
      </c>
      <c r="Z2" s="63" t="s">
        <v>8044</v>
      </c>
      <c r="AA2" s="64" t="s">
        <v>8045</v>
      </c>
      <c r="AB2" s="62" t="s">
        <v>8046</v>
      </c>
      <c r="AC2" s="62" t="s">
        <v>8047</v>
      </c>
      <c r="AD2" s="60" t="s">
        <v>8048</v>
      </c>
      <c r="AE2" s="60" t="s">
        <v>8049</v>
      </c>
      <c r="AF2" s="64" t="s">
        <v>8050</v>
      </c>
      <c r="AG2" s="61" t="s">
        <v>8051</v>
      </c>
      <c r="AH2" s="60" t="s">
        <v>8052</v>
      </c>
      <c r="AI2" s="63" t="s">
        <v>8053</v>
      </c>
      <c r="AJ2" s="60" t="s">
        <v>8054</v>
      </c>
      <c r="AK2" s="60" t="s">
        <v>8055</v>
      </c>
      <c r="AL2" s="60" t="s">
        <v>8056</v>
      </c>
      <c r="AM2" s="64" t="s">
        <v>8057</v>
      </c>
      <c r="AN2" s="60" t="s">
        <v>8058</v>
      </c>
      <c r="AO2" s="64" t="s">
        <v>8059</v>
      </c>
      <c r="AP2" s="65" t="s">
        <v>8060</v>
      </c>
      <c r="AQ2" s="65" t="s">
        <v>8061</v>
      </c>
      <c r="AR2" s="66" t="s">
        <v>8062</v>
      </c>
      <c r="AS2" s="67" t="s">
        <v>8063</v>
      </c>
      <c r="AT2" s="68" t="s">
        <v>8064</v>
      </c>
      <c r="AU2" s="69" t="s">
        <v>8065</v>
      </c>
      <c r="AV2" s="68" t="s">
        <v>8066</v>
      </c>
      <c r="AW2" s="68" t="s">
        <v>8025</v>
      </c>
      <c r="AX2" s="70" t="s">
        <v>8041</v>
      </c>
      <c r="AY2" s="70" t="s">
        <v>8042</v>
      </c>
      <c r="AZ2" s="70" t="s">
        <v>8043</v>
      </c>
      <c r="BA2" s="70" t="s">
        <v>8044</v>
      </c>
      <c r="BB2" s="71" t="s">
        <v>8067</v>
      </c>
      <c r="BC2" s="71" t="s">
        <v>8068</v>
      </c>
      <c r="BD2" s="71" t="s">
        <v>1516</v>
      </c>
      <c r="BE2" s="72" t="s">
        <v>1514</v>
      </c>
      <c r="BF2" s="73" t="s">
        <v>8069</v>
      </c>
      <c r="BG2" s="73" t="s">
        <v>8070</v>
      </c>
      <c r="BH2" s="74" t="s">
        <v>8071</v>
      </c>
    </row>
    <row r="3" spans="1:60" x14ac:dyDescent="0.25">
      <c r="A3" s="75" t="s">
        <v>8072</v>
      </c>
      <c r="B3" s="75" t="s">
        <v>8073</v>
      </c>
      <c r="C3" s="75" t="s">
        <v>8072</v>
      </c>
      <c r="D3" s="75" t="s">
        <v>8072</v>
      </c>
      <c r="E3" s="75"/>
      <c r="F3" s="75"/>
      <c r="G3" s="75" t="s">
        <v>8073</v>
      </c>
      <c r="H3" s="75" t="s">
        <v>8073</v>
      </c>
      <c r="I3" s="75" t="s">
        <v>8074</v>
      </c>
      <c r="J3" s="75"/>
      <c r="K3" s="76">
        <v>0</v>
      </c>
      <c r="L3" s="75"/>
      <c r="M3" s="75" t="s">
        <v>8075</v>
      </c>
      <c r="N3" s="75" t="s">
        <v>1858</v>
      </c>
      <c r="O3" s="75" t="s">
        <v>1859</v>
      </c>
      <c r="P3" s="75" t="s">
        <v>1854</v>
      </c>
      <c r="Q3" s="75" t="s">
        <v>1854</v>
      </c>
      <c r="R3" s="75" t="s">
        <v>1854</v>
      </c>
      <c r="S3" s="75" t="s">
        <v>1854</v>
      </c>
      <c r="T3" s="77">
        <v>0</v>
      </c>
      <c r="U3" s="78">
        <v>0</v>
      </c>
      <c r="V3" s="78">
        <v>1265000000</v>
      </c>
      <c r="W3" s="78">
        <v>0</v>
      </c>
      <c r="X3" s="78">
        <v>0</v>
      </c>
      <c r="Y3" s="78">
        <v>0</v>
      </c>
      <c r="Z3" s="78">
        <v>0</v>
      </c>
      <c r="AA3" s="79">
        <v>0</v>
      </c>
      <c r="AB3" s="77">
        <v>0</v>
      </c>
      <c r="AC3" s="77">
        <v>0</v>
      </c>
      <c r="AD3" s="75"/>
      <c r="AE3" s="75" t="b">
        <v>0</v>
      </c>
      <c r="AF3" s="80">
        <v>0</v>
      </c>
      <c r="AG3" s="76">
        <v>0</v>
      </c>
      <c r="AH3" s="75"/>
      <c r="AI3" s="78">
        <v>0</v>
      </c>
      <c r="AJ3" s="75" t="s">
        <v>8076</v>
      </c>
      <c r="AK3" s="75" t="s">
        <v>8077</v>
      </c>
      <c r="AL3" s="75" t="s">
        <v>35</v>
      </c>
      <c r="AM3" s="79">
        <v>0</v>
      </c>
      <c r="AN3" s="75" t="s">
        <v>37</v>
      </c>
      <c r="AO3" s="79">
        <v>0</v>
      </c>
      <c r="AP3" s="76"/>
      <c r="AQ3" s="76"/>
      <c r="AR3" s="77"/>
      <c r="AS3" s="78">
        <v>0</v>
      </c>
      <c r="AT3" s="75"/>
      <c r="AU3" s="77"/>
      <c r="AV3" s="75"/>
      <c r="AW3" s="75"/>
      <c r="AX3" s="78"/>
      <c r="AY3" s="78"/>
      <c r="AZ3" s="78"/>
      <c r="BA3" s="78"/>
      <c r="BB3" s="75"/>
      <c r="BC3" s="75"/>
      <c r="BD3" s="75"/>
      <c r="BE3" s="76"/>
      <c r="BF3" s="75"/>
      <c r="BG3" s="75"/>
      <c r="BH3" s="79"/>
    </row>
    <row r="4" spans="1:60" x14ac:dyDescent="0.25">
      <c r="A4" s="75" t="s">
        <v>8078</v>
      </c>
      <c r="B4" s="75" t="s">
        <v>8079</v>
      </c>
      <c r="C4" s="75" t="s">
        <v>8078</v>
      </c>
      <c r="D4" s="75" t="s">
        <v>8078</v>
      </c>
      <c r="E4" s="75"/>
      <c r="F4" s="75" t="s">
        <v>8080</v>
      </c>
      <c r="G4" s="75" t="s">
        <v>8079</v>
      </c>
      <c r="H4" s="75" t="s">
        <v>8079</v>
      </c>
      <c r="I4" s="75" t="s">
        <v>8074</v>
      </c>
      <c r="J4" s="75"/>
      <c r="K4" s="76">
        <v>0</v>
      </c>
      <c r="L4" s="75"/>
      <c r="M4" s="75"/>
      <c r="N4" s="75"/>
      <c r="O4" s="75" t="s">
        <v>8081</v>
      </c>
      <c r="P4" s="75" t="s">
        <v>1854</v>
      </c>
      <c r="Q4" s="75" t="s">
        <v>1854</v>
      </c>
      <c r="R4" s="75" t="s">
        <v>1854</v>
      </c>
      <c r="S4" s="75" t="s">
        <v>1854</v>
      </c>
      <c r="T4" s="77">
        <v>0</v>
      </c>
      <c r="U4" s="78">
        <v>0</v>
      </c>
      <c r="V4" s="78">
        <v>19510000</v>
      </c>
      <c r="W4" s="78">
        <v>0</v>
      </c>
      <c r="X4" s="78">
        <v>0</v>
      </c>
      <c r="Y4" s="78">
        <v>0</v>
      </c>
      <c r="Z4" s="78">
        <v>0</v>
      </c>
      <c r="AA4" s="79">
        <v>0</v>
      </c>
      <c r="AB4" s="77">
        <v>0</v>
      </c>
      <c r="AC4" s="77">
        <v>0</v>
      </c>
      <c r="AD4" s="75"/>
      <c r="AE4" s="75" t="b">
        <v>0</v>
      </c>
      <c r="AF4" s="80">
        <v>0</v>
      </c>
      <c r="AG4" s="76">
        <v>0</v>
      </c>
      <c r="AH4" s="75"/>
      <c r="AI4" s="78">
        <v>0</v>
      </c>
      <c r="AJ4" s="75" t="s">
        <v>8076</v>
      </c>
      <c r="AK4" s="75" t="s">
        <v>8082</v>
      </c>
      <c r="AL4" s="75" t="s">
        <v>35</v>
      </c>
      <c r="AM4" s="79">
        <v>0</v>
      </c>
      <c r="AN4" s="75" t="s">
        <v>37</v>
      </c>
      <c r="AO4" s="79">
        <v>0</v>
      </c>
      <c r="AP4" s="76"/>
      <c r="AQ4" s="76"/>
      <c r="AR4" s="77"/>
      <c r="AS4" s="78">
        <v>0</v>
      </c>
      <c r="AT4" s="75"/>
      <c r="AU4" s="77"/>
      <c r="AV4" s="75"/>
      <c r="AW4" s="75"/>
      <c r="AX4" s="78"/>
      <c r="AY4" s="78"/>
      <c r="AZ4" s="78"/>
      <c r="BA4" s="78"/>
      <c r="BB4" s="75"/>
      <c r="BC4" s="75"/>
      <c r="BD4" s="75"/>
      <c r="BE4" s="76"/>
      <c r="BF4" s="75"/>
      <c r="BG4" s="75"/>
      <c r="BH4" s="79"/>
    </row>
    <row r="5" spans="1:60" x14ac:dyDescent="0.25">
      <c r="A5" s="75" t="s">
        <v>8083</v>
      </c>
      <c r="B5" s="75" t="s">
        <v>8084</v>
      </c>
      <c r="C5" s="75" t="s">
        <v>8083</v>
      </c>
      <c r="D5" s="75" t="s">
        <v>8083</v>
      </c>
      <c r="E5" s="75"/>
      <c r="F5" s="75"/>
      <c r="G5" s="75" t="s">
        <v>8084</v>
      </c>
      <c r="H5" s="75" t="s">
        <v>8084</v>
      </c>
      <c r="I5" s="75" t="s">
        <v>8074</v>
      </c>
      <c r="J5" s="75"/>
      <c r="K5" s="76">
        <v>0</v>
      </c>
      <c r="L5" s="75"/>
      <c r="M5" s="75" t="s">
        <v>8075</v>
      </c>
      <c r="N5" s="75" t="s">
        <v>1858</v>
      </c>
      <c r="O5" s="75" t="s">
        <v>1859</v>
      </c>
      <c r="P5" s="75" t="s">
        <v>1854</v>
      </c>
      <c r="Q5" s="75" t="s">
        <v>1854</v>
      </c>
      <c r="R5" s="75" t="s">
        <v>1854</v>
      </c>
      <c r="S5" s="75" t="s">
        <v>1854</v>
      </c>
      <c r="T5" s="77">
        <v>0</v>
      </c>
      <c r="U5" s="78">
        <v>0</v>
      </c>
      <c r="V5" s="78">
        <v>1100000000</v>
      </c>
      <c r="W5" s="78">
        <v>0</v>
      </c>
      <c r="X5" s="78">
        <v>0</v>
      </c>
      <c r="Y5" s="78">
        <v>0</v>
      </c>
      <c r="Z5" s="78">
        <v>0</v>
      </c>
      <c r="AA5" s="79">
        <v>0</v>
      </c>
      <c r="AB5" s="77">
        <v>0</v>
      </c>
      <c r="AC5" s="77">
        <v>0</v>
      </c>
      <c r="AD5" s="75"/>
      <c r="AE5" s="75" t="b">
        <v>0</v>
      </c>
      <c r="AF5" s="80">
        <v>0</v>
      </c>
      <c r="AG5" s="76">
        <v>0</v>
      </c>
      <c r="AH5" s="75"/>
      <c r="AI5" s="78">
        <v>0</v>
      </c>
      <c r="AJ5" s="75" t="s">
        <v>8076</v>
      </c>
      <c r="AK5" s="75" t="s">
        <v>8077</v>
      </c>
      <c r="AL5" s="75" t="s">
        <v>35</v>
      </c>
      <c r="AM5" s="79">
        <v>0</v>
      </c>
      <c r="AN5" s="75" t="s">
        <v>37</v>
      </c>
      <c r="AO5" s="79">
        <v>0</v>
      </c>
      <c r="AP5" s="76"/>
      <c r="AQ5" s="76"/>
      <c r="AR5" s="77"/>
      <c r="AS5" s="78">
        <v>0</v>
      </c>
      <c r="AT5" s="75"/>
      <c r="AU5" s="77"/>
      <c r="AV5" s="75"/>
      <c r="AW5" s="75"/>
      <c r="AX5" s="78"/>
      <c r="AY5" s="78"/>
      <c r="AZ5" s="78"/>
      <c r="BA5" s="78"/>
      <c r="BB5" s="75"/>
      <c r="BC5" s="75"/>
      <c r="BD5" s="75"/>
      <c r="BE5" s="76"/>
      <c r="BF5" s="75"/>
      <c r="BG5" s="75"/>
      <c r="BH5" s="79"/>
    </row>
    <row r="6" spans="1:60" x14ac:dyDescent="0.25">
      <c r="A6" s="75" t="s">
        <v>8085</v>
      </c>
      <c r="B6" s="75" t="s">
        <v>8086</v>
      </c>
      <c r="C6" s="75" t="s">
        <v>8085</v>
      </c>
      <c r="D6" s="75" t="s">
        <v>8085</v>
      </c>
      <c r="E6" s="75"/>
      <c r="F6" s="75"/>
      <c r="G6" s="75" t="s">
        <v>8086</v>
      </c>
      <c r="H6" s="75" t="s">
        <v>8086</v>
      </c>
      <c r="I6" s="75" t="s">
        <v>8074</v>
      </c>
      <c r="J6" s="75"/>
      <c r="K6" s="76">
        <v>0</v>
      </c>
      <c r="L6" s="75"/>
      <c r="M6" s="75" t="s">
        <v>8075</v>
      </c>
      <c r="N6" s="75" t="s">
        <v>1858</v>
      </c>
      <c r="O6" s="75" t="s">
        <v>1859</v>
      </c>
      <c r="P6" s="75" t="s">
        <v>1854</v>
      </c>
      <c r="Q6" s="75" t="s">
        <v>1854</v>
      </c>
      <c r="R6" s="75" t="s">
        <v>1854</v>
      </c>
      <c r="S6" s="75" t="s">
        <v>1854</v>
      </c>
      <c r="T6" s="77">
        <v>0</v>
      </c>
      <c r="U6" s="78">
        <v>0</v>
      </c>
      <c r="V6" s="78">
        <v>1300000000</v>
      </c>
      <c r="W6" s="78">
        <v>0</v>
      </c>
      <c r="X6" s="78">
        <v>0</v>
      </c>
      <c r="Y6" s="78">
        <v>0</v>
      </c>
      <c r="Z6" s="78">
        <v>0</v>
      </c>
      <c r="AA6" s="79">
        <v>0</v>
      </c>
      <c r="AB6" s="77">
        <v>0</v>
      </c>
      <c r="AC6" s="77">
        <v>0</v>
      </c>
      <c r="AD6" s="75"/>
      <c r="AE6" s="75" t="b">
        <v>0</v>
      </c>
      <c r="AF6" s="80">
        <v>0</v>
      </c>
      <c r="AG6" s="76">
        <v>0</v>
      </c>
      <c r="AH6" s="75"/>
      <c r="AI6" s="78">
        <v>0</v>
      </c>
      <c r="AJ6" s="75" t="s">
        <v>8076</v>
      </c>
      <c r="AK6" s="75" t="s">
        <v>8077</v>
      </c>
      <c r="AL6" s="75" t="s">
        <v>35</v>
      </c>
      <c r="AM6" s="79">
        <v>0</v>
      </c>
      <c r="AN6" s="75" t="s">
        <v>37</v>
      </c>
      <c r="AO6" s="79">
        <v>0</v>
      </c>
      <c r="AP6" s="76"/>
      <c r="AQ6" s="76"/>
      <c r="AR6" s="77"/>
      <c r="AS6" s="78">
        <v>0</v>
      </c>
      <c r="AT6" s="75"/>
      <c r="AU6" s="77"/>
      <c r="AV6" s="75"/>
      <c r="AW6" s="75"/>
      <c r="AX6" s="78"/>
      <c r="AY6" s="78"/>
      <c r="AZ6" s="78"/>
      <c r="BA6" s="78"/>
      <c r="BB6" s="75"/>
      <c r="BC6" s="75"/>
      <c r="BD6" s="75"/>
      <c r="BE6" s="76"/>
      <c r="BF6" s="75"/>
      <c r="BG6" s="75"/>
      <c r="BH6" s="79"/>
    </row>
    <row r="7" spans="1:60" x14ac:dyDescent="0.25">
      <c r="A7" s="75" t="s">
        <v>8087</v>
      </c>
      <c r="B7" s="75" t="s">
        <v>8088</v>
      </c>
      <c r="C7" s="75" t="s">
        <v>8087</v>
      </c>
      <c r="D7" s="75" t="s">
        <v>8087</v>
      </c>
      <c r="E7" s="75"/>
      <c r="F7" s="75"/>
      <c r="G7" s="75" t="s">
        <v>8088</v>
      </c>
      <c r="H7" s="75" t="s">
        <v>8088</v>
      </c>
      <c r="I7" s="75" t="s">
        <v>8074</v>
      </c>
      <c r="J7" s="75"/>
      <c r="K7" s="76">
        <v>0</v>
      </c>
      <c r="L7" s="75"/>
      <c r="M7" s="75" t="s">
        <v>8075</v>
      </c>
      <c r="N7" s="75" t="s">
        <v>1858</v>
      </c>
      <c r="O7" s="75" t="s">
        <v>1859</v>
      </c>
      <c r="P7" s="75" t="s">
        <v>1854</v>
      </c>
      <c r="Q7" s="75" t="s">
        <v>1854</v>
      </c>
      <c r="R7" s="75" t="s">
        <v>1854</v>
      </c>
      <c r="S7" s="75" t="s">
        <v>1854</v>
      </c>
      <c r="T7" s="77">
        <v>0</v>
      </c>
      <c r="U7" s="78">
        <v>0</v>
      </c>
      <c r="V7" s="78">
        <v>426696184</v>
      </c>
      <c r="W7" s="78">
        <v>0</v>
      </c>
      <c r="X7" s="78">
        <v>0</v>
      </c>
      <c r="Y7" s="78">
        <v>0</v>
      </c>
      <c r="Z7" s="78">
        <v>0</v>
      </c>
      <c r="AA7" s="79">
        <v>0</v>
      </c>
      <c r="AB7" s="77">
        <v>0</v>
      </c>
      <c r="AC7" s="77">
        <v>0</v>
      </c>
      <c r="AD7" s="75"/>
      <c r="AE7" s="75" t="b">
        <v>0</v>
      </c>
      <c r="AF7" s="80">
        <v>0</v>
      </c>
      <c r="AG7" s="76">
        <v>0</v>
      </c>
      <c r="AH7" s="75"/>
      <c r="AI7" s="78">
        <v>0</v>
      </c>
      <c r="AJ7" s="75" t="s">
        <v>35</v>
      </c>
      <c r="AK7" s="75" t="s">
        <v>8082</v>
      </c>
      <c r="AL7" s="75" t="s">
        <v>35</v>
      </c>
      <c r="AM7" s="79">
        <v>0</v>
      </c>
      <c r="AN7" s="75" t="s">
        <v>37</v>
      </c>
      <c r="AO7" s="79">
        <v>0</v>
      </c>
      <c r="AP7" s="76"/>
      <c r="AQ7" s="76"/>
      <c r="AR7" s="77"/>
      <c r="AS7" s="78">
        <v>0</v>
      </c>
      <c r="AT7" s="75"/>
      <c r="AU7" s="77"/>
      <c r="AV7" s="75"/>
      <c r="AW7" s="75"/>
      <c r="AX7" s="78"/>
      <c r="AY7" s="78"/>
      <c r="AZ7" s="78"/>
      <c r="BA7" s="78"/>
      <c r="BB7" s="75"/>
      <c r="BC7" s="75"/>
      <c r="BD7" s="75"/>
      <c r="BE7" s="76"/>
      <c r="BF7" s="75"/>
      <c r="BG7" s="75"/>
      <c r="BH7" s="79"/>
    </row>
    <row r="8" spans="1:60" x14ac:dyDescent="0.25">
      <c r="A8" s="75" t="s">
        <v>8089</v>
      </c>
      <c r="B8" s="75" t="s">
        <v>8090</v>
      </c>
      <c r="C8" s="75" t="s">
        <v>8089</v>
      </c>
      <c r="D8" s="75" t="s">
        <v>8089</v>
      </c>
      <c r="E8" s="75" t="s">
        <v>8091</v>
      </c>
      <c r="F8" s="75"/>
      <c r="G8" s="75" t="s">
        <v>8090</v>
      </c>
      <c r="H8" s="75" t="s">
        <v>8090</v>
      </c>
      <c r="I8" s="75" t="s">
        <v>8092</v>
      </c>
      <c r="J8" s="75"/>
      <c r="K8" s="76">
        <v>0</v>
      </c>
      <c r="L8" s="75"/>
      <c r="M8" s="75"/>
      <c r="N8" s="75" t="s">
        <v>1858</v>
      </c>
      <c r="O8" s="75" t="s">
        <v>1859</v>
      </c>
      <c r="P8" s="75" t="s">
        <v>1854</v>
      </c>
      <c r="Q8" s="75" t="s">
        <v>1854</v>
      </c>
      <c r="R8" s="75" t="s">
        <v>1854</v>
      </c>
      <c r="S8" s="75" t="s">
        <v>1854</v>
      </c>
      <c r="T8" s="77">
        <v>0</v>
      </c>
      <c r="U8" s="78">
        <v>0</v>
      </c>
      <c r="V8" s="78">
        <v>60900</v>
      </c>
      <c r="W8" s="78">
        <v>87787</v>
      </c>
      <c r="X8" s="78">
        <v>104545</v>
      </c>
      <c r="Y8" s="78">
        <v>74619</v>
      </c>
      <c r="Z8" s="78">
        <v>82520</v>
      </c>
      <c r="AA8" s="79">
        <v>0</v>
      </c>
      <c r="AB8" s="77">
        <v>0</v>
      </c>
      <c r="AC8" s="77">
        <v>0</v>
      </c>
      <c r="AD8" s="75"/>
      <c r="AE8" s="75" t="b">
        <v>0</v>
      </c>
      <c r="AF8" s="80">
        <v>0</v>
      </c>
      <c r="AG8" s="76">
        <v>0</v>
      </c>
      <c r="AH8" s="75"/>
      <c r="AI8" s="78">
        <v>0</v>
      </c>
      <c r="AJ8" s="75" t="s">
        <v>8076</v>
      </c>
      <c r="AK8" s="75" t="s">
        <v>8077</v>
      </c>
      <c r="AL8" s="75" t="s">
        <v>35</v>
      </c>
      <c r="AM8" s="79">
        <v>0</v>
      </c>
      <c r="AN8" s="75" t="s">
        <v>37</v>
      </c>
      <c r="AO8" s="79">
        <v>1</v>
      </c>
      <c r="AP8" s="76"/>
      <c r="AQ8" s="76"/>
      <c r="AR8" s="77"/>
      <c r="AS8" s="78">
        <v>0</v>
      </c>
      <c r="AT8" s="75"/>
      <c r="AU8" s="77"/>
      <c r="AV8" s="75"/>
      <c r="AW8" s="75"/>
      <c r="AX8" s="78"/>
      <c r="AY8" s="78"/>
      <c r="AZ8" s="78"/>
      <c r="BA8" s="78"/>
      <c r="BB8" s="75"/>
      <c r="BC8" s="75"/>
      <c r="BD8" s="75"/>
      <c r="BE8" s="76"/>
      <c r="BF8" s="75"/>
      <c r="BG8" s="75"/>
      <c r="BH8" s="79"/>
    </row>
    <row r="9" spans="1:60" x14ac:dyDescent="0.25">
      <c r="A9" s="75" t="s">
        <v>8093</v>
      </c>
      <c r="B9" s="75" t="s">
        <v>8094</v>
      </c>
      <c r="C9" s="75" t="s">
        <v>8093</v>
      </c>
      <c r="D9" s="75" t="s">
        <v>8093</v>
      </c>
      <c r="E9" s="75" t="s">
        <v>8091</v>
      </c>
      <c r="F9" s="75"/>
      <c r="G9" s="75" t="s">
        <v>8094</v>
      </c>
      <c r="H9" s="75" t="s">
        <v>8094</v>
      </c>
      <c r="I9" s="75" t="s">
        <v>8092</v>
      </c>
      <c r="J9" s="75"/>
      <c r="K9" s="76">
        <v>0</v>
      </c>
      <c r="L9" s="75"/>
      <c r="M9" s="75"/>
      <c r="N9" s="75" t="s">
        <v>1858</v>
      </c>
      <c r="O9" s="75" t="s">
        <v>1859</v>
      </c>
      <c r="P9" s="75" t="s">
        <v>1854</v>
      </c>
      <c r="Q9" s="75" t="s">
        <v>1854</v>
      </c>
      <c r="R9" s="75" t="s">
        <v>1854</v>
      </c>
      <c r="S9" s="75" t="s">
        <v>1854</v>
      </c>
      <c r="T9" s="77">
        <v>0</v>
      </c>
      <c r="U9" s="78">
        <v>0</v>
      </c>
      <c r="V9" s="78">
        <v>90825</v>
      </c>
      <c r="W9" s="78">
        <v>130922</v>
      </c>
      <c r="X9" s="78">
        <v>156346</v>
      </c>
      <c r="Y9" s="78">
        <v>111284</v>
      </c>
      <c r="Z9" s="78">
        <v>130922</v>
      </c>
      <c r="AA9" s="79">
        <v>0</v>
      </c>
      <c r="AB9" s="77">
        <v>0</v>
      </c>
      <c r="AC9" s="77">
        <v>0</v>
      </c>
      <c r="AD9" s="75"/>
      <c r="AE9" s="75" t="b">
        <v>0</v>
      </c>
      <c r="AF9" s="80">
        <v>0</v>
      </c>
      <c r="AG9" s="76">
        <v>1</v>
      </c>
      <c r="AH9" s="75"/>
      <c r="AI9" s="78">
        <v>0</v>
      </c>
      <c r="AJ9" s="75" t="s">
        <v>8076</v>
      </c>
      <c r="AK9" s="75" t="s">
        <v>8077</v>
      </c>
      <c r="AL9" s="75" t="s">
        <v>35</v>
      </c>
      <c r="AM9" s="79">
        <v>0</v>
      </c>
      <c r="AN9" s="75" t="s">
        <v>37</v>
      </c>
      <c r="AO9" s="79">
        <v>1</v>
      </c>
      <c r="AP9" s="76"/>
      <c r="AQ9" s="76"/>
      <c r="AR9" s="77"/>
      <c r="AS9" s="78">
        <v>0</v>
      </c>
      <c r="AT9" s="75"/>
      <c r="AU9" s="77"/>
      <c r="AV9" s="75"/>
      <c r="AW9" s="75"/>
      <c r="AX9" s="78"/>
      <c r="AY9" s="78"/>
      <c r="AZ9" s="78"/>
      <c r="BA9" s="78"/>
      <c r="BB9" s="75"/>
      <c r="BC9" s="75"/>
      <c r="BD9" s="75"/>
      <c r="BE9" s="76"/>
      <c r="BF9" s="75"/>
      <c r="BG9" s="75"/>
      <c r="BH9" s="79"/>
    </row>
    <row r="10" spans="1:60" x14ac:dyDescent="0.25">
      <c r="A10" s="75" t="s">
        <v>8095</v>
      </c>
      <c r="B10" s="75" t="s">
        <v>8096</v>
      </c>
      <c r="C10" s="75" t="s">
        <v>8095</v>
      </c>
      <c r="D10" s="75" t="s">
        <v>8095</v>
      </c>
      <c r="E10" s="75" t="s">
        <v>8091</v>
      </c>
      <c r="F10" s="75"/>
      <c r="G10" s="75" t="s">
        <v>8096</v>
      </c>
      <c r="H10" s="75" t="s">
        <v>8096</v>
      </c>
      <c r="I10" s="75" t="s">
        <v>8092</v>
      </c>
      <c r="J10" s="75"/>
      <c r="K10" s="76">
        <v>0</v>
      </c>
      <c r="L10" s="75"/>
      <c r="M10" s="75"/>
      <c r="N10" s="75" t="s">
        <v>1858</v>
      </c>
      <c r="O10" s="75" t="s">
        <v>1859</v>
      </c>
      <c r="P10" s="75" t="s">
        <v>1854</v>
      </c>
      <c r="Q10" s="75" t="s">
        <v>1854</v>
      </c>
      <c r="R10" s="75" t="s">
        <v>1854</v>
      </c>
      <c r="S10" s="75" t="s">
        <v>1854</v>
      </c>
      <c r="T10" s="77">
        <v>0</v>
      </c>
      <c r="U10" s="78">
        <v>0</v>
      </c>
      <c r="V10" s="78">
        <v>149625</v>
      </c>
      <c r="W10" s="78">
        <v>215677</v>
      </c>
      <c r="X10" s="78">
        <v>258182</v>
      </c>
      <c r="Y10" s="78">
        <v>0</v>
      </c>
      <c r="Z10" s="78">
        <v>215677</v>
      </c>
      <c r="AA10" s="79">
        <v>0</v>
      </c>
      <c r="AB10" s="77">
        <v>0</v>
      </c>
      <c r="AC10" s="77">
        <v>0</v>
      </c>
      <c r="AD10" s="75"/>
      <c r="AE10" s="75" t="b">
        <v>0</v>
      </c>
      <c r="AF10" s="80">
        <v>0</v>
      </c>
      <c r="AG10" s="76">
        <v>0</v>
      </c>
      <c r="AH10" s="75"/>
      <c r="AI10" s="78">
        <v>0</v>
      </c>
      <c r="AJ10" s="75" t="s">
        <v>8076</v>
      </c>
      <c r="AK10" s="75" t="s">
        <v>8077</v>
      </c>
      <c r="AL10" s="75" t="s">
        <v>35</v>
      </c>
      <c r="AM10" s="79">
        <v>0</v>
      </c>
      <c r="AN10" s="75" t="s">
        <v>37</v>
      </c>
      <c r="AO10" s="79">
        <v>1</v>
      </c>
      <c r="AP10" s="76"/>
      <c r="AQ10" s="76"/>
      <c r="AR10" s="77"/>
      <c r="AS10" s="78">
        <v>0</v>
      </c>
      <c r="AT10" s="75"/>
      <c r="AU10" s="77"/>
      <c r="AV10" s="75"/>
      <c r="AW10" s="75"/>
      <c r="AX10" s="78"/>
      <c r="AY10" s="78"/>
      <c r="AZ10" s="78"/>
      <c r="BA10" s="78"/>
      <c r="BB10" s="75"/>
      <c r="BC10" s="75"/>
      <c r="BD10" s="75"/>
      <c r="BE10" s="76"/>
      <c r="BF10" s="75"/>
      <c r="BG10" s="75"/>
      <c r="BH10" s="79"/>
    </row>
    <row r="11" spans="1:60" x14ac:dyDescent="0.25">
      <c r="A11" s="75" t="s">
        <v>8097</v>
      </c>
      <c r="B11" s="75" t="s">
        <v>8098</v>
      </c>
      <c r="C11" s="75" t="s">
        <v>8097</v>
      </c>
      <c r="D11" s="75" t="s">
        <v>8097</v>
      </c>
      <c r="E11" s="75" t="s">
        <v>8091</v>
      </c>
      <c r="F11" s="75"/>
      <c r="G11" s="75" t="s">
        <v>8098</v>
      </c>
      <c r="H11" s="75" t="s">
        <v>8098</v>
      </c>
      <c r="I11" s="75" t="s">
        <v>8092</v>
      </c>
      <c r="J11" s="75"/>
      <c r="K11" s="76">
        <v>0</v>
      </c>
      <c r="L11" s="75"/>
      <c r="M11" s="75"/>
      <c r="N11" s="75" t="s">
        <v>1858</v>
      </c>
      <c r="O11" s="75" t="s">
        <v>1859</v>
      </c>
      <c r="P11" s="75" t="s">
        <v>1854</v>
      </c>
      <c r="Q11" s="75" t="s">
        <v>1854</v>
      </c>
      <c r="R11" s="75" t="s">
        <v>1854</v>
      </c>
      <c r="S11" s="75" t="s">
        <v>1854</v>
      </c>
      <c r="T11" s="77">
        <v>0</v>
      </c>
      <c r="U11" s="78">
        <v>0</v>
      </c>
      <c r="V11" s="78">
        <v>65541</v>
      </c>
      <c r="W11" s="78">
        <v>106050</v>
      </c>
      <c r="X11" s="78">
        <v>84840</v>
      </c>
      <c r="Y11" s="78">
        <v>0</v>
      </c>
      <c r="Z11" s="78">
        <v>106050</v>
      </c>
      <c r="AA11" s="79">
        <v>0</v>
      </c>
      <c r="AB11" s="77">
        <v>0</v>
      </c>
      <c r="AC11" s="77">
        <v>0</v>
      </c>
      <c r="AD11" s="75"/>
      <c r="AE11" s="75" t="b">
        <v>0</v>
      </c>
      <c r="AF11" s="80">
        <v>0</v>
      </c>
      <c r="AG11" s="76">
        <v>362</v>
      </c>
      <c r="AH11" s="75"/>
      <c r="AI11" s="78">
        <v>517904982</v>
      </c>
      <c r="AJ11" s="75" t="s">
        <v>8076</v>
      </c>
      <c r="AK11" s="75" t="s">
        <v>8077</v>
      </c>
      <c r="AL11" s="75" t="s">
        <v>35</v>
      </c>
      <c r="AM11" s="79">
        <v>0</v>
      </c>
      <c r="AN11" s="75" t="s">
        <v>37</v>
      </c>
      <c r="AO11" s="79">
        <v>1</v>
      </c>
      <c r="AP11" s="76"/>
      <c r="AQ11" s="76"/>
      <c r="AR11" s="77"/>
      <c r="AS11" s="78">
        <v>0</v>
      </c>
      <c r="AT11" s="75"/>
      <c r="AU11" s="77"/>
      <c r="AV11" s="75"/>
      <c r="AW11" s="75"/>
      <c r="AX11" s="78"/>
      <c r="AY11" s="78"/>
      <c r="AZ11" s="78"/>
      <c r="BA11" s="78"/>
      <c r="BB11" s="75"/>
      <c r="BC11" s="75"/>
      <c r="BD11" s="75"/>
      <c r="BE11" s="76"/>
      <c r="BF11" s="75"/>
      <c r="BG11" s="75"/>
      <c r="BH11" s="79"/>
    </row>
    <row r="12" spans="1:60" x14ac:dyDescent="0.25">
      <c r="A12" s="75" t="s">
        <v>8099</v>
      </c>
      <c r="B12" s="75" t="s">
        <v>8100</v>
      </c>
      <c r="C12" s="75" t="s">
        <v>8099</v>
      </c>
      <c r="D12" s="75" t="s">
        <v>8099</v>
      </c>
      <c r="E12" s="75"/>
      <c r="F12" s="75"/>
      <c r="G12" s="75" t="s">
        <v>8100</v>
      </c>
      <c r="H12" s="75" t="s">
        <v>8100</v>
      </c>
      <c r="I12" s="75"/>
      <c r="J12" s="75"/>
      <c r="K12" s="76">
        <v>0</v>
      </c>
      <c r="L12" s="75"/>
      <c r="M12" s="75"/>
      <c r="N12" s="75"/>
      <c r="O12" s="75"/>
      <c r="P12" s="75"/>
      <c r="Q12" s="75"/>
      <c r="R12" s="75"/>
      <c r="S12" s="75"/>
      <c r="T12" s="77">
        <v>0</v>
      </c>
      <c r="U12" s="78">
        <v>0</v>
      </c>
      <c r="V12" s="78">
        <v>0</v>
      </c>
      <c r="W12" s="78">
        <v>0</v>
      </c>
      <c r="X12" s="78">
        <v>0</v>
      </c>
      <c r="Y12" s="78">
        <v>0</v>
      </c>
      <c r="Z12" s="78">
        <v>0</v>
      </c>
      <c r="AA12" s="79">
        <v>0</v>
      </c>
      <c r="AB12" s="77"/>
      <c r="AC12" s="77"/>
      <c r="AD12" s="75"/>
      <c r="AE12" s="75" t="b">
        <v>0</v>
      </c>
      <c r="AF12" s="80">
        <v>0</v>
      </c>
      <c r="AG12" s="76">
        <v>0</v>
      </c>
      <c r="AH12" s="75"/>
      <c r="AI12" s="78">
        <v>0</v>
      </c>
      <c r="AJ12" s="75" t="s">
        <v>35</v>
      </c>
      <c r="AK12" s="75" t="s">
        <v>8082</v>
      </c>
      <c r="AL12" s="75" t="s">
        <v>35</v>
      </c>
      <c r="AM12" s="79">
        <v>0</v>
      </c>
      <c r="AN12" s="75" t="s">
        <v>37</v>
      </c>
      <c r="AO12" s="79">
        <v>0</v>
      </c>
      <c r="AP12" s="76"/>
      <c r="AQ12" s="76"/>
      <c r="AR12" s="77">
        <v>0</v>
      </c>
      <c r="AS12" s="78"/>
      <c r="AT12" s="75"/>
      <c r="AU12" s="77"/>
      <c r="AV12" s="75"/>
      <c r="AW12" s="75"/>
      <c r="AX12" s="78"/>
      <c r="AY12" s="78"/>
      <c r="AZ12" s="78"/>
      <c r="BA12" s="78"/>
      <c r="BB12" s="75"/>
      <c r="BC12" s="75"/>
      <c r="BD12" s="75"/>
      <c r="BE12" s="76"/>
      <c r="BF12" s="75"/>
      <c r="BG12" s="75"/>
      <c r="BH12" s="79"/>
    </row>
    <row r="13" spans="1:60" x14ac:dyDescent="0.25">
      <c r="A13" s="75" t="s">
        <v>8101</v>
      </c>
      <c r="B13" s="75" t="s">
        <v>8102</v>
      </c>
      <c r="C13" s="75" t="s">
        <v>8101</v>
      </c>
      <c r="D13" s="75" t="s">
        <v>8101</v>
      </c>
      <c r="E13" s="75" t="s">
        <v>8103</v>
      </c>
      <c r="F13" s="75"/>
      <c r="G13" s="75" t="s">
        <v>8102</v>
      </c>
      <c r="H13" s="75" t="s">
        <v>8102</v>
      </c>
      <c r="I13" s="75" t="s">
        <v>8104</v>
      </c>
      <c r="J13" s="75"/>
      <c r="K13" s="76">
        <v>0</v>
      </c>
      <c r="L13" s="75"/>
      <c r="M13" s="75"/>
      <c r="N13" s="75" t="s">
        <v>1858</v>
      </c>
      <c r="O13" s="75" t="s">
        <v>1859</v>
      </c>
      <c r="P13" s="75" t="s">
        <v>1854</v>
      </c>
      <c r="Q13" s="75" t="s">
        <v>1854</v>
      </c>
      <c r="R13" s="75" t="s">
        <v>1854</v>
      </c>
      <c r="S13" s="75" t="s">
        <v>1854</v>
      </c>
      <c r="T13" s="77">
        <v>0</v>
      </c>
      <c r="U13" s="78">
        <v>0</v>
      </c>
      <c r="V13" s="78">
        <v>0</v>
      </c>
      <c r="W13" s="78">
        <v>0</v>
      </c>
      <c r="X13" s="78">
        <v>481481</v>
      </c>
      <c r="Y13" s="78">
        <v>0</v>
      </c>
      <c r="Z13" s="78">
        <v>426000</v>
      </c>
      <c r="AA13" s="79">
        <v>0</v>
      </c>
      <c r="AB13" s="77">
        <v>0</v>
      </c>
      <c r="AC13" s="77">
        <v>0</v>
      </c>
      <c r="AD13" s="75"/>
      <c r="AE13" s="75" t="b">
        <v>0</v>
      </c>
      <c r="AF13" s="80">
        <v>0</v>
      </c>
      <c r="AG13" s="76">
        <v>0</v>
      </c>
      <c r="AH13" s="75"/>
      <c r="AI13" s="78">
        <v>0</v>
      </c>
      <c r="AJ13" s="75" t="s">
        <v>8076</v>
      </c>
      <c r="AK13" s="75" t="s">
        <v>8077</v>
      </c>
      <c r="AL13" s="75" t="s">
        <v>35</v>
      </c>
      <c r="AM13" s="79">
        <v>0</v>
      </c>
      <c r="AN13" s="75" t="s">
        <v>37</v>
      </c>
      <c r="AO13" s="79">
        <v>0</v>
      </c>
      <c r="AP13" s="76"/>
      <c r="AQ13" s="76"/>
      <c r="AR13" s="77"/>
      <c r="AS13" s="78">
        <v>0</v>
      </c>
      <c r="AT13" s="75" t="s">
        <v>8105</v>
      </c>
      <c r="AU13" s="77">
        <v>24</v>
      </c>
      <c r="AV13" s="75" t="s">
        <v>8106</v>
      </c>
      <c r="AW13" s="75" t="s">
        <v>8107</v>
      </c>
      <c r="AX13" s="78">
        <v>0</v>
      </c>
      <c r="AY13" s="78">
        <v>20061.708332999999</v>
      </c>
      <c r="AZ13" s="78">
        <v>0</v>
      </c>
      <c r="BA13" s="78">
        <v>17750</v>
      </c>
      <c r="BB13" s="75"/>
      <c r="BC13" s="75"/>
      <c r="BD13" s="75"/>
      <c r="BE13" s="76"/>
      <c r="BF13" s="75"/>
      <c r="BG13" s="75"/>
      <c r="BH13" s="79"/>
    </row>
    <row r="14" spans="1:60" x14ac:dyDescent="0.25">
      <c r="A14" s="75" t="s">
        <v>8108</v>
      </c>
      <c r="B14" s="75" t="s">
        <v>8109</v>
      </c>
      <c r="C14" s="75" t="s">
        <v>8108</v>
      </c>
      <c r="D14" s="75" t="s">
        <v>8108</v>
      </c>
      <c r="E14" s="75" t="s">
        <v>8103</v>
      </c>
      <c r="F14" s="75"/>
      <c r="G14" s="75" t="s">
        <v>8109</v>
      </c>
      <c r="H14" s="75" t="s">
        <v>8109</v>
      </c>
      <c r="I14" s="75" t="s">
        <v>8104</v>
      </c>
      <c r="J14" s="75"/>
      <c r="K14" s="76">
        <v>0</v>
      </c>
      <c r="L14" s="75"/>
      <c r="M14" s="75"/>
      <c r="N14" s="75" t="s">
        <v>1858</v>
      </c>
      <c r="O14" s="75" t="s">
        <v>1859</v>
      </c>
      <c r="P14" s="75" t="s">
        <v>1854</v>
      </c>
      <c r="Q14" s="75" t="s">
        <v>1854</v>
      </c>
      <c r="R14" s="75" t="s">
        <v>1854</v>
      </c>
      <c r="S14" s="75" t="s">
        <v>1854</v>
      </c>
      <c r="T14" s="77">
        <v>0</v>
      </c>
      <c r="U14" s="78">
        <v>0</v>
      </c>
      <c r="V14" s="78">
        <v>480000</v>
      </c>
      <c r="W14" s="78">
        <v>505000</v>
      </c>
      <c r="X14" s="78">
        <v>481481</v>
      </c>
      <c r="Y14" s="78">
        <v>0</v>
      </c>
      <c r="Z14" s="78">
        <v>426000</v>
      </c>
      <c r="AA14" s="79">
        <v>0</v>
      </c>
      <c r="AB14" s="77">
        <v>0</v>
      </c>
      <c r="AC14" s="77">
        <v>0</v>
      </c>
      <c r="AD14" s="75"/>
      <c r="AE14" s="75" t="b">
        <v>0</v>
      </c>
      <c r="AF14" s="80">
        <v>0</v>
      </c>
      <c r="AG14" s="76">
        <v>5</v>
      </c>
      <c r="AH14" s="75"/>
      <c r="AI14" s="78">
        <v>7200000</v>
      </c>
      <c r="AJ14" s="75" t="s">
        <v>35</v>
      </c>
      <c r="AK14" s="75" t="s">
        <v>8082</v>
      </c>
      <c r="AL14" s="75" t="s">
        <v>35</v>
      </c>
      <c r="AM14" s="79">
        <v>0</v>
      </c>
      <c r="AN14" s="75" t="s">
        <v>37</v>
      </c>
      <c r="AO14" s="79">
        <v>0</v>
      </c>
      <c r="AP14" s="76"/>
      <c r="AQ14" s="76"/>
      <c r="AR14" s="77"/>
      <c r="AS14" s="78">
        <v>0</v>
      </c>
      <c r="AT14" s="75" t="s">
        <v>8105</v>
      </c>
      <c r="AU14" s="77">
        <v>24</v>
      </c>
      <c r="AV14" s="75" t="s">
        <v>8106</v>
      </c>
      <c r="AW14" s="75" t="s">
        <v>8107</v>
      </c>
      <c r="AX14" s="78">
        <v>21041.666666000001</v>
      </c>
      <c r="AY14" s="78">
        <v>20061.708332999999</v>
      </c>
      <c r="AZ14" s="78">
        <v>0</v>
      </c>
      <c r="BA14" s="78">
        <v>17750</v>
      </c>
      <c r="BB14" s="75"/>
      <c r="BC14" s="75"/>
      <c r="BD14" s="75"/>
      <c r="BE14" s="76"/>
      <c r="BF14" s="75"/>
      <c r="BG14" s="75"/>
      <c r="BH14" s="79"/>
    </row>
    <row r="15" spans="1:60" x14ac:dyDescent="0.25">
      <c r="A15" s="75" t="s">
        <v>8110</v>
      </c>
      <c r="B15" s="75" t="s">
        <v>8111</v>
      </c>
      <c r="C15" s="75" t="s">
        <v>8110</v>
      </c>
      <c r="D15" s="75" t="s">
        <v>8110</v>
      </c>
      <c r="E15" s="75" t="s">
        <v>8103</v>
      </c>
      <c r="F15" s="75"/>
      <c r="G15" s="75" t="s">
        <v>8111</v>
      </c>
      <c r="H15" s="75" t="s">
        <v>8111</v>
      </c>
      <c r="I15" s="75" t="s">
        <v>8104</v>
      </c>
      <c r="J15" s="75"/>
      <c r="K15" s="76">
        <v>0</v>
      </c>
      <c r="L15" s="75"/>
      <c r="M15" s="75"/>
      <c r="N15" s="75" t="s">
        <v>1858</v>
      </c>
      <c r="O15" s="75" t="s">
        <v>1859</v>
      </c>
      <c r="P15" s="75" t="s">
        <v>1854</v>
      </c>
      <c r="Q15" s="75" t="s">
        <v>1854</v>
      </c>
      <c r="R15" s="75" t="s">
        <v>1854</v>
      </c>
      <c r="S15" s="75" t="s">
        <v>1854</v>
      </c>
      <c r="T15" s="77">
        <v>0</v>
      </c>
      <c r="U15" s="78">
        <v>0</v>
      </c>
      <c r="V15" s="78">
        <v>480000</v>
      </c>
      <c r="W15" s="78">
        <v>505000</v>
      </c>
      <c r="X15" s="78">
        <v>481481</v>
      </c>
      <c r="Y15" s="78">
        <v>0</v>
      </c>
      <c r="Z15" s="78">
        <v>426000</v>
      </c>
      <c r="AA15" s="79">
        <v>0</v>
      </c>
      <c r="AB15" s="77">
        <v>0</v>
      </c>
      <c r="AC15" s="77">
        <v>0</v>
      </c>
      <c r="AD15" s="75"/>
      <c r="AE15" s="75" t="b">
        <v>0</v>
      </c>
      <c r="AF15" s="80">
        <v>0</v>
      </c>
      <c r="AG15" s="76">
        <v>36</v>
      </c>
      <c r="AH15" s="75"/>
      <c r="AI15" s="78">
        <v>24000000</v>
      </c>
      <c r="AJ15" s="75" t="s">
        <v>8076</v>
      </c>
      <c r="AK15" s="75" t="s">
        <v>8077</v>
      </c>
      <c r="AL15" s="75" t="s">
        <v>35</v>
      </c>
      <c r="AM15" s="79">
        <v>0</v>
      </c>
      <c r="AN15" s="75" t="s">
        <v>37</v>
      </c>
      <c r="AO15" s="79">
        <v>0</v>
      </c>
      <c r="AP15" s="76"/>
      <c r="AQ15" s="76"/>
      <c r="AR15" s="77"/>
      <c r="AS15" s="78">
        <v>0</v>
      </c>
      <c r="AT15" s="75" t="s">
        <v>8105</v>
      </c>
      <c r="AU15" s="77">
        <v>24</v>
      </c>
      <c r="AV15" s="75" t="s">
        <v>8106</v>
      </c>
      <c r="AW15" s="75" t="s">
        <v>8107</v>
      </c>
      <c r="AX15" s="78">
        <v>21041.666666000001</v>
      </c>
      <c r="AY15" s="78">
        <v>20061.708332999999</v>
      </c>
      <c r="AZ15" s="78">
        <v>0</v>
      </c>
      <c r="BA15" s="78">
        <v>17750</v>
      </c>
      <c r="BB15" s="75"/>
      <c r="BC15" s="75"/>
      <c r="BD15" s="75"/>
      <c r="BE15" s="76"/>
      <c r="BF15" s="75"/>
      <c r="BG15" s="75"/>
      <c r="BH15" s="79"/>
    </row>
    <row r="16" spans="1:60" x14ac:dyDescent="0.25">
      <c r="A16" s="75" t="s">
        <v>8112</v>
      </c>
      <c r="B16" s="75" t="s">
        <v>8113</v>
      </c>
      <c r="C16" s="75" t="s">
        <v>8112</v>
      </c>
      <c r="D16" s="75" t="s">
        <v>8112</v>
      </c>
      <c r="E16" s="75" t="s">
        <v>8103</v>
      </c>
      <c r="F16" s="75"/>
      <c r="G16" s="75" t="s">
        <v>8113</v>
      </c>
      <c r="H16" s="75" t="s">
        <v>8113</v>
      </c>
      <c r="I16" s="75" t="s">
        <v>8104</v>
      </c>
      <c r="J16" s="75"/>
      <c r="K16" s="76">
        <v>0</v>
      </c>
      <c r="L16" s="75"/>
      <c r="M16" s="75"/>
      <c r="N16" s="75" t="s">
        <v>1858</v>
      </c>
      <c r="O16" s="75" t="s">
        <v>1859</v>
      </c>
      <c r="P16" s="75" t="s">
        <v>1854</v>
      </c>
      <c r="Q16" s="75" t="s">
        <v>1854</v>
      </c>
      <c r="R16" s="75" t="s">
        <v>1854</v>
      </c>
      <c r="S16" s="75" t="s">
        <v>1854</v>
      </c>
      <c r="T16" s="77">
        <v>0</v>
      </c>
      <c r="U16" s="78">
        <v>0</v>
      </c>
      <c r="V16" s="78">
        <v>480000</v>
      </c>
      <c r="W16" s="78">
        <v>505000</v>
      </c>
      <c r="X16" s="78">
        <v>481481</v>
      </c>
      <c r="Y16" s="78">
        <v>0</v>
      </c>
      <c r="Z16" s="78">
        <v>426000</v>
      </c>
      <c r="AA16" s="79">
        <v>0</v>
      </c>
      <c r="AB16" s="77">
        <v>0</v>
      </c>
      <c r="AC16" s="77">
        <v>0</v>
      </c>
      <c r="AD16" s="75"/>
      <c r="AE16" s="75" t="b">
        <v>0</v>
      </c>
      <c r="AF16" s="80">
        <v>0</v>
      </c>
      <c r="AG16" s="76">
        <v>-1</v>
      </c>
      <c r="AH16" s="75"/>
      <c r="AI16" s="78">
        <v>32160000</v>
      </c>
      <c r="AJ16" s="75" t="s">
        <v>35</v>
      </c>
      <c r="AK16" s="75" t="s">
        <v>8114</v>
      </c>
      <c r="AL16" s="75" t="s">
        <v>35</v>
      </c>
      <c r="AM16" s="79">
        <v>0</v>
      </c>
      <c r="AN16" s="75" t="s">
        <v>37</v>
      </c>
      <c r="AO16" s="79">
        <v>0</v>
      </c>
      <c r="AP16" s="76"/>
      <c r="AQ16" s="76"/>
      <c r="AR16" s="77"/>
      <c r="AS16" s="78">
        <v>0</v>
      </c>
      <c r="AT16" s="75" t="s">
        <v>8105</v>
      </c>
      <c r="AU16" s="77">
        <v>24</v>
      </c>
      <c r="AV16" s="75" t="s">
        <v>8106</v>
      </c>
      <c r="AW16" s="75" t="s">
        <v>8107</v>
      </c>
      <c r="AX16" s="78">
        <v>21041.666666000001</v>
      </c>
      <c r="AY16" s="78">
        <v>20061.708332999999</v>
      </c>
      <c r="AZ16" s="78">
        <v>0</v>
      </c>
      <c r="BA16" s="78">
        <v>17750</v>
      </c>
      <c r="BB16" s="75"/>
      <c r="BC16" s="75"/>
      <c r="BD16" s="75"/>
      <c r="BE16" s="76"/>
      <c r="BF16" s="75"/>
      <c r="BG16" s="75"/>
      <c r="BH16" s="79"/>
    </row>
    <row r="17" spans="1:60" x14ac:dyDescent="0.25">
      <c r="A17" s="75" t="s">
        <v>8115</v>
      </c>
      <c r="B17" s="75" t="s">
        <v>8116</v>
      </c>
      <c r="C17" s="75" t="s">
        <v>8115</v>
      </c>
      <c r="D17" s="75" t="s">
        <v>8115</v>
      </c>
      <c r="E17" s="75"/>
      <c r="F17" s="75"/>
      <c r="G17" s="75" t="s">
        <v>8116</v>
      </c>
      <c r="H17" s="75" t="s">
        <v>8116</v>
      </c>
      <c r="I17" s="75" t="s">
        <v>8092</v>
      </c>
      <c r="J17" s="75"/>
      <c r="K17" s="76">
        <v>0</v>
      </c>
      <c r="L17" s="75"/>
      <c r="M17" s="75"/>
      <c r="N17" s="75" t="s">
        <v>1858</v>
      </c>
      <c r="O17" s="75" t="s">
        <v>1859</v>
      </c>
      <c r="P17" s="75" t="s">
        <v>1854</v>
      </c>
      <c r="Q17" s="75" t="s">
        <v>1854</v>
      </c>
      <c r="R17" s="75" t="s">
        <v>1854</v>
      </c>
      <c r="S17" s="75" t="s">
        <v>1854</v>
      </c>
      <c r="T17" s="77">
        <v>0</v>
      </c>
      <c r="U17" s="78">
        <v>0</v>
      </c>
      <c r="V17" s="78">
        <v>0</v>
      </c>
      <c r="W17" s="78">
        <v>0</v>
      </c>
      <c r="X17" s="78">
        <v>0</v>
      </c>
      <c r="Y17" s="78">
        <v>0</v>
      </c>
      <c r="Z17" s="78">
        <v>0</v>
      </c>
      <c r="AA17" s="79">
        <v>0</v>
      </c>
      <c r="AB17" s="77">
        <v>0</v>
      </c>
      <c r="AC17" s="77">
        <v>0</v>
      </c>
      <c r="AD17" s="75"/>
      <c r="AE17" s="75" t="b">
        <v>0</v>
      </c>
      <c r="AF17" s="80">
        <v>0</v>
      </c>
      <c r="AG17" s="76">
        <v>0</v>
      </c>
      <c r="AH17" s="75"/>
      <c r="AI17" s="78">
        <v>0</v>
      </c>
      <c r="AJ17" s="75" t="s">
        <v>8076</v>
      </c>
      <c r="AK17" s="75" t="s">
        <v>8077</v>
      </c>
      <c r="AL17" s="75" t="s">
        <v>35</v>
      </c>
      <c r="AM17" s="79">
        <v>0</v>
      </c>
      <c r="AN17" s="75" t="s">
        <v>37</v>
      </c>
      <c r="AO17" s="79">
        <v>0</v>
      </c>
      <c r="AP17" s="76"/>
      <c r="AQ17" s="76"/>
      <c r="AR17" s="77"/>
      <c r="AS17" s="78">
        <v>0</v>
      </c>
      <c r="AT17" s="75"/>
      <c r="AU17" s="77"/>
      <c r="AV17" s="75"/>
      <c r="AW17" s="75"/>
      <c r="AX17" s="78"/>
      <c r="AY17" s="78"/>
      <c r="AZ17" s="78"/>
      <c r="BA17" s="78"/>
      <c r="BB17" s="75"/>
      <c r="BC17" s="75"/>
      <c r="BD17" s="75"/>
      <c r="BE17" s="76"/>
      <c r="BF17" s="75"/>
      <c r="BG17" s="75"/>
      <c r="BH17" s="79"/>
    </row>
    <row r="18" spans="1:60" x14ac:dyDescent="0.25">
      <c r="A18" s="75" t="s">
        <v>1546</v>
      </c>
      <c r="B18" s="75" t="s">
        <v>8117</v>
      </c>
      <c r="C18" s="75" t="s">
        <v>1546</v>
      </c>
      <c r="D18" s="75" t="s">
        <v>1546</v>
      </c>
      <c r="E18" s="75" t="s">
        <v>8091</v>
      </c>
      <c r="F18" s="75"/>
      <c r="G18" s="75" t="s">
        <v>8117</v>
      </c>
      <c r="H18" s="75" t="s">
        <v>8117</v>
      </c>
      <c r="I18" s="75" t="s">
        <v>8092</v>
      </c>
      <c r="J18" s="75"/>
      <c r="K18" s="76">
        <v>0</v>
      </c>
      <c r="L18" s="75"/>
      <c r="M18" s="75"/>
      <c r="N18" s="75" t="s">
        <v>1858</v>
      </c>
      <c r="O18" s="75" t="s">
        <v>1859</v>
      </c>
      <c r="P18" s="75" t="s">
        <v>1854</v>
      </c>
      <c r="Q18" s="75" t="s">
        <v>1854</v>
      </c>
      <c r="R18" s="75" t="s">
        <v>1854</v>
      </c>
      <c r="S18" s="75" t="s">
        <v>1854</v>
      </c>
      <c r="T18" s="77">
        <v>0</v>
      </c>
      <c r="U18" s="78">
        <v>0</v>
      </c>
      <c r="V18" s="78">
        <v>39600</v>
      </c>
      <c r="W18" s="78">
        <v>74250</v>
      </c>
      <c r="X18" s="78">
        <v>60885</v>
      </c>
      <c r="Y18" s="78">
        <v>59400</v>
      </c>
      <c r="Z18" s="78">
        <v>74250</v>
      </c>
      <c r="AA18" s="79">
        <v>0</v>
      </c>
      <c r="AB18" s="77">
        <v>0</v>
      </c>
      <c r="AC18" s="77">
        <v>0</v>
      </c>
      <c r="AD18" s="75"/>
      <c r="AE18" s="75" t="b">
        <v>0</v>
      </c>
      <c r="AF18" s="80">
        <v>0</v>
      </c>
      <c r="AG18" s="76">
        <v>12512</v>
      </c>
      <c r="AH18" s="75"/>
      <c r="AI18" s="78">
        <v>3189186000</v>
      </c>
      <c r="AJ18" s="75" t="s">
        <v>8076</v>
      </c>
      <c r="AK18" s="75" t="s">
        <v>8077</v>
      </c>
      <c r="AL18" s="75" t="s">
        <v>35</v>
      </c>
      <c r="AM18" s="79">
        <v>0</v>
      </c>
      <c r="AN18" s="75" t="s">
        <v>37</v>
      </c>
      <c r="AO18" s="79">
        <v>1</v>
      </c>
      <c r="AP18" s="76"/>
      <c r="AQ18" s="76"/>
      <c r="AR18" s="77"/>
      <c r="AS18" s="78">
        <v>0</v>
      </c>
      <c r="AT18" s="75"/>
      <c r="AU18" s="77"/>
      <c r="AV18" s="75"/>
      <c r="AW18" s="75"/>
      <c r="AX18" s="78"/>
      <c r="AY18" s="78"/>
      <c r="AZ18" s="78"/>
      <c r="BA18" s="78"/>
      <c r="BB18" s="75"/>
      <c r="BC18" s="75"/>
      <c r="BD18" s="75"/>
      <c r="BE18" s="76"/>
      <c r="BF18" s="75"/>
      <c r="BG18" s="75"/>
      <c r="BH18" s="79"/>
    </row>
    <row r="19" spans="1:60" x14ac:dyDescent="0.25">
      <c r="A19" s="75" t="s">
        <v>8118</v>
      </c>
      <c r="B19" s="75" t="s">
        <v>8119</v>
      </c>
      <c r="C19" s="75" t="s">
        <v>8118</v>
      </c>
      <c r="D19" s="75" t="s">
        <v>8118</v>
      </c>
      <c r="E19" s="75"/>
      <c r="F19" s="75"/>
      <c r="G19" s="75" t="s">
        <v>8119</v>
      </c>
      <c r="H19" s="75" t="s">
        <v>8119</v>
      </c>
      <c r="I19" s="75" t="s">
        <v>8120</v>
      </c>
      <c r="J19" s="75"/>
      <c r="K19" s="76">
        <v>0</v>
      </c>
      <c r="L19" s="75"/>
      <c r="M19" s="75"/>
      <c r="N19" s="75" t="s">
        <v>1858</v>
      </c>
      <c r="O19" s="75" t="s">
        <v>1859</v>
      </c>
      <c r="P19" s="75" t="s">
        <v>1854</v>
      </c>
      <c r="Q19" s="75" t="s">
        <v>1854</v>
      </c>
      <c r="R19" s="75" t="s">
        <v>1854</v>
      </c>
      <c r="S19" s="75" t="s">
        <v>1854</v>
      </c>
      <c r="T19" s="77">
        <v>0</v>
      </c>
      <c r="U19" s="78">
        <v>0</v>
      </c>
      <c r="V19" s="78">
        <v>35000</v>
      </c>
      <c r="W19" s="78">
        <v>0</v>
      </c>
      <c r="X19" s="78">
        <v>0</v>
      </c>
      <c r="Y19" s="78">
        <v>0</v>
      </c>
      <c r="Z19" s="78">
        <v>0</v>
      </c>
      <c r="AA19" s="79">
        <v>0</v>
      </c>
      <c r="AB19" s="77">
        <v>0</v>
      </c>
      <c r="AC19" s="77">
        <v>0</v>
      </c>
      <c r="AD19" s="75"/>
      <c r="AE19" s="75" t="b">
        <v>0</v>
      </c>
      <c r="AF19" s="80">
        <v>0</v>
      </c>
      <c r="AG19" s="76">
        <v>0</v>
      </c>
      <c r="AH19" s="75"/>
      <c r="AI19" s="78">
        <v>0</v>
      </c>
      <c r="AJ19" s="75" t="s">
        <v>35</v>
      </c>
      <c r="AK19" s="75" t="s">
        <v>8082</v>
      </c>
      <c r="AL19" s="75" t="s">
        <v>35</v>
      </c>
      <c r="AM19" s="79">
        <v>0</v>
      </c>
      <c r="AN19" s="75" t="s">
        <v>37</v>
      </c>
      <c r="AO19" s="79">
        <v>0</v>
      </c>
      <c r="AP19" s="76"/>
      <c r="AQ19" s="76"/>
      <c r="AR19" s="77"/>
      <c r="AS19" s="78">
        <v>0</v>
      </c>
      <c r="AT19" s="75"/>
      <c r="AU19" s="77"/>
      <c r="AV19" s="75"/>
      <c r="AW19" s="75"/>
      <c r="AX19" s="78"/>
      <c r="AY19" s="78"/>
      <c r="AZ19" s="78"/>
      <c r="BA19" s="78"/>
      <c r="BB19" s="75"/>
      <c r="BC19" s="75"/>
      <c r="BD19" s="75"/>
      <c r="BE19" s="76"/>
      <c r="BF19" s="75"/>
      <c r="BG19" s="75"/>
      <c r="BH19" s="79"/>
    </row>
    <row r="20" spans="1:60" x14ac:dyDescent="0.25">
      <c r="A20" s="75" t="s">
        <v>8121</v>
      </c>
      <c r="B20" s="75" t="s">
        <v>8122</v>
      </c>
      <c r="C20" s="75" t="s">
        <v>8121</v>
      </c>
      <c r="D20" s="75" t="s">
        <v>8121</v>
      </c>
      <c r="E20" s="75"/>
      <c r="F20" s="75"/>
      <c r="G20" s="75" t="s">
        <v>8122</v>
      </c>
      <c r="H20" s="75" t="s">
        <v>8122</v>
      </c>
      <c r="I20" s="75" t="s">
        <v>8120</v>
      </c>
      <c r="J20" s="75"/>
      <c r="K20" s="76">
        <v>0</v>
      </c>
      <c r="L20" s="75"/>
      <c r="M20" s="75"/>
      <c r="N20" s="75" t="s">
        <v>1858</v>
      </c>
      <c r="O20" s="75" t="s">
        <v>1859</v>
      </c>
      <c r="P20" s="75" t="s">
        <v>1854</v>
      </c>
      <c r="Q20" s="75" t="s">
        <v>1854</v>
      </c>
      <c r="R20" s="75" t="s">
        <v>1854</v>
      </c>
      <c r="S20" s="75" t="s">
        <v>1854</v>
      </c>
      <c r="T20" s="77">
        <v>0</v>
      </c>
      <c r="U20" s="78">
        <v>0</v>
      </c>
      <c r="V20" s="78">
        <v>15125</v>
      </c>
      <c r="W20" s="78">
        <v>24549</v>
      </c>
      <c r="X20" s="78">
        <v>0</v>
      </c>
      <c r="Y20" s="78">
        <v>0</v>
      </c>
      <c r="Z20" s="78">
        <v>0</v>
      </c>
      <c r="AA20" s="79">
        <v>0</v>
      </c>
      <c r="AB20" s="77">
        <v>0</v>
      </c>
      <c r="AC20" s="77">
        <v>0</v>
      </c>
      <c r="AD20" s="75"/>
      <c r="AE20" s="75" t="b">
        <v>0</v>
      </c>
      <c r="AF20" s="80">
        <v>0</v>
      </c>
      <c r="AG20" s="76">
        <v>3363</v>
      </c>
      <c r="AH20" s="75"/>
      <c r="AI20" s="78">
        <v>766832148</v>
      </c>
      <c r="AJ20" s="75" t="s">
        <v>8076</v>
      </c>
      <c r="AK20" s="75" t="s">
        <v>8077</v>
      </c>
      <c r="AL20" s="75" t="s">
        <v>35</v>
      </c>
      <c r="AM20" s="79">
        <v>0</v>
      </c>
      <c r="AN20" s="75" t="s">
        <v>37</v>
      </c>
      <c r="AO20" s="79">
        <v>0</v>
      </c>
      <c r="AP20" s="76"/>
      <c r="AQ20" s="76"/>
      <c r="AR20" s="77"/>
      <c r="AS20" s="78">
        <v>0</v>
      </c>
      <c r="AT20" s="75"/>
      <c r="AU20" s="77"/>
      <c r="AV20" s="75"/>
      <c r="AW20" s="75"/>
      <c r="AX20" s="78"/>
      <c r="AY20" s="78"/>
      <c r="AZ20" s="78"/>
      <c r="BA20" s="78"/>
      <c r="BB20" s="75"/>
      <c r="BC20" s="75"/>
      <c r="BD20" s="75"/>
      <c r="BE20" s="76"/>
      <c r="BF20" s="75"/>
      <c r="BG20" s="75"/>
      <c r="BH20" s="79"/>
    </row>
    <row r="21" spans="1:60" x14ac:dyDescent="0.25">
      <c r="A21" s="75" t="s">
        <v>8123</v>
      </c>
      <c r="B21" s="75" t="s">
        <v>8124</v>
      </c>
      <c r="C21" s="75" t="s">
        <v>8123</v>
      </c>
      <c r="D21" s="75" t="s">
        <v>8123</v>
      </c>
      <c r="E21" s="75"/>
      <c r="F21" s="75"/>
      <c r="G21" s="75" t="s">
        <v>8124</v>
      </c>
      <c r="H21" s="75" t="s">
        <v>8124</v>
      </c>
      <c r="I21" s="75" t="s">
        <v>8120</v>
      </c>
      <c r="J21" s="75"/>
      <c r="K21" s="76">
        <v>0</v>
      </c>
      <c r="L21" s="75"/>
      <c r="M21" s="75"/>
      <c r="N21" s="75" t="s">
        <v>1858</v>
      </c>
      <c r="O21" s="75" t="s">
        <v>1859</v>
      </c>
      <c r="P21" s="75" t="s">
        <v>1854</v>
      </c>
      <c r="Q21" s="75" t="s">
        <v>1854</v>
      </c>
      <c r="R21" s="75" t="s">
        <v>1854</v>
      </c>
      <c r="S21" s="75" t="s">
        <v>1854</v>
      </c>
      <c r="T21" s="77">
        <v>0</v>
      </c>
      <c r="U21" s="78">
        <v>0</v>
      </c>
      <c r="V21" s="78">
        <v>28000</v>
      </c>
      <c r="W21" s="78">
        <v>0</v>
      </c>
      <c r="X21" s="78">
        <v>0</v>
      </c>
      <c r="Y21" s="78">
        <v>0</v>
      </c>
      <c r="Z21" s="78">
        <v>0</v>
      </c>
      <c r="AA21" s="79">
        <v>0</v>
      </c>
      <c r="AB21" s="77">
        <v>0</v>
      </c>
      <c r="AC21" s="77">
        <v>0</v>
      </c>
      <c r="AD21" s="75"/>
      <c r="AE21" s="75" t="b">
        <v>0</v>
      </c>
      <c r="AF21" s="80">
        <v>0</v>
      </c>
      <c r="AG21" s="76">
        <v>0</v>
      </c>
      <c r="AH21" s="75"/>
      <c r="AI21" s="78">
        <v>0</v>
      </c>
      <c r="AJ21" s="75" t="s">
        <v>35</v>
      </c>
      <c r="AK21" s="75" t="s">
        <v>8082</v>
      </c>
      <c r="AL21" s="75" t="s">
        <v>35</v>
      </c>
      <c r="AM21" s="79">
        <v>0</v>
      </c>
      <c r="AN21" s="75" t="s">
        <v>37</v>
      </c>
      <c r="AO21" s="79">
        <v>0</v>
      </c>
      <c r="AP21" s="76"/>
      <c r="AQ21" s="76"/>
      <c r="AR21" s="77"/>
      <c r="AS21" s="78">
        <v>0</v>
      </c>
      <c r="AT21" s="75"/>
      <c r="AU21" s="77"/>
      <c r="AV21" s="75"/>
      <c r="AW21" s="75"/>
      <c r="AX21" s="78"/>
      <c r="AY21" s="78"/>
      <c r="AZ21" s="78"/>
      <c r="BA21" s="78"/>
      <c r="BB21" s="75"/>
      <c r="BC21" s="75"/>
      <c r="BD21" s="75"/>
      <c r="BE21" s="76"/>
      <c r="BF21" s="75"/>
      <c r="BG21" s="75"/>
      <c r="BH21" s="79"/>
    </row>
    <row r="22" spans="1:60" x14ac:dyDescent="0.25">
      <c r="A22" s="75" t="s">
        <v>1541</v>
      </c>
      <c r="B22" s="75" t="s">
        <v>8125</v>
      </c>
      <c r="C22" s="75" t="s">
        <v>1541</v>
      </c>
      <c r="D22" s="75" t="s">
        <v>1541</v>
      </c>
      <c r="E22" s="75" t="s">
        <v>8091</v>
      </c>
      <c r="F22" s="75"/>
      <c r="G22" s="75" t="s">
        <v>8125</v>
      </c>
      <c r="H22" s="75" t="s">
        <v>8125</v>
      </c>
      <c r="I22" s="75" t="s">
        <v>8092</v>
      </c>
      <c r="J22" s="75"/>
      <c r="K22" s="76">
        <v>0</v>
      </c>
      <c r="L22" s="75"/>
      <c r="M22" s="75"/>
      <c r="N22" s="75" t="s">
        <v>1858</v>
      </c>
      <c r="O22" s="75" t="s">
        <v>1859</v>
      </c>
      <c r="P22" s="75" t="s">
        <v>1854</v>
      </c>
      <c r="Q22" s="75" t="s">
        <v>1854</v>
      </c>
      <c r="R22" s="75" t="s">
        <v>1854</v>
      </c>
      <c r="S22" s="75" t="s">
        <v>1854</v>
      </c>
      <c r="T22" s="77">
        <v>0</v>
      </c>
      <c r="U22" s="78">
        <v>0</v>
      </c>
      <c r="V22" s="78">
        <v>45374</v>
      </c>
      <c r="W22" s="78">
        <v>73431</v>
      </c>
      <c r="X22" s="78">
        <v>60213</v>
      </c>
      <c r="Y22" s="78">
        <v>66088</v>
      </c>
      <c r="Z22" s="78">
        <v>77273</v>
      </c>
      <c r="AA22" s="79">
        <v>0</v>
      </c>
      <c r="AB22" s="77">
        <v>0</v>
      </c>
      <c r="AC22" s="77">
        <v>0</v>
      </c>
      <c r="AD22" s="75"/>
      <c r="AE22" s="75" t="b">
        <v>0</v>
      </c>
      <c r="AF22" s="80">
        <v>0</v>
      </c>
      <c r="AG22" s="76">
        <v>32696</v>
      </c>
      <c r="AH22" s="75"/>
      <c r="AI22" s="78">
        <v>17529349855</v>
      </c>
      <c r="AJ22" s="75" t="s">
        <v>8076</v>
      </c>
      <c r="AK22" s="75" t="s">
        <v>8077</v>
      </c>
      <c r="AL22" s="75" t="s">
        <v>35</v>
      </c>
      <c r="AM22" s="79">
        <v>0</v>
      </c>
      <c r="AN22" s="75" t="s">
        <v>37</v>
      </c>
      <c r="AO22" s="79">
        <v>1</v>
      </c>
      <c r="AP22" s="76"/>
      <c r="AQ22" s="76"/>
      <c r="AR22" s="77"/>
      <c r="AS22" s="78">
        <v>0</v>
      </c>
      <c r="AT22" s="75"/>
      <c r="AU22" s="77"/>
      <c r="AV22" s="75"/>
      <c r="AW22" s="75"/>
      <c r="AX22" s="78"/>
      <c r="AY22" s="78"/>
      <c r="AZ22" s="78"/>
      <c r="BA22" s="78"/>
      <c r="BB22" s="75"/>
      <c r="BC22" s="75"/>
      <c r="BD22" s="75"/>
      <c r="BE22" s="76"/>
      <c r="BF22" s="75"/>
      <c r="BG22" s="75"/>
      <c r="BH22" s="79"/>
    </row>
    <row r="23" spans="1:60" x14ac:dyDescent="0.25">
      <c r="A23" s="75" t="s">
        <v>8126</v>
      </c>
      <c r="B23" s="75" t="s">
        <v>8127</v>
      </c>
      <c r="C23" s="75" t="s">
        <v>8126</v>
      </c>
      <c r="D23" s="75" t="s">
        <v>8126</v>
      </c>
      <c r="E23" s="75"/>
      <c r="F23" s="75"/>
      <c r="G23" s="75" t="s">
        <v>8127</v>
      </c>
      <c r="H23" s="75" t="s">
        <v>8127</v>
      </c>
      <c r="I23" s="75" t="s">
        <v>8120</v>
      </c>
      <c r="J23" s="75"/>
      <c r="K23" s="76">
        <v>0</v>
      </c>
      <c r="L23" s="75"/>
      <c r="M23" s="75"/>
      <c r="N23" s="75" t="s">
        <v>1858</v>
      </c>
      <c r="O23" s="75" t="s">
        <v>1859</v>
      </c>
      <c r="P23" s="75" t="s">
        <v>1854</v>
      </c>
      <c r="Q23" s="75" t="s">
        <v>1854</v>
      </c>
      <c r="R23" s="75" t="s">
        <v>1854</v>
      </c>
      <c r="S23" s="75" t="s">
        <v>1854</v>
      </c>
      <c r="T23" s="77">
        <v>0</v>
      </c>
      <c r="U23" s="78">
        <v>0</v>
      </c>
      <c r="V23" s="78">
        <v>39000</v>
      </c>
      <c r="W23" s="78">
        <v>0</v>
      </c>
      <c r="X23" s="78">
        <v>0</v>
      </c>
      <c r="Y23" s="78">
        <v>0</v>
      </c>
      <c r="Z23" s="78">
        <v>0</v>
      </c>
      <c r="AA23" s="79">
        <v>0</v>
      </c>
      <c r="AB23" s="77">
        <v>0</v>
      </c>
      <c r="AC23" s="77">
        <v>0</v>
      </c>
      <c r="AD23" s="75"/>
      <c r="AE23" s="75" t="b">
        <v>0</v>
      </c>
      <c r="AF23" s="80">
        <v>0</v>
      </c>
      <c r="AG23" s="76">
        <v>0</v>
      </c>
      <c r="AH23" s="75"/>
      <c r="AI23" s="78">
        <v>0</v>
      </c>
      <c r="AJ23" s="75" t="s">
        <v>35</v>
      </c>
      <c r="AK23" s="75" t="s">
        <v>8082</v>
      </c>
      <c r="AL23" s="75" t="s">
        <v>35</v>
      </c>
      <c r="AM23" s="79">
        <v>0</v>
      </c>
      <c r="AN23" s="75" t="s">
        <v>37</v>
      </c>
      <c r="AO23" s="79">
        <v>0</v>
      </c>
      <c r="AP23" s="76"/>
      <c r="AQ23" s="76"/>
      <c r="AR23" s="77"/>
      <c r="AS23" s="78">
        <v>0</v>
      </c>
      <c r="AT23" s="75"/>
      <c r="AU23" s="77"/>
      <c r="AV23" s="75"/>
      <c r="AW23" s="75"/>
      <c r="AX23" s="78"/>
      <c r="AY23" s="78"/>
      <c r="AZ23" s="78"/>
      <c r="BA23" s="78"/>
      <c r="BB23" s="75"/>
      <c r="BC23" s="75"/>
      <c r="BD23" s="75"/>
      <c r="BE23" s="76"/>
      <c r="BF23" s="75"/>
      <c r="BG23" s="75"/>
      <c r="BH23" s="79"/>
    </row>
    <row r="24" spans="1:60" x14ac:dyDescent="0.25">
      <c r="A24" s="75" t="s">
        <v>8128</v>
      </c>
      <c r="B24" s="75" t="s">
        <v>8129</v>
      </c>
      <c r="C24" s="75" t="s">
        <v>8128</v>
      </c>
      <c r="D24" s="75" t="s">
        <v>8128</v>
      </c>
      <c r="E24" s="75" t="s">
        <v>8091</v>
      </c>
      <c r="F24" s="75"/>
      <c r="G24" s="75" t="s">
        <v>8129</v>
      </c>
      <c r="H24" s="75" t="s">
        <v>8129</v>
      </c>
      <c r="I24" s="75" t="s">
        <v>8092</v>
      </c>
      <c r="J24" s="75"/>
      <c r="K24" s="76">
        <v>0</v>
      </c>
      <c r="L24" s="75"/>
      <c r="M24" s="75"/>
      <c r="N24" s="75" t="s">
        <v>1858</v>
      </c>
      <c r="O24" s="75" t="s">
        <v>1859</v>
      </c>
      <c r="P24" s="75" t="s">
        <v>1854</v>
      </c>
      <c r="Q24" s="75" t="s">
        <v>1854</v>
      </c>
      <c r="R24" s="75" t="s">
        <v>1854</v>
      </c>
      <c r="S24" s="75" t="s">
        <v>1854</v>
      </c>
      <c r="T24" s="77">
        <v>0</v>
      </c>
      <c r="U24" s="78">
        <v>0</v>
      </c>
      <c r="V24" s="78">
        <v>71987</v>
      </c>
      <c r="W24" s="78">
        <v>107159</v>
      </c>
      <c r="X24" s="78">
        <v>142727</v>
      </c>
      <c r="Y24" s="78">
        <v>95253</v>
      </c>
      <c r="Z24" s="78">
        <v>119066</v>
      </c>
      <c r="AA24" s="79">
        <v>0</v>
      </c>
      <c r="AB24" s="77">
        <v>0</v>
      </c>
      <c r="AC24" s="77">
        <v>0</v>
      </c>
      <c r="AD24" s="75"/>
      <c r="AE24" s="75" t="b">
        <v>0</v>
      </c>
      <c r="AF24" s="80">
        <v>0</v>
      </c>
      <c r="AG24" s="76">
        <v>1581</v>
      </c>
      <c r="AH24" s="75"/>
      <c r="AI24" s="78">
        <v>2684899139</v>
      </c>
      <c r="AJ24" s="75" t="s">
        <v>8076</v>
      </c>
      <c r="AK24" s="75" t="s">
        <v>8077</v>
      </c>
      <c r="AL24" s="75" t="s">
        <v>35</v>
      </c>
      <c r="AM24" s="79">
        <v>0</v>
      </c>
      <c r="AN24" s="75" t="s">
        <v>37</v>
      </c>
      <c r="AO24" s="79">
        <v>1</v>
      </c>
      <c r="AP24" s="76"/>
      <c r="AQ24" s="76"/>
      <c r="AR24" s="77"/>
      <c r="AS24" s="78">
        <v>0</v>
      </c>
      <c r="AT24" s="75"/>
      <c r="AU24" s="77"/>
      <c r="AV24" s="75"/>
      <c r="AW24" s="75"/>
      <c r="AX24" s="78"/>
      <c r="AY24" s="78"/>
      <c r="AZ24" s="78"/>
      <c r="BA24" s="78"/>
      <c r="BB24" s="75"/>
      <c r="BC24" s="75"/>
      <c r="BD24" s="75"/>
      <c r="BE24" s="76"/>
      <c r="BF24" s="75"/>
      <c r="BG24" s="75"/>
      <c r="BH24" s="79"/>
    </row>
    <row r="25" spans="1:60" x14ac:dyDescent="0.25">
      <c r="A25" s="75" t="s">
        <v>8130</v>
      </c>
      <c r="B25" s="75" t="s">
        <v>8131</v>
      </c>
      <c r="C25" s="75" t="s">
        <v>8130</v>
      </c>
      <c r="D25" s="75" t="s">
        <v>8130</v>
      </c>
      <c r="E25" s="75"/>
      <c r="F25" s="75"/>
      <c r="G25" s="75" t="s">
        <v>8131</v>
      </c>
      <c r="H25" s="75" t="s">
        <v>8131</v>
      </c>
      <c r="I25" s="75" t="s">
        <v>8120</v>
      </c>
      <c r="J25" s="75"/>
      <c r="K25" s="76">
        <v>0</v>
      </c>
      <c r="L25" s="75"/>
      <c r="M25" s="75"/>
      <c r="N25" s="75" t="s">
        <v>1858</v>
      </c>
      <c r="O25" s="75" t="s">
        <v>1859</v>
      </c>
      <c r="P25" s="75" t="s">
        <v>1854</v>
      </c>
      <c r="Q25" s="75" t="s">
        <v>1854</v>
      </c>
      <c r="R25" s="75" t="s">
        <v>1854</v>
      </c>
      <c r="S25" s="75" t="s">
        <v>1854</v>
      </c>
      <c r="T25" s="77">
        <v>0</v>
      </c>
      <c r="U25" s="78">
        <v>0</v>
      </c>
      <c r="V25" s="78">
        <v>0</v>
      </c>
      <c r="W25" s="78">
        <v>0</v>
      </c>
      <c r="X25" s="78">
        <v>0</v>
      </c>
      <c r="Y25" s="78">
        <v>0</v>
      </c>
      <c r="Z25" s="78">
        <v>0</v>
      </c>
      <c r="AA25" s="79">
        <v>0</v>
      </c>
      <c r="AB25" s="77">
        <v>0</v>
      </c>
      <c r="AC25" s="77">
        <v>0</v>
      </c>
      <c r="AD25" s="75"/>
      <c r="AE25" s="75" t="b">
        <v>0</v>
      </c>
      <c r="AF25" s="80">
        <v>0</v>
      </c>
      <c r="AG25" s="76">
        <v>0</v>
      </c>
      <c r="AH25" s="75"/>
      <c r="AI25" s="78">
        <v>0</v>
      </c>
      <c r="AJ25" s="75" t="s">
        <v>35</v>
      </c>
      <c r="AK25" s="75" t="s">
        <v>8082</v>
      </c>
      <c r="AL25" s="75" t="s">
        <v>35</v>
      </c>
      <c r="AM25" s="79">
        <v>0</v>
      </c>
      <c r="AN25" s="75" t="s">
        <v>37</v>
      </c>
      <c r="AO25" s="79">
        <v>0</v>
      </c>
      <c r="AP25" s="76"/>
      <c r="AQ25" s="76"/>
      <c r="AR25" s="77"/>
      <c r="AS25" s="78">
        <v>0</v>
      </c>
      <c r="AT25" s="75"/>
      <c r="AU25" s="77"/>
      <c r="AV25" s="75"/>
      <c r="AW25" s="75"/>
      <c r="AX25" s="78"/>
      <c r="AY25" s="78"/>
      <c r="AZ25" s="78"/>
      <c r="BA25" s="78"/>
      <c r="BB25" s="75"/>
      <c r="BC25" s="75"/>
      <c r="BD25" s="75"/>
      <c r="BE25" s="76"/>
      <c r="BF25" s="75"/>
      <c r="BG25" s="75"/>
      <c r="BH25" s="79"/>
    </row>
    <row r="26" spans="1:60" x14ac:dyDescent="0.25">
      <c r="A26" s="75" t="s">
        <v>8132</v>
      </c>
      <c r="B26" s="75" t="s">
        <v>8133</v>
      </c>
      <c r="C26" s="75" t="s">
        <v>8132</v>
      </c>
      <c r="D26" s="75" t="s">
        <v>8132</v>
      </c>
      <c r="E26" s="75" t="s">
        <v>8091</v>
      </c>
      <c r="F26" s="75"/>
      <c r="G26" s="75" t="s">
        <v>8133</v>
      </c>
      <c r="H26" s="75" t="s">
        <v>8133</v>
      </c>
      <c r="I26" s="75" t="s">
        <v>8092</v>
      </c>
      <c r="J26" s="75"/>
      <c r="K26" s="76">
        <v>0</v>
      </c>
      <c r="L26" s="75"/>
      <c r="M26" s="75"/>
      <c r="N26" s="75" t="s">
        <v>1858</v>
      </c>
      <c r="O26" s="75" t="s">
        <v>1859</v>
      </c>
      <c r="P26" s="75" t="s">
        <v>1854</v>
      </c>
      <c r="Q26" s="75" t="s">
        <v>1854</v>
      </c>
      <c r="R26" s="75" t="s">
        <v>1854</v>
      </c>
      <c r="S26" s="75" t="s">
        <v>1854</v>
      </c>
      <c r="T26" s="77">
        <v>0</v>
      </c>
      <c r="U26" s="78">
        <v>0</v>
      </c>
      <c r="V26" s="78">
        <v>55000</v>
      </c>
      <c r="W26" s="78">
        <v>90750</v>
      </c>
      <c r="X26" s="78">
        <v>108182</v>
      </c>
      <c r="Y26" s="78">
        <v>68063</v>
      </c>
      <c r="Z26" s="78">
        <v>90750</v>
      </c>
      <c r="AA26" s="79">
        <v>0</v>
      </c>
      <c r="AB26" s="77">
        <v>0</v>
      </c>
      <c r="AC26" s="77">
        <v>0</v>
      </c>
      <c r="AD26" s="75"/>
      <c r="AE26" s="75" t="b">
        <v>0</v>
      </c>
      <c r="AF26" s="80">
        <v>0</v>
      </c>
      <c r="AG26" s="76">
        <v>0</v>
      </c>
      <c r="AH26" s="75"/>
      <c r="AI26" s="78">
        <v>0</v>
      </c>
      <c r="AJ26" s="75" t="s">
        <v>8076</v>
      </c>
      <c r="AK26" s="75" t="s">
        <v>8077</v>
      </c>
      <c r="AL26" s="75" t="s">
        <v>35</v>
      </c>
      <c r="AM26" s="79">
        <v>0</v>
      </c>
      <c r="AN26" s="75" t="s">
        <v>37</v>
      </c>
      <c r="AO26" s="79">
        <v>1</v>
      </c>
      <c r="AP26" s="76"/>
      <c r="AQ26" s="76"/>
      <c r="AR26" s="77"/>
      <c r="AS26" s="78">
        <v>0</v>
      </c>
      <c r="AT26" s="75"/>
      <c r="AU26" s="77"/>
      <c r="AV26" s="75"/>
      <c r="AW26" s="75"/>
      <c r="AX26" s="78"/>
      <c r="AY26" s="78"/>
      <c r="AZ26" s="78"/>
      <c r="BA26" s="78"/>
      <c r="BB26" s="75"/>
      <c r="BC26" s="75"/>
      <c r="BD26" s="75"/>
      <c r="BE26" s="76"/>
      <c r="BF26" s="75"/>
      <c r="BG26" s="75"/>
      <c r="BH26" s="79"/>
    </row>
    <row r="27" spans="1:60" x14ac:dyDescent="0.25">
      <c r="A27" s="75" t="s">
        <v>8134</v>
      </c>
      <c r="B27" s="75" t="s">
        <v>8135</v>
      </c>
      <c r="C27" s="75" t="s">
        <v>8134</v>
      </c>
      <c r="D27" s="75" t="s">
        <v>8134</v>
      </c>
      <c r="E27" s="75"/>
      <c r="F27" s="75"/>
      <c r="G27" s="75" t="s">
        <v>8135</v>
      </c>
      <c r="H27" s="75" t="s">
        <v>8135</v>
      </c>
      <c r="I27" s="75" t="s">
        <v>8092</v>
      </c>
      <c r="J27" s="75"/>
      <c r="K27" s="76">
        <v>0</v>
      </c>
      <c r="L27" s="75"/>
      <c r="M27" s="75"/>
      <c r="N27" s="75" t="s">
        <v>1858</v>
      </c>
      <c r="O27" s="75" t="s">
        <v>1859</v>
      </c>
      <c r="P27" s="75" t="s">
        <v>1854</v>
      </c>
      <c r="Q27" s="75" t="s">
        <v>1854</v>
      </c>
      <c r="R27" s="75" t="s">
        <v>1854</v>
      </c>
      <c r="S27" s="75" t="s">
        <v>1854</v>
      </c>
      <c r="T27" s="77">
        <v>0</v>
      </c>
      <c r="U27" s="78">
        <v>0</v>
      </c>
      <c r="V27" s="78">
        <v>15451</v>
      </c>
      <c r="W27" s="78">
        <v>0</v>
      </c>
      <c r="X27" s="78">
        <v>0</v>
      </c>
      <c r="Y27" s="78">
        <v>0</v>
      </c>
      <c r="Z27" s="78">
        <v>0</v>
      </c>
      <c r="AA27" s="79">
        <v>0</v>
      </c>
      <c r="AB27" s="77">
        <v>0</v>
      </c>
      <c r="AC27" s="77">
        <v>0</v>
      </c>
      <c r="AD27" s="75"/>
      <c r="AE27" s="75" t="b">
        <v>0</v>
      </c>
      <c r="AF27" s="80">
        <v>0</v>
      </c>
      <c r="AG27" s="76">
        <v>129</v>
      </c>
      <c r="AH27" s="75"/>
      <c r="AI27" s="78">
        <v>6643930</v>
      </c>
      <c r="AJ27" s="75" t="s">
        <v>8076</v>
      </c>
      <c r="AK27" s="75" t="s">
        <v>8077</v>
      </c>
      <c r="AL27" s="75" t="s">
        <v>35</v>
      </c>
      <c r="AM27" s="79">
        <v>0</v>
      </c>
      <c r="AN27" s="75" t="s">
        <v>37</v>
      </c>
      <c r="AO27" s="79">
        <v>0</v>
      </c>
      <c r="AP27" s="76"/>
      <c r="AQ27" s="76"/>
      <c r="AR27" s="77"/>
      <c r="AS27" s="78">
        <v>0</v>
      </c>
      <c r="AT27" s="75"/>
      <c r="AU27" s="77"/>
      <c r="AV27" s="75"/>
      <c r="AW27" s="75"/>
      <c r="AX27" s="78"/>
      <c r="AY27" s="78"/>
      <c r="AZ27" s="78"/>
      <c r="BA27" s="78"/>
      <c r="BB27" s="75"/>
      <c r="BC27" s="75"/>
      <c r="BD27" s="75"/>
      <c r="BE27" s="76"/>
      <c r="BF27" s="75"/>
      <c r="BG27" s="75"/>
      <c r="BH27" s="79"/>
    </row>
    <row r="28" spans="1:60" x14ac:dyDescent="0.25">
      <c r="A28" s="75" t="s">
        <v>8136</v>
      </c>
      <c r="B28" s="75" t="s">
        <v>8137</v>
      </c>
      <c r="C28" s="75" t="s">
        <v>8136</v>
      </c>
      <c r="D28" s="75" t="s">
        <v>8136</v>
      </c>
      <c r="E28" s="75"/>
      <c r="F28" s="75"/>
      <c r="G28" s="75" t="s">
        <v>8137</v>
      </c>
      <c r="H28" s="75" t="s">
        <v>8137</v>
      </c>
      <c r="I28" s="75" t="s">
        <v>8105</v>
      </c>
      <c r="J28" s="75"/>
      <c r="K28" s="76">
        <v>0</v>
      </c>
      <c r="L28" s="75"/>
      <c r="M28" s="75"/>
      <c r="N28" s="75" t="s">
        <v>1858</v>
      </c>
      <c r="O28" s="75" t="s">
        <v>1859</v>
      </c>
      <c r="P28" s="75" t="s">
        <v>1854</v>
      </c>
      <c r="Q28" s="75" t="s">
        <v>1854</v>
      </c>
      <c r="R28" s="75" t="s">
        <v>1854</v>
      </c>
      <c r="S28" s="75" t="s">
        <v>1854</v>
      </c>
      <c r="T28" s="77">
        <v>0</v>
      </c>
      <c r="U28" s="78">
        <v>0</v>
      </c>
      <c r="V28" s="78">
        <v>25752</v>
      </c>
      <c r="W28" s="78">
        <v>37500</v>
      </c>
      <c r="X28" s="78">
        <v>33750</v>
      </c>
      <c r="Y28" s="78">
        <v>0</v>
      </c>
      <c r="Z28" s="78">
        <v>37500</v>
      </c>
      <c r="AA28" s="79">
        <v>0</v>
      </c>
      <c r="AB28" s="77">
        <v>0</v>
      </c>
      <c r="AC28" s="77">
        <v>0</v>
      </c>
      <c r="AD28" s="75"/>
      <c r="AE28" s="75" t="b">
        <v>0</v>
      </c>
      <c r="AF28" s="80">
        <v>0</v>
      </c>
      <c r="AG28" s="76">
        <v>1</v>
      </c>
      <c r="AH28" s="75"/>
      <c r="AI28" s="78">
        <v>1854144</v>
      </c>
      <c r="AJ28" s="75" t="s">
        <v>8076</v>
      </c>
      <c r="AK28" s="75" t="s">
        <v>8077</v>
      </c>
      <c r="AL28" s="75" t="s">
        <v>35</v>
      </c>
      <c r="AM28" s="79">
        <v>0</v>
      </c>
      <c r="AN28" s="75" t="s">
        <v>37</v>
      </c>
      <c r="AO28" s="79">
        <v>0</v>
      </c>
      <c r="AP28" s="76"/>
      <c r="AQ28" s="76"/>
      <c r="AR28" s="77"/>
      <c r="AS28" s="78">
        <v>0</v>
      </c>
      <c r="AT28" s="75"/>
      <c r="AU28" s="77"/>
      <c r="AV28" s="75"/>
      <c r="AW28" s="75"/>
      <c r="AX28" s="78"/>
      <c r="AY28" s="78"/>
      <c r="AZ28" s="78"/>
      <c r="BA28" s="78"/>
      <c r="BB28" s="75"/>
      <c r="BC28" s="75"/>
      <c r="BD28" s="75"/>
      <c r="BE28" s="76"/>
      <c r="BF28" s="75"/>
      <c r="BG28" s="75"/>
      <c r="BH28" s="79"/>
    </row>
    <row r="29" spans="1:60" x14ac:dyDescent="0.25">
      <c r="A29" s="75" t="s">
        <v>8138</v>
      </c>
      <c r="B29" s="75" t="s">
        <v>8139</v>
      </c>
      <c r="C29" s="75" t="s">
        <v>8138</v>
      </c>
      <c r="D29" s="75" t="s">
        <v>8138</v>
      </c>
      <c r="E29" s="75"/>
      <c r="F29" s="75"/>
      <c r="G29" s="75" t="s">
        <v>8139</v>
      </c>
      <c r="H29" s="75" t="s">
        <v>8139</v>
      </c>
      <c r="I29" s="75" t="s">
        <v>8105</v>
      </c>
      <c r="J29" s="75"/>
      <c r="K29" s="76">
        <v>0</v>
      </c>
      <c r="L29" s="75"/>
      <c r="M29" s="75"/>
      <c r="N29" s="75" t="s">
        <v>1858</v>
      </c>
      <c r="O29" s="75" t="s">
        <v>1859</v>
      </c>
      <c r="P29" s="75" t="s">
        <v>1854</v>
      </c>
      <c r="Q29" s="75" t="s">
        <v>1854</v>
      </c>
      <c r="R29" s="75" t="s">
        <v>1854</v>
      </c>
      <c r="S29" s="75" t="s">
        <v>1854</v>
      </c>
      <c r="T29" s="77">
        <v>0</v>
      </c>
      <c r="U29" s="78">
        <v>0</v>
      </c>
      <c r="V29" s="78">
        <v>51504</v>
      </c>
      <c r="W29" s="78">
        <v>0</v>
      </c>
      <c r="X29" s="78">
        <v>0</v>
      </c>
      <c r="Y29" s="78">
        <v>0</v>
      </c>
      <c r="Z29" s="78">
        <v>0</v>
      </c>
      <c r="AA29" s="79">
        <v>0</v>
      </c>
      <c r="AB29" s="77">
        <v>0</v>
      </c>
      <c r="AC29" s="77">
        <v>0</v>
      </c>
      <c r="AD29" s="75"/>
      <c r="AE29" s="75" t="b">
        <v>0</v>
      </c>
      <c r="AF29" s="80">
        <v>0</v>
      </c>
      <c r="AG29" s="76">
        <v>2</v>
      </c>
      <c r="AH29" s="75"/>
      <c r="AI29" s="78">
        <v>0</v>
      </c>
      <c r="AJ29" s="75" t="s">
        <v>8076</v>
      </c>
      <c r="AK29" s="75" t="s">
        <v>8077</v>
      </c>
      <c r="AL29" s="75" t="s">
        <v>35</v>
      </c>
      <c r="AM29" s="79">
        <v>0</v>
      </c>
      <c r="AN29" s="75" t="s">
        <v>37</v>
      </c>
      <c r="AO29" s="79">
        <v>0</v>
      </c>
      <c r="AP29" s="76"/>
      <c r="AQ29" s="76"/>
      <c r="AR29" s="77"/>
      <c r="AS29" s="78">
        <v>0</v>
      </c>
      <c r="AT29" s="75"/>
      <c r="AU29" s="77"/>
      <c r="AV29" s="75"/>
      <c r="AW29" s="75"/>
      <c r="AX29" s="78"/>
      <c r="AY29" s="78"/>
      <c r="AZ29" s="78"/>
      <c r="BA29" s="78"/>
      <c r="BB29" s="75"/>
      <c r="BC29" s="75"/>
      <c r="BD29" s="75"/>
      <c r="BE29" s="76"/>
      <c r="BF29" s="75"/>
      <c r="BG29" s="75"/>
      <c r="BH29" s="79"/>
    </row>
    <row r="30" spans="1:60" x14ac:dyDescent="0.25">
      <c r="A30" s="75" t="s">
        <v>8140</v>
      </c>
      <c r="B30" s="75" t="s">
        <v>8141</v>
      </c>
      <c r="C30" s="75" t="s">
        <v>8140</v>
      </c>
      <c r="D30" s="75" t="s">
        <v>8140</v>
      </c>
      <c r="E30" s="75"/>
      <c r="F30" s="75"/>
      <c r="G30" s="75" t="s">
        <v>8141</v>
      </c>
      <c r="H30" s="75" t="s">
        <v>8141</v>
      </c>
      <c r="I30" s="75" t="s">
        <v>8092</v>
      </c>
      <c r="J30" s="75"/>
      <c r="K30" s="76">
        <v>0</v>
      </c>
      <c r="L30" s="75"/>
      <c r="M30" s="75"/>
      <c r="N30" s="75" t="s">
        <v>1858</v>
      </c>
      <c r="O30" s="75" t="s">
        <v>1859</v>
      </c>
      <c r="P30" s="75" t="s">
        <v>1854</v>
      </c>
      <c r="Q30" s="75" t="s">
        <v>1854</v>
      </c>
      <c r="R30" s="75" t="s">
        <v>1854</v>
      </c>
      <c r="S30" s="75" t="s">
        <v>1854</v>
      </c>
      <c r="T30" s="77">
        <v>0</v>
      </c>
      <c r="U30" s="78">
        <v>0</v>
      </c>
      <c r="V30" s="78">
        <v>17504</v>
      </c>
      <c r="W30" s="78">
        <v>30645</v>
      </c>
      <c r="X30" s="78">
        <v>24516</v>
      </c>
      <c r="Y30" s="78">
        <v>0</v>
      </c>
      <c r="Z30" s="78">
        <v>0</v>
      </c>
      <c r="AA30" s="79">
        <v>0</v>
      </c>
      <c r="AB30" s="77">
        <v>0</v>
      </c>
      <c r="AC30" s="77">
        <v>0</v>
      </c>
      <c r="AD30" s="75"/>
      <c r="AE30" s="75" t="b">
        <v>0</v>
      </c>
      <c r="AF30" s="80">
        <v>0</v>
      </c>
      <c r="AG30" s="76">
        <v>1</v>
      </c>
      <c r="AH30" s="75"/>
      <c r="AI30" s="78">
        <v>0</v>
      </c>
      <c r="AJ30" s="75" t="s">
        <v>8076</v>
      </c>
      <c r="AK30" s="75" t="s">
        <v>8077</v>
      </c>
      <c r="AL30" s="75" t="s">
        <v>35</v>
      </c>
      <c r="AM30" s="79">
        <v>0</v>
      </c>
      <c r="AN30" s="75" t="s">
        <v>37</v>
      </c>
      <c r="AO30" s="79">
        <v>0</v>
      </c>
      <c r="AP30" s="76"/>
      <c r="AQ30" s="76"/>
      <c r="AR30" s="77"/>
      <c r="AS30" s="78">
        <v>0</v>
      </c>
      <c r="AT30" s="75"/>
      <c r="AU30" s="77"/>
      <c r="AV30" s="75"/>
      <c r="AW30" s="75"/>
      <c r="AX30" s="78"/>
      <c r="AY30" s="78"/>
      <c r="AZ30" s="78"/>
      <c r="BA30" s="78"/>
      <c r="BB30" s="75"/>
      <c r="BC30" s="75"/>
      <c r="BD30" s="75"/>
      <c r="BE30" s="76"/>
      <c r="BF30" s="75"/>
      <c r="BG30" s="75"/>
      <c r="BH30" s="79"/>
    </row>
    <row r="31" spans="1:60" x14ac:dyDescent="0.25">
      <c r="A31" s="75" t="s">
        <v>8142</v>
      </c>
      <c r="B31" s="75" t="s">
        <v>8143</v>
      </c>
      <c r="C31" s="75" t="s">
        <v>8142</v>
      </c>
      <c r="D31" s="75" t="s">
        <v>8142</v>
      </c>
      <c r="E31" s="75"/>
      <c r="F31" s="75"/>
      <c r="G31" s="75" t="s">
        <v>8143</v>
      </c>
      <c r="H31" s="75" t="s">
        <v>8143</v>
      </c>
      <c r="I31" s="75" t="s">
        <v>8120</v>
      </c>
      <c r="J31" s="75"/>
      <c r="K31" s="76">
        <v>0</v>
      </c>
      <c r="L31" s="75"/>
      <c r="M31" s="75"/>
      <c r="N31" s="75" t="s">
        <v>1858</v>
      </c>
      <c r="O31" s="75" t="s">
        <v>1859</v>
      </c>
      <c r="P31" s="75" t="s">
        <v>1854</v>
      </c>
      <c r="Q31" s="75" t="s">
        <v>1854</v>
      </c>
      <c r="R31" s="75" t="s">
        <v>1854</v>
      </c>
      <c r="S31" s="75" t="s">
        <v>1854</v>
      </c>
      <c r="T31" s="77">
        <v>0</v>
      </c>
      <c r="U31" s="78">
        <v>0</v>
      </c>
      <c r="V31" s="78">
        <v>0</v>
      </c>
      <c r="W31" s="78">
        <v>0</v>
      </c>
      <c r="X31" s="78">
        <v>0</v>
      </c>
      <c r="Y31" s="78">
        <v>0</v>
      </c>
      <c r="Z31" s="78">
        <v>0</v>
      </c>
      <c r="AA31" s="79">
        <v>0</v>
      </c>
      <c r="AB31" s="77">
        <v>0</v>
      </c>
      <c r="AC31" s="77">
        <v>0</v>
      </c>
      <c r="AD31" s="75"/>
      <c r="AE31" s="75" t="b">
        <v>0</v>
      </c>
      <c r="AF31" s="80">
        <v>0</v>
      </c>
      <c r="AG31" s="76">
        <v>0</v>
      </c>
      <c r="AH31" s="75"/>
      <c r="AI31" s="78">
        <v>0</v>
      </c>
      <c r="AJ31" s="75" t="s">
        <v>8076</v>
      </c>
      <c r="AK31" s="75" t="s">
        <v>8077</v>
      </c>
      <c r="AL31" s="75" t="s">
        <v>35</v>
      </c>
      <c r="AM31" s="79">
        <v>0</v>
      </c>
      <c r="AN31" s="75" t="s">
        <v>37</v>
      </c>
      <c r="AO31" s="79">
        <v>0</v>
      </c>
      <c r="AP31" s="76"/>
      <c r="AQ31" s="76"/>
      <c r="AR31" s="77"/>
      <c r="AS31" s="78">
        <v>0</v>
      </c>
      <c r="AT31" s="75"/>
      <c r="AU31" s="77"/>
      <c r="AV31" s="75"/>
      <c r="AW31" s="75"/>
      <c r="AX31" s="78"/>
      <c r="AY31" s="78"/>
      <c r="AZ31" s="78"/>
      <c r="BA31" s="78"/>
      <c r="BB31" s="75"/>
      <c r="BC31" s="75"/>
      <c r="BD31" s="75"/>
      <c r="BE31" s="76"/>
      <c r="BF31" s="75"/>
      <c r="BG31" s="75"/>
      <c r="BH31" s="79"/>
    </row>
    <row r="32" spans="1:60" x14ac:dyDescent="0.25">
      <c r="A32" s="75" t="s">
        <v>8144</v>
      </c>
      <c r="B32" s="75" t="s">
        <v>8145</v>
      </c>
      <c r="C32" s="75" t="s">
        <v>8144</v>
      </c>
      <c r="D32" s="75" t="s">
        <v>8144</v>
      </c>
      <c r="E32" s="75"/>
      <c r="F32" s="75"/>
      <c r="G32" s="75" t="s">
        <v>8145</v>
      </c>
      <c r="H32" s="75" t="s">
        <v>8145</v>
      </c>
      <c r="I32" s="75" t="s">
        <v>8120</v>
      </c>
      <c r="J32" s="75"/>
      <c r="K32" s="76">
        <v>0</v>
      </c>
      <c r="L32" s="75"/>
      <c r="M32" s="75"/>
      <c r="N32" s="75" t="s">
        <v>1858</v>
      </c>
      <c r="O32" s="75" t="s">
        <v>1859</v>
      </c>
      <c r="P32" s="75" t="s">
        <v>1854</v>
      </c>
      <c r="Q32" s="75" t="s">
        <v>1854</v>
      </c>
      <c r="R32" s="75" t="s">
        <v>1854</v>
      </c>
      <c r="S32" s="75" t="s">
        <v>1854</v>
      </c>
      <c r="T32" s="77">
        <v>0</v>
      </c>
      <c r="U32" s="78">
        <v>0</v>
      </c>
      <c r="V32" s="78">
        <v>18728</v>
      </c>
      <c r="W32" s="78">
        <v>0</v>
      </c>
      <c r="X32" s="78">
        <v>0</v>
      </c>
      <c r="Y32" s="78">
        <v>0</v>
      </c>
      <c r="Z32" s="78">
        <v>0</v>
      </c>
      <c r="AA32" s="79">
        <v>0</v>
      </c>
      <c r="AB32" s="77">
        <v>0</v>
      </c>
      <c r="AC32" s="77">
        <v>0</v>
      </c>
      <c r="AD32" s="75"/>
      <c r="AE32" s="75" t="b">
        <v>0</v>
      </c>
      <c r="AF32" s="80">
        <v>0</v>
      </c>
      <c r="AG32" s="76">
        <v>20</v>
      </c>
      <c r="AH32" s="75"/>
      <c r="AI32" s="78">
        <v>0</v>
      </c>
      <c r="AJ32" s="75" t="s">
        <v>8076</v>
      </c>
      <c r="AK32" s="75" t="s">
        <v>8077</v>
      </c>
      <c r="AL32" s="75" t="s">
        <v>35</v>
      </c>
      <c r="AM32" s="79">
        <v>0</v>
      </c>
      <c r="AN32" s="75" t="s">
        <v>37</v>
      </c>
      <c r="AO32" s="79">
        <v>0</v>
      </c>
      <c r="AP32" s="76"/>
      <c r="AQ32" s="76"/>
      <c r="AR32" s="77"/>
      <c r="AS32" s="78">
        <v>0</v>
      </c>
      <c r="AT32" s="75"/>
      <c r="AU32" s="77"/>
      <c r="AV32" s="75"/>
      <c r="AW32" s="75"/>
      <c r="AX32" s="78"/>
      <c r="AY32" s="78"/>
      <c r="AZ32" s="78"/>
      <c r="BA32" s="78"/>
      <c r="BB32" s="75"/>
      <c r="BC32" s="75"/>
      <c r="BD32" s="75"/>
      <c r="BE32" s="76"/>
      <c r="BF32" s="75"/>
      <c r="BG32" s="75"/>
      <c r="BH32" s="79"/>
    </row>
    <row r="33" spans="1:60" x14ac:dyDescent="0.25">
      <c r="A33" s="75" t="s">
        <v>8146</v>
      </c>
      <c r="B33" s="75" t="s">
        <v>8147</v>
      </c>
      <c r="C33" s="75" t="s">
        <v>8146</v>
      </c>
      <c r="D33" s="75" t="s">
        <v>8146</v>
      </c>
      <c r="E33" s="75"/>
      <c r="F33" s="75"/>
      <c r="G33" s="75" t="s">
        <v>8147</v>
      </c>
      <c r="H33" s="75" t="s">
        <v>8147</v>
      </c>
      <c r="I33" s="75" t="s">
        <v>8105</v>
      </c>
      <c r="J33" s="75"/>
      <c r="K33" s="76">
        <v>0</v>
      </c>
      <c r="L33" s="75"/>
      <c r="M33" s="75"/>
      <c r="N33" s="75" t="s">
        <v>1858</v>
      </c>
      <c r="O33" s="75" t="s">
        <v>1859</v>
      </c>
      <c r="P33" s="75" t="s">
        <v>1854</v>
      </c>
      <c r="Q33" s="75" t="s">
        <v>1854</v>
      </c>
      <c r="R33" s="75" t="s">
        <v>1854</v>
      </c>
      <c r="S33" s="75" t="s">
        <v>1854</v>
      </c>
      <c r="T33" s="77">
        <v>0</v>
      </c>
      <c r="U33" s="78">
        <v>0</v>
      </c>
      <c r="V33" s="78">
        <v>18728</v>
      </c>
      <c r="W33" s="78">
        <v>0</v>
      </c>
      <c r="X33" s="78">
        <v>0</v>
      </c>
      <c r="Y33" s="78">
        <v>0</v>
      </c>
      <c r="Z33" s="78">
        <v>0</v>
      </c>
      <c r="AA33" s="79">
        <v>0</v>
      </c>
      <c r="AB33" s="77">
        <v>0</v>
      </c>
      <c r="AC33" s="77">
        <v>0</v>
      </c>
      <c r="AD33" s="75"/>
      <c r="AE33" s="75" t="b">
        <v>0</v>
      </c>
      <c r="AF33" s="80">
        <v>0</v>
      </c>
      <c r="AG33" s="76">
        <v>40</v>
      </c>
      <c r="AH33" s="75"/>
      <c r="AI33" s="78">
        <v>0</v>
      </c>
      <c r="AJ33" s="75" t="s">
        <v>8076</v>
      </c>
      <c r="AK33" s="75" t="s">
        <v>8077</v>
      </c>
      <c r="AL33" s="75" t="s">
        <v>35</v>
      </c>
      <c r="AM33" s="79">
        <v>0</v>
      </c>
      <c r="AN33" s="75" t="s">
        <v>37</v>
      </c>
      <c r="AO33" s="79">
        <v>0</v>
      </c>
      <c r="AP33" s="76"/>
      <c r="AQ33" s="76"/>
      <c r="AR33" s="77"/>
      <c r="AS33" s="78">
        <v>0</v>
      </c>
      <c r="AT33" s="75"/>
      <c r="AU33" s="77"/>
      <c r="AV33" s="75"/>
      <c r="AW33" s="75"/>
      <c r="AX33" s="78"/>
      <c r="AY33" s="78"/>
      <c r="AZ33" s="78"/>
      <c r="BA33" s="78"/>
      <c r="BB33" s="75"/>
      <c r="BC33" s="75"/>
      <c r="BD33" s="75"/>
      <c r="BE33" s="76"/>
      <c r="BF33" s="75"/>
      <c r="BG33" s="75"/>
      <c r="BH33" s="79"/>
    </row>
    <row r="34" spans="1:60" x14ac:dyDescent="0.25">
      <c r="A34" s="75" t="s">
        <v>8148</v>
      </c>
      <c r="B34" s="75" t="s">
        <v>8149</v>
      </c>
      <c r="C34" s="75" t="s">
        <v>8148</v>
      </c>
      <c r="D34" s="75" t="s">
        <v>8148</v>
      </c>
      <c r="E34" s="75"/>
      <c r="F34" s="75"/>
      <c r="G34" s="75" t="s">
        <v>8149</v>
      </c>
      <c r="H34" s="75" t="s">
        <v>8149</v>
      </c>
      <c r="I34" s="75" t="s">
        <v>8105</v>
      </c>
      <c r="J34" s="75"/>
      <c r="K34" s="76">
        <v>0</v>
      </c>
      <c r="L34" s="75"/>
      <c r="M34" s="75"/>
      <c r="N34" s="75" t="s">
        <v>1858</v>
      </c>
      <c r="O34" s="75" t="s">
        <v>1859</v>
      </c>
      <c r="P34" s="75" t="s">
        <v>1854</v>
      </c>
      <c r="Q34" s="75" t="s">
        <v>1854</v>
      </c>
      <c r="R34" s="75" t="s">
        <v>1854</v>
      </c>
      <c r="S34" s="75" t="s">
        <v>1854</v>
      </c>
      <c r="T34" s="77">
        <v>0</v>
      </c>
      <c r="U34" s="78">
        <v>0</v>
      </c>
      <c r="V34" s="78">
        <v>0</v>
      </c>
      <c r="W34" s="78">
        <v>0</v>
      </c>
      <c r="X34" s="78">
        <v>0</v>
      </c>
      <c r="Y34" s="78">
        <v>0</v>
      </c>
      <c r="Z34" s="78">
        <v>0</v>
      </c>
      <c r="AA34" s="79">
        <v>0</v>
      </c>
      <c r="AB34" s="77">
        <v>0</v>
      </c>
      <c r="AC34" s="77">
        <v>0</v>
      </c>
      <c r="AD34" s="75"/>
      <c r="AE34" s="75" t="b">
        <v>0</v>
      </c>
      <c r="AF34" s="80">
        <v>0</v>
      </c>
      <c r="AG34" s="76">
        <v>0</v>
      </c>
      <c r="AH34" s="75"/>
      <c r="AI34" s="78">
        <v>0</v>
      </c>
      <c r="AJ34" s="75" t="s">
        <v>8076</v>
      </c>
      <c r="AK34" s="75" t="s">
        <v>8077</v>
      </c>
      <c r="AL34" s="75" t="s">
        <v>35</v>
      </c>
      <c r="AM34" s="79">
        <v>0</v>
      </c>
      <c r="AN34" s="75" t="s">
        <v>37</v>
      </c>
      <c r="AO34" s="79">
        <v>0</v>
      </c>
      <c r="AP34" s="76"/>
      <c r="AQ34" s="76"/>
      <c r="AR34" s="77"/>
      <c r="AS34" s="78">
        <v>0</v>
      </c>
      <c r="AT34" s="75"/>
      <c r="AU34" s="77"/>
      <c r="AV34" s="75"/>
      <c r="AW34" s="75"/>
      <c r="AX34" s="78"/>
      <c r="AY34" s="78"/>
      <c r="AZ34" s="78"/>
      <c r="BA34" s="78"/>
      <c r="BB34" s="75"/>
      <c r="BC34" s="75"/>
      <c r="BD34" s="75"/>
      <c r="BE34" s="76"/>
      <c r="BF34" s="75"/>
      <c r="BG34" s="75"/>
      <c r="BH34" s="79"/>
    </row>
    <row r="35" spans="1:60" x14ac:dyDescent="0.25">
      <c r="A35" s="75" t="s">
        <v>8150</v>
      </c>
      <c r="B35" s="75" t="s">
        <v>8151</v>
      </c>
      <c r="C35" s="75" t="s">
        <v>8150</v>
      </c>
      <c r="D35" s="75" t="s">
        <v>8150</v>
      </c>
      <c r="E35" s="75"/>
      <c r="F35" s="75"/>
      <c r="G35" s="75" t="s">
        <v>8151</v>
      </c>
      <c r="H35" s="75" t="s">
        <v>8151</v>
      </c>
      <c r="I35" s="75" t="s">
        <v>8092</v>
      </c>
      <c r="J35" s="75"/>
      <c r="K35" s="76">
        <v>0</v>
      </c>
      <c r="L35" s="75"/>
      <c r="M35" s="75"/>
      <c r="N35" s="75" t="s">
        <v>1858</v>
      </c>
      <c r="O35" s="75" t="s">
        <v>1859</v>
      </c>
      <c r="P35" s="75" t="s">
        <v>1854</v>
      </c>
      <c r="Q35" s="75" t="s">
        <v>1854</v>
      </c>
      <c r="R35" s="75" t="s">
        <v>1854</v>
      </c>
      <c r="S35" s="75" t="s">
        <v>1854</v>
      </c>
      <c r="T35" s="77">
        <v>0</v>
      </c>
      <c r="U35" s="78">
        <v>0</v>
      </c>
      <c r="V35" s="78">
        <v>18288</v>
      </c>
      <c r="W35" s="78">
        <v>31977</v>
      </c>
      <c r="X35" s="78">
        <v>25582</v>
      </c>
      <c r="Y35" s="78">
        <v>0</v>
      </c>
      <c r="Z35" s="78">
        <v>0</v>
      </c>
      <c r="AA35" s="79">
        <v>0</v>
      </c>
      <c r="AB35" s="77">
        <v>0</v>
      </c>
      <c r="AC35" s="77">
        <v>0</v>
      </c>
      <c r="AD35" s="75"/>
      <c r="AE35" s="75" t="b">
        <v>0</v>
      </c>
      <c r="AF35" s="80">
        <v>0</v>
      </c>
      <c r="AG35" s="76">
        <v>7</v>
      </c>
      <c r="AH35" s="75"/>
      <c r="AI35" s="78">
        <v>0</v>
      </c>
      <c r="AJ35" s="75" t="s">
        <v>8076</v>
      </c>
      <c r="AK35" s="75" t="s">
        <v>8077</v>
      </c>
      <c r="AL35" s="75" t="s">
        <v>35</v>
      </c>
      <c r="AM35" s="79">
        <v>0</v>
      </c>
      <c r="AN35" s="75" t="s">
        <v>37</v>
      </c>
      <c r="AO35" s="79">
        <v>0</v>
      </c>
      <c r="AP35" s="76"/>
      <c r="AQ35" s="76"/>
      <c r="AR35" s="77"/>
      <c r="AS35" s="78">
        <v>0</v>
      </c>
      <c r="AT35" s="75"/>
      <c r="AU35" s="77"/>
      <c r="AV35" s="75"/>
      <c r="AW35" s="75"/>
      <c r="AX35" s="78"/>
      <c r="AY35" s="78"/>
      <c r="AZ35" s="78"/>
      <c r="BA35" s="78"/>
      <c r="BB35" s="75"/>
      <c r="BC35" s="75"/>
      <c r="BD35" s="75"/>
      <c r="BE35" s="76"/>
      <c r="BF35" s="75"/>
      <c r="BG35" s="75"/>
      <c r="BH35" s="79"/>
    </row>
    <row r="36" spans="1:60" x14ac:dyDescent="0.25">
      <c r="A36" s="75" t="s">
        <v>8152</v>
      </c>
      <c r="B36" s="75" t="s">
        <v>8153</v>
      </c>
      <c r="C36" s="75" t="s">
        <v>8152</v>
      </c>
      <c r="D36" s="75" t="s">
        <v>8152</v>
      </c>
      <c r="E36" s="75"/>
      <c r="F36" s="75"/>
      <c r="G36" s="75" t="s">
        <v>8153</v>
      </c>
      <c r="H36" s="75" t="s">
        <v>8153</v>
      </c>
      <c r="I36" s="75"/>
      <c r="J36" s="75"/>
      <c r="K36" s="76">
        <v>0</v>
      </c>
      <c r="L36" s="75"/>
      <c r="M36" s="75"/>
      <c r="N36" s="75"/>
      <c r="O36" s="75"/>
      <c r="P36" s="75"/>
      <c r="Q36" s="75"/>
      <c r="R36" s="75"/>
      <c r="S36" s="75"/>
      <c r="T36" s="77">
        <v>0</v>
      </c>
      <c r="U36" s="78">
        <v>0</v>
      </c>
      <c r="V36" s="78">
        <v>0</v>
      </c>
      <c r="W36" s="78">
        <v>0</v>
      </c>
      <c r="X36" s="78">
        <v>0</v>
      </c>
      <c r="Y36" s="78">
        <v>0</v>
      </c>
      <c r="Z36" s="78">
        <v>0</v>
      </c>
      <c r="AA36" s="79">
        <v>0</v>
      </c>
      <c r="AB36" s="77"/>
      <c r="AC36" s="77"/>
      <c r="AD36" s="75"/>
      <c r="AE36" s="75" t="b">
        <v>0</v>
      </c>
      <c r="AF36" s="80">
        <v>0</v>
      </c>
      <c r="AG36" s="76">
        <v>0</v>
      </c>
      <c r="AH36" s="75"/>
      <c r="AI36" s="78">
        <v>0</v>
      </c>
      <c r="AJ36" s="75" t="s">
        <v>35</v>
      </c>
      <c r="AK36" s="75" t="s">
        <v>8082</v>
      </c>
      <c r="AL36" s="75" t="s">
        <v>35</v>
      </c>
      <c r="AM36" s="79">
        <v>0</v>
      </c>
      <c r="AN36" s="75" t="s">
        <v>37</v>
      </c>
      <c r="AO36" s="79">
        <v>0</v>
      </c>
      <c r="AP36" s="76"/>
      <c r="AQ36" s="76"/>
      <c r="AR36" s="77">
        <v>0</v>
      </c>
      <c r="AS36" s="78"/>
      <c r="AT36" s="75"/>
      <c r="AU36" s="77"/>
      <c r="AV36" s="75"/>
      <c r="AW36" s="75"/>
      <c r="AX36" s="78"/>
      <c r="AY36" s="78"/>
      <c r="AZ36" s="78"/>
      <c r="BA36" s="78"/>
      <c r="BB36" s="75"/>
      <c r="BC36" s="75"/>
      <c r="BD36" s="75"/>
      <c r="BE36" s="76"/>
      <c r="BF36" s="75"/>
      <c r="BG36" s="75"/>
      <c r="BH36" s="79"/>
    </row>
    <row r="37" spans="1:60" x14ac:dyDescent="0.25">
      <c r="A37" s="75" t="s">
        <v>8154</v>
      </c>
      <c r="B37" s="75" t="s">
        <v>8155</v>
      </c>
      <c r="C37" s="75" t="s">
        <v>8154</v>
      </c>
      <c r="D37" s="75" t="s">
        <v>8154</v>
      </c>
      <c r="E37" s="75"/>
      <c r="F37" s="75"/>
      <c r="G37" s="75" t="s">
        <v>8155</v>
      </c>
      <c r="H37" s="75" t="s">
        <v>8155</v>
      </c>
      <c r="I37" s="75"/>
      <c r="J37" s="75"/>
      <c r="K37" s="76">
        <v>0</v>
      </c>
      <c r="L37" s="75"/>
      <c r="M37" s="75"/>
      <c r="N37" s="75"/>
      <c r="O37" s="75"/>
      <c r="P37" s="75"/>
      <c r="Q37" s="75"/>
      <c r="R37" s="75"/>
      <c r="S37" s="75"/>
      <c r="T37" s="77">
        <v>0</v>
      </c>
      <c r="U37" s="78">
        <v>0</v>
      </c>
      <c r="V37" s="78">
        <v>0</v>
      </c>
      <c r="W37" s="78">
        <v>0</v>
      </c>
      <c r="X37" s="78">
        <v>0</v>
      </c>
      <c r="Y37" s="78">
        <v>0</v>
      </c>
      <c r="Z37" s="78">
        <v>0</v>
      </c>
      <c r="AA37" s="79">
        <v>0</v>
      </c>
      <c r="AB37" s="77"/>
      <c r="AC37" s="77"/>
      <c r="AD37" s="75"/>
      <c r="AE37" s="75" t="b">
        <v>0</v>
      </c>
      <c r="AF37" s="80">
        <v>0</v>
      </c>
      <c r="AG37" s="76">
        <v>0</v>
      </c>
      <c r="AH37" s="75"/>
      <c r="AI37" s="78">
        <v>0</v>
      </c>
      <c r="AJ37" s="75" t="s">
        <v>8156</v>
      </c>
      <c r="AK37" s="75" t="s">
        <v>8082</v>
      </c>
      <c r="AL37" s="75" t="s">
        <v>35</v>
      </c>
      <c r="AM37" s="79">
        <v>0</v>
      </c>
      <c r="AN37" s="75" t="s">
        <v>37</v>
      </c>
      <c r="AO37" s="79">
        <v>0</v>
      </c>
      <c r="AP37" s="76"/>
      <c r="AQ37" s="76"/>
      <c r="AR37" s="77">
        <v>0</v>
      </c>
      <c r="AS37" s="78"/>
      <c r="AT37" s="75"/>
      <c r="AU37" s="77"/>
      <c r="AV37" s="75"/>
      <c r="AW37" s="75"/>
      <c r="AX37" s="78"/>
      <c r="AY37" s="78"/>
      <c r="AZ37" s="78"/>
      <c r="BA37" s="78"/>
      <c r="BB37" s="75"/>
      <c r="BC37" s="75"/>
      <c r="BD37" s="75"/>
      <c r="BE37" s="76"/>
      <c r="BF37" s="75"/>
      <c r="BG37" s="75"/>
      <c r="BH37" s="79"/>
    </row>
    <row r="38" spans="1:60" x14ac:dyDescent="0.25">
      <c r="A38" s="75" t="s">
        <v>8157</v>
      </c>
      <c r="B38" s="75" t="s">
        <v>8158</v>
      </c>
      <c r="C38" s="75" t="s">
        <v>8157</v>
      </c>
      <c r="D38" s="75" t="s">
        <v>8157</v>
      </c>
      <c r="E38" s="75"/>
      <c r="F38" s="75"/>
      <c r="G38" s="75" t="s">
        <v>8158</v>
      </c>
      <c r="H38" s="75" t="s">
        <v>8158</v>
      </c>
      <c r="I38" s="75"/>
      <c r="J38" s="75"/>
      <c r="K38" s="76">
        <v>0</v>
      </c>
      <c r="L38" s="75"/>
      <c r="M38" s="75"/>
      <c r="N38" s="75"/>
      <c r="O38" s="75"/>
      <c r="P38" s="75"/>
      <c r="Q38" s="75"/>
      <c r="R38" s="75"/>
      <c r="S38" s="75"/>
      <c r="T38" s="77">
        <v>0</v>
      </c>
      <c r="U38" s="78">
        <v>0</v>
      </c>
      <c r="V38" s="78">
        <v>0</v>
      </c>
      <c r="W38" s="78">
        <v>0</v>
      </c>
      <c r="X38" s="78">
        <v>0</v>
      </c>
      <c r="Y38" s="78">
        <v>0</v>
      </c>
      <c r="Z38" s="78">
        <v>0</v>
      </c>
      <c r="AA38" s="79">
        <v>0</v>
      </c>
      <c r="AB38" s="77"/>
      <c r="AC38" s="77"/>
      <c r="AD38" s="75"/>
      <c r="AE38" s="75" t="b">
        <v>0</v>
      </c>
      <c r="AF38" s="80">
        <v>0</v>
      </c>
      <c r="AG38" s="76">
        <v>0</v>
      </c>
      <c r="AH38" s="75"/>
      <c r="AI38" s="78">
        <v>0</v>
      </c>
      <c r="AJ38" s="75" t="s">
        <v>35</v>
      </c>
      <c r="AK38" s="75" t="s">
        <v>8082</v>
      </c>
      <c r="AL38" s="75" t="s">
        <v>35</v>
      </c>
      <c r="AM38" s="79">
        <v>0</v>
      </c>
      <c r="AN38" s="75" t="s">
        <v>37</v>
      </c>
      <c r="AO38" s="79">
        <v>0</v>
      </c>
      <c r="AP38" s="76"/>
      <c r="AQ38" s="76"/>
      <c r="AR38" s="77">
        <v>0</v>
      </c>
      <c r="AS38" s="78"/>
      <c r="AT38" s="75"/>
      <c r="AU38" s="77"/>
      <c r="AV38" s="75"/>
      <c r="AW38" s="75"/>
      <c r="AX38" s="78"/>
      <c r="AY38" s="78"/>
      <c r="AZ38" s="78"/>
      <c r="BA38" s="78"/>
      <c r="BB38" s="75"/>
      <c r="BC38" s="75"/>
      <c r="BD38" s="75"/>
      <c r="BE38" s="76"/>
      <c r="BF38" s="75"/>
      <c r="BG38" s="75"/>
      <c r="BH38" s="79"/>
    </row>
    <row r="39" spans="1:60" x14ac:dyDescent="0.25">
      <c r="A39" s="75" t="s">
        <v>8159</v>
      </c>
      <c r="B39" s="75" t="s">
        <v>8160</v>
      </c>
      <c r="C39" s="75" t="s">
        <v>8159</v>
      </c>
      <c r="D39" s="75" t="s">
        <v>8159</v>
      </c>
      <c r="E39" s="75"/>
      <c r="F39" s="75"/>
      <c r="G39" s="75" t="s">
        <v>8160</v>
      </c>
      <c r="H39" s="75" t="s">
        <v>8160</v>
      </c>
      <c r="I39" s="75"/>
      <c r="J39" s="75"/>
      <c r="K39" s="76">
        <v>0</v>
      </c>
      <c r="L39" s="75"/>
      <c r="M39" s="75"/>
      <c r="N39" s="75"/>
      <c r="O39" s="75" t="s">
        <v>1859</v>
      </c>
      <c r="P39" s="75" t="s">
        <v>1854</v>
      </c>
      <c r="Q39" s="75" t="s">
        <v>1854</v>
      </c>
      <c r="R39" s="75" t="s">
        <v>1854</v>
      </c>
      <c r="S39" s="75" t="s">
        <v>1854</v>
      </c>
      <c r="T39" s="77">
        <v>0</v>
      </c>
      <c r="U39" s="78">
        <v>0</v>
      </c>
      <c r="V39" s="78">
        <v>0</v>
      </c>
      <c r="W39" s="78">
        <v>0</v>
      </c>
      <c r="X39" s="78">
        <v>0</v>
      </c>
      <c r="Y39" s="78">
        <v>0</v>
      </c>
      <c r="Z39" s="78">
        <v>0</v>
      </c>
      <c r="AA39" s="79">
        <v>0</v>
      </c>
      <c r="AB39" s="77">
        <v>0</v>
      </c>
      <c r="AC39" s="77">
        <v>0</v>
      </c>
      <c r="AD39" s="75"/>
      <c r="AE39" s="75" t="b">
        <v>0</v>
      </c>
      <c r="AF39" s="80">
        <v>0</v>
      </c>
      <c r="AG39" s="76">
        <v>0</v>
      </c>
      <c r="AH39" s="75"/>
      <c r="AI39" s="78">
        <v>0</v>
      </c>
      <c r="AJ39" s="75" t="s">
        <v>35</v>
      </c>
      <c r="AK39" s="75" t="s">
        <v>8082</v>
      </c>
      <c r="AL39" s="75" t="s">
        <v>35</v>
      </c>
      <c r="AM39" s="79">
        <v>0</v>
      </c>
      <c r="AN39" s="75" t="s">
        <v>8161</v>
      </c>
      <c r="AO39" s="79">
        <v>0</v>
      </c>
      <c r="AP39" s="76"/>
      <c r="AQ39" s="76"/>
      <c r="AR39" s="77"/>
      <c r="AS39" s="78">
        <v>0</v>
      </c>
      <c r="AT39" s="75"/>
      <c r="AU39" s="77"/>
      <c r="AV39" s="75"/>
      <c r="AW39" s="75"/>
      <c r="AX39" s="78"/>
      <c r="AY39" s="78"/>
      <c r="AZ39" s="78"/>
      <c r="BA39" s="78"/>
      <c r="BB39" s="75"/>
      <c r="BC39" s="75"/>
      <c r="BD39" s="75"/>
      <c r="BE39" s="76"/>
      <c r="BF39" s="75"/>
      <c r="BG39" s="75"/>
      <c r="BH39" s="79"/>
    </row>
    <row r="40" spans="1:60" x14ac:dyDescent="0.25">
      <c r="A40" s="75" t="s">
        <v>8162</v>
      </c>
      <c r="B40" s="75" t="s">
        <v>8163</v>
      </c>
      <c r="C40" s="75" t="s">
        <v>8162</v>
      </c>
      <c r="D40" s="75" t="s">
        <v>8162</v>
      </c>
      <c r="E40" s="75"/>
      <c r="F40" s="75"/>
      <c r="G40" s="75" t="s">
        <v>8163</v>
      </c>
      <c r="H40" s="75" t="s">
        <v>8163</v>
      </c>
      <c r="I40" s="75"/>
      <c r="J40" s="75"/>
      <c r="K40" s="76">
        <v>0</v>
      </c>
      <c r="L40" s="75"/>
      <c r="M40" s="75"/>
      <c r="N40" s="75"/>
      <c r="O40" s="75"/>
      <c r="P40" s="75"/>
      <c r="Q40" s="75"/>
      <c r="R40" s="75"/>
      <c r="S40" s="75"/>
      <c r="T40" s="77">
        <v>0</v>
      </c>
      <c r="U40" s="78">
        <v>0</v>
      </c>
      <c r="V40" s="78">
        <v>0</v>
      </c>
      <c r="W40" s="78">
        <v>0</v>
      </c>
      <c r="X40" s="78">
        <v>0</v>
      </c>
      <c r="Y40" s="78">
        <v>0</v>
      </c>
      <c r="Z40" s="78">
        <v>0</v>
      </c>
      <c r="AA40" s="79">
        <v>0</v>
      </c>
      <c r="AB40" s="77"/>
      <c r="AC40" s="77"/>
      <c r="AD40" s="75"/>
      <c r="AE40" s="75" t="b">
        <v>0</v>
      </c>
      <c r="AF40" s="80">
        <v>0</v>
      </c>
      <c r="AG40" s="76">
        <v>0</v>
      </c>
      <c r="AH40" s="75"/>
      <c r="AI40" s="78">
        <v>0</v>
      </c>
      <c r="AJ40" s="75" t="s">
        <v>35</v>
      </c>
      <c r="AK40" s="75" t="s">
        <v>8082</v>
      </c>
      <c r="AL40" s="75" t="s">
        <v>35</v>
      </c>
      <c r="AM40" s="79">
        <v>0</v>
      </c>
      <c r="AN40" s="75" t="s">
        <v>37</v>
      </c>
      <c r="AO40" s="79">
        <v>0</v>
      </c>
      <c r="AP40" s="76"/>
      <c r="AQ40" s="76"/>
      <c r="AR40" s="77">
        <v>0</v>
      </c>
      <c r="AS40" s="78"/>
      <c r="AT40" s="75"/>
      <c r="AU40" s="77"/>
      <c r="AV40" s="75"/>
      <c r="AW40" s="75"/>
      <c r="AX40" s="78"/>
      <c r="AY40" s="78"/>
      <c r="AZ40" s="78"/>
      <c r="BA40" s="78"/>
      <c r="BB40" s="75"/>
      <c r="BC40" s="75"/>
      <c r="BD40" s="75"/>
      <c r="BE40" s="76"/>
      <c r="BF40" s="75"/>
      <c r="BG40" s="75"/>
      <c r="BH40" s="79"/>
    </row>
    <row r="41" spans="1:60" x14ac:dyDescent="0.25">
      <c r="A41" s="75" t="s">
        <v>1536</v>
      </c>
      <c r="B41" s="75" t="s">
        <v>8164</v>
      </c>
      <c r="C41" s="75" t="s">
        <v>1536</v>
      </c>
      <c r="D41" s="75" t="s">
        <v>1536</v>
      </c>
      <c r="E41" s="75" t="s">
        <v>8091</v>
      </c>
      <c r="F41" s="75"/>
      <c r="G41" s="75" t="s">
        <v>8164</v>
      </c>
      <c r="H41" s="75" t="s">
        <v>8164</v>
      </c>
      <c r="I41" s="75" t="s">
        <v>8092</v>
      </c>
      <c r="J41" s="75"/>
      <c r="K41" s="76">
        <v>0</v>
      </c>
      <c r="L41" s="75"/>
      <c r="M41" s="75"/>
      <c r="N41" s="75" t="s">
        <v>1858</v>
      </c>
      <c r="O41" s="75" t="s">
        <v>1859</v>
      </c>
      <c r="P41" s="75" t="s">
        <v>1854</v>
      </c>
      <c r="Q41" s="75" t="s">
        <v>1854</v>
      </c>
      <c r="R41" s="75" t="s">
        <v>1854</v>
      </c>
      <c r="S41" s="75" t="s">
        <v>1854</v>
      </c>
      <c r="T41" s="77">
        <v>0</v>
      </c>
      <c r="U41" s="78">
        <v>0</v>
      </c>
      <c r="V41" s="78">
        <v>37840</v>
      </c>
      <c r="W41" s="78">
        <v>60308</v>
      </c>
      <c r="X41" s="78">
        <v>56760</v>
      </c>
      <c r="Y41" s="78">
        <v>0</v>
      </c>
      <c r="Z41" s="78">
        <v>70950</v>
      </c>
      <c r="AA41" s="79">
        <v>0</v>
      </c>
      <c r="AB41" s="77">
        <v>0</v>
      </c>
      <c r="AC41" s="77">
        <v>0</v>
      </c>
      <c r="AD41" s="75"/>
      <c r="AE41" s="75" t="b">
        <v>0</v>
      </c>
      <c r="AF41" s="80">
        <v>0</v>
      </c>
      <c r="AG41" s="76">
        <v>7639</v>
      </c>
      <c r="AH41" s="75"/>
      <c r="AI41" s="78">
        <v>1876296400</v>
      </c>
      <c r="AJ41" s="75" t="s">
        <v>8076</v>
      </c>
      <c r="AK41" s="75" t="s">
        <v>8077</v>
      </c>
      <c r="AL41" s="75" t="s">
        <v>35</v>
      </c>
      <c r="AM41" s="79">
        <v>0</v>
      </c>
      <c r="AN41" s="75" t="s">
        <v>37</v>
      </c>
      <c r="AO41" s="79">
        <v>1</v>
      </c>
      <c r="AP41" s="76"/>
      <c r="AQ41" s="76"/>
      <c r="AR41" s="77"/>
      <c r="AS41" s="78">
        <v>0</v>
      </c>
      <c r="AT41" s="75"/>
      <c r="AU41" s="77"/>
      <c r="AV41" s="75"/>
      <c r="AW41" s="75"/>
      <c r="AX41" s="78"/>
      <c r="AY41" s="78"/>
      <c r="AZ41" s="78"/>
      <c r="BA41" s="78"/>
      <c r="BB41" s="75"/>
      <c r="BC41" s="75"/>
      <c r="BD41" s="75"/>
      <c r="BE41" s="76"/>
      <c r="BF41" s="75"/>
      <c r="BG41" s="75"/>
      <c r="BH41" s="79"/>
    </row>
    <row r="42" spans="1:60" x14ac:dyDescent="0.25">
      <c r="A42" s="75" t="s">
        <v>8165</v>
      </c>
      <c r="B42" s="75" t="s">
        <v>8166</v>
      </c>
      <c r="C42" s="75" t="s">
        <v>8165</v>
      </c>
      <c r="D42" s="75" t="s">
        <v>8165</v>
      </c>
      <c r="E42" s="75"/>
      <c r="F42" s="75"/>
      <c r="G42" s="75" t="s">
        <v>8166</v>
      </c>
      <c r="H42" s="75" t="s">
        <v>8166</v>
      </c>
      <c r="I42" s="75" t="s">
        <v>8120</v>
      </c>
      <c r="J42" s="75"/>
      <c r="K42" s="76">
        <v>0</v>
      </c>
      <c r="L42" s="75"/>
      <c r="M42" s="75"/>
      <c r="N42" s="75" t="s">
        <v>1858</v>
      </c>
      <c r="O42" s="75" t="s">
        <v>1859</v>
      </c>
      <c r="P42" s="75" t="s">
        <v>1854</v>
      </c>
      <c r="Q42" s="75" t="s">
        <v>1854</v>
      </c>
      <c r="R42" s="75" t="s">
        <v>1854</v>
      </c>
      <c r="S42" s="75" t="s">
        <v>1854</v>
      </c>
      <c r="T42" s="77">
        <v>0</v>
      </c>
      <c r="U42" s="78">
        <v>0</v>
      </c>
      <c r="V42" s="78">
        <v>35000</v>
      </c>
      <c r="W42" s="78">
        <v>0</v>
      </c>
      <c r="X42" s="78">
        <v>0</v>
      </c>
      <c r="Y42" s="78">
        <v>0</v>
      </c>
      <c r="Z42" s="78">
        <v>0</v>
      </c>
      <c r="AA42" s="79">
        <v>0</v>
      </c>
      <c r="AB42" s="77">
        <v>0</v>
      </c>
      <c r="AC42" s="77">
        <v>0</v>
      </c>
      <c r="AD42" s="75"/>
      <c r="AE42" s="75" t="b">
        <v>0</v>
      </c>
      <c r="AF42" s="80">
        <v>0</v>
      </c>
      <c r="AG42" s="76">
        <v>0</v>
      </c>
      <c r="AH42" s="75"/>
      <c r="AI42" s="78">
        <v>0</v>
      </c>
      <c r="AJ42" s="75" t="s">
        <v>35</v>
      </c>
      <c r="AK42" s="75" t="s">
        <v>8082</v>
      </c>
      <c r="AL42" s="75" t="s">
        <v>35</v>
      </c>
      <c r="AM42" s="79">
        <v>0</v>
      </c>
      <c r="AN42" s="75" t="s">
        <v>37</v>
      </c>
      <c r="AO42" s="79">
        <v>0</v>
      </c>
      <c r="AP42" s="76"/>
      <c r="AQ42" s="76"/>
      <c r="AR42" s="77"/>
      <c r="AS42" s="78">
        <v>0</v>
      </c>
      <c r="AT42" s="75"/>
      <c r="AU42" s="77"/>
      <c r="AV42" s="75"/>
      <c r="AW42" s="75"/>
      <c r="AX42" s="78"/>
      <c r="AY42" s="78"/>
      <c r="AZ42" s="78"/>
      <c r="BA42" s="78"/>
      <c r="BB42" s="75"/>
      <c r="BC42" s="75"/>
      <c r="BD42" s="75"/>
      <c r="BE42" s="76"/>
      <c r="BF42" s="75"/>
      <c r="BG42" s="75"/>
      <c r="BH42" s="79"/>
    </row>
    <row r="43" spans="1:60" x14ac:dyDescent="0.25">
      <c r="A43" s="75" t="s">
        <v>8167</v>
      </c>
      <c r="B43" s="75" t="s">
        <v>8168</v>
      </c>
      <c r="C43" s="75" t="s">
        <v>8167</v>
      </c>
      <c r="D43" s="75" t="s">
        <v>8167</v>
      </c>
      <c r="E43" s="75" t="s">
        <v>8169</v>
      </c>
      <c r="F43" s="75" t="s">
        <v>8170</v>
      </c>
      <c r="G43" s="75" t="s">
        <v>8168</v>
      </c>
      <c r="H43" s="75" t="s">
        <v>8168</v>
      </c>
      <c r="I43" s="75" t="s">
        <v>8105</v>
      </c>
      <c r="J43" s="75" t="s">
        <v>8171</v>
      </c>
      <c r="K43" s="76">
        <v>0</v>
      </c>
      <c r="L43" s="75"/>
      <c r="M43" s="75"/>
      <c r="N43" s="75" t="s">
        <v>8172</v>
      </c>
      <c r="O43" s="75" t="s">
        <v>1859</v>
      </c>
      <c r="P43" s="75" t="s">
        <v>1854</v>
      </c>
      <c r="Q43" s="75" t="s">
        <v>1854</v>
      </c>
      <c r="R43" s="75" t="s">
        <v>1854</v>
      </c>
      <c r="S43" s="75" t="s">
        <v>1854</v>
      </c>
      <c r="T43" s="77">
        <v>0</v>
      </c>
      <c r="U43" s="78">
        <v>0</v>
      </c>
      <c r="V43" s="78">
        <v>0</v>
      </c>
      <c r="W43" s="78">
        <v>263722</v>
      </c>
      <c r="X43" s="78">
        <v>0</v>
      </c>
      <c r="Y43" s="78">
        <v>0</v>
      </c>
      <c r="Z43" s="78">
        <v>263722</v>
      </c>
      <c r="AA43" s="79">
        <v>0</v>
      </c>
      <c r="AB43" s="77">
        <v>0</v>
      </c>
      <c r="AC43" s="77">
        <v>0</v>
      </c>
      <c r="AD43" s="75"/>
      <c r="AE43" s="75" t="b">
        <v>0</v>
      </c>
      <c r="AF43" s="80">
        <v>0</v>
      </c>
      <c r="AG43" s="76">
        <v>0</v>
      </c>
      <c r="AH43" s="75"/>
      <c r="AI43" s="78">
        <v>0</v>
      </c>
      <c r="AJ43" s="75" t="s">
        <v>8076</v>
      </c>
      <c r="AK43" s="75" t="s">
        <v>8077</v>
      </c>
      <c r="AL43" s="75" t="s">
        <v>35</v>
      </c>
      <c r="AM43" s="79">
        <v>0</v>
      </c>
      <c r="AN43" s="75" t="s">
        <v>37</v>
      </c>
      <c r="AO43" s="79">
        <v>0</v>
      </c>
      <c r="AP43" s="76"/>
      <c r="AQ43" s="76"/>
      <c r="AR43" s="77"/>
      <c r="AS43" s="78">
        <v>0</v>
      </c>
      <c r="AT43" s="75"/>
      <c r="AU43" s="77"/>
      <c r="AV43" s="75"/>
      <c r="AW43" s="75"/>
      <c r="AX43" s="78"/>
      <c r="AY43" s="78"/>
      <c r="AZ43" s="78"/>
      <c r="BA43" s="78"/>
      <c r="BB43" s="75" t="s">
        <v>1539</v>
      </c>
      <c r="BC43" s="75" t="s">
        <v>8173</v>
      </c>
      <c r="BD43" s="75" t="s">
        <v>8092</v>
      </c>
      <c r="BE43" s="76">
        <v>1</v>
      </c>
      <c r="BF43" s="75"/>
      <c r="BG43" s="75"/>
      <c r="BH43" s="79"/>
    </row>
    <row r="44" spans="1:60" x14ac:dyDescent="0.25">
      <c r="A44" s="75" t="s">
        <v>8167</v>
      </c>
      <c r="B44" s="75" t="s">
        <v>8168</v>
      </c>
      <c r="C44" s="75" t="s">
        <v>8167</v>
      </c>
      <c r="D44" s="75" t="s">
        <v>8167</v>
      </c>
      <c r="E44" s="75" t="s">
        <v>8169</v>
      </c>
      <c r="F44" s="75" t="s">
        <v>8170</v>
      </c>
      <c r="G44" s="75" t="s">
        <v>8168</v>
      </c>
      <c r="H44" s="75" t="s">
        <v>8168</v>
      </c>
      <c r="I44" s="75" t="s">
        <v>8105</v>
      </c>
      <c r="J44" s="75" t="s">
        <v>8171</v>
      </c>
      <c r="K44" s="76">
        <v>0</v>
      </c>
      <c r="L44" s="75"/>
      <c r="M44" s="75"/>
      <c r="N44" s="75" t="s">
        <v>8172</v>
      </c>
      <c r="O44" s="75" t="s">
        <v>1859</v>
      </c>
      <c r="P44" s="75" t="s">
        <v>1854</v>
      </c>
      <c r="Q44" s="75" t="s">
        <v>1854</v>
      </c>
      <c r="R44" s="75" t="s">
        <v>1854</v>
      </c>
      <c r="S44" s="75" t="s">
        <v>1854</v>
      </c>
      <c r="T44" s="77">
        <v>0</v>
      </c>
      <c r="U44" s="78">
        <v>0</v>
      </c>
      <c r="V44" s="78">
        <v>0</v>
      </c>
      <c r="W44" s="78">
        <v>263722</v>
      </c>
      <c r="X44" s="78">
        <v>0</v>
      </c>
      <c r="Y44" s="78">
        <v>0</v>
      </c>
      <c r="Z44" s="78">
        <v>263722</v>
      </c>
      <c r="AA44" s="79">
        <v>0</v>
      </c>
      <c r="AB44" s="77">
        <v>0</v>
      </c>
      <c r="AC44" s="77">
        <v>0</v>
      </c>
      <c r="AD44" s="75"/>
      <c r="AE44" s="75" t="b">
        <v>0</v>
      </c>
      <c r="AF44" s="80">
        <v>0</v>
      </c>
      <c r="AG44" s="76">
        <v>0</v>
      </c>
      <c r="AH44" s="75"/>
      <c r="AI44" s="78">
        <v>0</v>
      </c>
      <c r="AJ44" s="75" t="s">
        <v>8076</v>
      </c>
      <c r="AK44" s="75" t="s">
        <v>8077</v>
      </c>
      <c r="AL44" s="75" t="s">
        <v>35</v>
      </c>
      <c r="AM44" s="79">
        <v>0</v>
      </c>
      <c r="AN44" s="75" t="s">
        <v>37</v>
      </c>
      <c r="AO44" s="79">
        <v>0</v>
      </c>
      <c r="AP44" s="76"/>
      <c r="AQ44" s="76"/>
      <c r="AR44" s="77"/>
      <c r="AS44" s="78">
        <v>0</v>
      </c>
      <c r="AT44" s="75"/>
      <c r="AU44" s="77"/>
      <c r="AV44" s="75"/>
      <c r="AW44" s="75"/>
      <c r="AX44" s="78"/>
      <c r="AY44" s="78"/>
      <c r="AZ44" s="78"/>
      <c r="BA44" s="78"/>
      <c r="BB44" s="75" t="s">
        <v>1541</v>
      </c>
      <c r="BC44" s="75" t="s">
        <v>8125</v>
      </c>
      <c r="BD44" s="75" t="s">
        <v>8092</v>
      </c>
      <c r="BE44" s="76">
        <v>1</v>
      </c>
      <c r="BF44" s="75"/>
      <c r="BG44" s="75"/>
      <c r="BH44" s="79"/>
    </row>
    <row r="45" spans="1:60" x14ac:dyDescent="0.25">
      <c r="A45" s="75" t="s">
        <v>8167</v>
      </c>
      <c r="B45" s="75" t="s">
        <v>8168</v>
      </c>
      <c r="C45" s="75" t="s">
        <v>8167</v>
      </c>
      <c r="D45" s="75" t="s">
        <v>8167</v>
      </c>
      <c r="E45" s="75" t="s">
        <v>8169</v>
      </c>
      <c r="F45" s="75" t="s">
        <v>8170</v>
      </c>
      <c r="G45" s="75" t="s">
        <v>8168</v>
      </c>
      <c r="H45" s="75" t="s">
        <v>8168</v>
      </c>
      <c r="I45" s="75" t="s">
        <v>8105</v>
      </c>
      <c r="J45" s="75" t="s">
        <v>8171</v>
      </c>
      <c r="K45" s="76">
        <v>0</v>
      </c>
      <c r="L45" s="75"/>
      <c r="M45" s="75"/>
      <c r="N45" s="75" t="s">
        <v>8172</v>
      </c>
      <c r="O45" s="75" t="s">
        <v>1859</v>
      </c>
      <c r="P45" s="75" t="s">
        <v>1854</v>
      </c>
      <c r="Q45" s="75" t="s">
        <v>1854</v>
      </c>
      <c r="R45" s="75" t="s">
        <v>1854</v>
      </c>
      <c r="S45" s="75" t="s">
        <v>1854</v>
      </c>
      <c r="T45" s="77">
        <v>0</v>
      </c>
      <c r="U45" s="78">
        <v>0</v>
      </c>
      <c r="V45" s="78">
        <v>0</v>
      </c>
      <c r="W45" s="78">
        <v>263722</v>
      </c>
      <c r="X45" s="78">
        <v>0</v>
      </c>
      <c r="Y45" s="78">
        <v>0</v>
      </c>
      <c r="Z45" s="78">
        <v>263722</v>
      </c>
      <c r="AA45" s="79">
        <v>0</v>
      </c>
      <c r="AB45" s="77">
        <v>0</v>
      </c>
      <c r="AC45" s="77">
        <v>0</v>
      </c>
      <c r="AD45" s="75"/>
      <c r="AE45" s="75" t="b">
        <v>0</v>
      </c>
      <c r="AF45" s="80">
        <v>0</v>
      </c>
      <c r="AG45" s="76">
        <v>0</v>
      </c>
      <c r="AH45" s="75"/>
      <c r="AI45" s="78">
        <v>0</v>
      </c>
      <c r="AJ45" s="75" t="s">
        <v>8076</v>
      </c>
      <c r="AK45" s="75" t="s">
        <v>8077</v>
      </c>
      <c r="AL45" s="75" t="s">
        <v>35</v>
      </c>
      <c r="AM45" s="79">
        <v>0</v>
      </c>
      <c r="AN45" s="75" t="s">
        <v>37</v>
      </c>
      <c r="AO45" s="79">
        <v>0</v>
      </c>
      <c r="AP45" s="76"/>
      <c r="AQ45" s="76"/>
      <c r="AR45" s="77"/>
      <c r="AS45" s="78">
        <v>0</v>
      </c>
      <c r="AT45" s="75"/>
      <c r="AU45" s="77"/>
      <c r="AV45" s="75"/>
      <c r="AW45" s="75"/>
      <c r="AX45" s="78"/>
      <c r="AY45" s="78"/>
      <c r="AZ45" s="78"/>
      <c r="BA45" s="78"/>
      <c r="BB45" s="75" t="s">
        <v>1538</v>
      </c>
      <c r="BC45" s="75" t="s">
        <v>8174</v>
      </c>
      <c r="BD45" s="75" t="s">
        <v>8092</v>
      </c>
      <c r="BE45" s="76">
        <v>1</v>
      </c>
      <c r="BF45" s="75"/>
      <c r="BG45" s="75"/>
      <c r="BH45" s="79"/>
    </row>
    <row r="46" spans="1:60" x14ac:dyDescent="0.25">
      <c r="A46" s="75" t="s">
        <v>8175</v>
      </c>
      <c r="B46" s="75" t="s">
        <v>8176</v>
      </c>
      <c r="C46" s="75" t="s">
        <v>8175</v>
      </c>
      <c r="D46" s="75" t="s">
        <v>8175</v>
      </c>
      <c r="E46" s="75" t="s">
        <v>8169</v>
      </c>
      <c r="F46" s="75"/>
      <c r="G46" s="75" t="s">
        <v>8176</v>
      </c>
      <c r="H46" s="75" t="s">
        <v>8176</v>
      </c>
      <c r="I46" s="75" t="s">
        <v>8092</v>
      </c>
      <c r="J46" s="75"/>
      <c r="K46" s="76">
        <v>0</v>
      </c>
      <c r="L46" s="75"/>
      <c r="M46" s="75"/>
      <c r="N46" s="75" t="s">
        <v>1858</v>
      </c>
      <c r="O46" s="75" t="s">
        <v>1859</v>
      </c>
      <c r="P46" s="75" t="s">
        <v>1854</v>
      </c>
      <c r="Q46" s="75" t="s">
        <v>1854</v>
      </c>
      <c r="R46" s="75" t="s">
        <v>1854</v>
      </c>
      <c r="S46" s="75" t="s">
        <v>1854</v>
      </c>
      <c r="T46" s="77">
        <v>0</v>
      </c>
      <c r="U46" s="78">
        <v>0</v>
      </c>
      <c r="V46" s="78">
        <v>0</v>
      </c>
      <c r="W46" s="78">
        <v>208702</v>
      </c>
      <c r="X46" s="78">
        <v>0</v>
      </c>
      <c r="Y46" s="78">
        <v>0</v>
      </c>
      <c r="Z46" s="78">
        <v>0</v>
      </c>
      <c r="AA46" s="79">
        <v>0</v>
      </c>
      <c r="AB46" s="77">
        <v>0</v>
      </c>
      <c r="AC46" s="77">
        <v>0</v>
      </c>
      <c r="AD46" s="75"/>
      <c r="AE46" s="75" t="b">
        <v>0</v>
      </c>
      <c r="AF46" s="80">
        <v>0</v>
      </c>
      <c r="AG46" s="76">
        <v>0</v>
      </c>
      <c r="AH46" s="75"/>
      <c r="AI46" s="78">
        <v>0</v>
      </c>
      <c r="AJ46" s="75" t="s">
        <v>8156</v>
      </c>
      <c r="AK46" s="75" t="s">
        <v>8114</v>
      </c>
      <c r="AL46" s="75" t="s">
        <v>35</v>
      </c>
      <c r="AM46" s="79">
        <v>0</v>
      </c>
      <c r="AN46" s="75" t="s">
        <v>37</v>
      </c>
      <c r="AO46" s="79">
        <v>1</v>
      </c>
      <c r="AP46" s="76">
        <v>0</v>
      </c>
      <c r="AQ46" s="76">
        <v>1000</v>
      </c>
      <c r="AR46" s="77">
        <v>15</v>
      </c>
      <c r="AS46" s="78">
        <v>0</v>
      </c>
      <c r="AT46" s="75"/>
      <c r="AU46" s="77"/>
      <c r="AV46" s="75"/>
      <c r="AW46" s="75"/>
      <c r="AX46" s="78"/>
      <c r="AY46" s="78"/>
      <c r="AZ46" s="78"/>
      <c r="BA46" s="78"/>
      <c r="BB46" s="75"/>
      <c r="BC46" s="75"/>
      <c r="BD46" s="75"/>
      <c r="BE46" s="76"/>
      <c r="BF46" s="75"/>
      <c r="BG46" s="75"/>
      <c r="BH46" s="79"/>
    </row>
    <row r="47" spans="1:60" x14ac:dyDescent="0.25">
      <c r="A47" s="75" t="s">
        <v>8177</v>
      </c>
      <c r="B47" s="75" t="s">
        <v>8178</v>
      </c>
      <c r="C47" s="75" t="s">
        <v>8177</v>
      </c>
      <c r="D47" s="75" t="s">
        <v>8177</v>
      </c>
      <c r="E47" s="75" t="s">
        <v>8169</v>
      </c>
      <c r="F47" s="75"/>
      <c r="G47" s="75" t="s">
        <v>8178</v>
      </c>
      <c r="H47" s="75" t="s">
        <v>8178</v>
      </c>
      <c r="I47" s="75" t="s">
        <v>8105</v>
      </c>
      <c r="J47" s="75"/>
      <c r="K47" s="76">
        <v>0</v>
      </c>
      <c r="L47" s="75"/>
      <c r="M47" s="75"/>
      <c r="N47" s="75" t="s">
        <v>1858</v>
      </c>
      <c r="O47" s="75" t="s">
        <v>1859</v>
      </c>
      <c r="P47" s="75" t="s">
        <v>1854</v>
      </c>
      <c r="Q47" s="75" t="s">
        <v>1854</v>
      </c>
      <c r="R47" s="75" t="s">
        <v>1854</v>
      </c>
      <c r="S47" s="75" t="s">
        <v>1854</v>
      </c>
      <c r="T47" s="77">
        <v>0</v>
      </c>
      <c r="U47" s="78">
        <v>0</v>
      </c>
      <c r="V47" s="78">
        <v>0</v>
      </c>
      <c r="W47" s="78">
        <v>366969</v>
      </c>
      <c r="X47" s="78">
        <v>0</v>
      </c>
      <c r="Y47" s="78">
        <v>0</v>
      </c>
      <c r="Z47" s="78">
        <v>366969</v>
      </c>
      <c r="AA47" s="79">
        <v>0</v>
      </c>
      <c r="AB47" s="77">
        <v>0</v>
      </c>
      <c r="AC47" s="77">
        <v>0</v>
      </c>
      <c r="AD47" s="75"/>
      <c r="AE47" s="75" t="b">
        <v>0</v>
      </c>
      <c r="AF47" s="80">
        <v>0</v>
      </c>
      <c r="AG47" s="76">
        <v>0</v>
      </c>
      <c r="AH47" s="75"/>
      <c r="AI47" s="78">
        <v>0</v>
      </c>
      <c r="AJ47" s="75" t="s">
        <v>8156</v>
      </c>
      <c r="AK47" s="75" t="s">
        <v>8114</v>
      </c>
      <c r="AL47" s="75" t="s">
        <v>35</v>
      </c>
      <c r="AM47" s="79">
        <v>0</v>
      </c>
      <c r="AN47" s="75" t="s">
        <v>37</v>
      </c>
      <c r="AO47" s="79">
        <v>0</v>
      </c>
      <c r="AP47" s="76"/>
      <c r="AQ47" s="76"/>
      <c r="AR47" s="77"/>
      <c r="AS47" s="78">
        <v>0</v>
      </c>
      <c r="AT47" s="75"/>
      <c r="AU47" s="77"/>
      <c r="AV47" s="75"/>
      <c r="AW47" s="75"/>
      <c r="AX47" s="78"/>
      <c r="AY47" s="78"/>
      <c r="AZ47" s="78"/>
      <c r="BA47" s="78"/>
      <c r="BB47" s="75"/>
      <c r="BC47" s="75"/>
      <c r="BD47" s="75"/>
      <c r="BE47" s="76"/>
      <c r="BF47" s="75"/>
      <c r="BG47" s="75"/>
      <c r="BH47" s="79"/>
    </row>
    <row r="48" spans="1:60" x14ac:dyDescent="0.25">
      <c r="A48" s="75" t="s">
        <v>8179</v>
      </c>
      <c r="B48" s="75" t="s">
        <v>8180</v>
      </c>
      <c r="C48" s="75" t="s">
        <v>8179</v>
      </c>
      <c r="D48" s="75" t="s">
        <v>8179</v>
      </c>
      <c r="E48" s="75" t="s">
        <v>8169</v>
      </c>
      <c r="F48" s="75"/>
      <c r="G48" s="75" t="s">
        <v>8180</v>
      </c>
      <c r="H48" s="75" t="s">
        <v>8180</v>
      </c>
      <c r="I48" s="75" t="s">
        <v>8105</v>
      </c>
      <c r="J48" s="75"/>
      <c r="K48" s="76">
        <v>0</v>
      </c>
      <c r="L48" s="75"/>
      <c r="M48" s="75"/>
      <c r="N48" s="75" t="s">
        <v>1858</v>
      </c>
      <c r="O48" s="75" t="s">
        <v>1859</v>
      </c>
      <c r="P48" s="75" t="s">
        <v>1854</v>
      </c>
      <c r="Q48" s="75" t="s">
        <v>1854</v>
      </c>
      <c r="R48" s="75" t="s">
        <v>1854</v>
      </c>
      <c r="S48" s="75" t="s">
        <v>1854</v>
      </c>
      <c r="T48" s="77">
        <v>0</v>
      </c>
      <c r="U48" s="78">
        <v>0</v>
      </c>
      <c r="V48" s="78">
        <v>0</v>
      </c>
      <c r="W48" s="78">
        <v>404097</v>
      </c>
      <c r="X48" s="78">
        <v>0</v>
      </c>
      <c r="Y48" s="78">
        <v>0</v>
      </c>
      <c r="Z48" s="78">
        <v>404097</v>
      </c>
      <c r="AA48" s="79">
        <v>0</v>
      </c>
      <c r="AB48" s="77">
        <v>0</v>
      </c>
      <c r="AC48" s="77">
        <v>0</v>
      </c>
      <c r="AD48" s="75"/>
      <c r="AE48" s="75" t="b">
        <v>0</v>
      </c>
      <c r="AF48" s="80">
        <v>0</v>
      </c>
      <c r="AG48" s="76">
        <v>0</v>
      </c>
      <c r="AH48" s="75"/>
      <c r="AI48" s="78">
        <v>0</v>
      </c>
      <c r="AJ48" s="75" t="s">
        <v>8156</v>
      </c>
      <c r="AK48" s="75" t="s">
        <v>8114</v>
      </c>
      <c r="AL48" s="75" t="s">
        <v>35</v>
      </c>
      <c r="AM48" s="79">
        <v>0</v>
      </c>
      <c r="AN48" s="75" t="s">
        <v>37</v>
      </c>
      <c r="AO48" s="79">
        <v>0</v>
      </c>
      <c r="AP48" s="76"/>
      <c r="AQ48" s="76"/>
      <c r="AR48" s="77"/>
      <c r="AS48" s="78">
        <v>0</v>
      </c>
      <c r="AT48" s="75"/>
      <c r="AU48" s="77"/>
      <c r="AV48" s="75"/>
      <c r="AW48" s="75"/>
      <c r="AX48" s="78"/>
      <c r="AY48" s="78"/>
      <c r="AZ48" s="78"/>
      <c r="BA48" s="78"/>
      <c r="BB48" s="75"/>
      <c r="BC48" s="75"/>
      <c r="BD48" s="75"/>
      <c r="BE48" s="76"/>
      <c r="BF48" s="75"/>
      <c r="BG48" s="75"/>
      <c r="BH48" s="79"/>
    </row>
    <row r="49" spans="1:60" x14ac:dyDescent="0.25">
      <c r="A49" s="75" t="s">
        <v>8181</v>
      </c>
      <c r="B49" s="75" t="s">
        <v>8182</v>
      </c>
      <c r="C49" s="75" t="s">
        <v>8181</v>
      </c>
      <c r="D49" s="75" t="s">
        <v>8181</v>
      </c>
      <c r="E49" s="75" t="s">
        <v>8169</v>
      </c>
      <c r="F49" s="75" t="s">
        <v>8183</v>
      </c>
      <c r="G49" s="75" t="s">
        <v>8182</v>
      </c>
      <c r="H49" s="75" t="s">
        <v>8182</v>
      </c>
      <c r="I49" s="75" t="s">
        <v>8105</v>
      </c>
      <c r="J49" s="75" t="s">
        <v>8171</v>
      </c>
      <c r="K49" s="76">
        <v>0</v>
      </c>
      <c r="L49" s="75"/>
      <c r="M49" s="75"/>
      <c r="N49" s="75" t="s">
        <v>8172</v>
      </c>
      <c r="O49" s="75" t="s">
        <v>1859</v>
      </c>
      <c r="P49" s="75" t="s">
        <v>1854</v>
      </c>
      <c r="Q49" s="75" t="s">
        <v>1854</v>
      </c>
      <c r="R49" s="75" t="s">
        <v>1854</v>
      </c>
      <c r="S49" s="75" t="s">
        <v>1854</v>
      </c>
      <c r="T49" s="77">
        <v>0</v>
      </c>
      <c r="U49" s="78">
        <v>0</v>
      </c>
      <c r="V49" s="78">
        <v>0</v>
      </c>
      <c r="W49" s="78">
        <v>341697</v>
      </c>
      <c r="X49" s="78">
        <v>0</v>
      </c>
      <c r="Y49" s="78">
        <v>0</v>
      </c>
      <c r="Z49" s="78">
        <v>341697</v>
      </c>
      <c r="AA49" s="79">
        <v>0</v>
      </c>
      <c r="AB49" s="77">
        <v>0</v>
      </c>
      <c r="AC49" s="77">
        <v>0</v>
      </c>
      <c r="AD49" s="75"/>
      <c r="AE49" s="75" t="b">
        <v>0</v>
      </c>
      <c r="AF49" s="80">
        <v>0</v>
      </c>
      <c r="AG49" s="76">
        <v>0</v>
      </c>
      <c r="AH49" s="75"/>
      <c r="AI49" s="78">
        <v>0</v>
      </c>
      <c r="AJ49" s="75" t="s">
        <v>8156</v>
      </c>
      <c r="AK49" s="75" t="s">
        <v>8114</v>
      </c>
      <c r="AL49" s="75" t="s">
        <v>35</v>
      </c>
      <c r="AM49" s="79">
        <v>0</v>
      </c>
      <c r="AN49" s="75" t="s">
        <v>37</v>
      </c>
      <c r="AO49" s="79">
        <v>0</v>
      </c>
      <c r="AP49" s="76"/>
      <c r="AQ49" s="76"/>
      <c r="AR49" s="77"/>
      <c r="AS49" s="78">
        <v>0</v>
      </c>
      <c r="AT49" s="75"/>
      <c r="AU49" s="77"/>
      <c r="AV49" s="75"/>
      <c r="AW49" s="75"/>
      <c r="AX49" s="78"/>
      <c r="AY49" s="78"/>
      <c r="AZ49" s="78"/>
      <c r="BA49" s="78"/>
      <c r="BB49" s="75" t="s">
        <v>1539</v>
      </c>
      <c r="BC49" s="75" t="s">
        <v>8173</v>
      </c>
      <c r="BD49" s="75" t="s">
        <v>8092</v>
      </c>
      <c r="BE49" s="76">
        <v>1</v>
      </c>
      <c r="BF49" s="75"/>
      <c r="BG49" s="75"/>
      <c r="BH49" s="79"/>
    </row>
    <row r="50" spans="1:60" x14ac:dyDescent="0.25">
      <c r="A50" s="75" t="s">
        <v>8181</v>
      </c>
      <c r="B50" s="75" t="s">
        <v>8182</v>
      </c>
      <c r="C50" s="75" t="s">
        <v>8181</v>
      </c>
      <c r="D50" s="75" t="s">
        <v>8181</v>
      </c>
      <c r="E50" s="75" t="s">
        <v>8169</v>
      </c>
      <c r="F50" s="75" t="s">
        <v>8183</v>
      </c>
      <c r="G50" s="75" t="s">
        <v>8182</v>
      </c>
      <c r="H50" s="75" t="s">
        <v>8182</v>
      </c>
      <c r="I50" s="75" t="s">
        <v>8105</v>
      </c>
      <c r="J50" s="75" t="s">
        <v>8171</v>
      </c>
      <c r="K50" s="76">
        <v>0</v>
      </c>
      <c r="L50" s="75"/>
      <c r="M50" s="75"/>
      <c r="N50" s="75" t="s">
        <v>8172</v>
      </c>
      <c r="O50" s="75" t="s">
        <v>1859</v>
      </c>
      <c r="P50" s="75" t="s">
        <v>1854</v>
      </c>
      <c r="Q50" s="75" t="s">
        <v>1854</v>
      </c>
      <c r="R50" s="75" t="s">
        <v>1854</v>
      </c>
      <c r="S50" s="75" t="s">
        <v>1854</v>
      </c>
      <c r="T50" s="77">
        <v>0</v>
      </c>
      <c r="U50" s="78">
        <v>0</v>
      </c>
      <c r="V50" s="78">
        <v>0</v>
      </c>
      <c r="W50" s="78">
        <v>341697</v>
      </c>
      <c r="X50" s="78">
        <v>0</v>
      </c>
      <c r="Y50" s="78">
        <v>0</v>
      </c>
      <c r="Z50" s="78">
        <v>341697</v>
      </c>
      <c r="AA50" s="79">
        <v>0</v>
      </c>
      <c r="AB50" s="77">
        <v>0</v>
      </c>
      <c r="AC50" s="77">
        <v>0</v>
      </c>
      <c r="AD50" s="75"/>
      <c r="AE50" s="75" t="b">
        <v>0</v>
      </c>
      <c r="AF50" s="80">
        <v>0</v>
      </c>
      <c r="AG50" s="76">
        <v>0</v>
      </c>
      <c r="AH50" s="75"/>
      <c r="AI50" s="78">
        <v>0</v>
      </c>
      <c r="AJ50" s="75" t="s">
        <v>8156</v>
      </c>
      <c r="AK50" s="75" t="s">
        <v>8114</v>
      </c>
      <c r="AL50" s="75" t="s">
        <v>35</v>
      </c>
      <c r="AM50" s="79">
        <v>0</v>
      </c>
      <c r="AN50" s="75" t="s">
        <v>37</v>
      </c>
      <c r="AO50" s="79">
        <v>0</v>
      </c>
      <c r="AP50" s="76"/>
      <c r="AQ50" s="76"/>
      <c r="AR50" s="77"/>
      <c r="AS50" s="78">
        <v>0</v>
      </c>
      <c r="AT50" s="75"/>
      <c r="AU50" s="77"/>
      <c r="AV50" s="75"/>
      <c r="AW50" s="75"/>
      <c r="AX50" s="78"/>
      <c r="AY50" s="78"/>
      <c r="AZ50" s="78"/>
      <c r="BA50" s="78"/>
      <c r="BB50" s="75" t="s">
        <v>1541</v>
      </c>
      <c r="BC50" s="75" t="s">
        <v>8125</v>
      </c>
      <c r="BD50" s="75" t="s">
        <v>8092</v>
      </c>
      <c r="BE50" s="76">
        <v>1</v>
      </c>
      <c r="BF50" s="75"/>
      <c r="BG50" s="75"/>
      <c r="BH50" s="79"/>
    </row>
    <row r="51" spans="1:60" x14ac:dyDescent="0.25">
      <c r="A51" s="75" t="s">
        <v>8181</v>
      </c>
      <c r="B51" s="75" t="s">
        <v>8182</v>
      </c>
      <c r="C51" s="75" t="s">
        <v>8181</v>
      </c>
      <c r="D51" s="75" t="s">
        <v>8181</v>
      </c>
      <c r="E51" s="75" t="s">
        <v>8169</v>
      </c>
      <c r="F51" s="75" t="s">
        <v>8183</v>
      </c>
      <c r="G51" s="75" t="s">
        <v>8182</v>
      </c>
      <c r="H51" s="75" t="s">
        <v>8182</v>
      </c>
      <c r="I51" s="75" t="s">
        <v>8105</v>
      </c>
      <c r="J51" s="75" t="s">
        <v>8171</v>
      </c>
      <c r="K51" s="76">
        <v>0</v>
      </c>
      <c r="L51" s="75"/>
      <c r="M51" s="75"/>
      <c r="N51" s="75" t="s">
        <v>8172</v>
      </c>
      <c r="O51" s="75" t="s">
        <v>1859</v>
      </c>
      <c r="P51" s="75" t="s">
        <v>1854</v>
      </c>
      <c r="Q51" s="75" t="s">
        <v>1854</v>
      </c>
      <c r="R51" s="75" t="s">
        <v>1854</v>
      </c>
      <c r="S51" s="75" t="s">
        <v>1854</v>
      </c>
      <c r="T51" s="77">
        <v>0</v>
      </c>
      <c r="U51" s="78">
        <v>0</v>
      </c>
      <c r="V51" s="78">
        <v>0</v>
      </c>
      <c r="W51" s="78">
        <v>341697</v>
      </c>
      <c r="X51" s="78">
        <v>0</v>
      </c>
      <c r="Y51" s="78">
        <v>0</v>
      </c>
      <c r="Z51" s="78">
        <v>341697</v>
      </c>
      <c r="AA51" s="79">
        <v>0</v>
      </c>
      <c r="AB51" s="77">
        <v>0</v>
      </c>
      <c r="AC51" s="77">
        <v>0</v>
      </c>
      <c r="AD51" s="75"/>
      <c r="AE51" s="75" t="b">
        <v>0</v>
      </c>
      <c r="AF51" s="80">
        <v>0</v>
      </c>
      <c r="AG51" s="76">
        <v>0</v>
      </c>
      <c r="AH51" s="75"/>
      <c r="AI51" s="78">
        <v>0</v>
      </c>
      <c r="AJ51" s="75" t="s">
        <v>8156</v>
      </c>
      <c r="AK51" s="75" t="s">
        <v>8114</v>
      </c>
      <c r="AL51" s="75" t="s">
        <v>35</v>
      </c>
      <c r="AM51" s="79">
        <v>0</v>
      </c>
      <c r="AN51" s="75" t="s">
        <v>37</v>
      </c>
      <c r="AO51" s="79">
        <v>0</v>
      </c>
      <c r="AP51" s="76"/>
      <c r="AQ51" s="76"/>
      <c r="AR51" s="77"/>
      <c r="AS51" s="78">
        <v>0</v>
      </c>
      <c r="AT51" s="75"/>
      <c r="AU51" s="77"/>
      <c r="AV51" s="75"/>
      <c r="AW51" s="75"/>
      <c r="AX51" s="78"/>
      <c r="AY51" s="78"/>
      <c r="AZ51" s="78"/>
      <c r="BA51" s="78"/>
      <c r="BB51" s="75" t="s">
        <v>8184</v>
      </c>
      <c r="BC51" s="75" t="s">
        <v>8185</v>
      </c>
      <c r="BD51" s="75" t="s">
        <v>8092</v>
      </c>
      <c r="BE51" s="76">
        <v>1</v>
      </c>
      <c r="BF51" s="75"/>
      <c r="BG51" s="75"/>
      <c r="BH51" s="79"/>
    </row>
    <row r="52" spans="1:60" x14ac:dyDescent="0.25">
      <c r="A52" s="75" t="s">
        <v>8186</v>
      </c>
      <c r="B52" s="75" t="s">
        <v>8187</v>
      </c>
      <c r="C52" s="75" t="s">
        <v>8186</v>
      </c>
      <c r="D52" s="75" t="s">
        <v>8186</v>
      </c>
      <c r="E52" s="75" t="s">
        <v>8169</v>
      </c>
      <c r="F52" s="75"/>
      <c r="G52" s="75" t="s">
        <v>8187</v>
      </c>
      <c r="H52" s="75" t="s">
        <v>8187</v>
      </c>
      <c r="I52" s="75" t="s">
        <v>8105</v>
      </c>
      <c r="J52" s="75"/>
      <c r="K52" s="76">
        <v>0</v>
      </c>
      <c r="L52" s="75"/>
      <c r="M52" s="75" t="s">
        <v>8188</v>
      </c>
      <c r="N52" s="75" t="s">
        <v>1858</v>
      </c>
      <c r="O52" s="75" t="s">
        <v>1859</v>
      </c>
      <c r="P52" s="75" t="s">
        <v>1854</v>
      </c>
      <c r="Q52" s="75" t="s">
        <v>1854</v>
      </c>
      <c r="R52" s="75" t="s">
        <v>1854</v>
      </c>
      <c r="S52" s="75" t="s">
        <v>1854</v>
      </c>
      <c r="T52" s="77">
        <v>0</v>
      </c>
      <c r="U52" s="78">
        <v>0</v>
      </c>
      <c r="V52" s="78">
        <v>0</v>
      </c>
      <c r="W52" s="78">
        <v>481924</v>
      </c>
      <c r="X52" s="78">
        <v>0</v>
      </c>
      <c r="Y52" s="78">
        <v>0</v>
      </c>
      <c r="Z52" s="78">
        <v>481924</v>
      </c>
      <c r="AA52" s="79">
        <v>0</v>
      </c>
      <c r="AB52" s="77">
        <v>0</v>
      </c>
      <c r="AC52" s="77">
        <v>0</v>
      </c>
      <c r="AD52" s="75"/>
      <c r="AE52" s="75" t="b">
        <v>0</v>
      </c>
      <c r="AF52" s="80">
        <v>0</v>
      </c>
      <c r="AG52" s="76">
        <v>0</v>
      </c>
      <c r="AH52" s="75"/>
      <c r="AI52" s="78">
        <v>0</v>
      </c>
      <c r="AJ52" s="75" t="s">
        <v>8156</v>
      </c>
      <c r="AK52" s="75" t="s">
        <v>8114</v>
      </c>
      <c r="AL52" s="75" t="s">
        <v>35</v>
      </c>
      <c r="AM52" s="79">
        <v>0</v>
      </c>
      <c r="AN52" s="75" t="s">
        <v>37</v>
      </c>
      <c r="AO52" s="79">
        <v>0</v>
      </c>
      <c r="AP52" s="76"/>
      <c r="AQ52" s="76"/>
      <c r="AR52" s="77"/>
      <c r="AS52" s="78">
        <v>0</v>
      </c>
      <c r="AT52" s="75"/>
      <c r="AU52" s="77"/>
      <c r="AV52" s="75"/>
      <c r="AW52" s="75"/>
      <c r="AX52" s="78"/>
      <c r="AY52" s="78"/>
      <c r="AZ52" s="78"/>
      <c r="BA52" s="78"/>
      <c r="BB52" s="75"/>
      <c r="BC52" s="75"/>
      <c r="BD52" s="75"/>
      <c r="BE52" s="76"/>
      <c r="BF52" s="75"/>
      <c r="BG52" s="75"/>
      <c r="BH52" s="79"/>
    </row>
    <row r="53" spans="1:60" x14ac:dyDescent="0.25">
      <c r="A53" s="75" t="s">
        <v>8189</v>
      </c>
      <c r="B53" s="75" t="s">
        <v>8190</v>
      </c>
      <c r="C53" s="75" t="s">
        <v>8189</v>
      </c>
      <c r="D53" s="75" t="s">
        <v>8189</v>
      </c>
      <c r="E53" s="75" t="s">
        <v>8191</v>
      </c>
      <c r="F53" s="75"/>
      <c r="G53" s="75" t="s">
        <v>8190</v>
      </c>
      <c r="H53" s="75" t="s">
        <v>8190</v>
      </c>
      <c r="I53" s="75"/>
      <c r="J53" s="75"/>
      <c r="K53" s="76">
        <v>0</v>
      </c>
      <c r="L53" s="75"/>
      <c r="M53" s="75"/>
      <c r="N53" s="75"/>
      <c r="O53" s="75"/>
      <c r="P53" s="75" t="s">
        <v>1854</v>
      </c>
      <c r="Q53" s="75"/>
      <c r="R53" s="75"/>
      <c r="S53" s="75"/>
      <c r="T53" s="77">
        <v>0</v>
      </c>
      <c r="U53" s="78">
        <v>0</v>
      </c>
      <c r="V53" s="78">
        <v>19200</v>
      </c>
      <c r="W53" s="78">
        <v>0</v>
      </c>
      <c r="X53" s="78">
        <v>0</v>
      </c>
      <c r="Y53" s="78">
        <v>0</v>
      </c>
      <c r="Z53" s="78">
        <v>0</v>
      </c>
      <c r="AA53" s="79">
        <v>0</v>
      </c>
      <c r="AB53" s="77"/>
      <c r="AC53" s="77"/>
      <c r="AD53" s="75"/>
      <c r="AE53" s="75" t="b">
        <v>0</v>
      </c>
      <c r="AF53" s="80">
        <v>0</v>
      </c>
      <c r="AG53" s="76">
        <v>0</v>
      </c>
      <c r="AH53" s="75"/>
      <c r="AI53" s="78">
        <v>0</v>
      </c>
      <c r="AJ53" s="75" t="s">
        <v>35</v>
      </c>
      <c r="AK53" s="75" t="s">
        <v>8082</v>
      </c>
      <c r="AL53" s="75" t="s">
        <v>35</v>
      </c>
      <c r="AM53" s="79">
        <v>0</v>
      </c>
      <c r="AN53" s="75" t="s">
        <v>8161</v>
      </c>
      <c r="AO53" s="79">
        <v>0</v>
      </c>
      <c r="AP53" s="76"/>
      <c r="AQ53" s="76"/>
      <c r="AR53" s="77">
        <v>0</v>
      </c>
      <c r="AS53" s="78"/>
      <c r="AT53" s="75"/>
      <c r="AU53" s="77"/>
      <c r="AV53" s="75"/>
      <c r="AW53" s="75"/>
      <c r="AX53" s="78"/>
      <c r="AY53" s="78"/>
      <c r="AZ53" s="78"/>
      <c r="BA53" s="78"/>
      <c r="BB53" s="75"/>
      <c r="BC53" s="75"/>
      <c r="BD53" s="75"/>
      <c r="BE53" s="76"/>
      <c r="BF53" s="75"/>
      <c r="BG53" s="75"/>
      <c r="BH53" s="79"/>
    </row>
    <row r="54" spans="1:60" x14ac:dyDescent="0.25">
      <c r="A54" s="75" t="s">
        <v>8192</v>
      </c>
      <c r="B54" s="75" t="s">
        <v>8193</v>
      </c>
      <c r="C54" s="75" t="s">
        <v>8192</v>
      </c>
      <c r="D54" s="75" t="s">
        <v>8192</v>
      </c>
      <c r="E54" s="75"/>
      <c r="F54" s="75"/>
      <c r="G54" s="75" t="s">
        <v>8193</v>
      </c>
      <c r="H54" s="75" t="s">
        <v>8193</v>
      </c>
      <c r="I54" s="75"/>
      <c r="J54" s="75"/>
      <c r="K54" s="76">
        <v>0</v>
      </c>
      <c r="L54" s="75"/>
      <c r="M54" s="75"/>
      <c r="N54" s="75"/>
      <c r="O54" s="75" t="s">
        <v>1859</v>
      </c>
      <c r="P54" s="75" t="s">
        <v>1854</v>
      </c>
      <c r="Q54" s="75"/>
      <c r="R54" s="75"/>
      <c r="S54" s="75"/>
      <c r="T54" s="77">
        <v>0</v>
      </c>
      <c r="U54" s="78">
        <v>0</v>
      </c>
      <c r="V54" s="78">
        <v>36790000</v>
      </c>
      <c r="W54" s="78">
        <v>0</v>
      </c>
      <c r="X54" s="78">
        <v>0</v>
      </c>
      <c r="Y54" s="78">
        <v>0</v>
      </c>
      <c r="Z54" s="78">
        <v>0</v>
      </c>
      <c r="AA54" s="79">
        <v>0</v>
      </c>
      <c r="AB54" s="77"/>
      <c r="AC54" s="77"/>
      <c r="AD54" s="75"/>
      <c r="AE54" s="75" t="b">
        <v>0</v>
      </c>
      <c r="AF54" s="80">
        <v>0</v>
      </c>
      <c r="AG54" s="76">
        <v>0</v>
      </c>
      <c r="AH54" s="75"/>
      <c r="AI54" s="78">
        <v>0</v>
      </c>
      <c r="AJ54" s="75" t="s">
        <v>8076</v>
      </c>
      <c r="AK54" s="75" t="s">
        <v>8077</v>
      </c>
      <c r="AL54" s="75" t="s">
        <v>35</v>
      </c>
      <c r="AM54" s="79">
        <v>0</v>
      </c>
      <c r="AN54" s="75"/>
      <c r="AO54" s="79">
        <v>0</v>
      </c>
      <c r="AP54" s="76"/>
      <c r="AQ54" s="76"/>
      <c r="AR54" s="77">
        <v>0</v>
      </c>
      <c r="AS54" s="78"/>
      <c r="AT54" s="75"/>
      <c r="AU54" s="77"/>
      <c r="AV54" s="75"/>
      <c r="AW54" s="75"/>
      <c r="AX54" s="78"/>
      <c r="AY54" s="78"/>
      <c r="AZ54" s="78"/>
      <c r="BA54" s="78"/>
      <c r="BB54" s="75"/>
      <c r="BC54" s="75"/>
      <c r="BD54" s="75"/>
      <c r="BE54" s="76"/>
      <c r="BF54" s="75"/>
      <c r="BG54" s="75"/>
      <c r="BH54" s="79"/>
    </row>
    <row r="55" spans="1:60" x14ac:dyDescent="0.25">
      <c r="A55" s="75" t="s">
        <v>8194</v>
      </c>
      <c r="B55" s="75" t="s">
        <v>8195</v>
      </c>
      <c r="C55" s="75" t="s">
        <v>8194</v>
      </c>
      <c r="D55" s="75" t="s">
        <v>8194</v>
      </c>
      <c r="E55" s="75"/>
      <c r="F55" s="75"/>
      <c r="G55" s="75" t="s">
        <v>8195</v>
      </c>
      <c r="H55" s="75" t="s">
        <v>8195</v>
      </c>
      <c r="I55" s="75" t="s">
        <v>8196</v>
      </c>
      <c r="J55" s="75"/>
      <c r="K55" s="76">
        <v>0</v>
      </c>
      <c r="L55" s="75"/>
      <c r="M55" s="75"/>
      <c r="N55" s="75"/>
      <c r="O55" s="75" t="s">
        <v>1859</v>
      </c>
      <c r="P55" s="75" t="s">
        <v>1854</v>
      </c>
      <c r="Q55" s="75" t="s">
        <v>1854</v>
      </c>
      <c r="R55" s="75" t="s">
        <v>1854</v>
      </c>
      <c r="S55" s="75" t="s">
        <v>1854</v>
      </c>
      <c r="T55" s="77">
        <v>0</v>
      </c>
      <c r="U55" s="78">
        <v>0</v>
      </c>
      <c r="V55" s="78">
        <v>17000000</v>
      </c>
      <c r="W55" s="78">
        <v>0</v>
      </c>
      <c r="X55" s="78">
        <v>0</v>
      </c>
      <c r="Y55" s="78">
        <v>0</v>
      </c>
      <c r="Z55" s="78">
        <v>0</v>
      </c>
      <c r="AA55" s="79">
        <v>0</v>
      </c>
      <c r="AB55" s="77"/>
      <c r="AC55" s="77"/>
      <c r="AD55" s="75"/>
      <c r="AE55" s="75" t="b">
        <v>0</v>
      </c>
      <c r="AF55" s="80">
        <v>0</v>
      </c>
      <c r="AG55" s="76">
        <v>0</v>
      </c>
      <c r="AH55" s="75"/>
      <c r="AI55" s="78">
        <v>0</v>
      </c>
      <c r="AJ55" s="75" t="s">
        <v>35</v>
      </c>
      <c r="AK55" s="75" t="s">
        <v>8082</v>
      </c>
      <c r="AL55" s="75" t="s">
        <v>35</v>
      </c>
      <c r="AM55" s="79">
        <v>0</v>
      </c>
      <c r="AN55" s="75" t="s">
        <v>37</v>
      </c>
      <c r="AO55" s="79">
        <v>0</v>
      </c>
      <c r="AP55" s="76"/>
      <c r="AQ55" s="76"/>
      <c r="AR55" s="77">
        <v>0</v>
      </c>
      <c r="AS55" s="78"/>
      <c r="AT55" s="75"/>
      <c r="AU55" s="77"/>
      <c r="AV55" s="75"/>
      <c r="AW55" s="75"/>
      <c r="AX55" s="78"/>
      <c r="AY55" s="78"/>
      <c r="AZ55" s="78"/>
      <c r="BA55" s="78"/>
      <c r="BB55" s="75"/>
      <c r="BC55" s="75"/>
      <c r="BD55" s="75"/>
      <c r="BE55" s="76"/>
      <c r="BF55" s="75"/>
      <c r="BG55" s="75"/>
      <c r="BH55" s="79"/>
    </row>
    <row r="56" spans="1:60" x14ac:dyDescent="0.25">
      <c r="A56" s="75" t="s">
        <v>8197</v>
      </c>
      <c r="B56" s="75" t="s">
        <v>8198</v>
      </c>
      <c r="C56" s="75" t="s">
        <v>8197</v>
      </c>
      <c r="D56" s="75" t="s">
        <v>8197</v>
      </c>
      <c r="E56" s="75"/>
      <c r="F56" s="75"/>
      <c r="G56" s="75" t="s">
        <v>8198</v>
      </c>
      <c r="H56" s="75" t="s">
        <v>8198</v>
      </c>
      <c r="I56" s="75"/>
      <c r="J56" s="75"/>
      <c r="K56" s="76">
        <v>0</v>
      </c>
      <c r="L56" s="75"/>
      <c r="M56" s="75"/>
      <c r="N56" s="75"/>
      <c r="O56" s="75"/>
      <c r="P56" s="75"/>
      <c r="Q56" s="75"/>
      <c r="R56" s="75"/>
      <c r="S56" s="75"/>
      <c r="T56" s="77">
        <v>0</v>
      </c>
      <c r="U56" s="78">
        <v>0</v>
      </c>
      <c r="V56" s="78">
        <v>0</v>
      </c>
      <c r="W56" s="78">
        <v>0</v>
      </c>
      <c r="X56" s="78">
        <v>0</v>
      </c>
      <c r="Y56" s="78">
        <v>0</v>
      </c>
      <c r="Z56" s="78">
        <v>0</v>
      </c>
      <c r="AA56" s="79">
        <v>0</v>
      </c>
      <c r="AB56" s="77"/>
      <c r="AC56" s="77"/>
      <c r="AD56" s="75"/>
      <c r="AE56" s="75" t="b">
        <v>0</v>
      </c>
      <c r="AF56" s="80">
        <v>0</v>
      </c>
      <c r="AG56" s="76">
        <v>0</v>
      </c>
      <c r="AH56" s="75"/>
      <c r="AI56" s="78">
        <v>0</v>
      </c>
      <c r="AJ56" s="75" t="s">
        <v>35</v>
      </c>
      <c r="AK56" s="75" t="s">
        <v>8082</v>
      </c>
      <c r="AL56" s="75" t="s">
        <v>35</v>
      </c>
      <c r="AM56" s="79">
        <v>0</v>
      </c>
      <c r="AN56" s="75" t="s">
        <v>37</v>
      </c>
      <c r="AO56" s="79">
        <v>0</v>
      </c>
      <c r="AP56" s="76"/>
      <c r="AQ56" s="76"/>
      <c r="AR56" s="77">
        <v>0</v>
      </c>
      <c r="AS56" s="78"/>
      <c r="AT56" s="75"/>
      <c r="AU56" s="77"/>
      <c r="AV56" s="75"/>
      <c r="AW56" s="75"/>
      <c r="AX56" s="78"/>
      <c r="AY56" s="78"/>
      <c r="AZ56" s="78"/>
      <c r="BA56" s="78"/>
      <c r="BB56" s="75"/>
      <c r="BC56" s="75"/>
      <c r="BD56" s="75"/>
      <c r="BE56" s="76"/>
      <c r="BF56" s="75"/>
      <c r="BG56" s="75"/>
      <c r="BH56" s="79"/>
    </row>
    <row r="57" spans="1:60" x14ac:dyDescent="0.25">
      <c r="A57" s="75" t="s">
        <v>8199</v>
      </c>
      <c r="B57" s="75" t="s">
        <v>8200</v>
      </c>
      <c r="C57" s="75" t="s">
        <v>8199</v>
      </c>
      <c r="D57" s="75" t="s">
        <v>8199</v>
      </c>
      <c r="E57" s="75"/>
      <c r="F57" s="75"/>
      <c r="G57" s="75" t="s">
        <v>8200</v>
      </c>
      <c r="H57" s="75" t="s">
        <v>8200</v>
      </c>
      <c r="I57" s="75"/>
      <c r="J57" s="75"/>
      <c r="K57" s="76">
        <v>0</v>
      </c>
      <c r="L57" s="75"/>
      <c r="M57" s="75"/>
      <c r="N57" s="75"/>
      <c r="O57" s="75"/>
      <c r="P57" s="75"/>
      <c r="Q57" s="75"/>
      <c r="R57" s="75"/>
      <c r="S57" s="75"/>
      <c r="T57" s="77">
        <v>0</v>
      </c>
      <c r="U57" s="78">
        <v>0</v>
      </c>
      <c r="V57" s="78">
        <v>0</v>
      </c>
      <c r="W57" s="78">
        <v>0</v>
      </c>
      <c r="X57" s="78">
        <v>0</v>
      </c>
      <c r="Y57" s="78">
        <v>0</v>
      </c>
      <c r="Z57" s="78">
        <v>0</v>
      </c>
      <c r="AA57" s="79">
        <v>0</v>
      </c>
      <c r="AB57" s="77"/>
      <c r="AC57" s="77"/>
      <c r="AD57" s="75"/>
      <c r="AE57" s="75" t="b">
        <v>0</v>
      </c>
      <c r="AF57" s="80">
        <v>0</v>
      </c>
      <c r="AG57" s="76">
        <v>0</v>
      </c>
      <c r="AH57" s="75"/>
      <c r="AI57" s="78">
        <v>0</v>
      </c>
      <c r="AJ57" s="75" t="s">
        <v>35</v>
      </c>
      <c r="AK57" s="75" t="s">
        <v>8082</v>
      </c>
      <c r="AL57" s="75" t="s">
        <v>35</v>
      </c>
      <c r="AM57" s="79">
        <v>0</v>
      </c>
      <c r="AN57" s="75" t="s">
        <v>37</v>
      </c>
      <c r="AO57" s="79">
        <v>0</v>
      </c>
      <c r="AP57" s="76"/>
      <c r="AQ57" s="76"/>
      <c r="AR57" s="77">
        <v>0</v>
      </c>
      <c r="AS57" s="78"/>
      <c r="AT57" s="75"/>
      <c r="AU57" s="77"/>
      <c r="AV57" s="75"/>
      <c r="AW57" s="75"/>
      <c r="AX57" s="78"/>
      <c r="AY57" s="78"/>
      <c r="AZ57" s="78"/>
      <c r="BA57" s="78"/>
      <c r="BB57" s="75"/>
      <c r="BC57" s="75"/>
      <c r="BD57" s="75"/>
      <c r="BE57" s="76"/>
      <c r="BF57" s="75"/>
      <c r="BG57" s="75"/>
      <c r="BH57" s="79"/>
    </row>
    <row r="58" spans="1:60" x14ac:dyDescent="0.25">
      <c r="A58" s="75" t="s">
        <v>8201</v>
      </c>
      <c r="B58" s="75" t="s">
        <v>8202</v>
      </c>
      <c r="C58" s="75" t="s">
        <v>8201</v>
      </c>
      <c r="D58" s="75" t="s">
        <v>8201</v>
      </c>
      <c r="E58" s="75"/>
      <c r="F58" s="75"/>
      <c r="G58" s="75" t="s">
        <v>8202</v>
      </c>
      <c r="H58" s="75" t="s">
        <v>8202</v>
      </c>
      <c r="I58" s="75"/>
      <c r="J58" s="75"/>
      <c r="K58" s="76">
        <v>0</v>
      </c>
      <c r="L58" s="75"/>
      <c r="M58" s="75"/>
      <c r="N58" s="75"/>
      <c r="O58" s="75"/>
      <c r="P58" s="75"/>
      <c r="Q58" s="75"/>
      <c r="R58" s="75"/>
      <c r="S58" s="75"/>
      <c r="T58" s="77">
        <v>0</v>
      </c>
      <c r="U58" s="78">
        <v>0</v>
      </c>
      <c r="V58" s="78">
        <v>0</v>
      </c>
      <c r="W58" s="78">
        <v>0</v>
      </c>
      <c r="X58" s="78">
        <v>0</v>
      </c>
      <c r="Y58" s="78">
        <v>0</v>
      </c>
      <c r="Z58" s="78">
        <v>0</v>
      </c>
      <c r="AA58" s="79">
        <v>0</v>
      </c>
      <c r="AB58" s="77"/>
      <c r="AC58" s="77"/>
      <c r="AD58" s="75"/>
      <c r="AE58" s="75" t="b">
        <v>0</v>
      </c>
      <c r="AF58" s="80">
        <v>0</v>
      </c>
      <c r="AG58" s="76">
        <v>0</v>
      </c>
      <c r="AH58" s="75"/>
      <c r="AI58" s="78">
        <v>0</v>
      </c>
      <c r="AJ58" s="75" t="s">
        <v>35</v>
      </c>
      <c r="AK58" s="75" t="s">
        <v>8082</v>
      </c>
      <c r="AL58" s="75" t="s">
        <v>35</v>
      </c>
      <c r="AM58" s="79">
        <v>0</v>
      </c>
      <c r="AN58" s="75" t="s">
        <v>37</v>
      </c>
      <c r="AO58" s="79">
        <v>0</v>
      </c>
      <c r="AP58" s="76"/>
      <c r="AQ58" s="76"/>
      <c r="AR58" s="77">
        <v>0</v>
      </c>
      <c r="AS58" s="78"/>
      <c r="AT58" s="75"/>
      <c r="AU58" s="77"/>
      <c r="AV58" s="75"/>
      <c r="AW58" s="75"/>
      <c r="AX58" s="78"/>
      <c r="AY58" s="78"/>
      <c r="AZ58" s="78"/>
      <c r="BA58" s="78"/>
      <c r="BB58" s="75"/>
      <c r="BC58" s="75"/>
      <c r="BD58" s="75"/>
      <c r="BE58" s="76"/>
      <c r="BF58" s="75"/>
      <c r="BG58" s="75"/>
      <c r="BH58" s="79"/>
    </row>
    <row r="59" spans="1:60" x14ac:dyDescent="0.25">
      <c r="A59" s="75" t="s">
        <v>8203</v>
      </c>
      <c r="B59" s="75" t="s">
        <v>8204</v>
      </c>
      <c r="C59" s="75" t="s">
        <v>8203</v>
      </c>
      <c r="D59" s="75" t="s">
        <v>8203</v>
      </c>
      <c r="E59" s="75" t="s">
        <v>8091</v>
      </c>
      <c r="F59" s="75"/>
      <c r="G59" s="75" t="s">
        <v>8204</v>
      </c>
      <c r="H59" s="75" t="s">
        <v>8204</v>
      </c>
      <c r="I59" s="75" t="s">
        <v>8092</v>
      </c>
      <c r="J59" s="75"/>
      <c r="K59" s="76">
        <v>0</v>
      </c>
      <c r="L59" s="75"/>
      <c r="M59" s="75"/>
      <c r="N59" s="75" t="s">
        <v>1858</v>
      </c>
      <c r="O59" s="75" t="s">
        <v>1859</v>
      </c>
      <c r="P59" s="75" t="s">
        <v>1854</v>
      </c>
      <c r="Q59" s="75" t="s">
        <v>1854</v>
      </c>
      <c r="R59" s="75" t="s">
        <v>1854</v>
      </c>
      <c r="S59" s="75" t="s">
        <v>1854</v>
      </c>
      <c r="T59" s="77">
        <v>0</v>
      </c>
      <c r="U59" s="78">
        <v>0</v>
      </c>
      <c r="V59" s="78">
        <v>62000</v>
      </c>
      <c r="W59" s="78">
        <v>105400</v>
      </c>
      <c r="X59" s="78">
        <v>126364</v>
      </c>
      <c r="Y59" s="78">
        <v>0</v>
      </c>
      <c r="Z59" s="78">
        <v>105400</v>
      </c>
      <c r="AA59" s="79">
        <v>0</v>
      </c>
      <c r="AB59" s="77">
        <v>0</v>
      </c>
      <c r="AC59" s="77">
        <v>0</v>
      </c>
      <c r="AD59" s="75"/>
      <c r="AE59" s="75" t="b">
        <v>0</v>
      </c>
      <c r="AF59" s="80">
        <v>0</v>
      </c>
      <c r="AG59" s="76">
        <v>0</v>
      </c>
      <c r="AH59" s="75"/>
      <c r="AI59" s="78">
        <v>0</v>
      </c>
      <c r="AJ59" s="75" t="s">
        <v>8076</v>
      </c>
      <c r="AK59" s="75" t="s">
        <v>8077</v>
      </c>
      <c r="AL59" s="75" t="s">
        <v>35</v>
      </c>
      <c r="AM59" s="79">
        <v>0</v>
      </c>
      <c r="AN59" s="75" t="s">
        <v>37</v>
      </c>
      <c r="AO59" s="79">
        <v>1</v>
      </c>
      <c r="AP59" s="76"/>
      <c r="AQ59" s="76"/>
      <c r="AR59" s="77"/>
      <c r="AS59" s="78">
        <v>0</v>
      </c>
      <c r="AT59" s="75"/>
      <c r="AU59" s="77"/>
      <c r="AV59" s="75"/>
      <c r="AW59" s="75"/>
      <c r="AX59" s="78"/>
      <c r="AY59" s="78"/>
      <c r="AZ59" s="78"/>
      <c r="BA59" s="78"/>
      <c r="BB59" s="75"/>
      <c r="BC59" s="75"/>
      <c r="BD59" s="75"/>
      <c r="BE59" s="76"/>
      <c r="BF59" s="75"/>
      <c r="BG59" s="75"/>
      <c r="BH59" s="79"/>
    </row>
    <row r="60" spans="1:60" x14ac:dyDescent="0.25">
      <c r="A60" s="75" t="s">
        <v>8205</v>
      </c>
      <c r="B60" s="75" t="s">
        <v>8206</v>
      </c>
      <c r="C60" s="75" t="s">
        <v>8205</v>
      </c>
      <c r="D60" s="75" t="s">
        <v>8205</v>
      </c>
      <c r="E60" s="75"/>
      <c r="F60" s="75"/>
      <c r="G60" s="75" t="s">
        <v>8206</v>
      </c>
      <c r="H60" s="75" t="s">
        <v>8206</v>
      </c>
      <c r="I60" s="75" t="s">
        <v>8074</v>
      </c>
      <c r="J60" s="75"/>
      <c r="K60" s="76">
        <v>0</v>
      </c>
      <c r="L60" s="75"/>
      <c r="M60" s="75"/>
      <c r="N60" s="75" t="s">
        <v>8207</v>
      </c>
      <c r="O60" s="75" t="s">
        <v>8208</v>
      </c>
      <c r="P60" s="75" t="s">
        <v>1854</v>
      </c>
      <c r="Q60" s="75" t="s">
        <v>1854</v>
      </c>
      <c r="R60" s="75" t="s">
        <v>1854</v>
      </c>
      <c r="S60" s="75" t="s">
        <v>1854</v>
      </c>
      <c r="T60" s="77">
        <v>0</v>
      </c>
      <c r="U60" s="78">
        <v>0</v>
      </c>
      <c r="V60" s="78">
        <v>324545455</v>
      </c>
      <c r="W60" s="78">
        <v>0</v>
      </c>
      <c r="X60" s="78">
        <v>0</v>
      </c>
      <c r="Y60" s="78">
        <v>0</v>
      </c>
      <c r="Z60" s="78">
        <v>0</v>
      </c>
      <c r="AA60" s="79">
        <v>0</v>
      </c>
      <c r="AB60" s="77">
        <v>0</v>
      </c>
      <c r="AC60" s="77">
        <v>0</v>
      </c>
      <c r="AD60" s="75"/>
      <c r="AE60" s="75" t="b">
        <v>0</v>
      </c>
      <c r="AF60" s="80">
        <v>0</v>
      </c>
      <c r="AG60" s="76">
        <v>0</v>
      </c>
      <c r="AH60" s="75"/>
      <c r="AI60" s="78">
        <v>0</v>
      </c>
      <c r="AJ60" s="75" t="s">
        <v>35</v>
      </c>
      <c r="AK60" s="75" t="s">
        <v>8082</v>
      </c>
      <c r="AL60" s="75" t="s">
        <v>35</v>
      </c>
      <c r="AM60" s="79">
        <v>0</v>
      </c>
      <c r="AN60" s="75" t="s">
        <v>37</v>
      </c>
      <c r="AO60" s="79">
        <v>0</v>
      </c>
      <c r="AP60" s="76"/>
      <c r="AQ60" s="76"/>
      <c r="AR60" s="77"/>
      <c r="AS60" s="78">
        <v>0</v>
      </c>
      <c r="AT60" s="75"/>
      <c r="AU60" s="77"/>
      <c r="AV60" s="75"/>
      <c r="AW60" s="75"/>
      <c r="AX60" s="78"/>
      <c r="AY60" s="78"/>
      <c r="AZ60" s="78"/>
      <c r="BA60" s="78"/>
      <c r="BB60" s="75"/>
      <c r="BC60" s="75"/>
      <c r="BD60" s="75"/>
      <c r="BE60" s="76"/>
      <c r="BF60" s="75"/>
      <c r="BG60" s="75"/>
      <c r="BH60" s="79"/>
    </row>
    <row r="61" spans="1:60" x14ac:dyDescent="0.25">
      <c r="A61" s="75" t="s">
        <v>8209</v>
      </c>
      <c r="B61" s="75" t="s">
        <v>8210</v>
      </c>
      <c r="C61" s="75" t="s">
        <v>8209</v>
      </c>
      <c r="D61" s="75" t="s">
        <v>8209</v>
      </c>
      <c r="E61" s="75" t="s">
        <v>8211</v>
      </c>
      <c r="F61" s="75"/>
      <c r="G61" s="75" t="s">
        <v>8210</v>
      </c>
      <c r="H61" s="75" t="s">
        <v>8210</v>
      </c>
      <c r="I61" s="75" t="s">
        <v>8120</v>
      </c>
      <c r="J61" s="75"/>
      <c r="K61" s="76">
        <v>0</v>
      </c>
      <c r="L61" s="75"/>
      <c r="M61" s="75"/>
      <c r="N61" s="75" t="s">
        <v>1858</v>
      </c>
      <c r="O61" s="75" t="s">
        <v>1859</v>
      </c>
      <c r="P61" s="75" t="s">
        <v>1854</v>
      </c>
      <c r="Q61" s="75" t="s">
        <v>1854</v>
      </c>
      <c r="R61" s="75" t="s">
        <v>1854</v>
      </c>
      <c r="S61" s="75" t="s">
        <v>1854</v>
      </c>
      <c r="T61" s="77">
        <v>0</v>
      </c>
      <c r="U61" s="78">
        <v>0</v>
      </c>
      <c r="V61" s="78">
        <v>0</v>
      </c>
      <c r="W61" s="78">
        <v>0</v>
      </c>
      <c r="X61" s="78">
        <v>0</v>
      </c>
      <c r="Y61" s="78">
        <v>0</v>
      </c>
      <c r="Z61" s="78">
        <v>0</v>
      </c>
      <c r="AA61" s="79">
        <v>0</v>
      </c>
      <c r="AB61" s="77">
        <v>0</v>
      </c>
      <c r="AC61" s="77">
        <v>0</v>
      </c>
      <c r="AD61" s="75"/>
      <c r="AE61" s="75" t="b">
        <v>0</v>
      </c>
      <c r="AF61" s="80">
        <v>0</v>
      </c>
      <c r="AG61" s="76">
        <v>0</v>
      </c>
      <c r="AH61" s="75"/>
      <c r="AI61" s="78">
        <v>0</v>
      </c>
      <c r="AJ61" s="75" t="s">
        <v>35</v>
      </c>
      <c r="AK61" s="75" t="s">
        <v>8082</v>
      </c>
      <c r="AL61" s="75" t="s">
        <v>35</v>
      </c>
      <c r="AM61" s="79">
        <v>0</v>
      </c>
      <c r="AN61" s="75" t="s">
        <v>37</v>
      </c>
      <c r="AO61" s="79">
        <v>0</v>
      </c>
      <c r="AP61" s="76"/>
      <c r="AQ61" s="76"/>
      <c r="AR61" s="77"/>
      <c r="AS61" s="78">
        <v>0</v>
      </c>
      <c r="AT61" s="75"/>
      <c r="AU61" s="77"/>
      <c r="AV61" s="75"/>
      <c r="AW61" s="75"/>
      <c r="AX61" s="78"/>
      <c r="AY61" s="78"/>
      <c r="AZ61" s="78"/>
      <c r="BA61" s="78"/>
      <c r="BB61" s="75"/>
      <c r="BC61" s="75"/>
      <c r="BD61" s="75"/>
      <c r="BE61" s="76"/>
      <c r="BF61" s="75"/>
      <c r="BG61" s="75"/>
      <c r="BH61" s="79"/>
    </row>
    <row r="62" spans="1:60" x14ac:dyDescent="0.25">
      <c r="A62" s="75" t="s">
        <v>8212</v>
      </c>
      <c r="B62" s="75" t="s">
        <v>8213</v>
      </c>
      <c r="C62" s="75" t="s">
        <v>8212</v>
      </c>
      <c r="D62" s="75" t="s">
        <v>8212</v>
      </c>
      <c r="E62" s="75"/>
      <c r="F62" s="75"/>
      <c r="G62" s="75" t="s">
        <v>8213</v>
      </c>
      <c r="H62" s="75" t="s">
        <v>8213</v>
      </c>
      <c r="I62" s="75" t="s">
        <v>8074</v>
      </c>
      <c r="J62" s="75"/>
      <c r="K62" s="76">
        <v>0</v>
      </c>
      <c r="L62" s="75"/>
      <c r="M62" s="75"/>
      <c r="N62" s="75" t="s">
        <v>1858</v>
      </c>
      <c r="O62" s="75" t="s">
        <v>1859</v>
      </c>
      <c r="P62" s="75" t="s">
        <v>1854</v>
      </c>
      <c r="Q62" s="75" t="s">
        <v>1854</v>
      </c>
      <c r="R62" s="75" t="s">
        <v>1854</v>
      </c>
      <c r="S62" s="75" t="s">
        <v>1854</v>
      </c>
      <c r="T62" s="77">
        <v>0</v>
      </c>
      <c r="U62" s="78">
        <v>0</v>
      </c>
      <c r="V62" s="78">
        <v>6060</v>
      </c>
      <c r="W62" s="78">
        <v>0</v>
      </c>
      <c r="X62" s="78">
        <v>0</v>
      </c>
      <c r="Y62" s="78">
        <v>0</v>
      </c>
      <c r="Z62" s="78">
        <v>0</v>
      </c>
      <c r="AA62" s="79">
        <v>0</v>
      </c>
      <c r="AB62" s="77">
        <v>0</v>
      </c>
      <c r="AC62" s="77">
        <v>0</v>
      </c>
      <c r="AD62" s="75"/>
      <c r="AE62" s="75" t="b">
        <v>0</v>
      </c>
      <c r="AF62" s="80">
        <v>0</v>
      </c>
      <c r="AG62" s="76">
        <v>0</v>
      </c>
      <c r="AH62" s="75"/>
      <c r="AI62" s="78">
        <v>0</v>
      </c>
      <c r="AJ62" s="75" t="s">
        <v>35</v>
      </c>
      <c r="AK62" s="75" t="s">
        <v>8082</v>
      </c>
      <c r="AL62" s="75" t="s">
        <v>35</v>
      </c>
      <c r="AM62" s="79">
        <v>0</v>
      </c>
      <c r="AN62" s="75" t="s">
        <v>37</v>
      </c>
      <c r="AO62" s="79">
        <v>0</v>
      </c>
      <c r="AP62" s="76"/>
      <c r="AQ62" s="76"/>
      <c r="AR62" s="77"/>
      <c r="AS62" s="78">
        <v>0</v>
      </c>
      <c r="AT62" s="75"/>
      <c r="AU62" s="77"/>
      <c r="AV62" s="75"/>
      <c r="AW62" s="75"/>
      <c r="AX62" s="78"/>
      <c r="AY62" s="78"/>
      <c r="AZ62" s="78"/>
      <c r="BA62" s="78"/>
      <c r="BB62" s="75"/>
      <c r="BC62" s="75"/>
      <c r="BD62" s="75"/>
      <c r="BE62" s="76"/>
      <c r="BF62" s="75"/>
      <c r="BG62" s="75"/>
      <c r="BH62" s="79"/>
    </row>
    <row r="63" spans="1:60" x14ac:dyDescent="0.25">
      <c r="A63" s="75" t="s">
        <v>8214</v>
      </c>
      <c r="B63" s="75" t="s">
        <v>8215</v>
      </c>
      <c r="C63" s="75" t="s">
        <v>8214</v>
      </c>
      <c r="D63" s="75" t="s">
        <v>8214</v>
      </c>
      <c r="E63" s="75" t="s">
        <v>8091</v>
      </c>
      <c r="F63" s="75"/>
      <c r="G63" s="75" t="s">
        <v>8215</v>
      </c>
      <c r="H63" s="75" t="s">
        <v>8215</v>
      </c>
      <c r="I63" s="75" t="s">
        <v>8092</v>
      </c>
      <c r="J63" s="75"/>
      <c r="K63" s="76">
        <v>0</v>
      </c>
      <c r="L63" s="75"/>
      <c r="M63" s="75"/>
      <c r="N63" s="75" t="s">
        <v>1858</v>
      </c>
      <c r="O63" s="75" t="s">
        <v>1859</v>
      </c>
      <c r="P63" s="75" t="s">
        <v>1854</v>
      </c>
      <c r="Q63" s="75" t="s">
        <v>1854</v>
      </c>
      <c r="R63" s="75" t="s">
        <v>1854</v>
      </c>
      <c r="S63" s="75" t="s">
        <v>1854</v>
      </c>
      <c r="T63" s="77">
        <v>0</v>
      </c>
      <c r="U63" s="78">
        <v>0</v>
      </c>
      <c r="V63" s="78">
        <v>0</v>
      </c>
      <c r="W63" s="78">
        <v>212400</v>
      </c>
      <c r="X63" s="78">
        <v>0</v>
      </c>
      <c r="Y63" s="78">
        <v>0</v>
      </c>
      <c r="Z63" s="78">
        <v>212400</v>
      </c>
      <c r="AA63" s="79">
        <v>0</v>
      </c>
      <c r="AB63" s="77">
        <v>0</v>
      </c>
      <c r="AC63" s="77">
        <v>0</v>
      </c>
      <c r="AD63" s="75"/>
      <c r="AE63" s="75" t="b">
        <v>0</v>
      </c>
      <c r="AF63" s="80">
        <v>0</v>
      </c>
      <c r="AG63" s="76">
        <v>0</v>
      </c>
      <c r="AH63" s="75"/>
      <c r="AI63" s="78">
        <v>0</v>
      </c>
      <c r="AJ63" s="75" t="s">
        <v>8076</v>
      </c>
      <c r="AK63" s="75" t="s">
        <v>8077</v>
      </c>
      <c r="AL63" s="75" t="s">
        <v>35</v>
      </c>
      <c r="AM63" s="79">
        <v>0</v>
      </c>
      <c r="AN63" s="75" t="s">
        <v>37</v>
      </c>
      <c r="AO63" s="79">
        <v>1</v>
      </c>
      <c r="AP63" s="76"/>
      <c r="AQ63" s="76"/>
      <c r="AR63" s="77"/>
      <c r="AS63" s="78">
        <v>0</v>
      </c>
      <c r="AT63" s="75"/>
      <c r="AU63" s="77"/>
      <c r="AV63" s="75"/>
      <c r="AW63" s="75"/>
      <c r="AX63" s="78"/>
      <c r="AY63" s="78"/>
      <c r="AZ63" s="78"/>
      <c r="BA63" s="78"/>
      <c r="BB63" s="75"/>
      <c r="BC63" s="75"/>
      <c r="BD63" s="75"/>
      <c r="BE63" s="76"/>
      <c r="BF63" s="75"/>
      <c r="BG63" s="75"/>
      <c r="BH63" s="79"/>
    </row>
    <row r="64" spans="1:60" x14ac:dyDescent="0.25">
      <c r="A64" s="75" t="s">
        <v>8216</v>
      </c>
      <c r="B64" s="75" t="s">
        <v>8217</v>
      </c>
      <c r="C64" s="75" t="s">
        <v>8216</v>
      </c>
      <c r="D64" s="75" t="s">
        <v>8216</v>
      </c>
      <c r="E64" s="75" t="s">
        <v>8091</v>
      </c>
      <c r="F64" s="75"/>
      <c r="G64" s="75" t="s">
        <v>8217</v>
      </c>
      <c r="H64" s="75" t="s">
        <v>8217</v>
      </c>
      <c r="I64" s="75" t="s">
        <v>8092</v>
      </c>
      <c r="J64" s="75"/>
      <c r="K64" s="76">
        <v>0</v>
      </c>
      <c r="L64" s="75"/>
      <c r="M64" s="75"/>
      <c r="N64" s="75" t="s">
        <v>1858</v>
      </c>
      <c r="O64" s="75" t="s">
        <v>1859</v>
      </c>
      <c r="P64" s="75" t="s">
        <v>1854</v>
      </c>
      <c r="Q64" s="75" t="s">
        <v>1854</v>
      </c>
      <c r="R64" s="75" t="s">
        <v>1854</v>
      </c>
      <c r="S64" s="75" t="s">
        <v>1854</v>
      </c>
      <c r="T64" s="77">
        <v>0</v>
      </c>
      <c r="U64" s="78">
        <v>0</v>
      </c>
      <c r="V64" s="78">
        <v>62810</v>
      </c>
      <c r="W64" s="78">
        <v>110250</v>
      </c>
      <c r="X64" s="78">
        <v>88200</v>
      </c>
      <c r="Y64" s="78">
        <v>0</v>
      </c>
      <c r="Z64" s="78">
        <v>110250</v>
      </c>
      <c r="AA64" s="79">
        <v>0</v>
      </c>
      <c r="AB64" s="77">
        <v>0</v>
      </c>
      <c r="AC64" s="77">
        <v>0</v>
      </c>
      <c r="AD64" s="75"/>
      <c r="AE64" s="75" t="b">
        <v>0</v>
      </c>
      <c r="AF64" s="80">
        <v>0</v>
      </c>
      <c r="AG64" s="76">
        <v>310</v>
      </c>
      <c r="AH64" s="75"/>
      <c r="AI64" s="78">
        <v>309653300</v>
      </c>
      <c r="AJ64" s="75" t="s">
        <v>8076</v>
      </c>
      <c r="AK64" s="75" t="s">
        <v>8077</v>
      </c>
      <c r="AL64" s="75" t="s">
        <v>35</v>
      </c>
      <c r="AM64" s="79">
        <v>0</v>
      </c>
      <c r="AN64" s="75" t="s">
        <v>37</v>
      </c>
      <c r="AO64" s="79">
        <v>1</v>
      </c>
      <c r="AP64" s="76"/>
      <c r="AQ64" s="76"/>
      <c r="AR64" s="77"/>
      <c r="AS64" s="78">
        <v>0</v>
      </c>
      <c r="AT64" s="75"/>
      <c r="AU64" s="77"/>
      <c r="AV64" s="75"/>
      <c r="AW64" s="75"/>
      <c r="AX64" s="78"/>
      <c r="AY64" s="78"/>
      <c r="AZ64" s="78"/>
      <c r="BA64" s="78"/>
      <c r="BB64" s="75"/>
      <c r="BC64" s="75"/>
      <c r="BD64" s="75"/>
      <c r="BE64" s="76"/>
      <c r="BF64" s="75"/>
      <c r="BG64" s="75"/>
      <c r="BH64" s="79"/>
    </row>
    <row r="65" spans="1:60" x14ac:dyDescent="0.25">
      <c r="A65" s="75" t="s">
        <v>8218</v>
      </c>
      <c r="B65" s="75" t="s">
        <v>8219</v>
      </c>
      <c r="C65" s="75" t="s">
        <v>8218</v>
      </c>
      <c r="D65" s="75" t="s">
        <v>8218</v>
      </c>
      <c r="E65" s="75"/>
      <c r="F65" s="75"/>
      <c r="G65" s="75" t="s">
        <v>8219</v>
      </c>
      <c r="H65" s="75" t="s">
        <v>8219</v>
      </c>
      <c r="I65" s="75" t="s">
        <v>8120</v>
      </c>
      <c r="J65" s="75"/>
      <c r="K65" s="76">
        <v>0</v>
      </c>
      <c r="L65" s="75"/>
      <c r="M65" s="75"/>
      <c r="N65" s="75" t="s">
        <v>1858</v>
      </c>
      <c r="O65" s="75" t="s">
        <v>1859</v>
      </c>
      <c r="P65" s="75" t="s">
        <v>1854</v>
      </c>
      <c r="Q65" s="75" t="s">
        <v>1854</v>
      </c>
      <c r="R65" s="75" t="s">
        <v>1854</v>
      </c>
      <c r="S65" s="75" t="s">
        <v>1854</v>
      </c>
      <c r="T65" s="77">
        <v>0</v>
      </c>
      <c r="U65" s="78">
        <v>0</v>
      </c>
      <c r="V65" s="78">
        <v>24000</v>
      </c>
      <c r="W65" s="78">
        <v>0</v>
      </c>
      <c r="X65" s="78">
        <v>0</v>
      </c>
      <c r="Y65" s="78">
        <v>0</v>
      </c>
      <c r="Z65" s="78">
        <v>0</v>
      </c>
      <c r="AA65" s="79">
        <v>0</v>
      </c>
      <c r="AB65" s="77">
        <v>0</v>
      </c>
      <c r="AC65" s="77">
        <v>0</v>
      </c>
      <c r="AD65" s="75"/>
      <c r="AE65" s="75" t="b">
        <v>0</v>
      </c>
      <c r="AF65" s="80">
        <v>0</v>
      </c>
      <c r="AG65" s="76">
        <v>1</v>
      </c>
      <c r="AH65" s="75"/>
      <c r="AI65" s="78">
        <v>0</v>
      </c>
      <c r="AJ65" s="75" t="s">
        <v>35</v>
      </c>
      <c r="AK65" s="75" t="s">
        <v>8082</v>
      </c>
      <c r="AL65" s="75" t="s">
        <v>35</v>
      </c>
      <c r="AM65" s="79">
        <v>0</v>
      </c>
      <c r="AN65" s="75" t="s">
        <v>37</v>
      </c>
      <c r="AO65" s="79">
        <v>0</v>
      </c>
      <c r="AP65" s="76"/>
      <c r="AQ65" s="76"/>
      <c r="AR65" s="77"/>
      <c r="AS65" s="78">
        <v>0</v>
      </c>
      <c r="AT65" s="75"/>
      <c r="AU65" s="77"/>
      <c r="AV65" s="75"/>
      <c r="AW65" s="75"/>
      <c r="AX65" s="78"/>
      <c r="AY65" s="78"/>
      <c r="AZ65" s="78"/>
      <c r="BA65" s="78"/>
      <c r="BB65" s="75"/>
      <c r="BC65" s="75"/>
      <c r="BD65" s="75"/>
      <c r="BE65" s="76"/>
      <c r="BF65" s="75"/>
      <c r="BG65" s="75"/>
      <c r="BH65" s="79"/>
    </row>
    <row r="66" spans="1:60" x14ac:dyDescent="0.25">
      <c r="A66" s="75" t="s">
        <v>8220</v>
      </c>
      <c r="B66" s="75" t="s">
        <v>8221</v>
      </c>
      <c r="C66" s="75" t="s">
        <v>8220</v>
      </c>
      <c r="D66" s="75" t="s">
        <v>8220</v>
      </c>
      <c r="E66" s="75" t="s">
        <v>8091</v>
      </c>
      <c r="F66" s="75"/>
      <c r="G66" s="75" t="s">
        <v>8221</v>
      </c>
      <c r="H66" s="75" t="s">
        <v>8221</v>
      </c>
      <c r="I66" s="75" t="s">
        <v>8092</v>
      </c>
      <c r="J66" s="75"/>
      <c r="K66" s="76">
        <v>0</v>
      </c>
      <c r="L66" s="75"/>
      <c r="M66" s="75"/>
      <c r="N66" s="75" t="s">
        <v>1858</v>
      </c>
      <c r="O66" s="75" t="s">
        <v>1859</v>
      </c>
      <c r="P66" s="75" t="s">
        <v>1854</v>
      </c>
      <c r="Q66" s="75" t="s">
        <v>1854</v>
      </c>
      <c r="R66" s="75" t="s">
        <v>1854</v>
      </c>
      <c r="S66" s="75" t="s">
        <v>1854</v>
      </c>
      <c r="T66" s="77">
        <v>0</v>
      </c>
      <c r="U66" s="78">
        <v>0</v>
      </c>
      <c r="V66" s="78">
        <v>31864</v>
      </c>
      <c r="W66" s="78">
        <v>66635</v>
      </c>
      <c r="X66" s="78">
        <v>56000</v>
      </c>
      <c r="Y66" s="78">
        <v>70000</v>
      </c>
      <c r="Z66" s="78">
        <v>66635</v>
      </c>
      <c r="AA66" s="79">
        <v>0</v>
      </c>
      <c r="AB66" s="77">
        <v>0</v>
      </c>
      <c r="AC66" s="77">
        <v>0</v>
      </c>
      <c r="AD66" s="75"/>
      <c r="AE66" s="75" t="b">
        <v>0</v>
      </c>
      <c r="AF66" s="80">
        <v>0</v>
      </c>
      <c r="AG66" s="76">
        <v>1980</v>
      </c>
      <c r="AH66" s="75"/>
      <c r="AI66" s="78">
        <v>715272008</v>
      </c>
      <c r="AJ66" s="75" t="s">
        <v>8076</v>
      </c>
      <c r="AK66" s="75" t="s">
        <v>8077</v>
      </c>
      <c r="AL66" s="75" t="s">
        <v>35</v>
      </c>
      <c r="AM66" s="79">
        <v>0</v>
      </c>
      <c r="AN66" s="75" t="s">
        <v>37</v>
      </c>
      <c r="AO66" s="79">
        <v>1</v>
      </c>
      <c r="AP66" s="76"/>
      <c r="AQ66" s="76"/>
      <c r="AR66" s="77"/>
      <c r="AS66" s="78">
        <v>0</v>
      </c>
      <c r="AT66" s="75"/>
      <c r="AU66" s="77"/>
      <c r="AV66" s="75"/>
      <c r="AW66" s="75"/>
      <c r="AX66" s="78"/>
      <c r="AY66" s="78"/>
      <c r="AZ66" s="78"/>
      <c r="BA66" s="78"/>
      <c r="BB66" s="75"/>
      <c r="BC66" s="75"/>
      <c r="BD66" s="75"/>
      <c r="BE66" s="76"/>
      <c r="BF66" s="75"/>
      <c r="BG66" s="75"/>
      <c r="BH66" s="79"/>
    </row>
    <row r="67" spans="1:60" x14ac:dyDescent="0.25">
      <c r="A67" s="75" t="s">
        <v>8222</v>
      </c>
      <c r="B67" s="75" t="s">
        <v>8223</v>
      </c>
      <c r="C67" s="75" t="s">
        <v>8222</v>
      </c>
      <c r="D67" s="75" t="s">
        <v>8222</v>
      </c>
      <c r="E67" s="75" t="s">
        <v>8091</v>
      </c>
      <c r="F67" s="75"/>
      <c r="G67" s="75" t="s">
        <v>8223</v>
      </c>
      <c r="H67" s="75" t="s">
        <v>8223</v>
      </c>
      <c r="I67" s="75" t="s">
        <v>8120</v>
      </c>
      <c r="J67" s="75"/>
      <c r="K67" s="76">
        <v>0</v>
      </c>
      <c r="L67" s="75"/>
      <c r="M67" s="75"/>
      <c r="N67" s="75" t="s">
        <v>1858</v>
      </c>
      <c r="O67" s="75" t="s">
        <v>1859</v>
      </c>
      <c r="P67" s="75" t="s">
        <v>1854</v>
      </c>
      <c r="Q67" s="75" t="s">
        <v>1854</v>
      </c>
      <c r="R67" s="75" t="s">
        <v>1854</v>
      </c>
      <c r="S67" s="75" t="s">
        <v>1854</v>
      </c>
      <c r="T67" s="77">
        <v>0</v>
      </c>
      <c r="U67" s="78">
        <v>0</v>
      </c>
      <c r="V67" s="78">
        <v>18728</v>
      </c>
      <c r="W67" s="78">
        <v>0</v>
      </c>
      <c r="X67" s="78">
        <v>0</v>
      </c>
      <c r="Y67" s="78">
        <v>0</v>
      </c>
      <c r="Z67" s="78">
        <v>0</v>
      </c>
      <c r="AA67" s="79">
        <v>0</v>
      </c>
      <c r="AB67" s="77">
        <v>0</v>
      </c>
      <c r="AC67" s="77">
        <v>0</v>
      </c>
      <c r="AD67" s="75"/>
      <c r="AE67" s="75" t="b">
        <v>0</v>
      </c>
      <c r="AF67" s="80">
        <v>0</v>
      </c>
      <c r="AG67" s="76">
        <v>11089</v>
      </c>
      <c r="AH67" s="75"/>
      <c r="AI67" s="78">
        <v>207674792</v>
      </c>
      <c r="AJ67" s="75" t="s">
        <v>8076</v>
      </c>
      <c r="AK67" s="75" t="s">
        <v>8077</v>
      </c>
      <c r="AL67" s="75" t="s">
        <v>35</v>
      </c>
      <c r="AM67" s="79">
        <v>0</v>
      </c>
      <c r="AN67" s="75" t="s">
        <v>37</v>
      </c>
      <c r="AO67" s="79">
        <v>1</v>
      </c>
      <c r="AP67" s="76"/>
      <c r="AQ67" s="76"/>
      <c r="AR67" s="77"/>
      <c r="AS67" s="78">
        <v>0</v>
      </c>
      <c r="AT67" s="75"/>
      <c r="AU67" s="77"/>
      <c r="AV67" s="75"/>
      <c r="AW67" s="75"/>
      <c r="AX67" s="78"/>
      <c r="AY67" s="78"/>
      <c r="AZ67" s="78"/>
      <c r="BA67" s="78"/>
      <c r="BB67" s="75"/>
      <c r="BC67" s="75"/>
      <c r="BD67" s="75"/>
      <c r="BE67" s="76"/>
      <c r="BF67" s="75"/>
      <c r="BG67" s="75"/>
      <c r="BH67" s="79"/>
    </row>
    <row r="68" spans="1:60" x14ac:dyDescent="0.25">
      <c r="A68" s="75" t="s">
        <v>8224</v>
      </c>
      <c r="B68" s="75" t="s">
        <v>8225</v>
      </c>
      <c r="C68" s="75" t="s">
        <v>8224</v>
      </c>
      <c r="D68" s="75" t="s">
        <v>8224</v>
      </c>
      <c r="E68" s="75" t="s">
        <v>8091</v>
      </c>
      <c r="F68" s="75"/>
      <c r="G68" s="75" t="s">
        <v>8225</v>
      </c>
      <c r="H68" s="75" t="s">
        <v>8225</v>
      </c>
      <c r="I68" s="75" t="s">
        <v>8092</v>
      </c>
      <c r="J68" s="75"/>
      <c r="K68" s="76">
        <v>0</v>
      </c>
      <c r="L68" s="75"/>
      <c r="M68" s="75"/>
      <c r="N68" s="75" t="s">
        <v>1858</v>
      </c>
      <c r="O68" s="75" t="s">
        <v>1859</v>
      </c>
      <c r="P68" s="75" t="s">
        <v>1854</v>
      </c>
      <c r="Q68" s="75" t="s">
        <v>1854</v>
      </c>
      <c r="R68" s="75" t="s">
        <v>1854</v>
      </c>
      <c r="S68" s="75" t="s">
        <v>1854</v>
      </c>
      <c r="T68" s="77">
        <v>0</v>
      </c>
      <c r="U68" s="78">
        <v>0</v>
      </c>
      <c r="V68" s="78">
        <v>31214</v>
      </c>
      <c r="W68" s="78">
        <v>49500</v>
      </c>
      <c r="X68" s="78">
        <v>44550</v>
      </c>
      <c r="Y68" s="78">
        <v>59400</v>
      </c>
      <c r="Z68" s="78">
        <v>49500</v>
      </c>
      <c r="AA68" s="79">
        <v>0</v>
      </c>
      <c r="AB68" s="77">
        <v>0</v>
      </c>
      <c r="AC68" s="77">
        <v>0</v>
      </c>
      <c r="AD68" s="75"/>
      <c r="AE68" s="75" t="b">
        <v>0</v>
      </c>
      <c r="AF68" s="80">
        <v>0</v>
      </c>
      <c r="AG68" s="76">
        <v>17174</v>
      </c>
      <c r="AH68" s="75"/>
      <c r="AI68" s="78">
        <v>1524189424</v>
      </c>
      <c r="AJ68" s="75" t="s">
        <v>8076</v>
      </c>
      <c r="AK68" s="75" t="s">
        <v>8077</v>
      </c>
      <c r="AL68" s="75" t="s">
        <v>35</v>
      </c>
      <c r="AM68" s="79">
        <v>0</v>
      </c>
      <c r="AN68" s="75" t="s">
        <v>37</v>
      </c>
      <c r="AO68" s="79">
        <v>1</v>
      </c>
      <c r="AP68" s="76"/>
      <c r="AQ68" s="76"/>
      <c r="AR68" s="77"/>
      <c r="AS68" s="78">
        <v>0</v>
      </c>
      <c r="AT68" s="75"/>
      <c r="AU68" s="77"/>
      <c r="AV68" s="75"/>
      <c r="AW68" s="75"/>
      <c r="AX68" s="78"/>
      <c r="AY68" s="78"/>
      <c r="AZ68" s="78"/>
      <c r="BA68" s="78"/>
      <c r="BB68" s="75"/>
      <c r="BC68" s="75"/>
      <c r="BD68" s="75"/>
      <c r="BE68" s="76"/>
      <c r="BF68" s="75"/>
      <c r="BG68" s="75"/>
      <c r="BH68" s="79"/>
    </row>
    <row r="69" spans="1:60" x14ac:dyDescent="0.25">
      <c r="A69" s="75" t="s">
        <v>1532</v>
      </c>
      <c r="B69" s="75" t="s">
        <v>8226</v>
      </c>
      <c r="C69" s="75" t="s">
        <v>1532</v>
      </c>
      <c r="D69" s="75" t="s">
        <v>1532</v>
      </c>
      <c r="E69" s="75" t="s">
        <v>8091</v>
      </c>
      <c r="F69" s="75"/>
      <c r="G69" s="75" t="s">
        <v>8226</v>
      </c>
      <c r="H69" s="75" t="s">
        <v>8226</v>
      </c>
      <c r="I69" s="75" t="s">
        <v>8092</v>
      </c>
      <c r="J69" s="75"/>
      <c r="K69" s="76">
        <v>0</v>
      </c>
      <c r="L69" s="75"/>
      <c r="M69" s="75"/>
      <c r="N69" s="75" t="s">
        <v>1858</v>
      </c>
      <c r="O69" s="75" t="s">
        <v>1859</v>
      </c>
      <c r="P69" s="75" t="s">
        <v>1854</v>
      </c>
      <c r="Q69" s="75" t="s">
        <v>1854</v>
      </c>
      <c r="R69" s="75" t="s">
        <v>1854</v>
      </c>
      <c r="S69" s="75" t="s">
        <v>1854</v>
      </c>
      <c r="T69" s="77">
        <v>0</v>
      </c>
      <c r="U69" s="78">
        <v>0</v>
      </c>
      <c r="V69" s="78">
        <v>36000</v>
      </c>
      <c r="W69" s="78">
        <v>0</v>
      </c>
      <c r="X69" s="78">
        <v>0</v>
      </c>
      <c r="Y69" s="78">
        <v>0</v>
      </c>
      <c r="Z69" s="78">
        <v>51638</v>
      </c>
      <c r="AA69" s="79">
        <v>0</v>
      </c>
      <c r="AB69" s="77">
        <v>0</v>
      </c>
      <c r="AC69" s="77">
        <v>0</v>
      </c>
      <c r="AD69" s="75"/>
      <c r="AE69" s="75" t="b">
        <v>0</v>
      </c>
      <c r="AF69" s="80">
        <v>1</v>
      </c>
      <c r="AG69" s="76">
        <v>115</v>
      </c>
      <c r="AH69" s="75"/>
      <c r="AI69" s="78">
        <v>0</v>
      </c>
      <c r="AJ69" s="75" t="s">
        <v>8156</v>
      </c>
      <c r="AK69" s="75" t="s">
        <v>8114</v>
      </c>
      <c r="AL69" s="75" t="s">
        <v>35</v>
      </c>
      <c r="AM69" s="79">
        <v>0</v>
      </c>
      <c r="AN69" s="75" t="s">
        <v>37</v>
      </c>
      <c r="AO69" s="79">
        <v>1</v>
      </c>
      <c r="AP69" s="76"/>
      <c r="AQ69" s="76"/>
      <c r="AR69" s="77"/>
      <c r="AS69" s="78">
        <v>0</v>
      </c>
      <c r="AT69" s="75"/>
      <c r="AU69" s="77"/>
      <c r="AV69" s="75"/>
      <c r="AW69" s="75"/>
      <c r="AX69" s="78"/>
      <c r="AY69" s="78"/>
      <c r="AZ69" s="78"/>
      <c r="BA69" s="78"/>
      <c r="BB69" s="75"/>
      <c r="BC69" s="75"/>
      <c r="BD69" s="75"/>
      <c r="BE69" s="76"/>
      <c r="BF69" s="75"/>
      <c r="BG69" s="75"/>
      <c r="BH69" s="79"/>
    </row>
    <row r="70" spans="1:60" x14ac:dyDescent="0.25">
      <c r="A70" s="75" t="s">
        <v>8184</v>
      </c>
      <c r="B70" s="75" t="s">
        <v>8185</v>
      </c>
      <c r="C70" s="75" t="s">
        <v>8184</v>
      </c>
      <c r="D70" s="75" t="s">
        <v>8184</v>
      </c>
      <c r="E70" s="75" t="s">
        <v>8091</v>
      </c>
      <c r="F70" s="75"/>
      <c r="G70" s="75" t="s">
        <v>8185</v>
      </c>
      <c r="H70" s="75" t="s">
        <v>8185</v>
      </c>
      <c r="I70" s="75" t="s">
        <v>8092</v>
      </c>
      <c r="J70" s="75"/>
      <c r="K70" s="76">
        <v>0</v>
      </c>
      <c r="L70" s="75"/>
      <c r="M70" s="75"/>
      <c r="N70" s="75" t="s">
        <v>1858</v>
      </c>
      <c r="O70" s="75" t="s">
        <v>1859</v>
      </c>
      <c r="P70" s="75" t="s">
        <v>1854</v>
      </c>
      <c r="Q70" s="75" t="s">
        <v>1854</v>
      </c>
      <c r="R70" s="75" t="s">
        <v>1854</v>
      </c>
      <c r="S70" s="75" t="s">
        <v>1854</v>
      </c>
      <c r="T70" s="77">
        <v>0</v>
      </c>
      <c r="U70" s="78">
        <v>0</v>
      </c>
      <c r="V70" s="78">
        <v>56100</v>
      </c>
      <c r="W70" s="78">
        <v>94013</v>
      </c>
      <c r="X70" s="78">
        <v>77091</v>
      </c>
      <c r="Y70" s="78">
        <v>79911</v>
      </c>
      <c r="Z70" s="78">
        <v>94013</v>
      </c>
      <c r="AA70" s="79">
        <v>0</v>
      </c>
      <c r="AB70" s="77">
        <v>0</v>
      </c>
      <c r="AC70" s="77">
        <v>0</v>
      </c>
      <c r="AD70" s="75"/>
      <c r="AE70" s="75" t="b">
        <v>0</v>
      </c>
      <c r="AF70" s="80">
        <v>0</v>
      </c>
      <c r="AG70" s="76">
        <v>163</v>
      </c>
      <c r="AH70" s="75"/>
      <c r="AI70" s="78">
        <v>64739400</v>
      </c>
      <c r="AJ70" s="75" t="s">
        <v>8076</v>
      </c>
      <c r="AK70" s="75" t="s">
        <v>8077</v>
      </c>
      <c r="AL70" s="75" t="s">
        <v>35</v>
      </c>
      <c r="AM70" s="79">
        <v>0</v>
      </c>
      <c r="AN70" s="75" t="s">
        <v>37</v>
      </c>
      <c r="AO70" s="79">
        <v>1</v>
      </c>
      <c r="AP70" s="76"/>
      <c r="AQ70" s="76"/>
      <c r="AR70" s="77"/>
      <c r="AS70" s="78">
        <v>0</v>
      </c>
      <c r="AT70" s="75"/>
      <c r="AU70" s="77"/>
      <c r="AV70" s="75"/>
      <c r="AW70" s="75"/>
      <c r="AX70" s="78"/>
      <c r="AY70" s="78"/>
      <c r="AZ70" s="78"/>
      <c r="BA70" s="78"/>
      <c r="BB70" s="75"/>
      <c r="BC70" s="75"/>
      <c r="BD70" s="75"/>
      <c r="BE70" s="76"/>
      <c r="BF70" s="75"/>
      <c r="BG70" s="75"/>
      <c r="BH70" s="79"/>
    </row>
    <row r="71" spans="1:60" x14ac:dyDescent="0.25">
      <c r="A71" s="75" t="s">
        <v>8227</v>
      </c>
      <c r="B71" s="75" t="s">
        <v>8228</v>
      </c>
      <c r="C71" s="75" t="s">
        <v>8227</v>
      </c>
      <c r="D71" s="75" t="s">
        <v>8227</v>
      </c>
      <c r="E71" s="75"/>
      <c r="F71" s="75"/>
      <c r="G71" s="75" t="s">
        <v>8228</v>
      </c>
      <c r="H71" s="75" t="s">
        <v>8228</v>
      </c>
      <c r="I71" s="75" t="s">
        <v>8092</v>
      </c>
      <c r="J71" s="75"/>
      <c r="K71" s="76">
        <v>0</v>
      </c>
      <c r="L71" s="75"/>
      <c r="M71" s="75"/>
      <c r="N71" s="75" t="s">
        <v>1858</v>
      </c>
      <c r="O71" s="75" t="s">
        <v>1859</v>
      </c>
      <c r="P71" s="75" t="s">
        <v>1854</v>
      </c>
      <c r="Q71" s="75" t="s">
        <v>1854</v>
      </c>
      <c r="R71" s="75" t="s">
        <v>1854</v>
      </c>
      <c r="S71" s="75" t="s">
        <v>1854</v>
      </c>
      <c r="T71" s="77">
        <v>0</v>
      </c>
      <c r="U71" s="78">
        <v>0</v>
      </c>
      <c r="V71" s="78">
        <v>0</v>
      </c>
      <c r="W71" s="78">
        <v>0</v>
      </c>
      <c r="X71" s="78">
        <v>0</v>
      </c>
      <c r="Y71" s="78">
        <v>0</v>
      </c>
      <c r="Z71" s="78">
        <v>0</v>
      </c>
      <c r="AA71" s="79">
        <v>0</v>
      </c>
      <c r="AB71" s="77">
        <v>0</v>
      </c>
      <c r="AC71" s="77">
        <v>0</v>
      </c>
      <c r="AD71" s="75"/>
      <c r="AE71" s="75" t="b">
        <v>0</v>
      </c>
      <c r="AF71" s="80">
        <v>0</v>
      </c>
      <c r="AG71" s="76">
        <v>292</v>
      </c>
      <c r="AH71" s="75"/>
      <c r="AI71" s="78">
        <v>4557244</v>
      </c>
      <c r="AJ71" s="75" t="s">
        <v>35</v>
      </c>
      <c r="AK71" s="75" t="s">
        <v>8082</v>
      </c>
      <c r="AL71" s="75" t="s">
        <v>35</v>
      </c>
      <c r="AM71" s="79">
        <v>0</v>
      </c>
      <c r="AN71" s="75" t="s">
        <v>37</v>
      </c>
      <c r="AO71" s="79">
        <v>0</v>
      </c>
      <c r="AP71" s="76"/>
      <c r="AQ71" s="76"/>
      <c r="AR71" s="77"/>
      <c r="AS71" s="78">
        <v>0</v>
      </c>
      <c r="AT71" s="75"/>
      <c r="AU71" s="77"/>
      <c r="AV71" s="75"/>
      <c r="AW71" s="75"/>
      <c r="AX71" s="78"/>
      <c r="AY71" s="78"/>
      <c r="AZ71" s="78"/>
      <c r="BA71" s="78"/>
      <c r="BB71" s="75"/>
      <c r="BC71" s="75"/>
      <c r="BD71" s="75"/>
      <c r="BE71" s="76"/>
      <c r="BF71" s="75"/>
      <c r="BG71" s="75"/>
      <c r="BH71" s="79"/>
    </row>
    <row r="72" spans="1:60" x14ac:dyDescent="0.25">
      <c r="A72" s="75" t="s">
        <v>8229</v>
      </c>
      <c r="B72" s="75" t="s">
        <v>8230</v>
      </c>
      <c r="C72" s="75" t="s">
        <v>8229</v>
      </c>
      <c r="D72" s="75" t="s">
        <v>8229</v>
      </c>
      <c r="E72" s="75" t="s">
        <v>8211</v>
      </c>
      <c r="F72" s="75"/>
      <c r="G72" s="75" t="s">
        <v>8230</v>
      </c>
      <c r="H72" s="75" t="s">
        <v>8230</v>
      </c>
      <c r="I72" s="75" t="s">
        <v>8120</v>
      </c>
      <c r="J72" s="75"/>
      <c r="K72" s="76">
        <v>0</v>
      </c>
      <c r="L72" s="75"/>
      <c r="M72" s="75"/>
      <c r="N72" s="75" t="s">
        <v>1858</v>
      </c>
      <c r="O72" s="75" t="s">
        <v>1859</v>
      </c>
      <c r="P72" s="75" t="s">
        <v>1854</v>
      </c>
      <c r="Q72" s="75" t="s">
        <v>1854</v>
      </c>
      <c r="R72" s="75" t="s">
        <v>1854</v>
      </c>
      <c r="S72" s="75" t="s">
        <v>1854</v>
      </c>
      <c r="T72" s="77">
        <v>0</v>
      </c>
      <c r="U72" s="78">
        <v>0</v>
      </c>
      <c r="V72" s="78">
        <v>0</v>
      </c>
      <c r="W72" s="78">
        <v>0</v>
      </c>
      <c r="X72" s="78">
        <v>0</v>
      </c>
      <c r="Y72" s="78">
        <v>0</v>
      </c>
      <c r="Z72" s="78">
        <v>0</v>
      </c>
      <c r="AA72" s="79">
        <v>0</v>
      </c>
      <c r="AB72" s="77">
        <v>0</v>
      </c>
      <c r="AC72" s="77">
        <v>0</v>
      </c>
      <c r="AD72" s="75"/>
      <c r="AE72" s="75" t="b">
        <v>0</v>
      </c>
      <c r="AF72" s="80">
        <v>0</v>
      </c>
      <c r="AG72" s="76">
        <v>0</v>
      </c>
      <c r="AH72" s="75"/>
      <c r="AI72" s="78">
        <v>0</v>
      </c>
      <c r="AJ72" s="75" t="s">
        <v>35</v>
      </c>
      <c r="AK72" s="75" t="s">
        <v>8082</v>
      </c>
      <c r="AL72" s="75" t="s">
        <v>35</v>
      </c>
      <c r="AM72" s="79">
        <v>0</v>
      </c>
      <c r="AN72" s="75" t="s">
        <v>37</v>
      </c>
      <c r="AO72" s="79">
        <v>0</v>
      </c>
      <c r="AP72" s="76"/>
      <c r="AQ72" s="76"/>
      <c r="AR72" s="77"/>
      <c r="AS72" s="78">
        <v>0</v>
      </c>
      <c r="AT72" s="75"/>
      <c r="AU72" s="77"/>
      <c r="AV72" s="75"/>
      <c r="AW72" s="75"/>
      <c r="AX72" s="78"/>
      <c r="AY72" s="78"/>
      <c r="AZ72" s="78"/>
      <c r="BA72" s="78"/>
      <c r="BB72" s="75"/>
      <c r="BC72" s="75"/>
      <c r="BD72" s="75"/>
      <c r="BE72" s="76"/>
      <c r="BF72" s="75"/>
      <c r="BG72" s="75"/>
      <c r="BH72" s="79"/>
    </row>
    <row r="73" spans="1:60" x14ac:dyDescent="0.25">
      <c r="A73" s="75" t="s">
        <v>1539</v>
      </c>
      <c r="B73" s="75" t="s">
        <v>8173</v>
      </c>
      <c r="C73" s="75" t="s">
        <v>1539</v>
      </c>
      <c r="D73" s="75" t="s">
        <v>1539</v>
      </c>
      <c r="E73" s="75" t="s">
        <v>8091</v>
      </c>
      <c r="F73" s="75"/>
      <c r="G73" s="75" t="s">
        <v>8173</v>
      </c>
      <c r="H73" s="75" t="s">
        <v>8173</v>
      </c>
      <c r="I73" s="75" t="s">
        <v>8092</v>
      </c>
      <c r="J73" s="75"/>
      <c r="K73" s="76">
        <v>0</v>
      </c>
      <c r="L73" s="75"/>
      <c r="M73" s="75"/>
      <c r="N73" s="75" t="s">
        <v>1858</v>
      </c>
      <c r="O73" s="75" t="s">
        <v>1859</v>
      </c>
      <c r="P73" s="75" t="s">
        <v>1854</v>
      </c>
      <c r="Q73" s="75" t="s">
        <v>1854</v>
      </c>
      <c r="R73" s="75" t="s">
        <v>1854</v>
      </c>
      <c r="S73" s="75" t="s">
        <v>1854</v>
      </c>
      <c r="T73" s="77">
        <v>0</v>
      </c>
      <c r="U73" s="78">
        <v>0</v>
      </c>
      <c r="V73" s="78">
        <v>61050</v>
      </c>
      <c r="W73" s="78">
        <v>91068</v>
      </c>
      <c r="X73" s="78">
        <v>88846</v>
      </c>
      <c r="Y73" s="78">
        <v>79961</v>
      </c>
      <c r="Z73" s="78">
        <v>111058</v>
      </c>
      <c r="AA73" s="79">
        <v>0</v>
      </c>
      <c r="AB73" s="77">
        <v>0</v>
      </c>
      <c r="AC73" s="77">
        <v>0</v>
      </c>
      <c r="AD73" s="75"/>
      <c r="AE73" s="75" t="b">
        <v>0</v>
      </c>
      <c r="AF73" s="80">
        <v>0</v>
      </c>
      <c r="AG73" s="76">
        <v>34969</v>
      </c>
      <c r="AH73" s="75"/>
      <c r="AI73" s="78">
        <v>15428926600</v>
      </c>
      <c r="AJ73" s="75" t="s">
        <v>8076</v>
      </c>
      <c r="AK73" s="75" t="s">
        <v>8077</v>
      </c>
      <c r="AL73" s="75" t="s">
        <v>35</v>
      </c>
      <c r="AM73" s="79">
        <v>0</v>
      </c>
      <c r="AN73" s="75" t="s">
        <v>37</v>
      </c>
      <c r="AO73" s="79">
        <v>1</v>
      </c>
      <c r="AP73" s="76"/>
      <c r="AQ73" s="76"/>
      <c r="AR73" s="77"/>
      <c r="AS73" s="78">
        <v>0</v>
      </c>
      <c r="AT73" s="75"/>
      <c r="AU73" s="77"/>
      <c r="AV73" s="75"/>
      <c r="AW73" s="75"/>
      <c r="AX73" s="78"/>
      <c r="AY73" s="78"/>
      <c r="AZ73" s="78"/>
      <c r="BA73" s="78"/>
      <c r="BB73" s="75"/>
      <c r="BC73" s="75"/>
      <c r="BD73" s="75"/>
      <c r="BE73" s="76"/>
      <c r="BF73" s="75"/>
      <c r="BG73" s="75"/>
      <c r="BH73" s="79"/>
    </row>
    <row r="74" spans="1:60" x14ac:dyDescent="0.25">
      <c r="A74" s="75" t="s">
        <v>8231</v>
      </c>
      <c r="B74" s="75" t="s">
        <v>8232</v>
      </c>
      <c r="C74" s="75" t="s">
        <v>8231</v>
      </c>
      <c r="D74" s="75" t="s">
        <v>8231</v>
      </c>
      <c r="E74" s="75"/>
      <c r="F74" s="75"/>
      <c r="G74" s="75" t="s">
        <v>8232</v>
      </c>
      <c r="H74" s="75" t="s">
        <v>8232</v>
      </c>
      <c r="I74" s="75" t="s">
        <v>8120</v>
      </c>
      <c r="J74" s="75"/>
      <c r="K74" s="76">
        <v>0</v>
      </c>
      <c r="L74" s="75"/>
      <c r="M74" s="75"/>
      <c r="N74" s="75" t="s">
        <v>1858</v>
      </c>
      <c r="O74" s="75" t="s">
        <v>1859</v>
      </c>
      <c r="P74" s="75" t="s">
        <v>1854</v>
      </c>
      <c r="Q74" s="75" t="s">
        <v>1854</v>
      </c>
      <c r="R74" s="75" t="s">
        <v>1854</v>
      </c>
      <c r="S74" s="75" t="s">
        <v>1854</v>
      </c>
      <c r="T74" s="77">
        <v>0</v>
      </c>
      <c r="U74" s="78">
        <v>0</v>
      </c>
      <c r="V74" s="78">
        <v>55000</v>
      </c>
      <c r="W74" s="78">
        <v>0</v>
      </c>
      <c r="X74" s="78">
        <v>0</v>
      </c>
      <c r="Y74" s="78">
        <v>0</v>
      </c>
      <c r="Z74" s="78">
        <v>0</v>
      </c>
      <c r="AA74" s="79">
        <v>0</v>
      </c>
      <c r="AB74" s="77">
        <v>0</v>
      </c>
      <c r="AC74" s="77">
        <v>0</v>
      </c>
      <c r="AD74" s="75"/>
      <c r="AE74" s="75" t="b">
        <v>0</v>
      </c>
      <c r="AF74" s="80">
        <v>0</v>
      </c>
      <c r="AG74" s="76">
        <v>0</v>
      </c>
      <c r="AH74" s="75"/>
      <c r="AI74" s="78">
        <v>0</v>
      </c>
      <c r="AJ74" s="75" t="s">
        <v>35</v>
      </c>
      <c r="AK74" s="75" t="s">
        <v>8082</v>
      </c>
      <c r="AL74" s="75" t="s">
        <v>35</v>
      </c>
      <c r="AM74" s="79">
        <v>0</v>
      </c>
      <c r="AN74" s="75" t="s">
        <v>37</v>
      </c>
      <c r="AO74" s="79">
        <v>0</v>
      </c>
      <c r="AP74" s="76"/>
      <c r="AQ74" s="76"/>
      <c r="AR74" s="77"/>
      <c r="AS74" s="78">
        <v>0</v>
      </c>
      <c r="AT74" s="75"/>
      <c r="AU74" s="77"/>
      <c r="AV74" s="75"/>
      <c r="AW74" s="75"/>
      <c r="AX74" s="78"/>
      <c r="AY74" s="78"/>
      <c r="AZ74" s="78"/>
      <c r="BA74" s="78"/>
      <c r="BB74" s="75"/>
      <c r="BC74" s="75"/>
      <c r="BD74" s="75"/>
      <c r="BE74" s="76"/>
      <c r="BF74" s="75"/>
      <c r="BG74" s="75"/>
      <c r="BH74" s="79"/>
    </row>
    <row r="75" spans="1:60" x14ac:dyDescent="0.25">
      <c r="A75" s="75" t="s">
        <v>8233</v>
      </c>
      <c r="B75" s="75" t="s">
        <v>8234</v>
      </c>
      <c r="C75" s="75" t="s">
        <v>8233</v>
      </c>
      <c r="D75" s="75" t="s">
        <v>8233</v>
      </c>
      <c r="E75" s="75" t="s">
        <v>8091</v>
      </c>
      <c r="F75" s="75"/>
      <c r="G75" s="75" t="s">
        <v>8234</v>
      </c>
      <c r="H75" s="75" t="s">
        <v>8234</v>
      </c>
      <c r="I75" s="75" t="s">
        <v>8092</v>
      </c>
      <c r="J75" s="75"/>
      <c r="K75" s="76">
        <v>0</v>
      </c>
      <c r="L75" s="75"/>
      <c r="M75" s="75"/>
      <c r="N75" s="75" t="s">
        <v>1858</v>
      </c>
      <c r="O75" s="75" t="s">
        <v>1859</v>
      </c>
      <c r="P75" s="75" t="s">
        <v>1854</v>
      </c>
      <c r="Q75" s="75" t="s">
        <v>1854</v>
      </c>
      <c r="R75" s="75" t="s">
        <v>1854</v>
      </c>
      <c r="S75" s="75" t="s">
        <v>1854</v>
      </c>
      <c r="T75" s="77">
        <v>0</v>
      </c>
      <c r="U75" s="78">
        <v>0</v>
      </c>
      <c r="V75" s="78">
        <v>0</v>
      </c>
      <c r="W75" s="78">
        <v>0</v>
      </c>
      <c r="X75" s="78">
        <v>0</v>
      </c>
      <c r="Y75" s="78">
        <v>0</v>
      </c>
      <c r="Z75" s="78">
        <v>0</v>
      </c>
      <c r="AA75" s="79">
        <v>0</v>
      </c>
      <c r="AB75" s="77">
        <v>0</v>
      </c>
      <c r="AC75" s="77">
        <v>0</v>
      </c>
      <c r="AD75" s="75"/>
      <c r="AE75" s="75" t="b">
        <v>0</v>
      </c>
      <c r="AF75" s="80">
        <v>0</v>
      </c>
      <c r="AG75" s="76">
        <v>0</v>
      </c>
      <c r="AH75" s="75"/>
      <c r="AI75" s="78">
        <v>0</v>
      </c>
      <c r="AJ75" s="75" t="s">
        <v>8076</v>
      </c>
      <c r="AK75" s="75" t="s">
        <v>8077</v>
      </c>
      <c r="AL75" s="75" t="s">
        <v>35</v>
      </c>
      <c r="AM75" s="79">
        <v>0</v>
      </c>
      <c r="AN75" s="75" t="s">
        <v>37</v>
      </c>
      <c r="AO75" s="79">
        <v>1</v>
      </c>
      <c r="AP75" s="76"/>
      <c r="AQ75" s="76"/>
      <c r="AR75" s="77"/>
      <c r="AS75" s="78">
        <v>0</v>
      </c>
      <c r="AT75" s="75"/>
      <c r="AU75" s="77"/>
      <c r="AV75" s="75"/>
      <c r="AW75" s="75"/>
      <c r="AX75" s="78"/>
      <c r="AY75" s="78"/>
      <c r="AZ75" s="78"/>
      <c r="BA75" s="78"/>
      <c r="BB75" s="75"/>
      <c r="BC75" s="75"/>
      <c r="BD75" s="75"/>
      <c r="BE75" s="76"/>
      <c r="BF75" s="75"/>
      <c r="BG75" s="75"/>
      <c r="BH75" s="79"/>
    </row>
    <row r="76" spans="1:60" x14ac:dyDescent="0.25">
      <c r="A76" s="75" t="s">
        <v>1549</v>
      </c>
      <c r="B76" s="75" t="s">
        <v>8235</v>
      </c>
      <c r="C76" s="75" t="s">
        <v>1549</v>
      </c>
      <c r="D76" s="75" t="s">
        <v>1549</v>
      </c>
      <c r="E76" s="75" t="s">
        <v>8091</v>
      </c>
      <c r="F76" s="75"/>
      <c r="G76" s="75" t="s">
        <v>8235</v>
      </c>
      <c r="H76" s="75" t="s">
        <v>8235</v>
      </c>
      <c r="I76" s="75" t="s">
        <v>8092</v>
      </c>
      <c r="J76" s="75"/>
      <c r="K76" s="76">
        <v>0</v>
      </c>
      <c r="L76" s="75"/>
      <c r="M76" s="75"/>
      <c r="N76" s="75" t="s">
        <v>1858</v>
      </c>
      <c r="O76" s="75" t="s">
        <v>1859</v>
      </c>
      <c r="P76" s="75" t="s">
        <v>1854</v>
      </c>
      <c r="Q76" s="75" t="s">
        <v>1854</v>
      </c>
      <c r="R76" s="75" t="s">
        <v>1854</v>
      </c>
      <c r="S76" s="75" t="s">
        <v>1854</v>
      </c>
      <c r="T76" s="77">
        <v>0</v>
      </c>
      <c r="U76" s="78">
        <v>0</v>
      </c>
      <c r="V76" s="78">
        <v>30272</v>
      </c>
      <c r="W76" s="78">
        <v>50400</v>
      </c>
      <c r="X76" s="78">
        <v>61050</v>
      </c>
      <c r="Y76" s="78">
        <v>0</v>
      </c>
      <c r="Z76" s="78">
        <v>0</v>
      </c>
      <c r="AA76" s="79">
        <v>0</v>
      </c>
      <c r="AB76" s="77">
        <v>0</v>
      </c>
      <c r="AC76" s="77">
        <v>0</v>
      </c>
      <c r="AD76" s="75"/>
      <c r="AE76" s="75" t="b">
        <v>0</v>
      </c>
      <c r="AF76" s="80">
        <v>0</v>
      </c>
      <c r="AG76" s="76">
        <v>4351</v>
      </c>
      <c r="AH76" s="75"/>
      <c r="AI76" s="78">
        <v>473817344</v>
      </c>
      <c r="AJ76" s="75" t="s">
        <v>8076</v>
      </c>
      <c r="AK76" s="75" t="s">
        <v>8077</v>
      </c>
      <c r="AL76" s="75" t="s">
        <v>35</v>
      </c>
      <c r="AM76" s="79">
        <v>0</v>
      </c>
      <c r="AN76" s="75" t="s">
        <v>37</v>
      </c>
      <c r="AO76" s="79">
        <v>1</v>
      </c>
      <c r="AP76" s="76"/>
      <c r="AQ76" s="76"/>
      <c r="AR76" s="77"/>
      <c r="AS76" s="78">
        <v>0</v>
      </c>
      <c r="AT76" s="75"/>
      <c r="AU76" s="77"/>
      <c r="AV76" s="75"/>
      <c r="AW76" s="75"/>
      <c r="AX76" s="78"/>
      <c r="AY76" s="78"/>
      <c r="AZ76" s="78"/>
      <c r="BA76" s="78"/>
      <c r="BB76" s="75"/>
      <c r="BC76" s="75"/>
      <c r="BD76" s="75"/>
      <c r="BE76" s="76"/>
      <c r="BF76" s="75"/>
      <c r="BG76" s="75"/>
      <c r="BH76" s="79"/>
    </row>
    <row r="77" spans="1:60" x14ac:dyDescent="0.25">
      <c r="A77" s="75" t="s">
        <v>8236</v>
      </c>
      <c r="B77" s="75" t="s">
        <v>8237</v>
      </c>
      <c r="C77" s="75" t="s">
        <v>8236</v>
      </c>
      <c r="D77" s="75" t="s">
        <v>8236</v>
      </c>
      <c r="E77" s="75"/>
      <c r="F77" s="75"/>
      <c r="G77" s="75" t="s">
        <v>8237</v>
      </c>
      <c r="H77" s="75" t="s">
        <v>8237</v>
      </c>
      <c r="I77" s="75" t="s">
        <v>8074</v>
      </c>
      <c r="J77" s="75"/>
      <c r="K77" s="76">
        <v>0</v>
      </c>
      <c r="L77" s="75"/>
      <c r="M77" s="75"/>
      <c r="N77" s="75" t="s">
        <v>1858</v>
      </c>
      <c r="O77" s="75" t="s">
        <v>1859</v>
      </c>
      <c r="P77" s="75" t="s">
        <v>1854</v>
      </c>
      <c r="Q77" s="75" t="s">
        <v>1854</v>
      </c>
      <c r="R77" s="75" t="s">
        <v>1854</v>
      </c>
      <c r="S77" s="75" t="s">
        <v>1854</v>
      </c>
      <c r="T77" s="77">
        <v>0</v>
      </c>
      <c r="U77" s="78">
        <v>0</v>
      </c>
      <c r="V77" s="78">
        <v>6200</v>
      </c>
      <c r="W77" s="78">
        <v>0</v>
      </c>
      <c r="X77" s="78">
        <v>0</v>
      </c>
      <c r="Y77" s="78">
        <v>0</v>
      </c>
      <c r="Z77" s="78">
        <v>9200</v>
      </c>
      <c r="AA77" s="79">
        <v>0</v>
      </c>
      <c r="AB77" s="77">
        <v>0</v>
      </c>
      <c r="AC77" s="77">
        <v>0</v>
      </c>
      <c r="AD77" s="75"/>
      <c r="AE77" s="75" t="b">
        <v>0</v>
      </c>
      <c r="AF77" s="80">
        <v>0</v>
      </c>
      <c r="AG77" s="76">
        <v>-389</v>
      </c>
      <c r="AH77" s="75"/>
      <c r="AI77" s="78">
        <v>1522224</v>
      </c>
      <c r="AJ77" s="75" t="s">
        <v>8076</v>
      </c>
      <c r="AK77" s="75" t="s">
        <v>8077</v>
      </c>
      <c r="AL77" s="75" t="s">
        <v>35</v>
      </c>
      <c r="AM77" s="79">
        <v>0</v>
      </c>
      <c r="AN77" s="75" t="s">
        <v>37</v>
      </c>
      <c r="AO77" s="79">
        <v>0</v>
      </c>
      <c r="AP77" s="76"/>
      <c r="AQ77" s="76"/>
      <c r="AR77" s="77"/>
      <c r="AS77" s="78">
        <v>0</v>
      </c>
      <c r="AT77" s="75"/>
      <c r="AU77" s="77"/>
      <c r="AV77" s="75"/>
      <c r="AW77" s="75"/>
      <c r="AX77" s="78"/>
      <c r="AY77" s="78"/>
      <c r="AZ77" s="78"/>
      <c r="BA77" s="78"/>
      <c r="BB77" s="75"/>
      <c r="BC77" s="75"/>
      <c r="BD77" s="75"/>
      <c r="BE77" s="76"/>
      <c r="BF77" s="75"/>
      <c r="BG77" s="75"/>
      <c r="BH77" s="79"/>
    </row>
    <row r="78" spans="1:60" x14ac:dyDescent="0.25">
      <c r="A78" s="75" t="s">
        <v>8238</v>
      </c>
      <c r="B78" s="75" t="s">
        <v>8239</v>
      </c>
      <c r="C78" s="75" t="s">
        <v>8238</v>
      </c>
      <c r="D78" s="75" t="s">
        <v>8238</v>
      </c>
      <c r="E78" s="75" t="s">
        <v>8091</v>
      </c>
      <c r="F78" s="75"/>
      <c r="G78" s="75" t="s">
        <v>8239</v>
      </c>
      <c r="H78" s="75" t="s">
        <v>8239</v>
      </c>
      <c r="I78" s="75" t="s">
        <v>8092</v>
      </c>
      <c r="J78" s="75"/>
      <c r="K78" s="76">
        <v>0</v>
      </c>
      <c r="L78" s="75"/>
      <c r="M78" s="75"/>
      <c r="N78" s="75" t="s">
        <v>1858</v>
      </c>
      <c r="O78" s="75" t="s">
        <v>1859</v>
      </c>
      <c r="P78" s="75" t="s">
        <v>1854</v>
      </c>
      <c r="Q78" s="75" t="s">
        <v>1854</v>
      </c>
      <c r="R78" s="75" t="s">
        <v>1854</v>
      </c>
      <c r="S78" s="75" t="s">
        <v>1854</v>
      </c>
      <c r="T78" s="77">
        <v>0</v>
      </c>
      <c r="U78" s="78">
        <v>0</v>
      </c>
      <c r="V78" s="78">
        <v>0</v>
      </c>
      <c r="W78" s="78">
        <v>0</v>
      </c>
      <c r="X78" s="78">
        <v>0</v>
      </c>
      <c r="Y78" s="78">
        <v>0</v>
      </c>
      <c r="Z78" s="78">
        <v>0</v>
      </c>
      <c r="AA78" s="79">
        <v>0</v>
      </c>
      <c r="AB78" s="77">
        <v>0</v>
      </c>
      <c r="AC78" s="77">
        <v>0</v>
      </c>
      <c r="AD78" s="75"/>
      <c r="AE78" s="75" t="b">
        <v>0</v>
      </c>
      <c r="AF78" s="80">
        <v>0</v>
      </c>
      <c r="AG78" s="76">
        <v>0</v>
      </c>
      <c r="AH78" s="75"/>
      <c r="AI78" s="78">
        <v>0</v>
      </c>
      <c r="AJ78" s="75" t="s">
        <v>8076</v>
      </c>
      <c r="AK78" s="75" t="s">
        <v>8077</v>
      </c>
      <c r="AL78" s="75" t="s">
        <v>35</v>
      </c>
      <c r="AM78" s="79">
        <v>0</v>
      </c>
      <c r="AN78" s="75" t="s">
        <v>37</v>
      </c>
      <c r="AO78" s="79">
        <v>1</v>
      </c>
      <c r="AP78" s="76"/>
      <c r="AQ78" s="76"/>
      <c r="AR78" s="77"/>
      <c r="AS78" s="78">
        <v>0</v>
      </c>
      <c r="AT78" s="75"/>
      <c r="AU78" s="77"/>
      <c r="AV78" s="75"/>
      <c r="AW78" s="75"/>
      <c r="AX78" s="78"/>
      <c r="AY78" s="78"/>
      <c r="AZ78" s="78"/>
      <c r="BA78" s="78"/>
      <c r="BB78" s="75"/>
      <c r="BC78" s="75"/>
      <c r="BD78" s="75"/>
      <c r="BE78" s="76"/>
      <c r="BF78" s="75"/>
      <c r="BG78" s="75"/>
      <c r="BH78" s="79"/>
    </row>
    <row r="79" spans="1:60" x14ac:dyDescent="0.25">
      <c r="A79" s="75" t="s">
        <v>8240</v>
      </c>
      <c r="B79" s="75" t="s">
        <v>8241</v>
      </c>
      <c r="C79" s="75" t="s">
        <v>8240</v>
      </c>
      <c r="D79" s="75" t="s">
        <v>8240</v>
      </c>
      <c r="E79" s="75"/>
      <c r="F79" s="75"/>
      <c r="G79" s="75" t="s">
        <v>8241</v>
      </c>
      <c r="H79" s="75" t="s">
        <v>8241</v>
      </c>
      <c r="I79" s="75" t="s">
        <v>8092</v>
      </c>
      <c r="J79" s="75"/>
      <c r="K79" s="76">
        <v>0</v>
      </c>
      <c r="L79" s="75"/>
      <c r="M79" s="75"/>
      <c r="N79" s="75" t="s">
        <v>1858</v>
      </c>
      <c r="O79" s="75" t="s">
        <v>1859</v>
      </c>
      <c r="P79" s="75" t="s">
        <v>1854</v>
      </c>
      <c r="Q79" s="75" t="s">
        <v>1854</v>
      </c>
      <c r="R79" s="75" t="s">
        <v>1854</v>
      </c>
      <c r="S79" s="75" t="s">
        <v>1854</v>
      </c>
      <c r="T79" s="77">
        <v>0</v>
      </c>
      <c r="U79" s="78">
        <v>0</v>
      </c>
      <c r="V79" s="78">
        <v>0</v>
      </c>
      <c r="W79" s="78">
        <v>0</v>
      </c>
      <c r="X79" s="78">
        <v>0</v>
      </c>
      <c r="Y79" s="78">
        <v>0</v>
      </c>
      <c r="Z79" s="78">
        <v>0</v>
      </c>
      <c r="AA79" s="79">
        <v>0</v>
      </c>
      <c r="AB79" s="77">
        <v>0</v>
      </c>
      <c r="AC79" s="77">
        <v>0</v>
      </c>
      <c r="AD79" s="75"/>
      <c r="AE79" s="75" t="b">
        <v>0</v>
      </c>
      <c r="AF79" s="80">
        <v>0</v>
      </c>
      <c r="AG79" s="76">
        <v>16</v>
      </c>
      <c r="AH79" s="75"/>
      <c r="AI79" s="78">
        <v>242176</v>
      </c>
      <c r="AJ79" s="75" t="s">
        <v>35</v>
      </c>
      <c r="AK79" s="75" t="s">
        <v>8082</v>
      </c>
      <c r="AL79" s="75" t="s">
        <v>35</v>
      </c>
      <c r="AM79" s="79">
        <v>0</v>
      </c>
      <c r="AN79" s="75" t="s">
        <v>37</v>
      </c>
      <c r="AO79" s="79">
        <v>0</v>
      </c>
      <c r="AP79" s="76"/>
      <c r="AQ79" s="76"/>
      <c r="AR79" s="77"/>
      <c r="AS79" s="78">
        <v>0</v>
      </c>
      <c r="AT79" s="75"/>
      <c r="AU79" s="77"/>
      <c r="AV79" s="75"/>
      <c r="AW79" s="75"/>
      <c r="AX79" s="78"/>
      <c r="AY79" s="78"/>
      <c r="AZ79" s="78"/>
      <c r="BA79" s="78"/>
      <c r="BB79" s="75"/>
      <c r="BC79" s="75"/>
      <c r="BD79" s="75"/>
      <c r="BE79" s="76"/>
      <c r="BF79" s="75"/>
      <c r="BG79" s="75"/>
      <c r="BH79" s="79"/>
    </row>
    <row r="80" spans="1:60" x14ac:dyDescent="0.25">
      <c r="A80" s="75" t="s">
        <v>1538</v>
      </c>
      <c r="B80" s="75" t="s">
        <v>8174</v>
      </c>
      <c r="C80" s="75" t="s">
        <v>1538</v>
      </c>
      <c r="D80" s="75" t="s">
        <v>1538</v>
      </c>
      <c r="E80" s="75" t="s">
        <v>8091</v>
      </c>
      <c r="F80" s="75"/>
      <c r="G80" s="75" t="s">
        <v>8174</v>
      </c>
      <c r="H80" s="75" t="s">
        <v>8174</v>
      </c>
      <c r="I80" s="75" t="s">
        <v>8092</v>
      </c>
      <c r="J80" s="75"/>
      <c r="K80" s="76">
        <v>0</v>
      </c>
      <c r="L80" s="75"/>
      <c r="M80" s="75"/>
      <c r="N80" s="75" t="s">
        <v>1858</v>
      </c>
      <c r="O80" s="75" t="s">
        <v>1859</v>
      </c>
      <c r="P80" s="75" t="s">
        <v>1854</v>
      </c>
      <c r="Q80" s="75" t="s">
        <v>1854</v>
      </c>
      <c r="R80" s="75" t="s">
        <v>1854</v>
      </c>
      <c r="S80" s="75" t="s">
        <v>1854</v>
      </c>
      <c r="T80" s="77">
        <v>0</v>
      </c>
      <c r="U80" s="78">
        <v>0</v>
      </c>
      <c r="V80" s="78">
        <v>30982</v>
      </c>
      <c r="W80" s="78">
        <v>40146</v>
      </c>
      <c r="X80" s="78">
        <v>50182</v>
      </c>
      <c r="Y80" s="78">
        <v>45164</v>
      </c>
      <c r="Z80" s="78">
        <v>50183</v>
      </c>
      <c r="AA80" s="79">
        <v>0</v>
      </c>
      <c r="AB80" s="77">
        <v>0</v>
      </c>
      <c r="AC80" s="77">
        <v>0</v>
      </c>
      <c r="AD80" s="75"/>
      <c r="AE80" s="75" t="b">
        <v>0</v>
      </c>
      <c r="AF80" s="80">
        <v>0</v>
      </c>
      <c r="AG80" s="76">
        <v>17338</v>
      </c>
      <c r="AH80" s="75"/>
      <c r="AI80" s="78">
        <v>5346311946</v>
      </c>
      <c r="AJ80" s="75" t="s">
        <v>8076</v>
      </c>
      <c r="AK80" s="75" t="s">
        <v>8077</v>
      </c>
      <c r="AL80" s="75" t="s">
        <v>35</v>
      </c>
      <c r="AM80" s="79">
        <v>0</v>
      </c>
      <c r="AN80" s="75" t="s">
        <v>37</v>
      </c>
      <c r="AO80" s="79">
        <v>1</v>
      </c>
      <c r="AP80" s="76"/>
      <c r="AQ80" s="76"/>
      <c r="AR80" s="77"/>
      <c r="AS80" s="78">
        <v>0</v>
      </c>
      <c r="AT80" s="75"/>
      <c r="AU80" s="77"/>
      <c r="AV80" s="75"/>
      <c r="AW80" s="75"/>
      <c r="AX80" s="78"/>
      <c r="AY80" s="78"/>
      <c r="AZ80" s="78"/>
      <c r="BA80" s="78"/>
      <c r="BB80" s="75"/>
      <c r="BC80" s="75"/>
      <c r="BD80" s="75"/>
      <c r="BE80" s="76"/>
      <c r="BF80" s="75"/>
      <c r="BG80" s="75"/>
      <c r="BH80" s="79"/>
    </row>
    <row r="81" spans="1:60" x14ac:dyDescent="0.25">
      <c r="A81" s="75" t="s">
        <v>8242</v>
      </c>
      <c r="B81" s="75" t="s">
        <v>8243</v>
      </c>
      <c r="C81" s="75" t="s">
        <v>8242</v>
      </c>
      <c r="D81" s="75" t="s">
        <v>8242</v>
      </c>
      <c r="E81" s="75" t="s">
        <v>8091</v>
      </c>
      <c r="F81" s="75"/>
      <c r="G81" s="75" t="s">
        <v>8243</v>
      </c>
      <c r="H81" s="75" t="s">
        <v>8243</v>
      </c>
      <c r="I81" s="75" t="s">
        <v>8092</v>
      </c>
      <c r="J81" s="75"/>
      <c r="K81" s="76">
        <v>0</v>
      </c>
      <c r="L81" s="75"/>
      <c r="M81" s="75"/>
      <c r="N81" s="75" t="s">
        <v>1858</v>
      </c>
      <c r="O81" s="75" t="s">
        <v>1859</v>
      </c>
      <c r="P81" s="75" t="s">
        <v>1854</v>
      </c>
      <c r="Q81" s="75" t="s">
        <v>1854</v>
      </c>
      <c r="R81" s="75" t="s">
        <v>1854</v>
      </c>
      <c r="S81" s="75" t="s">
        <v>1854</v>
      </c>
      <c r="T81" s="77">
        <v>0</v>
      </c>
      <c r="U81" s="78">
        <v>0</v>
      </c>
      <c r="V81" s="78">
        <v>64750</v>
      </c>
      <c r="W81" s="78">
        <v>52448</v>
      </c>
      <c r="X81" s="78">
        <v>0</v>
      </c>
      <c r="Y81" s="78">
        <v>0</v>
      </c>
      <c r="Z81" s="78">
        <v>52448</v>
      </c>
      <c r="AA81" s="79">
        <v>0</v>
      </c>
      <c r="AB81" s="77">
        <v>0</v>
      </c>
      <c r="AC81" s="77">
        <v>0</v>
      </c>
      <c r="AD81" s="75"/>
      <c r="AE81" s="75" t="b">
        <v>0</v>
      </c>
      <c r="AF81" s="80">
        <v>1</v>
      </c>
      <c r="AG81" s="76">
        <v>0</v>
      </c>
      <c r="AH81" s="75"/>
      <c r="AI81" s="78">
        <v>0</v>
      </c>
      <c r="AJ81" s="75" t="s">
        <v>8156</v>
      </c>
      <c r="AK81" s="75" t="s">
        <v>8114</v>
      </c>
      <c r="AL81" s="75" t="s">
        <v>35</v>
      </c>
      <c r="AM81" s="79">
        <v>0</v>
      </c>
      <c r="AN81" s="75" t="s">
        <v>37</v>
      </c>
      <c r="AO81" s="79">
        <v>1</v>
      </c>
      <c r="AP81" s="76"/>
      <c r="AQ81" s="76"/>
      <c r="AR81" s="77"/>
      <c r="AS81" s="78">
        <v>0</v>
      </c>
      <c r="AT81" s="75"/>
      <c r="AU81" s="77"/>
      <c r="AV81" s="75"/>
      <c r="AW81" s="75"/>
      <c r="AX81" s="78"/>
      <c r="AY81" s="78"/>
      <c r="AZ81" s="78"/>
      <c r="BA81" s="78"/>
      <c r="BB81" s="75"/>
      <c r="BC81" s="75"/>
      <c r="BD81" s="75"/>
      <c r="BE81" s="76"/>
      <c r="BF81" s="75"/>
      <c r="BG81" s="75"/>
      <c r="BH81" s="79"/>
    </row>
    <row r="82" spans="1:60" x14ac:dyDescent="0.25">
      <c r="A82" s="75" t="s">
        <v>8244</v>
      </c>
      <c r="B82" s="75" t="s">
        <v>8245</v>
      </c>
      <c r="C82" s="75" t="s">
        <v>8244</v>
      </c>
      <c r="D82" s="75" t="s">
        <v>8244</v>
      </c>
      <c r="E82" s="75" t="s">
        <v>8091</v>
      </c>
      <c r="F82" s="75"/>
      <c r="G82" s="75" t="s">
        <v>8245</v>
      </c>
      <c r="H82" s="75" t="s">
        <v>8245</v>
      </c>
      <c r="I82" s="75" t="s">
        <v>8092</v>
      </c>
      <c r="J82" s="75"/>
      <c r="K82" s="76">
        <v>0</v>
      </c>
      <c r="L82" s="75"/>
      <c r="M82" s="75"/>
      <c r="N82" s="75" t="s">
        <v>1858</v>
      </c>
      <c r="O82" s="75" t="s">
        <v>1859</v>
      </c>
      <c r="P82" s="75" t="s">
        <v>1854</v>
      </c>
      <c r="Q82" s="75" t="s">
        <v>1854</v>
      </c>
      <c r="R82" s="75" t="s">
        <v>1854</v>
      </c>
      <c r="S82" s="75" t="s">
        <v>1854</v>
      </c>
      <c r="T82" s="77">
        <v>0</v>
      </c>
      <c r="U82" s="78">
        <v>0</v>
      </c>
      <c r="V82" s="78">
        <v>56980</v>
      </c>
      <c r="W82" s="78">
        <v>101989</v>
      </c>
      <c r="X82" s="78">
        <v>81591</v>
      </c>
      <c r="Y82" s="78">
        <v>86691</v>
      </c>
      <c r="Z82" s="78">
        <v>101989</v>
      </c>
      <c r="AA82" s="79">
        <v>0</v>
      </c>
      <c r="AB82" s="77">
        <v>0</v>
      </c>
      <c r="AC82" s="77">
        <v>0</v>
      </c>
      <c r="AD82" s="75"/>
      <c r="AE82" s="75" t="b">
        <v>0</v>
      </c>
      <c r="AF82" s="80">
        <v>0</v>
      </c>
      <c r="AG82" s="76">
        <v>210</v>
      </c>
      <c r="AH82" s="75"/>
      <c r="AI82" s="78">
        <v>77663740</v>
      </c>
      <c r="AJ82" s="75" t="s">
        <v>8076</v>
      </c>
      <c r="AK82" s="75" t="s">
        <v>8077</v>
      </c>
      <c r="AL82" s="75" t="s">
        <v>35</v>
      </c>
      <c r="AM82" s="79">
        <v>0</v>
      </c>
      <c r="AN82" s="75" t="s">
        <v>37</v>
      </c>
      <c r="AO82" s="79">
        <v>1</v>
      </c>
      <c r="AP82" s="76"/>
      <c r="AQ82" s="76"/>
      <c r="AR82" s="77"/>
      <c r="AS82" s="78">
        <v>0</v>
      </c>
      <c r="AT82" s="75"/>
      <c r="AU82" s="77"/>
      <c r="AV82" s="75"/>
      <c r="AW82" s="75"/>
      <c r="AX82" s="78"/>
      <c r="AY82" s="78"/>
      <c r="AZ82" s="78"/>
      <c r="BA82" s="78"/>
      <c r="BB82" s="75"/>
      <c r="BC82" s="75"/>
      <c r="BD82" s="75"/>
      <c r="BE82" s="76"/>
      <c r="BF82" s="75"/>
      <c r="BG82" s="75"/>
      <c r="BH82" s="79"/>
    </row>
    <row r="83" spans="1:60" x14ac:dyDescent="0.25">
      <c r="A83" s="75" t="s">
        <v>8246</v>
      </c>
      <c r="B83" s="75" t="s">
        <v>8247</v>
      </c>
      <c r="C83" s="75" t="s">
        <v>8246</v>
      </c>
      <c r="D83" s="75" t="s">
        <v>8246</v>
      </c>
      <c r="E83" s="75"/>
      <c r="F83" s="75"/>
      <c r="G83" s="75" t="s">
        <v>8247</v>
      </c>
      <c r="H83" s="75" t="s">
        <v>8247</v>
      </c>
      <c r="I83" s="75" t="s">
        <v>8092</v>
      </c>
      <c r="J83" s="75"/>
      <c r="K83" s="76">
        <v>0</v>
      </c>
      <c r="L83" s="75"/>
      <c r="M83" s="75"/>
      <c r="N83" s="75" t="s">
        <v>1858</v>
      </c>
      <c r="O83" s="75" t="s">
        <v>1859</v>
      </c>
      <c r="P83" s="75" t="s">
        <v>1854</v>
      </c>
      <c r="Q83" s="75" t="s">
        <v>1854</v>
      </c>
      <c r="R83" s="75" t="s">
        <v>1854</v>
      </c>
      <c r="S83" s="75" t="s">
        <v>1854</v>
      </c>
      <c r="T83" s="77">
        <v>0</v>
      </c>
      <c r="U83" s="78">
        <v>0</v>
      </c>
      <c r="V83" s="78">
        <v>0</v>
      </c>
      <c r="W83" s="78">
        <v>0</v>
      </c>
      <c r="X83" s="78">
        <v>0</v>
      </c>
      <c r="Y83" s="78">
        <v>0</v>
      </c>
      <c r="Z83" s="78">
        <v>0</v>
      </c>
      <c r="AA83" s="79">
        <v>0</v>
      </c>
      <c r="AB83" s="77">
        <v>0</v>
      </c>
      <c r="AC83" s="77">
        <v>0</v>
      </c>
      <c r="AD83" s="75"/>
      <c r="AE83" s="75" t="b">
        <v>0</v>
      </c>
      <c r="AF83" s="80">
        <v>0</v>
      </c>
      <c r="AG83" s="76">
        <v>0</v>
      </c>
      <c r="AH83" s="75"/>
      <c r="AI83" s="78">
        <v>0</v>
      </c>
      <c r="AJ83" s="75" t="s">
        <v>8076</v>
      </c>
      <c r="AK83" s="75" t="s">
        <v>8077</v>
      </c>
      <c r="AL83" s="75" t="s">
        <v>35</v>
      </c>
      <c r="AM83" s="79">
        <v>0</v>
      </c>
      <c r="AN83" s="75" t="s">
        <v>37</v>
      </c>
      <c r="AO83" s="79">
        <v>0</v>
      </c>
      <c r="AP83" s="76"/>
      <c r="AQ83" s="76"/>
      <c r="AR83" s="77"/>
      <c r="AS83" s="78">
        <v>0</v>
      </c>
      <c r="AT83" s="75"/>
      <c r="AU83" s="77"/>
      <c r="AV83" s="75"/>
      <c r="AW83" s="75"/>
      <c r="AX83" s="78"/>
      <c r="AY83" s="78"/>
      <c r="AZ83" s="78"/>
      <c r="BA83" s="78"/>
      <c r="BB83" s="75"/>
      <c r="BC83" s="75"/>
      <c r="BD83" s="75"/>
      <c r="BE83" s="76"/>
      <c r="BF83" s="75"/>
      <c r="BG83" s="75"/>
      <c r="BH83" s="79"/>
    </row>
    <row r="84" spans="1:60" x14ac:dyDescent="0.25">
      <c r="A84" s="75" t="s">
        <v>8248</v>
      </c>
      <c r="B84" s="75" t="s">
        <v>8249</v>
      </c>
      <c r="C84" s="75" t="s">
        <v>8248</v>
      </c>
      <c r="D84" s="75" t="s">
        <v>8248</v>
      </c>
      <c r="E84" s="75"/>
      <c r="F84" s="75"/>
      <c r="G84" s="75" t="s">
        <v>8249</v>
      </c>
      <c r="H84" s="75" t="s">
        <v>8249</v>
      </c>
      <c r="I84" s="75" t="s">
        <v>8120</v>
      </c>
      <c r="J84" s="75"/>
      <c r="K84" s="76">
        <v>0</v>
      </c>
      <c r="L84" s="75"/>
      <c r="M84" s="75"/>
      <c r="N84" s="75" t="s">
        <v>1858</v>
      </c>
      <c r="O84" s="75" t="s">
        <v>1859</v>
      </c>
      <c r="P84" s="75" t="s">
        <v>1854</v>
      </c>
      <c r="Q84" s="75" t="s">
        <v>1854</v>
      </c>
      <c r="R84" s="75" t="s">
        <v>1854</v>
      </c>
      <c r="S84" s="75" t="s">
        <v>1854</v>
      </c>
      <c r="T84" s="77">
        <v>0</v>
      </c>
      <c r="U84" s="78">
        <v>0</v>
      </c>
      <c r="V84" s="78">
        <v>25000</v>
      </c>
      <c r="W84" s="78">
        <v>0</v>
      </c>
      <c r="X84" s="78">
        <v>0</v>
      </c>
      <c r="Y84" s="78">
        <v>0</v>
      </c>
      <c r="Z84" s="78">
        <v>0</v>
      </c>
      <c r="AA84" s="79">
        <v>0</v>
      </c>
      <c r="AB84" s="77">
        <v>0</v>
      </c>
      <c r="AC84" s="77">
        <v>0</v>
      </c>
      <c r="AD84" s="75"/>
      <c r="AE84" s="75" t="b">
        <v>0</v>
      </c>
      <c r="AF84" s="80">
        <v>0</v>
      </c>
      <c r="AG84" s="76">
        <v>0</v>
      </c>
      <c r="AH84" s="75"/>
      <c r="AI84" s="78">
        <v>0</v>
      </c>
      <c r="AJ84" s="75" t="s">
        <v>35</v>
      </c>
      <c r="AK84" s="75" t="s">
        <v>8082</v>
      </c>
      <c r="AL84" s="75" t="s">
        <v>35</v>
      </c>
      <c r="AM84" s="79">
        <v>0</v>
      </c>
      <c r="AN84" s="75" t="s">
        <v>37</v>
      </c>
      <c r="AO84" s="79">
        <v>0</v>
      </c>
      <c r="AP84" s="76"/>
      <c r="AQ84" s="76"/>
      <c r="AR84" s="77"/>
      <c r="AS84" s="78">
        <v>0</v>
      </c>
      <c r="AT84" s="75"/>
      <c r="AU84" s="77"/>
      <c r="AV84" s="75"/>
      <c r="AW84" s="75"/>
      <c r="AX84" s="78"/>
      <c r="AY84" s="78"/>
      <c r="AZ84" s="78"/>
      <c r="BA84" s="78"/>
      <c r="BB84" s="75"/>
      <c r="BC84" s="75"/>
      <c r="BD84" s="75"/>
      <c r="BE84" s="76"/>
      <c r="BF84" s="75"/>
      <c r="BG84" s="75"/>
      <c r="BH84" s="79"/>
    </row>
    <row r="85" spans="1:60" x14ac:dyDescent="0.25">
      <c r="A85" s="75" t="s">
        <v>1533</v>
      </c>
      <c r="B85" s="75" t="s">
        <v>8250</v>
      </c>
      <c r="C85" s="75" t="s">
        <v>1533</v>
      </c>
      <c r="D85" s="75" t="s">
        <v>1533</v>
      </c>
      <c r="E85" s="75"/>
      <c r="F85" s="75"/>
      <c r="G85" s="75" t="s">
        <v>8250</v>
      </c>
      <c r="H85" s="75" t="s">
        <v>8250</v>
      </c>
      <c r="I85" s="75" t="s">
        <v>8092</v>
      </c>
      <c r="J85" s="75"/>
      <c r="K85" s="76">
        <v>0</v>
      </c>
      <c r="L85" s="75"/>
      <c r="M85" s="75"/>
      <c r="N85" s="75" t="s">
        <v>1858</v>
      </c>
      <c r="O85" s="75" t="s">
        <v>1859</v>
      </c>
      <c r="P85" s="75" t="s">
        <v>1854</v>
      </c>
      <c r="Q85" s="75" t="s">
        <v>1854</v>
      </c>
      <c r="R85" s="75" t="s">
        <v>1854</v>
      </c>
      <c r="S85" s="75" t="s">
        <v>1854</v>
      </c>
      <c r="T85" s="77">
        <v>0</v>
      </c>
      <c r="U85" s="78">
        <v>0</v>
      </c>
      <c r="V85" s="78">
        <v>55176</v>
      </c>
      <c r="W85" s="78">
        <v>111606</v>
      </c>
      <c r="X85" s="78">
        <v>83705</v>
      </c>
      <c r="Y85" s="78">
        <v>89285</v>
      </c>
      <c r="Z85" s="78">
        <v>0</v>
      </c>
      <c r="AA85" s="79">
        <v>0</v>
      </c>
      <c r="AB85" s="77">
        <v>0</v>
      </c>
      <c r="AC85" s="77">
        <v>0</v>
      </c>
      <c r="AD85" s="75"/>
      <c r="AE85" s="75" t="b">
        <v>0</v>
      </c>
      <c r="AF85" s="80">
        <v>0</v>
      </c>
      <c r="AG85" s="76">
        <v>4811</v>
      </c>
      <c r="AH85" s="75"/>
      <c r="AI85" s="78">
        <v>2004102672</v>
      </c>
      <c r="AJ85" s="75" t="s">
        <v>8076</v>
      </c>
      <c r="AK85" s="75" t="s">
        <v>8077</v>
      </c>
      <c r="AL85" s="75" t="s">
        <v>35</v>
      </c>
      <c r="AM85" s="79">
        <v>0</v>
      </c>
      <c r="AN85" s="75" t="s">
        <v>37</v>
      </c>
      <c r="AO85" s="79">
        <v>0</v>
      </c>
      <c r="AP85" s="76"/>
      <c r="AQ85" s="76"/>
      <c r="AR85" s="77"/>
      <c r="AS85" s="78">
        <v>0</v>
      </c>
      <c r="AT85" s="75"/>
      <c r="AU85" s="77"/>
      <c r="AV85" s="75"/>
      <c r="AW85" s="75"/>
      <c r="AX85" s="78"/>
      <c r="AY85" s="78"/>
      <c r="AZ85" s="78"/>
      <c r="BA85" s="78"/>
      <c r="BB85" s="75"/>
      <c r="BC85" s="75"/>
      <c r="BD85" s="75"/>
      <c r="BE85" s="76"/>
      <c r="BF85" s="75"/>
      <c r="BG85" s="75"/>
      <c r="BH85" s="79"/>
    </row>
    <row r="86" spans="1:60" x14ac:dyDescent="0.25">
      <c r="A86" s="75" t="s">
        <v>8251</v>
      </c>
      <c r="B86" s="75" t="s">
        <v>8252</v>
      </c>
      <c r="C86" s="75" t="s">
        <v>8251</v>
      </c>
      <c r="D86" s="75" t="s">
        <v>8251</v>
      </c>
      <c r="E86" s="75"/>
      <c r="F86" s="75"/>
      <c r="G86" s="75" t="s">
        <v>8252</v>
      </c>
      <c r="H86" s="75" t="s">
        <v>8252</v>
      </c>
      <c r="I86" s="75" t="s">
        <v>8120</v>
      </c>
      <c r="J86" s="75"/>
      <c r="K86" s="76">
        <v>0</v>
      </c>
      <c r="L86" s="75"/>
      <c r="M86" s="75"/>
      <c r="N86" s="75" t="s">
        <v>1858</v>
      </c>
      <c r="O86" s="75" t="s">
        <v>1859</v>
      </c>
      <c r="P86" s="75" t="s">
        <v>1854</v>
      </c>
      <c r="Q86" s="75" t="s">
        <v>1854</v>
      </c>
      <c r="R86" s="75" t="s">
        <v>1854</v>
      </c>
      <c r="S86" s="75" t="s">
        <v>1854</v>
      </c>
      <c r="T86" s="77">
        <v>0</v>
      </c>
      <c r="U86" s="78">
        <v>0</v>
      </c>
      <c r="V86" s="78">
        <v>55000</v>
      </c>
      <c r="W86" s="78">
        <v>0</v>
      </c>
      <c r="X86" s="78">
        <v>0</v>
      </c>
      <c r="Y86" s="78">
        <v>0</v>
      </c>
      <c r="Z86" s="78">
        <v>0</v>
      </c>
      <c r="AA86" s="79">
        <v>0</v>
      </c>
      <c r="AB86" s="77">
        <v>0</v>
      </c>
      <c r="AC86" s="77">
        <v>0</v>
      </c>
      <c r="AD86" s="75"/>
      <c r="AE86" s="75" t="b">
        <v>0</v>
      </c>
      <c r="AF86" s="80">
        <v>0</v>
      </c>
      <c r="AG86" s="76">
        <v>0</v>
      </c>
      <c r="AH86" s="75"/>
      <c r="AI86" s="78">
        <v>0</v>
      </c>
      <c r="AJ86" s="75" t="s">
        <v>35</v>
      </c>
      <c r="AK86" s="75" t="s">
        <v>8082</v>
      </c>
      <c r="AL86" s="75" t="s">
        <v>35</v>
      </c>
      <c r="AM86" s="79">
        <v>0</v>
      </c>
      <c r="AN86" s="75" t="s">
        <v>37</v>
      </c>
      <c r="AO86" s="79">
        <v>0</v>
      </c>
      <c r="AP86" s="76"/>
      <c r="AQ86" s="76"/>
      <c r="AR86" s="77"/>
      <c r="AS86" s="78">
        <v>0</v>
      </c>
      <c r="AT86" s="75"/>
      <c r="AU86" s="77"/>
      <c r="AV86" s="75"/>
      <c r="AW86" s="75"/>
      <c r="AX86" s="78"/>
      <c r="AY86" s="78"/>
      <c r="AZ86" s="78"/>
      <c r="BA86" s="78"/>
      <c r="BB86" s="75"/>
      <c r="BC86" s="75"/>
      <c r="BD86" s="75"/>
      <c r="BE86" s="76"/>
      <c r="BF86" s="75"/>
      <c r="BG86" s="75"/>
      <c r="BH86" s="79"/>
    </row>
    <row r="87" spans="1:60" x14ac:dyDescent="0.25">
      <c r="A87" s="75" t="s">
        <v>8253</v>
      </c>
      <c r="B87" s="75" t="s">
        <v>8254</v>
      </c>
      <c r="C87" s="75" t="s">
        <v>8253</v>
      </c>
      <c r="D87" s="75" t="s">
        <v>8253</v>
      </c>
      <c r="E87" s="75"/>
      <c r="F87" s="75"/>
      <c r="G87" s="75" t="s">
        <v>8254</v>
      </c>
      <c r="H87" s="75" t="s">
        <v>8254</v>
      </c>
      <c r="I87" s="75" t="s">
        <v>8255</v>
      </c>
      <c r="J87" s="75"/>
      <c r="K87" s="76">
        <v>0</v>
      </c>
      <c r="L87" s="75"/>
      <c r="M87" s="75" t="s">
        <v>8075</v>
      </c>
      <c r="N87" s="75" t="s">
        <v>1858</v>
      </c>
      <c r="O87" s="75" t="s">
        <v>1859</v>
      </c>
      <c r="P87" s="75" t="s">
        <v>1854</v>
      </c>
      <c r="Q87" s="75" t="s">
        <v>1854</v>
      </c>
      <c r="R87" s="75" t="s">
        <v>1854</v>
      </c>
      <c r="S87" s="75" t="s">
        <v>1854</v>
      </c>
      <c r="T87" s="77">
        <v>0</v>
      </c>
      <c r="U87" s="78">
        <v>0</v>
      </c>
      <c r="V87" s="78">
        <v>95199128</v>
      </c>
      <c r="W87" s="78">
        <v>0</v>
      </c>
      <c r="X87" s="78">
        <v>0</v>
      </c>
      <c r="Y87" s="78">
        <v>0</v>
      </c>
      <c r="Z87" s="78">
        <v>0</v>
      </c>
      <c r="AA87" s="79">
        <v>0</v>
      </c>
      <c r="AB87" s="77">
        <v>0</v>
      </c>
      <c r="AC87" s="77">
        <v>0</v>
      </c>
      <c r="AD87" s="75"/>
      <c r="AE87" s="75" t="b">
        <v>0</v>
      </c>
      <c r="AF87" s="80">
        <v>0</v>
      </c>
      <c r="AG87" s="76">
        <v>0</v>
      </c>
      <c r="AH87" s="75"/>
      <c r="AI87" s="78">
        <v>95199128</v>
      </c>
      <c r="AJ87" s="75" t="s">
        <v>35</v>
      </c>
      <c r="AK87" s="75" t="s">
        <v>8082</v>
      </c>
      <c r="AL87" s="75" t="s">
        <v>35</v>
      </c>
      <c r="AM87" s="79">
        <v>0</v>
      </c>
      <c r="AN87" s="75" t="s">
        <v>37</v>
      </c>
      <c r="AO87" s="79">
        <v>0</v>
      </c>
      <c r="AP87" s="76"/>
      <c r="AQ87" s="76"/>
      <c r="AR87" s="77"/>
      <c r="AS87" s="78">
        <v>0</v>
      </c>
      <c r="AT87" s="75"/>
      <c r="AU87" s="77"/>
      <c r="AV87" s="75"/>
      <c r="AW87" s="75"/>
      <c r="AX87" s="78"/>
      <c r="AY87" s="78"/>
      <c r="AZ87" s="78"/>
      <c r="BA87" s="78"/>
      <c r="BB87" s="75"/>
      <c r="BC87" s="75"/>
      <c r="BD87" s="75"/>
      <c r="BE87" s="76"/>
      <c r="BF87" s="75"/>
      <c r="BG87" s="75"/>
      <c r="BH87" s="79"/>
    </row>
    <row r="88" spans="1:60" x14ac:dyDescent="0.25">
      <c r="A88" s="75" t="s">
        <v>8256</v>
      </c>
      <c r="B88" s="75" t="s">
        <v>8257</v>
      </c>
      <c r="C88" s="75" t="s">
        <v>8256</v>
      </c>
      <c r="D88" s="75" t="s">
        <v>8256</v>
      </c>
      <c r="E88" s="75"/>
      <c r="F88" s="75"/>
      <c r="G88" s="75" t="s">
        <v>8257</v>
      </c>
      <c r="H88" s="75" t="s">
        <v>8257</v>
      </c>
      <c r="I88" s="75" t="s">
        <v>8255</v>
      </c>
      <c r="J88" s="75"/>
      <c r="K88" s="76">
        <v>0</v>
      </c>
      <c r="L88" s="75"/>
      <c r="M88" s="75" t="s">
        <v>8075</v>
      </c>
      <c r="N88" s="75" t="s">
        <v>1858</v>
      </c>
      <c r="O88" s="75" t="s">
        <v>1859</v>
      </c>
      <c r="P88" s="75" t="s">
        <v>1854</v>
      </c>
      <c r="Q88" s="75" t="s">
        <v>1854</v>
      </c>
      <c r="R88" s="75" t="s">
        <v>1854</v>
      </c>
      <c r="S88" s="75" t="s">
        <v>1854</v>
      </c>
      <c r="T88" s="77">
        <v>0</v>
      </c>
      <c r="U88" s="78">
        <v>0</v>
      </c>
      <c r="V88" s="78">
        <v>211402800</v>
      </c>
      <c r="W88" s="78">
        <v>0</v>
      </c>
      <c r="X88" s="78">
        <v>0</v>
      </c>
      <c r="Y88" s="78">
        <v>0</v>
      </c>
      <c r="Z88" s="78">
        <v>0</v>
      </c>
      <c r="AA88" s="79">
        <v>0</v>
      </c>
      <c r="AB88" s="77">
        <v>0</v>
      </c>
      <c r="AC88" s="77">
        <v>0</v>
      </c>
      <c r="AD88" s="75"/>
      <c r="AE88" s="75" t="b">
        <v>0</v>
      </c>
      <c r="AF88" s="80">
        <v>0</v>
      </c>
      <c r="AG88" s="76">
        <v>0</v>
      </c>
      <c r="AH88" s="75"/>
      <c r="AI88" s="78">
        <v>211402800</v>
      </c>
      <c r="AJ88" s="75" t="s">
        <v>35</v>
      </c>
      <c r="AK88" s="75" t="s">
        <v>8082</v>
      </c>
      <c r="AL88" s="75" t="s">
        <v>35</v>
      </c>
      <c r="AM88" s="79">
        <v>0</v>
      </c>
      <c r="AN88" s="75" t="s">
        <v>37</v>
      </c>
      <c r="AO88" s="79">
        <v>0</v>
      </c>
      <c r="AP88" s="76"/>
      <c r="AQ88" s="76"/>
      <c r="AR88" s="77"/>
      <c r="AS88" s="78">
        <v>0</v>
      </c>
      <c r="AT88" s="75"/>
      <c r="AU88" s="77"/>
      <c r="AV88" s="75"/>
      <c r="AW88" s="75"/>
      <c r="AX88" s="78"/>
      <c r="AY88" s="78"/>
      <c r="AZ88" s="78"/>
      <c r="BA88" s="78"/>
      <c r="BB88" s="75"/>
      <c r="BC88" s="75"/>
      <c r="BD88" s="75"/>
      <c r="BE88" s="76"/>
      <c r="BF88" s="75"/>
      <c r="BG88" s="75"/>
      <c r="BH88" s="79"/>
    </row>
    <row r="89" spans="1:60" x14ac:dyDescent="0.25">
      <c r="A89" s="75" t="s">
        <v>8258</v>
      </c>
      <c r="B89" s="75" t="s">
        <v>8259</v>
      </c>
      <c r="C89" s="75" t="s">
        <v>8258</v>
      </c>
      <c r="D89" s="75" t="s">
        <v>8258</v>
      </c>
      <c r="E89" s="75"/>
      <c r="F89" s="75"/>
      <c r="G89" s="75" t="s">
        <v>8259</v>
      </c>
      <c r="H89" s="75" t="s">
        <v>8259</v>
      </c>
      <c r="I89" s="75" t="s">
        <v>8255</v>
      </c>
      <c r="J89" s="75"/>
      <c r="K89" s="76">
        <v>0</v>
      </c>
      <c r="L89" s="75"/>
      <c r="M89" s="75" t="s">
        <v>8075</v>
      </c>
      <c r="N89" s="75" t="s">
        <v>1858</v>
      </c>
      <c r="O89" s="75" t="s">
        <v>1859</v>
      </c>
      <c r="P89" s="75" t="s">
        <v>1854</v>
      </c>
      <c r="Q89" s="75" t="s">
        <v>1854</v>
      </c>
      <c r="R89" s="75" t="s">
        <v>1854</v>
      </c>
      <c r="S89" s="75" t="s">
        <v>1854</v>
      </c>
      <c r="T89" s="77">
        <v>0</v>
      </c>
      <c r="U89" s="78">
        <v>0</v>
      </c>
      <c r="V89" s="78">
        <v>30062883</v>
      </c>
      <c r="W89" s="78">
        <v>0</v>
      </c>
      <c r="X89" s="78">
        <v>0</v>
      </c>
      <c r="Y89" s="78">
        <v>0</v>
      </c>
      <c r="Z89" s="78">
        <v>0</v>
      </c>
      <c r="AA89" s="79">
        <v>0</v>
      </c>
      <c r="AB89" s="77">
        <v>0</v>
      </c>
      <c r="AC89" s="77">
        <v>0</v>
      </c>
      <c r="AD89" s="75"/>
      <c r="AE89" s="75" t="b">
        <v>0</v>
      </c>
      <c r="AF89" s="80">
        <v>0</v>
      </c>
      <c r="AG89" s="76">
        <v>0</v>
      </c>
      <c r="AH89" s="75"/>
      <c r="AI89" s="78">
        <v>30062883</v>
      </c>
      <c r="AJ89" s="75" t="s">
        <v>35</v>
      </c>
      <c r="AK89" s="75" t="s">
        <v>8082</v>
      </c>
      <c r="AL89" s="75" t="s">
        <v>35</v>
      </c>
      <c r="AM89" s="79">
        <v>0</v>
      </c>
      <c r="AN89" s="75" t="s">
        <v>37</v>
      </c>
      <c r="AO89" s="79">
        <v>0</v>
      </c>
      <c r="AP89" s="76"/>
      <c r="AQ89" s="76"/>
      <c r="AR89" s="77"/>
      <c r="AS89" s="78">
        <v>0</v>
      </c>
      <c r="AT89" s="75"/>
      <c r="AU89" s="77"/>
      <c r="AV89" s="75"/>
      <c r="AW89" s="75"/>
      <c r="AX89" s="78"/>
      <c r="AY89" s="78"/>
      <c r="AZ89" s="78"/>
      <c r="BA89" s="78"/>
      <c r="BB89" s="75"/>
      <c r="BC89" s="75"/>
      <c r="BD89" s="75"/>
      <c r="BE89" s="76"/>
      <c r="BF89" s="75"/>
      <c r="BG89" s="75"/>
      <c r="BH89" s="79"/>
    </row>
    <row r="90" spans="1:60" x14ac:dyDescent="0.25">
      <c r="A90" s="75" t="s">
        <v>8260</v>
      </c>
      <c r="B90" s="75" t="s">
        <v>8261</v>
      </c>
      <c r="C90" s="75" t="s">
        <v>8260</v>
      </c>
      <c r="D90" s="75" t="s">
        <v>8260</v>
      </c>
      <c r="E90" s="75" t="s">
        <v>8262</v>
      </c>
      <c r="F90" s="75"/>
      <c r="G90" s="75" t="s">
        <v>8261</v>
      </c>
      <c r="H90" s="75" t="s">
        <v>8261</v>
      </c>
      <c r="I90" s="75" t="s">
        <v>8263</v>
      </c>
      <c r="J90" s="75"/>
      <c r="K90" s="76">
        <v>0</v>
      </c>
      <c r="L90" s="75"/>
      <c r="M90" s="75" t="s">
        <v>8264</v>
      </c>
      <c r="N90" s="75" t="s">
        <v>1858</v>
      </c>
      <c r="O90" s="75" t="s">
        <v>1859</v>
      </c>
      <c r="P90" s="75" t="s">
        <v>1854</v>
      </c>
      <c r="Q90" s="75" t="s">
        <v>1854</v>
      </c>
      <c r="R90" s="75" t="s">
        <v>1854</v>
      </c>
      <c r="S90" s="75" t="s">
        <v>1854</v>
      </c>
      <c r="T90" s="77">
        <v>0</v>
      </c>
      <c r="U90" s="78">
        <v>0</v>
      </c>
      <c r="V90" s="78">
        <v>163000</v>
      </c>
      <c r="W90" s="78">
        <v>168000</v>
      </c>
      <c r="X90" s="78">
        <v>0</v>
      </c>
      <c r="Y90" s="78">
        <v>0</v>
      </c>
      <c r="Z90" s="78">
        <v>0</v>
      </c>
      <c r="AA90" s="79">
        <v>0</v>
      </c>
      <c r="AB90" s="77">
        <v>0</v>
      </c>
      <c r="AC90" s="77">
        <v>0</v>
      </c>
      <c r="AD90" s="75"/>
      <c r="AE90" s="75" t="b">
        <v>0</v>
      </c>
      <c r="AF90" s="80">
        <v>0</v>
      </c>
      <c r="AG90" s="76">
        <v>0</v>
      </c>
      <c r="AH90" s="75"/>
      <c r="AI90" s="78">
        <v>0</v>
      </c>
      <c r="AJ90" s="75" t="s">
        <v>8265</v>
      </c>
      <c r="AK90" s="75" t="s">
        <v>8082</v>
      </c>
      <c r="AL90" s="75" t="s">
        <v>35</v>
      </c>
      <c r="AM90" s="79">
        <v>0</v>
      </c>
      <c r="AN90" s="75" t="s">
        <v>37</v>
      </c>
      <c r="AO90" s="79">
        <v>0</v>
      </c>
      <c r="AP90" s="76"/>
      <c r="AQ90" s="76"/>
      <c r="AR90" s="77"/>
      <c r="AS90" s="78">
        <v>0</v>
      </c>
      <c r="AT90" s="75"/>
      <c r="AU90" s="77"/>
      <c r="AV90" s="75"/>
      <c r="AW90" s="75"/>
      <c r="AX90" s="78"/>
      <c r="AY90" s="78"/>
      <c r="AZ90" s="78"/>
      <c r="BA90" s="78"/>
      <c r="BB90" s="75"/>
      <c r="BC90" s="75"/>
      <c r="BD90" s="75"/>
      <c r="BE90" s="76"/>
      <c r="BF90" s="75"/>
      <c r="BG90" s="75"/>
      <c r="BH90" s="79"/>
    </row>
    <row r="91" spans="1:60" x14ac:dyDescent="0.25">
      <c r="A91" s="75" t="s">
        <v>8266</v>
      </c>
      <c r="B91" s="75" t="s">
        <v>8267</v>
      </c>
      <c r="C91" s="75" t="s">
        <v>8266</v>
      </c>
      <c r="D91" s="75" t="s">
        <v>8266</v>
      </c>
      <c r="E91" s="75" t="s">
        <v>8262</v>
      </c>
      <c r="F91" s="75"/>
      <c r="G91" s="75" t="s">
        <v>8267</v>
      </c>
      <c r="H91" s="75" t="s">
        <v>8267</v>
      </c>
      <c r="I91" s="75" t="s">
        <v>8263</v>
      </c>
      <c r="J91" s="75"/>
      <c r="K91" s="76">
        <v>0</v>
      </c>
      <c r="L91" s="75"/>
      <c r="M91" s="75" t="s">
        <v>8264</v>
      </c>
      <c r="N91" s="75" t="s">
        <v>1858</v>
      </c>
      <c r="O91" s="75" t="s">
        <v>1859</v>
      </c>
      <c r="P91" s="75" t="s">
        <v>1854</v>
      </c>
      <c r="Q91" s="75" t="s">
        <v>1854</v>
      </c>
      <c r="R91" s="75" t="s">
        <v>1854</v>
      </c>
      <c r="S91" s="75" t="s">
        <v>1854</v>
      </c>
      <c r="T91" s="77">
        <v>0</v>
      </c>
      <c r="U91" s="78">
        <v>0</v>
      </c>
      <c r="V91" s="78">
        <v>160000</v>
      </c>
      <c r="W91" s="78">
        <v>155000</v>
      </c>
      <c r="X91" s="78">
        <v>170000</v>
      </c>
      <c r="Y91" s="78">
        <v>0</v>
      </c>
      <c r="Z91" s="78">
        <v>0</v>
      </c>
      <c r="AA91" s="79">
        <v>0</v>
      </c>
      <c r="AB91" s="77">
        <v>0</v>
      </c>
      <c r="AC91" s="77">
        <v>0</v>
      </c>
      <c r="AD91" s="75"/>
      <c r="AE91" s="75" t="b">
        <v>0</v>
      </c>
      <c r="AF91" s="80">
        <v>0</v>
      </c>
      <c r="AG91" s="76">
        <v>0</v>
      </c>
      <c r="AH91" s="75"/>
      <c r="AI91" s="78">
        <v>0</v>
      </c>
      <c r="AJ91" s="75" t="s">
        <v>8265</v>
      </c>
      <c r="AK91" s="75" t="s">
        <v>8082</v>
      </c>
      <c r="AL91" s="75" t="s">
        <v>35</v>
      </c>
      <c r="AM91" s="79">
        <v>0</v>
      </c>
      <c r="AN91" s="75" t="s">
        <v>37</v>
      </c>
      <c r="AO91" s="79">
        <v>0</v>
      </c>
      <c r="AP91" s="76"/>
      <c r="AQ91" s="76"/>
      <c r="AR91" s="77"/>
      <c r="AS91" s="78">
        <v>0</v>
      </c>
      <c r="AT91" s="75"/>
      <c r="AU91" s="77"/>
      <c r="AV91" s="75"/>
      <c r="AW91" s="75"/>
      <c r="AX91" s="78"/>
      <c r="AY91" s="78"/>
      <c r="AZ91" s="78"/>
      <c r="BA91" s="78"/>
      <c r="BB91" s="75"/>
      <c r="BC91" s="75"/>
      <c r="BD91" s="75"/>
      <c r="BE91" s="76"/>
      <c r="BF91" s="75"/>
      <c r="BG91" s="75"/>
      <c r="BH91" s="79"/>
    </row>
    <row r="92" spans="1:60" x14ac:dyDescent="0.25">
      <c r="A92" s="75" t="s">
        <v>8268</v>
      </c>
      <c r="B92" s="75" t="s">
        <v>8269</v>
      </c>
      <c r="C92" s="75" t="s">
        <v>8268</v>
      </c>
      <c r="D92" s="75" t="s">
        <v>8268</v>
      </c>
      <c r="E92" s="75" t="s">
        <v>8262</v>
      </c>
      <c r="F92" s="75"/>
      <c r="G92" s="75" t="s">
        <v>8269</v>
      </c>
      <c r="H92" s="75" t="s">
        <v>8269</v>
      </c>
      <c r="I92" s="75" t="s">
        <v>8263</v>
      </c>
      <c r="J92" s="75"/>
      <c r="K92" s="76">
        <v>0</v>
      </c>
      <c r="L92" s="75"/>
      <c r="M92" s="75" t="s">
        <v>8264</v>
      </c>
      <c r="N92" s="75" t="s">
        <v>1858</v>
      </c>
      <c r="O92" s="75" t="s">
        <v>1859</v>
      </c>
      <c r="P92" s="75" t="s">
        <v>1854</v>
      </c>
      <c r="Q92" s="75" t="s">
        <v>1854</v>
      </c>
      <c r="R92" s="75" t="s">
        <v>1854</v>
      </c>
      <c r="S92" s="75" t="s">
        <v>1854</v>
      </c>
      <c r="T92" s="77">
        <v>0</v>
      </c>
      <c r="U92" s="78">
        <v>0</v>
      </c>
      <c r="V92" s="78">
        <v>0</v>
      </c>
      <c r="W92" s="78">
        <v>33000</v>
      </c>
      <c r="X92" s="78">
        <v>0</v>
      </c>
      <c r="Y92" s="78">
        <v>0</v>
      </c>
      <c r="Z92" s="78">
        <v>0</v>
      </c>
      <c r="AA92" s="79">
        <v>0</v>
      </c>
      <c r="AB92" s="77">
        <v>0</v>
      </c>
      <c r="AC92" s="77">
        <v>0</v>
      </c>
      <c r="AD92" s="75"/>
      <c r="AE92" s="75" t="b">
        <v>0</v>
      </c>
      <c r="AF92" s="80">
        <v>0</v>
      </c>
      <c r="AG92" s="76">
        <v>-1170</v>
      </c>
      <c r="AH92" s="75"/>
      <c r="AI92" s="78">
        <v>0</v>
      </c>
      <c r="AJ92" s="75" t="s">
        <v>35</v>
      </c>
      <c r="AK92" s="75" t="s">
        <v>8082</v>
      </c>
      <c r="AL92" s="75" t="s">
        <v>35</v>
      </c>
      <c r="AM92" s="79">
        <v>0</v>
      </c>
      <c r="AN92" s="75" t="s">
        <v>37</v>
      </c>
      <c r="AO92" s="79">
        <v>0</v>
      </c>
      <c r="AP92" s="76"/>
      <c r="AQ92" s="76"/>
      <c r="AR92" s="77"/>
      <c r="AS92" s="78">
        <v>0</v>
      </c>
      <c r="AT92" s="75"/>
      <c r="AU92" s="77"/>
      <c r="AV92" s="75"/>
      <c r="AW92" s="75"/>
      <c r="AX92" s="78"/>
      <c r="AY92" s="78"/>
      <c r="AZ92" s="78"/>
      <c r="BA92" s="78"/>
      <c r="BB92" s="75"/>
      <c r="BC92" s="75"/>
      <c r="BD92" s="75"/>
      <c r="BE92" s="76"/>
      <c r="BF92" s="75"/>
      <c r="BG92" s="75"/>
      <c r="BH92" s="79"/>
    </row>
    <row r="93" spans="1:60" x14ac:dyDescent="0.25">
      <c r="A93" s="75" t="s">
        <v>8270</v>
      </c>
      <c r="B93" s="75" t="s">
        <v>8271</v>
      </c>
      <c r="C93" s="75" t="s">
        <v>8270</v>
      </c>
      <c r="D93" s="75" t="s">
        <v>8270</v>
      </c>
      <c r="E93" s="75" t="s">
        <v>8262</v>
      </c>
      <c r="F93" s="75"/>
      <c r="G93" s="75" t="s">
        <v>8271</v>
      </c>
      <c r="H93" s="75" t="s">
        <v>8271</v>
      </c>
      <c r="I93" s="75" t="s">
        <v>8263</v>
      </c>
      <c r="J93" s="75"/>
      <c r="K93" s="76">
        <v>0</v>
      </c>
      <c r="L93" s="75"/>
      <c r="M93" s="75" t="s">
        <v>8264</v>
      </c>
      <c r="N93" s="75" t="s">
        <v>1858</v>
      </c>
      <c r="O93" s="75" t="s">
        <v>1859</v>
      </c>
      <c r="P93" s="75" t="s">
        <v>1854</v>
      </c>
      <c r="Q93" s="75" t="s">
        <v>1854</v>
      </c>
      <c r="R93" s="75" t="s">
        <v>1854</v>
      </c>
      <c r="S93" s="75" t="s">
        <v>1854</v>
      </c>
      <c r="T93" s="77">
        <v>0</v>
      </c>
      <c r="U93" s="78">
        <v>0</v>
      </c>
      <c r="V93" s="78">
        <v>40904</v>
      </c>
      <c r="W93" s="78">
        <v>52300</v>
      </c>
      <c r="X93" s="78">
        <v>0</v>
      </c>
      <c r="Y93" s="78">
        <v>0</v>
      </c>
      <c r="Z93" s="78">
        <v>0</v>
      </c>
      <c r="AA93" s="79">
        <v>0</v>
      </c>
      <c r="AB93" s="77">
        <v>0</v>
      </c>
      <c r="AC93" s="77">
        <v>0</v>
      </c>
      <c r="AD93" s="75"/>
      <c r="AE93" s="75" t="b">
        <v>0</v>
      </c>
      <c r="AF93" s="80">
        <v>0</v>
      </c>
      <c r="AG93" s="76">
        <v>0</v>
      </c>
      <c r="AH93" s="75"/>
      <c r="AI93" s="78">
        <v>0</v>
      </c>
      <c r="AJ93" s="75" t="s">
        <v>35</v>
      </c>
      <c r="AK93" s="75" t="s">
        <v>8082</v>
      </c>
      <c r="AL93" s="75" t="s">
        <v>35</v>
      </c>
      <c r="AM93" s="79">
        <v>0</v>
      </c>
      <c r="AN93" s="75" t="s">
        <v>37</v>
      </c>
      <c r="AO93" s="79">
        <v>0</v>
      </c>
      <c r="AP93" s="76"/>
      <c r="AQ93" s="76"/>
      <c r="AR93" s="77"/>
      <c r="AS93" s="78">
        <v>0</v>
      </c>
      <c r="AT93" s="75"/>
      <c r="AU93" s="77"/>
      <c r="AV93" s="75"/>
      <c r="AW93" s="75"/>
      <c r="AX93" s="78"/>
      <c r="AY93" s="78"/>
      <c r="AZ93" s="78"/>
      <c r="BA93" s="78"/>
      <c r="BB93" s="75"/>
      <c r="BC93" s="75"/>
      <c r="BD93" s="75"/>
      <c r="BE93" s="76"/>
      <c r="BF93" s="75"/>
      <c r="BG93" s="75"/>
      <c r="BH93" s="79"/>
    </row>
    <row r="94" spans="1:60" x14ac:dyDescent="0.25">
      <c r="A94" s="75" t="s">
        <v>8272</v>
      </c>
      <c r="B94" s="75" t="s">
        <v>8273</v>
      </c>
      <c r="C94" s="75" t="s">
        <v>8272</v>
      </c>
      <c r="D94" s="75" t="s">
        <v>8272</v>
      </c>
      <c r="E94" s="75" t="s">
        <v>8262</v>
      </c>
      <c r="F94" s="75"/>
      <c r="G94" s="75" t="s">
        <v>8273</v>
      </c>
      <c r="H94" s="75" t="s">
        <v>8273</v>
      </c>
      <c r="I94" s="75" t="s">
        <v>8263</v>
      </c>
      <c r="J94" s="75"/>
      <c r="K94" s="76">
        <v>0</v>
      </c>
      <c r="L94" s="75"/>
      <c r="M94" s="75" t="s">
        <v>8264</v>
      </c>
      <c r="N94" s="75" t="s">
        <v>1858</v>
      </c>
      <c r="O94" s="75" t="s">
        <v>1859</v>
      </c>
      <c r="P94" s="75" t="s">
        <v>1854</v>
      </c>
      <c r="Q94" s="75" t="s">
        <v>1854</v>
      </c>
      <c r="R94" s="75" t="s">
        <v>1854</v>
      </c>
      <c r="S94" s="75" t="s">
        <v>1854</v>
      </c>
      <c r="T94" s="77">
        <v>0</v>
      </c>
      <c r="U94" s="78">
        <v>0</v>
      </c>
      <c r="V94" s="78">
        <v>41200</v>
      </c>
      <c r="W94" s="78">
        <v>50000</v>
      </c>
      <c r="X94" s="78">
        <v>48300</v>
      </c>
      <c r="Y94" s="78">
        <v>0</v>
      </c>
      <c r="Z94" s="78">
        <v>0</v>
      </c>
      <c r="AA94" s="79">
        <v>0</v>
      </c>
      <c r="AB94" s="77">
        <v>0</v>
      </c>
      <c r="AC94" s="77">
        <v>0</v>
      </c>
      <c r="AD94" s="75"/>
      <c r="AE94" s="75" t="b">
        <v>0</v>
      </c>
      <c r="AF94" s="80">
        <v>0</v>
      </c>
      <c r="AG94" s="76">
        <v>0</v>
      </c>
      <c r="AH94" s="75"/>
      <c r="AI94" s="78">
        <v>0</v>
      </c>
      <c r="AJ94" s="75" t="s">
        <v>8265</v>
      </c>
      <c r="AK94" s="75" t="s">
        <v>8082</v>
      </c>
      <c r="AL94" s="75" t="s">
        <v>35</v>
      </c>
      <c r="AM94" s="79">
        <v>0</v>
      </c>
      <c r="AN94" s="75" t="s">
        <v>37</v>
      </c>
      <c r="AO94" s="79">
        <v>0</v>
      </c>
      <c r="AP94" s="76"/>
      <c r="AQ94" s="76"/>
      <c r="AR94" s="77"/>
      <c r="AS94" s="78">
        <v>0</v>
      </c>
      <c r="AT94" s="75"/>
      <c r="AU94" s="77"/>
      <c r="AV94" s="75"/>
      <c r="AW94" s="75"/>
      <c r="AX94" s="78"/>
      <c r="AY94" s="78"/>
      <c r="AZ94" s="78"/>
      <c r="BA94" s="78"/>
      <c r="BB94" s="75"/>
      <c r="BC94" s="75"/>
      <c r="BD94" s="75"/>
      <c r="BE94" s="76"/>
      <c r="BF94" s="75"/>
      <c r="BG94" s="75"/>
      <c r="BH94" s="79"/>
    </row>
    <row r="95" spans="1:60" x14ac:dyDescent="0.25">
      <c r="A95" s="75" t="s">
        <v>8274</v>
      </c>
      <c r="B95" s="75" t="s">
        <v>8275</v>
      </c>
      <c r="C95" s="75" t="s">
        <v>8274</v>
      </c>
      <c r="D95" s="75" t="s">
        <v>8274</v>
      </c>
      <c r="E95" s="75" t="s">
        <v>8262</v>
      </c>
      <c r="F95" s="75"/>
      <c r="G95" s="75" t="s">
        <v>8275</v>
      </c>
      <c r="H95" s="75" t="s">
        <v>8275</v>
      </c>
      <c r="I95" s="75" t="s">
        <v>8263</v>
      </c>
      <c r="J95" s="75"/>
      <c r="K95" s="76">
        <v>0</v>
      </c>
      <c r="L95" s="75"/>
      <c r="M95" s="75" t="s">
        <v>8264</v>
      </c>
      <c r="N95" s="75" t="s">
        <v>1858</v>
      </c>
      <c r="O95" s="75" t="s">
        <v>1859</v>
      </c>
      <c r="P95" s="75" t="s">
        <v>1854</v>
      </c>
      <c r="Q95" s="75" t="s">
        <v>1854</v>
      </c>
      <c r="R95" s="75" t="s">
        <v>1854</v>
      </c>
      <c r="S95" s="75" t="s">
        <v>1854</v>
      </c>
      <c r="T95" s="77">
        <v>0</v>
      </c>
      <c r="U95" s="78">
        <v>0</v>
      </c>
      <c r="V95" s="78">
        <v>0</v>
      </c>
      <c r="W95" s="78">
        <v>43000</v>
      </c>
      <c r="X95" s="78">
        <v>49500</v>
      </c>
      <c r="Y95" s="78">
        <v>0</v>
      </c>
      <c r="Z95" s="78">
        <v>0</v>
      </c>
      <c r="AA95" s="79">
        <v>0</v>
      </c>
      <c r="AB95" s="77">
        <v>0</v>
      </c>
      <c r="AC95" s="77">
        <v>0</v>
      </c>
      <c r="AD95" s="75"/>
      <c r="AE95" s="75" t="b">
        <v>0</v>
      </c>
      <c r="AF95" s="80">
        <v>0</v>
      </c>
      <c r="AG95" s="76">
        <v>0</v>
      </c>
      <c r="AH95" s="75"/>
      <c r="AI95" s="78">
        <v>0</v>
      </c>
      <c r="AJ95" s="75" t="s">
        <v>8265</v>
      </c>
      <c r="AK95" s="75" t="s">
        <v>8082</v>
      </c>
      <c r="AL95" s="75" t="s">
        <v>35</v>
      </c>
      <c r="AM95" s="79">
        <v>0</v>
      </c>
      <c r="AN95" s="75" t="s">
        <v>37</v>
      </c>
      <c r="AO95" s="79">
        <v>0</v>
      </c>
      <c r="AP95" s="76"/>
      <c r="AQ95" s="76"/>
      <c r="AR95" s="77"/>
      <c r="AS95" s="78">
        <v>0</v>
      </c>
      <c r="AT95" s="75"/>
      <c r="AU95" s="77"/>
      <c r="AV95" s="75"/>
      <c r="AW95" s="75"/>
      <c r="AX95" s="78"/>
      <c r="AY95" s="78"/>
      <c r="AZ95" s="78"/>
      <c r="BA95" s="78"/>
      <c r="BB95" s="75"/>
      <c r="BC95" s="75"/>
      <c r="BD95" s="75"/>
      <c r="BE95" s="76"/>
      <c r="BF95" s="75"/>
      <c r="BG95" s="75"/>
      <c r="BH95" s="79"/>
    </row>
    <row r="96" spans="1:60" x14ac:dyDescent="0.25">
      <c r="A96" s="75" t="s">
        <v>8276</v>
      </c>
      <c r="B96" s="75" t="s">
        <v>8277</v>
      </c>
      <c r="C96" s="75" t="s">
        <v>8276</v>
      </c>
      <c r="D96" s="75" t="s">
        <v>8276</v>
      </c>
      <c r="E96" s="75" t="s">
        <v>8262</v>
      </c>
      <c r="F96" s="75"/>
      <c r="G96" s="75" t="s">
        <v>8277</v>
      </c>
      <c r="H96" s="75" t="s">
        <v>8277</v>
      </c>
      <c r="I96" s="75" t="s">
        <v>8263</v>
      </c>
      <c r="J96" s="75"/>
      <c r="K96" s="76">
        <v>0</v>
      </c>
      <c r="L96" s="75"/>
      <c r="M96" s="75" t="s">
        <v>8264</v>
      </c>
      <c r="N96" s="75" t="s">
        <v>1858</v>
      </c>
      <c r="O96" s="75" t="s">
        <v>1859</v>
      </c>
      <c r="P96" s="75" t="s">
        <v>1854</v>
      </c>
      <c r="Q96" s="75" t="s">
        <v>1854</v>
      </c>
      <c r="R96" s="75" t="s">
        <v>1854</v>
      </c>
      <c r="S96" s="75" t="s">
        <v>1854</v>
      </c>
      <c r="T96" s="77">
        <v>0</v>
      </c>
      <c r="U96" s="78">
        <v>0</v>
      </c>
      <c r="V96" s="78">
        <v>73000</v>
      </c>
      <c r="W96" s="78">
        <v>49500</v>
      </c>
      <c r="X96" s="78">
        <v>0</v>
      </c>
      <c r="Y96" s="78">
        <v>0</v>
      </c>
      <c r="Z96" s="78">
        <v>0</v>
      </c>
      <c r="AA96" s="79">
        <v>0</v>
      </c>
      <c r="AB96" s="77">
        <v>0</v>
      </c>
      <c r="AC96" s="77">
        <v>0</v>
      </c>
      <c r="AD96" s="75"/>
      <c r="AE96" s="75" t="b">
        <v>0</v>
      </c>
      <c r="AF96" s="80">
        <v>0</v>
      </c>
      <c r="AG96" s="76">
        <v>549.29999999999995</v>
      </c>
      <c r="AH96" s="75"/>
      <c r="AI96" s="78">
        <v>4001160300</v>
      </c>
      <c r="AJ96" s="75" t="s">
        <v>35</v>
      </c>
      <c r="AK96" s="75" t="s">
        <v>8082</v>
      </c>
      <c r="AL96" s="75" t="s">
        <v>35</v>
      </c>
      <c r="AM96" s="79">
        <v>0</v>
      </c>
      <c r="AN96" s="75" t="s">
        <v>37</v>
      </c>
      <c r="AO96" s="79">
        <v>0</v>
      </c>
      <c r="AP96" s="76"/>
      <c r="AQ96" s="76"/>
      <c r="AR96" s="77"/>
      <c r="AS96" s="78">
        <v>0</v>
      </c>
      <c r="AT96" s="75"/>
      <c r="AU96" s="77"/>
      <c r="AV96" s="75"/>
      <c r="AW96" s="75"/>
      <c r="AX96" s="78"/>
      <c r="AY96" s="78"/>
      <c r="AZ96" s="78"/>
      <c r="BA96" s="78"/>
      <c r="BB96" s="75"/>
      <c r="BC96" s="75"/>
      <c r="BD96" s="75"/>
      <c r="BE96" s="76"/>
      <c r="BF96" s="75"/>
      <c r="BG96" s="75"/>
      <c r="BH96" s="79"/>
    </row>
    <row r="97" spans="1:60" x14ac:dyDescent="0.25">
      <c r="A97" s="75" t="s">
        <v>8278</v>
      </c>
      <c r="B97" s="75" t="s">
        <v>8279</v>
      </c>
      <c r="C97" s="75" t="s">
        <v>8278</v>
      </c>
      <c r="D97" s="75" t="s">
        <v>8278</v>
      </c>
      <c r="E97" s="75" t="s">
        <v>8262</v>
      </c>
      <c r="F97" s="75"/>
      <c r="G97" s="75" t="s">
        <v>8279</v>
      </c>
      <c r="H97" s="75" t="s">
        <v>8279</v>
      </c>
      <c r="I97" s="75" t="s">
        <v>8263</v>
      </c>
      <c r="J97" s="75"/>
      <c r="K97" s="76">
        <v>0</v>
      </c>
      <c r="L97" s="75"/>
      <c r="M97" s="75" t="s">
        <v>8264</v>
      </c>
      <c r="N97" s="75" t="s">
        <v>1858</v>
      </c>
      <c r="O97" s="75" t="s">
        <v>1859</v>
      </c>
      <c r="P97" s="75" t="s">
        <v>1854</v>
      </c>
      <c r="Q97" s="75" t="s">
        <v>1854</v>
      </c>
      <c r="R97" s="75" t="s">
        <v>1854</v>
      </c>
      <c r="S97" s="75" t="s">
        <v>1854</v>
      </c>
      <c r="T97" s="77">
        <v>0</v>
      </c>
      <c r="U97" s="78">
        <v>0</v>
      </c>
      <c r="V97" s="78">
        <v>47000</v>
      </c>
      <c r="W97" s="78">
        <v>47000</v>
      </c>
      <c r="X97" s="78">
        <v>0</v>
      </c>
      <c r="Y97" s="78">
        <v>0</v>
      </c>
      <c r="Z97" s="78">
        <v>0</v>
      </c>
      <c r="AA97" s="79">
        <v>0</v>
      </c>
      <c r="AB97" s="77">
        <v>0</v>
      </c>
      <c r="AC97" s="77">
        <v>0</v>
      </c>
      <c r="AD97" s="75"/>
      <c r="AE97" s="75" t="b">
        <v>0</v>
      </c>
      <c r="AF97" s="80">
        <v>0</v>
      </c>
      <c r="AG97" s="76">
        <v>0</v>
      </c>
      <c r="AH97" s="75"/>
      <c r="AI97" s="78">
        <v>676288990</v>
      </c>
      <c r="AJ97" s="75" t="s">
        <v>35</v>
      </c>
      <c r="AK97" s="75" t="s">
        <v>8082</v>
      </c>
      <c r="AL97" s="75" t="s">
        <v>35</v>
      </c>
      <c r="AM97" s="79">
        <v>0</v>
      </c>
      <c r="AN97" s="75" t="s">
        <v>37</v>
      </c>
      <c r="AO97" s="79">
        <v>0</v>
      </c>
      <c r="AP97" s="76"/>
      <c r="AQ97" s="76"/>
      <c r="AR97" s="77"/>
      <c r="AS97" s="78">
        <v>0</v>
      </c>
      <c r="AT97" s="75"/>
      <c r="AU97" s="77"/>
      <c r="AV97" s="75"/>
      <c r="AW97" s="75"/>
      <c r="AX97" s="78"/>
      <c r="AY97" s="78"/>
      <c r="AZ97" s="78"/>
      <c r="BA97" s="78"/>
      <c r="BB97" s="75"/>
      <c r="BC97" s="75"/>
      <c r="BD97" s="75"/>
      <c r="BE97" s="76"/>
      <c r="BF97" s="75"/>
      <c r="BG97" s="75"/>
      <c r="BH97" s="79"/>
    </row>
    <row r="98" spans="1:60" x14ac:dyDescent="0.25">
      <c r="A98" s="75" t="s">
        <v>8280</v>
      </c>
      <c r="B98" s="75" t="s">
        <v>8281</v>
      </c>
      <c r="C98" s="75" t="s">
        <v>8280</v>
      </c>
      <c r="D98" s="75" t="s">
        <v>8280</v>
      </c>
      <c r="E98" s="75" t="s">
        <v>8262</v>
      </c>
      <c r="F98" s="75"/>
      <c r="G98" s="75" t="s">
        <v>8281</v>
      </c>
      <c r="H98" s="75" t="s">
        <v>8281</v>
      </c>
      <c r="I98" s="75" t="s">
        <v>8263</v>
      </c>
      <c r="J98" s="75"/>
      <c r="K98" s="76">
        <v>0</v>
      </c>
      <c r="L98" s="75"/>
      <c r="M98" s="75" t="s">
        <v>8264</v>
      </c>
      <c r="N98" s="75" t="s">
        <v>1858</v>
      </c>
      <c r="O98" s="75" t="s">
        <v>1859</v>
      </c>
      <c r="P98" s="75" t="s">
        <v>1854</v>
      </c>
      <c r="Q98" s="75" t="s">
        <v>1854</v>
      </c>
      <c r="R98" s="75" t="s">
        <v>1854</v>
      </c>
      <c r="S98" s="75" t="s">
        <v>1854</v>
      </c>
      <c r="T98" s="77">
        <v>0</v>
      </c>
      <c r="U98" s="78">
        <v>0</v>
      </c>
      <c r="V98" s="78">
        <v>55000</v>
      </c>
      <c r="W98" s="78">
        <v>52000</v>
      </c>
      <c r="X98" s="78">
        <v>0</v>
      </c>
      <c r="Y98" s="78">
        <v>0</v>
      </c>
      <c r="Z98" s="78">
        <v>0</v>
      </c>
      <c r="AA98" s="79">
        <v>0</v>
      </c>
      <c r="AB98" s="77">
        <v>0</v>
      </c>
      <c r="AC98" s="77">
        <v>0</v>
      </c>
      <c r="AD98" s="75"/>
      <c r="AE98" s="75" t="b">
        <v>0</v>
      </c>
      <c r="AF98" s="80">
        <v>0</v>
      </c>
      <c r="AG98" s="76">
        <v>2140</v>
      </c>
      <c r="AH98" s="75"/>
      <c r="AI98" s="78">
        <v>833975000</v>
      </c>
      <c r="AJ98" s="75" t="s">
        <v>35</v>
      </c>
      <c r="AK98" s="75" t="s">
        <v>8082</v>
      </c>
      <c r="AL98" s="75" t="s">
        <v>35</v>
      </c>
      <c r="AM98" s="79">
        <v>0</v>
      </c>
      <c r="AN98" s="75" t="s">
        <v>37</v>
      </c>
      <c r="AO98" s="79">
        <v>0</v>
      </c>
      <c r="AP98" s="76"/>
      <c r="AQ98" s="76"/>
      <c r="AR98" s="77"/>
      <c r="AS98" s="78">
        <v>0</v>
      </c>
      <c r="AT98" s="75"/>
      <c r="AU98" s="77"/>
      <c r="AV98" s="75"/>
      <c r="AW98" s="75"/>
      <c r="AX98" s="78"/>
      <c r="AY98" s="78"/>
      <c r="AZ98" s="78"/>
      <c r="BA98" s="78"/>
      <c r="BB98" s="75"/>
      <c r="BC98" s="75"/>
      <c r="BD98" s="75"/>
      <c r="BE98" s="76"/>
      <c r="BF98" s="75"/>
      <c r="BG98" s="75"/>
      <c r="BH98" s="79"/>
    </row>
    <row r="99" spans="1:60" x14ac:dyDescent="0.25">
      <c r="A99" s="75" t="s">
        <v>8282</v>
      </c>
      <c r="B99" s="75" t="s">
        <v>8283</v>
      </c>
      <c r="C99" s="75" t="s">
        <v>8282</v>
      </c>
      <c r="D99" s="75" t="s">
        <v>8282</v>
      </c>
      <c r="E99" s="75" t="s">
        <v>8262</v>
      </c>
      <c r="F99" s="75"/>
      <c r="G99" s="75" t="s">
        <v>8283</v>
      </c>
      <c r="H99" s="75" t="s">
        <v>8283</v>
      </c>
      <c r="I99" s="75" t="s">
        <v>8263</v>
      </c>
      <c r="J99" s="75"/>
      <c r="K99" s="76">
        <v>0</v>
      </c>
      <c r="L99" s="75"/>
      <c r="M99" s="75" t="s">
        <v>8264</v>
      </c>
      <c r="N99" s="75" t="s">
        <v>1858</v>
      </c>
      <c r="O99" s="75" t="s">
        <v>1859</v>
      </c>
      <c r="P99" s="75" t="s">
        <v>1854</v>
      </c>
      <c r="Q99" s="75" t="s">
        <v>1854</v>
      </c>
      <c r="R99" s="75" t="s">
        <v>1854</v>
      </c>
      <c r="S99" s="75" t="s">
        <v>1854</v>
      </c>
      <c r="T99" s="77">
        <v>0</v>
      </c>
      <c r="U99" s="78">
        <v>0</v>
      </c>
      <c r="V99" s="78">
        <v>60000</v>
      </c>
      <c r="W99" s="78">
        <v>71000</v>
      </c>
      <c r="X99" s="78">
        <v>0</v>
      </c>
      <c r="Y99" s="78">
        <v>0</v>
      </c>
      <c r="Z99" s="78">
        <v>0</v>
      </c>
      <c r="AA99" s="79">
        <v>0</v>
      </c>
      <c r="AB99" s="77">
        <v>0</v>
      </c>
      <c r="AC99" s="77">
        <v>0</v>
      </c>
      <c r="AD99" s="75"/>
      <c r="AE99" s="75" t="b">
        <v>0</v>
      </c>
      <c r="AF99" s="80">
        <v>0</v>
      </c>
      <c r="AG99" s="76">
        <v>2268.31</v>
      </c>
      <c r="AH99" s="75"/>
      <c r="AI99" s="78">
        <v>2452759295</v>
      </c>
      <c r="AJ99" s="75" t="s">
        <v>35</v>
      </c>
      <c r="AK99" s="75" t="s">
        <v>8082</v>
      </c>
      <c r="AL99" s="75" t="s">
        <v>35</v>
      </c>
      <c r="AM99" s="79">
        <v>0</v>
      </c>
      <c r="AN99" s="75" t="s">
        <v>37</v>
      </c>
      <c r="AO99" s="79">
        <v>0</v>
      </c>
      <c r="AP99" s="76"/>
      <c r="AQ99" s="76"/>
      <c r="AR99" s="77"/>
      <c r="AS99" s="78">
        <v>0</v>
      </c>
      <c r="AT99" s="75"/>
      <c r="AU99" s="77"/>
      <c r="AV99" s="75"/>
      <c r="AW99" s="75"/>
      <c r="AX99" s="78"/>
      <c r="AY99" s="78"/>
      <c r="AZ99" s="78"/>
      <c r="BA99" s="78"/>
      <c r="BB99" s="75"/>
      <c r="BC99" s="75"/>
      <c r="BD99" s="75"/>
      <c r="BE99" s="76"/>
      <c r="BF99" s="75"/>
      <c r="BG99" s="75"/>
      <c r="BH99" s="79"/>
    </row>
    <row r="100" spans="1:60" x14ac:dyDescent="0.25">
      <c r="A100" s="75" t="s">
        <v>8284</v>
      </c>
      <c r="B100" s="75" t="s">
        <v>8285</v>
      </c>
      <c r="C100" s="75" t="s">
        <v>8284</v>
      </c>
      <c r="D100" s="75" t="s">
        <v>8284</v>
      </c>
      <c r="E100" s="75" t="s">
        <v>8262</v>
      </c>
      <c r="F100" s="75"/>
      <c r="G100" s="75" t="s">
        <v>8285</v>
      </c>
      <c r="H100" s="75" t="s">
        <v>8285</v>
      </c>
      <c r="I100" s="75" t="s">
        <v>8263</v>
      </c>
      <c r="J100" s="75"/>
      <c r="K100" s="76">
        <v>0</v>
      </c>
      <c r="L100" s="75"/>
      <c r="M100" s="75" t="s">
        <v>8264</v>
      </c>
      <c r="N100" s="75" t="s">
        <v>1858</v>
      </c>
      <c r="O100" s="75" t="s">
        <v>1859</v>
      </c>
      <c r="P100" s="75" t="s">
        <v>1854</v>
      </c>
      <c r="Q100" s="75" t="s">
        <v>1854</v>
      </c>
      <c r="R100" s="75" t="s">
        <v>1854</v>
      </c>
      <c r="S100" s="75" t="s">
        <v>1854</v>
      </c>
      <c r="T100" s="77">
        <v>0</v>
      </c>
      <c r="U100" s="78">
        <v>0</v>
      </c>
      <c r="V100" s="78">
        <v>42000</v>
      </c>
      <c r="W100" s="78">
        <v>40000</v>
      </c>
      <c r="X100" s="78">
        <v>44000</v>
      </c>
      <c r="Y100" s="78">
        <v>0</v>
      </c>
      <c r="Z100" s="78">
        <v>0</v>
      </c>
      <c r="AA100" s="79">
        <v>0</v>
      </c>
      <c r="AB100" s="77">
        <v>0</v>
      </c>
      <c r="AC100" s="77">
        <v>0</v>
      </c>
      <c r="AD100" s="75"/>
      <c r="AE100" s="75" t="b">
        <v>0</v>
      </c>
      <c r="AF100" s="80">
        <v>0</v>
      </c>
      <c r="AG100" s="76">
        <v>9588.7000000000007</v>
      </c>
      <c r="AH100" s="75"/>
      <c r="AI100" s="78">
        <v>26030188549</v>
      </c>
      <c r="AJ100" s="75" t="s">
        <v>35</v>
      </c>
      <c r="AK100" s="75" t="s">
        <v>8082</v>
      </c>
      <c r="AL100" s="75" t="s">
        <v>35</v>
      </c>
      <c r="AM100" s="79">
        <v>0</v>
      </c>
      <c r="AN100" s="75" t="s">
        <v>37</v>
      </c>
      <c r="AO100" s="79">
        <v>0</v>
      </c>
      <c r="AP100" s="76"/>
      <c r="AQ100" s="76"/>
      <c r="AR100" s="77"/>
      <c r="AS100" s="78">
        <v>0</v>
      </c>
      <c r="AT100" s="75"/>
      <c r="AU100" s="77"/>
      <c r="AV100" s="75"/>
      <c r="AW100" s="75"/>
      <c r="AX100" s="78"/>
      <c r="AY100" s="78"/>
      <c r="AZ100" s="78"/>
      <c r="BA100" s="78"/>
      <c r="BB100" s="75"/>
      <c r="BC100" s="75"/>
      <c r="BD100" s="75"/>
      <c r="BE100" s="76"/>
      <c r="BF100" s="75"/>
      <c r="BG100" s="75"/>
      <c r="BH100" s="79"/>
    </row>
    <row r="101" spans="1:60" x14ac:dyDescent="0.25">
      <c r="A101" s="75" t="s">
        <v>8286</v>
      </c>
      <c r="B101" s="75" t="s">
        <v>8287</v>
      </c>
      <c r="C101" s="75" t="s">
        <v>8286</v>
      </c>
      <c r="D101" s="75" t="s">
        <v>8286</v>
      </c>
      <c r="E101" s="75" t="s">
        <v>8262</v>
      </c>
      <c r="F101" s="75"/>
      <c r="G101" s="75" t="s">
        <v>8287</v>
      </c>
      <c r="H101" s="75" t="s">
        <v>8287</v>
      </c>
      <c r="I101" s="75" t="s">
        <v>8263</v>
      </c>
      <c r="J101" s="75"/>
      <c r="K101" s="76">
        <v>0</v>
      </c>
      <c r="L101" s="75"/>
      <c r="M101" s="75" t="s">
        <v>8264</v>
      </c>
      <c r="N101" s="75" t="s">
        <v>1858</v>
      </c>
      <c r="O101" s="75" t="s">
        <v>1859</v>
      </c>
      <c r="P101" s="75" t="s">
        <v>1854</v>
      </c>
      <c r="Q101" s="75" t="s">
        <v>1854</v>
      </c>
      <c r="R101" s="75" t="s">
        <v>1854</v>
      </c>
      <c r="S101" s="75" t="s">
        <v>1854</v>
      </c>
      <c r="T101" s="77">
        <v>0</v>
      </c>
      <c r="U101" s="78">
        <v>0</v>
      </c>
      <c r="V101" s="78">
        <v>0</v>
      </c>
      <c r="W101" s="78">
        <v>37085</v>
      </c>
      <c r="X101" s="78">
        <v>0</v>
      </c>
      <c r="Y101" s="78">
        <v>0</v>
      </c>
      <c r="Z101" s="78">
        <v>0</v>
      </c>
      <c r="AA101" s="79">
        <v>0</v>
      </c>
      <c r="AB101" s="77">
        <v>0</v>
      </c>
      <c r="AC101" s="77">
        <v>0</v>
      </c>
      <c r="AD101" s="75"/>
      <c r="AE101" s="75" t="b">
        <v>0</v>
      </c>
      <c r="AF101" s="80">
        <v>0</v>
      </c>
      <c r="AG101" s="76">
        <v>0</v>
      </c>
      <c r="AH101" s="75"/>
      <c r="AI101" s="78">
        <v>0</v>
      </c>
      <c r="AJ101" s="75" t="s">
        <v>8265</v>
      </c>
      <c r="AK101" s="75" t="s">
        <v>8082</v>
      </c>
      <c r="AL101" s="75" t="s">
        <v>35</v>
      </c>
      <c r="AM101" s="79">
        <v>0</v>
      </c>
      <c r="AN101" s="75" t="s">
        <v>37</v>
      </c>
      <c r="AO101" s="79">
        <v>0</v>
      </c>
      <c r="AP101" s="76"/>
      <c r="AQ101" s="76"/>
      <c r="AR101" s="77"/>
      <c r="AS101" s="78">
        <v>0</v>
      </c>
      <c r="AT101" s="75"/>
      <c r="AU101" s="77"/>
      <c r="AV101" s="75"/>
      <c r="AW101" s="75"/>
      <c r="AX101" s="78"/>
      <c r="AY101" s="78"/>
      <c r="AZ101" s="78"/>
      <c r="BA101" s="78"/>
      <c r="BB101" s="75"/>
      <c r="BC101" s="75"/>
      <c r="BD101" s="75"/>
      <c r="BE101" s="76"/>
      <c r="BF101" s="75"/>
      <c r="BG101" s="75"/>
      <c r="BH101" s="79"/>
    </row>
    <row r="102" spans="1:60" x14ac:dyDescent="0.25">
      <c r="A102" s="75" t="s">
        <v>8288</v>
      </c>
      <c r="B102" s="75" t="s">
        <v>8289</v>
      </c>
      <c r="C102" s="75" t="s">
        <v>8288</v>
      </c>
      <c r="D102" s="75" t="s">
        <v>8288</v>
      </c>
      <c r="E102" s="75" t="s">
        <v>8262</v>
      </c>
      <c r="F102" s="75"/>
      <c r="G102" s="75" t="s">
        <v>8289</v>
      </c>
      <c r="H102" s="75" t="s">
        <v>8289</v>
      </c>
      <c r="I102" s="75" t="s">
        <v>8263</v>
      </c>
      <c r="J102" s="75"/>
      <c r="K102" s="76">
        <v>0</v>
      </c>
      <c r="L102" s="75"/>
      <c r="M102" s="75" t="s">
        <v>8264</v>
      </c>
      <c r="N102" s="75" t="s">
        <v>1858</v>
      </c>
      <c r="O102" s="75" t="s">
        <v>1859</v>
      </c>
      <c r="P102" s="75" t="s">
        <v>1854</v>
      </c>
      <c r="Q102" s="75" t="s">
        <v>1854</v>
      </c>
      <c r="R102" s="75" t="s">
        <v>1854</v>
      </c>
      <c r="S102" s="75" t="s">
        <v>1854</v>
      </c>
      <c r="T102" s="77">
        <v>0</v>
      </c>
      <c r="U102" s="78">
        <v>0</v>
      </c>
      <c r="V102" s="78">
        <v>0</v>
      </c>
      <c r="W102" s="78">
        <v>29470</v>
      </c>
      <c r="X102" s="78">
        <v>0</v>
      </c>
      <c r="Y102" s="78">
        <v>0</v>
      </c>
      <c r="Z102" s="78">
        <v>0</v>
      </c>
      <c r="AA102" s="79">
        <v>0</v>
      </c>
      <c r="AB102" s="77">
        <v>0</v>
      </c>
      <c r="AC102" s="77">
        <v>0</v>
      </c>
      <c r="AD102" s="75"/>
      <c r="AE102" s="75" t="b">
        <v>0</v>
      </c>
      <c r="AF102" s="80">
        <v>0</v>
      </c>
      <c r="AG102" s="76">
        <v>0</v>
      </c>
      <c r="AH102" s="75"/>
      <c r="AI102" s="78">
        <v>0</v>
      </c>
      <c r="AJ102" s="75" t="s">
        <v>8265</v>
      </c>
      <c r="AK102" s="75" t="s">
        <v>8082</v>
      </c>
      <c r="AL102" s="75" t="s">
        <v>35</v>
      </c>
      <c r="AM102" s="79">
        <v>0</v>
      </c>
      <c r="AN102" s="75" t="s">
        <v>37</v>
      </c>
      <c r="AO102" s="79">
        <v>0</v>
      </c>
      <c r="AP102" s="76"/>
      <c r="AQ102" s="76"/>
      <c r="AR102" s="77"/>
      <c r="AS102" s="78">
        <v>0</v>
      </c>
      <c r="AT102" s="75"/>
      <c r="AU102" s="77"/>
      <c r="AV102" s="75"/>
      <c r="AW102" s="75"/>
      <c r="AX102" s="78"/>
      <c r="AY102" s="78"/>
      <c r="AZ102" s="78"/>
      <c r="BA102" s="78"/>
      <c r="BB102" s="75"/>
      <c r="BC102" s="75"/>
      <c r="BD102" s="75"/>
      <c r="BE102" s="76"/>
      <c r="BF102" s="75"/>
      <c r="BG102" s="75"/>
      <c r="BH102" s="79"/>
    </row>
    <row r="103" spans="1:60" x14ac:dyDescent="0.25">
      <c r="A103" s="75" t="s">
        <v>8290</v>
      </c>
      <c r="B103" s="75" t="s">
        <v>8291</v>
      </c>
      <c r="C103" s="75" t="s">
        <v>8290</v>
      </c>
      <c r="D103" s="75" t="s">
        <v>8290</v>
      </c>
      <c r="E103" s="75" t="s">
        <v>8262</v>
      </c>
      <c r="F103" s="75"/>
      <c r="G103" s="75" t="s">
        <v>8291</v>
      </c>
      <c r="H103" s="75" t="s">
        <v>8291</v>
      </c>
      <c r="I103" s="75" t="s">
        <v>8263</v>
      </c>
      <c r="J103" s="75"/>
      <c r="K103" s="76">
        <v>0</v>
      </c>
      <c r="L103" s="75"/>
      <c r="M103" s="75" t="s">
        <v>8264</v>
      </c>
      <c r="N103" s="75" t="s">
        <v>1858</v>
      </c>
      <c r="O103" s="75" t="s">
        <v>1859</v>
      </c>
      <c r="P103" s="75" t="s">
        <v>1854</v>
      </c>
      <c r="Q103" s="75" t="s">
        <v>1854</v>
      </c>
      <c r="R103" s="75" t="s">
        <v>1854</v>
      </c>
      <c r="S103" s="75" t="s">
        <v>1854</v>
      </c>
      <c r="T103" s="77">
        <v>0</v>
      </c>
      <c r="U103" s="78">
        <v>0</v>
      </c>
      <c r="V103" s="78">
        <v>0</v>
      </c>
      <c r="W103" s="78">
        <v>29470</v>
      </c>
      <c r="X103" s="78">
        <v>0</v>
      </c>
      <c r="Y103" s="78">
        <v>0</v>
      </c>
      <c r="Z103" s="78">
        <v>0</v>
      </c>
      <c r="AA103" s="79">
        <v>0</v>
      </c>
      <c r="AB103" s="77">
        <v>0</v>
      </c>
      <c r="AC103" s="77">
        <v>0</v>
      </c>
      <c r="AD103" s="75"/>
      <c r="AE103" s="75" t="b">
        <v>0</v>
      </c>
      <c r="AF103" s="80">
        <v>0</v>
      </c>
      <c r="AG103" s="76">
        <v>-1868.78</v>
      </c>
      <c r="AH103" s="75"/>
      <c r="AI103" s="78">
        <v>0</v>
      </c>
      <c r="AJ103" s="75" t="s">
        <v>8265</v>
      </c>
      <c r="AK103" s="75" t="s">
        <v>8082</v>
      </c>
      <c r="AL103" s="75" t="s">
        <v>35</v>
      </c>
      <c r="AM103" s="79">
        <v>0</v>
      </c>
      <c r="AN103" s="75" t="s">
        <v>37</v>
      </c>
      <c r="AO103" s="79">
        <v>0</v>
      </c>
      <c r="AP103" s="76"/>
      <c r="AQ103" s="76"/>
      <c r="AR103" s="77"/>
      <c r="AS103" s="78">
        <v>0</v>
      </c>
      <c r="AT103" s="75"/>
      <c r="AU103" s="77"/>
      <c r="AV103" s="75"/>
      <c r="AW103" s="75"/>
      <c r="AX103" s="78"/>
      <c r="AY103" s="78"/>
      <c r="AZ103" s="78"/>
      <c r="BA103" s="78"/>
      <c r="BB103" s="75"/>
      <c r="BC103" s="75"/>
      <c r="BD103" s="75"/>
      <c r="BE103" s="76"/>
      <c r="BF103" s="75"/>
      <c r="BG103" s="75"/>
      <c r="BH103" s="79"/>
    </row>
    <row r="104" spans="1:60" x14ac:dyDescent="0.25">
      <c r="A104" s="75" t="s">
        <v>8292</v>
      </c>
      <c r="B104" s="75" t="s">
        <v>8293</v>
      </c>
      <c r="C104" s="75" t="s">
        <v>8292</v>
      </c>
      <c r="D104" s="75" t="s">
        <v>8292</v>
      </c>
      <c r="E104" s="75" t="s">
        <v>8262</v>
      </c>
      <c r="F104" s="75"/>
      <c r="G104" s="75" t="s">
        <v>8293</v>
      </c>
      <c r="H104" s="75" t="s">
        <v>8293</v>
      </c>
      <c r="I104" s="75" t="s">
        <v>8263</v>
      </c>
      <c r="J104" s="75"/>
      <c r="K104" s="76">
        <v>0</v>
      </c>
      <c r="L104" s="75"/>
      <c r="M104" s="75" t="s">
        <v>8264</v>
      </c>
      <c r="N104" s="75" t="s">
        <v>1858</v>
      </c>
      <c r="O104" s="75" t="s">
        <v>1859</v>
      </c>
      <c r="P104" s="75" t="s">
        <v>1854</v>
      </c>
      <c r="Q104" s="75" t="s">
        <v>1854</v>
      </c>
      <c r="R104" s="75" t="s">
        <v>1854</v>
      </c>
      <c r="S104" s="75" t="s">
        <v>1854</v>
      </c>
      <c r="T104" s="77">
        <v>0</v>
      </c>
      <c r="U104" s="78">
        <v>0</v>
      </c>
      <c r="V104" s="78">
        <v>51000</v>
      </c>
      <c r="W104" s="78">
        <v>0</v>
      </c>
      <c r="X104" s="78">
        <v>0</v>
      </c>
      <c r="Y104" s="78">
        <v>0</v>
      </c>
      <c r="Z104" s="78">
        <v>0</v>
      </c>
      <c r="AA104" s="79">
        <v>0</v>
      </c>
      <c r="AB104" s="77">
        <v>0</v>
      </c>
      <c r="AC104" s="77">
        <v>0</v>
      </c>
      <c r="AD104" s="75"/>
      <c r="AE104" s="75" t="b">
        <v>0</v>
      </c>
      <c r="AF104" s="80">
        <v>0</v>
      </c>
      <c r="AG104" s="76">
        <v>58960.800000000003</v>
      </c>
      <c r="AH104" s="75"/>
      <c r="AI104" s="78">
        <v>3039472253</v>
      </c>
      <c r="AJ104" s="75" t="s">
        <v>8265</v>
      </c>
      <c r="AK104" s="75" t="s">
        <v>8082</v>
      </c>
      <c r="AL104" s="75" t="s">
        <v>35</v>
      </c>
      <c r="AM104" s="79">
        <v>0</v>
      </c>
      <c r="AN104" s="75" t="s">
        <v>37</v>
      </c>
      <c r="AO104" s="79">
        <v>0</v>
      </c>
      <c r="AP104" s="76"/>
      <c r="AQ104" s="76"/>
      <c r="AR104" s="77"/>
      <c r="AS104" s="78">
        <v>0</v>
      </c>
      <c r="AT104" s="75"/>
      <c r="AU104" s="77"/>
      <c r="AV104" s="75"/>
      <c r="AW104" s="75"/>
      <c r="AX104" s="78"/>
      <c r="AY104" s="78"/>
      <c r="AZ104" s="78"/>
      <c r="BA104" s="78"/>
      <c r="BB104" s="75"/>
      <c r="BC104" s="75"/>
      <c r="BD104" s="75"/>
      <c r="BE104" s="76"/>
      <c r="BF104" s="75"/>
      <c r="BG104" s="75"/>
      <c r="BH104" s="79"/>
    </row>
    <row r="105" spans="1:60" x14ac:dyDescent="0.25">
      <c r="A105" s="75" t="s">
        <v>8294</v>
      </c>
      <c r="B105" s="75" t="s">
        <v>8295</v>
      </c>
      <c r="C105" s="75" t="s">
        <v>8294</v>
      </c>
      <c r="D105" s="75" t="s">
        <v>8294</v>
      </c>
      <c r="E105" s="75"/>
      <c r="F105" s="75"/>
      <c r="G105" s="75" t="s">
        <v>8295</v>
      </c>
      <c r="H105" s="75" t="s">
        <v>8295</v>
      </c>
      <c r="I105" s="75" t="s">
        <v>8263</v>
      </c>
      <c r="J105" s="75"/>
      <c r="K105" s="76">
        <v>0</v>
      </c>
      <c r="L105" s="75"/>
      <c r="M105" s="75" t="s">
        <v>8264</v>
      </c>
      <c r="N105" s="75" t="s">
        <v>1858</v>
      </c>
      <c r="O105" s="75" t="s">
        <v>1859</v>
      </c>
      <c r="P105" s="75" t="s">
        <v>1854</v>
      </c>
      <c r="Q105" s="75" t="s">
        <v>1854</v>
      </c>
      <c r="R105" s="75" t="s">
        <v>1854</v>
      </c>
      <c r="S105" s="75" t="s">
        <v>1854</v>
      </c>
      <c r="T105" s="77">
        <v>0</v>
      </c>
      <c r="U105" s="78">
        <v>0</v>
      </c>
      <c r="V105" s="78">
        <v>69000</v>
      </c>
      <c r="W105" s="78">
        <v>0</v>
      </c>
      <c r="X105" s="78">
        <v>0</v>
      </c>
      <c r="Y105" s="78">
        <v>0</v>
      </c>
      <c r="Z105" s="78">
        <v>0</v>
      </c>
      <c r="AA105" s="79">
        <v>0</v>
      </c>
      <c r="AB105" s="77">
        <v>0</v>
      </c>
      <c r="AC105" s="77">
        <v>0</v>
      </c>
      <c r="AD105" s="75"/>
      <c r="AE105" s="75" t="b">
        <v>1</v>
      </c>
      <c r="AF105" s="80">
        <v>0</v>
      </c>
      <c r="AG105" s="76">
        <v>1018.78</v>
      </c>
      <c r="AH105" s="75"/>
      <c r="AI105" s="78">
        <v>70295820</v>
      </c>
      <c r="AJ105" s="75" t="s">
        <v>8296</v>
      </c>
      <c r="AK105" s="75" t="s">
        <v>8082</v>
      </c>
      <c r="AL105" s="75" t="s">
        <v>35</v>
      </c>
      <c r="AM105" s="79">
        <v>0</v>
      </c>
      <c r="AN105" s="75" t="s">
        <v>37</v>
      </c>
      <c r="AO105" s="79">
        <v>0</v>
      </c>
      <c r="AP105" s="76"/>
      <c r="AQ105" s="76"/>
      <c r="AR105" s="77"/>
      <c r="AS105" s="78">
        <v>0</v>
      </c>
      <c r="AT105" s="75"/>
      <c r="AU105" s="77"/>
      <c r="AV105" s="75"/>
      <c r="AW105" s="75"/>
      <c r="AX105" s="78"/>
      <c r="AY105" s="78"/>
      <c r="AZ105" s="78"/>
      <c r="BA105" s="78"/>
      <c r="BB105" s="75"/>
      <c r="BC105" s="75"/>
      <c r="BD105" s="75"/>
      <c r="BE105" s="76"/>
      <c r="BF105" s="75"/>
      <c r="BG105" s="75"/>
      <c r="BH105" s="79"/>
    </row>
    <row r="106" spans="1:60" x14ac:dyDescent="0.25">
      <c r="A106" s="75" t="s">
        <v>8297</v>
      </c>
      <c r="B106" s="75" t="s">
        <v>8298</v>
      </c>
      <c r="C106" s="75" t="s">
        <v>8297</v>
      </c>
      <c r="D106" s="75" t="s">
        <v>8297</v>
      </c>
      <c r="E106" s="75"/>
      <c r="F106" s="75"/>
      <c r="G106" s="75" t="s">
        <v>8298</v>
      </c>
      <c r="H106" s="75" t="s">
        <v>8298</v>
      </c>
      <c r="I106" s="75" t="s">
        <v>8263</v>
      </c>
      <c r="J106" s="75"/>
      <c r="K106" s="76">
        <v>0</v>
      </c>
      <c r="L106" s="75"/>
      <c r="M106" s="75" t="s">
        <v>8264</v>
      </c>
      <c r="N106" s="75" t="s">
        <v>1858</v>
      </c>
      <c r="O106" s="75" t="s">
        <v>1859</v>
      </c>
      <c r="P106" s="75" t="s">
        <v>1854</v>
      </c>
      <c r="Q106" s="75" t="s">
        <v>1854</v>
      </c>
      <c r="R106" s="75" t="s">
        <v>1854</v>
      </c>
      <c r="S106" s="75" t="s">
        <v>1854</v>
      </c>
      <c r="T106" s="77">
        <v>0</v>
      </c>
      <c r="U106" s="78">
        <v>0</v>
      </c>
      <c r="V106" s="78">
        <v>63000</v>
      </c>
      <c r="W106" s="78">
        <v>0</v>
      </c>
      <c r="X106" s="78">
        <v>0</v>
      </c>
      <c r="Y106" s="78">
        <v>0</v>
      </c>
      <c r="Z106" s="78">
        <v>0</v>
      </c>
      <c r="AA106" s="79">
        <v>0</v>
      </c>
      <c r="AB106" s="77">
        <v>0</v>
      </c>
      <c r="AC106" s="77">
        <v>0</v>
      </c>
      <c r="AD106" s="75"/>
      <c r="AE106" s="75" t="b">
        <v>0</v>
      </c>
      <c r="AF106" s="80">
        <v>0</v>
      </c>
      <c r="AG106" s="76">
        <v>1450</v>
      </c>
      <c r="AH106" s="75"/>
      <c r="AI106" s="78">
        <v>94500000</v>
      </c>
      <c r="AJ106" s="75" t="s">
        <v>8296</v>
      </c>
      <c r="AK106" s="75" t="s">
        <v>8082</v>
      </c>
      <c r="AL106" s="75" t="s">
        <v>35</v>
      </c>
      <c r="AM106" s="79">
        <v>0</v>
      </c>
      <c r="AN106" s="75" t="s">
        <v>37</v>
      </c>
      <c r="AO106" s="79">
        <v>0</v>
      </c>
      <c r="AP106" s="76"/>
      <c r="AQ106" s="76"/>
      <c r="AR106" s="77"/>
      <c r="AS106" s="78">
        <v>0</v>
      </c>
      <c r="AT106" s="75"/>
      <c r="AU106" s="77"/>
      <c r="AV106" s="75"/>
      <c r="AW106" s="75"/>
      <c r="AX106" s="78"/>
      <c r="AY106" s="78"/>
      <c r="AZ106" s="78"/>
      <c r="BA106" s="78"/>
      <c r="BB106" s="75"/>
      <c r="BC106" s="75"/>
      <c r="BD106" s="75"/>
      <c r="BE106" s="76"/>
      <c r="BF106" s="75"/>
      <c r="BG106" s="75"/>
      <c r="BH106" s="79"/>
    </row>
    <row r="107" spans="1:60" x14ac:dyDescent="0.25">
      <c r="A107" s="75" t="s">
        <v>8299</v>
      </c>
      <c r="B107" s="75" t="s">
        <v>8300</v>
      </c>
      <c r="C107" s="75" t="s">
        <v>8299</v>
      </c>
      <c r="D107" s="75" t="s">
        <v>8299</v>
      </c>
      <c r="E107" s="75"/>
      <c r="F107" s="75"/>
      <c r="G107" s="75" t="s">
        <v>8300</v>
      </c>
      <c r="H107" s="75" t="s">
        <v>8300</v>
      </c>
      <c r="I107" s="75" t="s">
        <v>8263</v>
      </c>
      <c r="J107" s="75"/>
      <c r="K107" s="76">
        <v>0</v>
      </c>
      <c r="L107" s="75"/>
      <c r="M107" s="75" t="s">
        <v>8264</v>
      </c>
      <c r="N107" s="75" t="s">
        <v>1858</v>
      </c>
      <c r="O107" s="75" t="s">
        <v>1859</v>
      </c>
      <c r="P107" s="75" t="s">
        <v>1854</v>
      </c>
      <c r="Q107" s="75" t="s">
        <v>1854</v>
      </c>
      <c r="R107" s="75" t="s">
        <v>1854</v>
      </c>
      <c r="S107" s="75" t="s">
        <v>1854</v>
      </c>
      <c r="T107" s="77">
        <v>0</v>
      </c>
      <c r="U107" s="78">
        <v>0</v>
      </c>
      <c r="V107" s="78">
        <v>54000</v>
      </c>
      <c r="W107" s="78">
        <v>0</v>
      </c>
      <c r="X107" s="78">
        <v>0</v>
      </c>
      <c r="Y107" s="78">
        <v>0</v>
      </c>
      <c r="Z107" s="78">
        <v>0</v>
      </c>
      <c r="AA107" s="79">
        <v>0</v>
      </c>
      <c r="AB107" s="77">
        <v>0</v>
      </c>
      <c r="AC107" s="77">
        <v>0</v>
      </c>
      <c r="AD107" s="75"/>
      <c r="AE107" s="75" t="b">
        <v>0</v>
      </c>
      <c r="AF107" s="80">
        <v>0</v>
      </c>
      <c r="AG107" s="76">
        <v>-101694.34</v>
      </c>
      <c r="AH107" s="75"/>
      <c r="AI107" s="78">
        <v>30294976987</v>
      </c>
      <c r="AJ107" s="75" t="s">
        <v>35</v>
      </c>
      <c r="AK107" s="75" t="s">
        <v>8082</v>
      </c>
      <c r="AL107" s="75" t="s">
        <v>35</v>
      </c>
      <c r="AM107" s="79">
        <v>0</v>
      </c>
      <c r="AN107" s="75" t="s">
        <v>37</v>
      </c>
      <c r="AO107" s="79">
        <v>0</v>
      </c>
      <c r="AP107" s="76"/>
      <c r="AQ107" s="76"/>
      <c r="AR107" s="77"/>
      <c r="AS107" s="78">
        <v>0</v>
      </c>
      <c r="AT107" s="75"/>
      <c r="AU107" s="77"/>
      <c r="AV107" s="75"/>
      <c r="AW107" s="75"/>
      <c r="AX107" s="78"/>
      <c r="AY107" s="78"/>
      <c r="AZ107" s="78"/>
      <c r="BA107" s="78"/>
      <c r="BB107" s="75"/>
      <c r="BC107" s="75"/>
      <c r="BD107" s="75"/>
      <c r="BE107" s="76"/>
      <c r="BF107" s="75"/>
      <c r="BG107" s="75"/>
      <c r="BH107" s="79"/>
    </row>
    <row r="108" spans="1:60" x14ac:dyDescent="0.25">
      <c r="A108" s="75" t="s">
        <v>8301</v>
      </c>
      <c r="B108" s="75" t="s">
        <v>8302</v>
      </c>
      <c r="C108" s="75" t="s">
        <v>8301</v>
      </c>
      <c r="D108" s="75" t="s">
        <v>8301</v>
      </c>
      <c r="E108" s="75"/>
      <c r="F108" s="75"/>
      <c r="G108" s="75" t="s">
        <v>8302</v>
      </c>
      <c r="H108" s="75" t="s">
        <v>8302</v>
      </c>
      <c r="I108" s="75" t="s">
        <v>8263</v>
      </c>
      <c r="J108" s="75"/>
      <c r="K108" s="76">
        <v>0</v>
      </c>
      <c r="L108" s="75"/>
      <c r="M108" s="75" t="s">
        <v>8264</v>
      </c>
      <c r="N108" s="75" t="s">
        <v>1858</v>
      </c>
      <c r="O108" s="75" t="s">
        <v>1859</v>
      </c>
      <c r="P108" s="75" t="s">
        <v>1854</v>
      </c>
      <c r="Q108" s="75" t="s">
        <v>1854</v>
      </c>
      <c r="R108" s="75" t="s">
        <v>1854</v>
      </c>
      <c r="S108" s="75" t="s">
        <v>1854</v>
      </c>
      <c r="T108" s="77">
        <v>0</v>
      </c>
      <c r="U108" s="78">
        <v>0</v>
      </c>
      <c r="V108" s="78">
        <v>65000</v>
      </c>
      <c r="W108" s="78">
        <v>0</v>
      </c>
      <c r="X108" s="78">
        <v>0</v>
      </c>
      <c r="Y108" s="78">
        <v>0</v>
      </c>
      <c r="Z108" s="78">
        <v>0</v>
      </c>
      <c r="AA108" s="79">
        <v>0</v>
      </c>
      <c r="AB108" s="77">
        <v>0</v>
      </c>
      <c r="AC108" s="77">
        <v>0</v>
      </c>
      <c r="AD108" s="75"/>
      <c r="AE108" s="75" t="b">
        <v>0</v>
      </c>
      <c r="AF108" s="80">
        <v>0</v>
      </c>
      <c r="AG108" s="76">
        <v>0</v>
      </c>
      <c r="AH108" s="75"/>
      <c r="AI108" s="78">
        <v>5860400</v>
      </c>
      <c r="AJ108" s="75" t="s">
        <v>35</v>
      </c>
      <c r="AK108" s="75" t="s">
        <v>8082</v>
      </c>
      <c r="AL108" s="75" t="s">
        <v>35</v>
      </c>
      <c r="AM108" s="79">
        <v>0</v>
      </c>
      <c r="AN108" s="75" t="s">
        <v>37</v>
      </c>
      <c r="AO108" s="79">
        <v>0</v>
      </c>
      <c r="AP108" s="76"/>
      <c r="AQ108" s="76"/>
      <c r="AR108" s="77"/>
      <c r="AS108" s="78">
        <v>0</v>
      </c>
      <c r="AT108" s="75"/>
      <c r="AU108" s="77"/>
      <c r="AV108" s="75"/>
      <c r="AW108" s="75"/>
      <c r="AX108" s="78"/>
      <c r="AY108" s="78"/>
      <c r="AZ108" s="78"/>
      <c r="BA108" s="78"/>
      <c r="BB108" s="75"/>
      <c r="BC108" s="75"/>
      <c r="BD108" s="75"/>
      <c r="BE108" s="76"/>
      <c r="BF108" s="75"/>
      <c r="BG108" s="75"/>
      <c r="BH108" s="79"/>
    </row>
    <row r="109" spans="1:60" x14ac:dyDescent="0.25">
      <c r="A109" s="75" t="s">
        <v>8303</v>
      </c>
      <c r="B109" s="75" t="s">
        <v>8304</v>
      </c>
      <c r="C109" s="75" t="s">
        <v>8303</v>
      </c>
      <c r="D109" s="75" t="s">
        <v>8303</v>
      </c>
      <c r="E109" s="75"/>
      <c r="F109" s="75"/>
      <c r="G109" s="75" t="s">
        <v>8304</v>
      </c>
      <c r="H109" s="75" t="s">
        <v>8304</v>
      </c>
      <c r="I109" s="75" t="s">
        <v>8263</v>
      </c>
      <c r="J109" s="75"/>
      <c r="K109" s="76">
        <v>0</v>
      </c>
      <c r="L109" s="75"/>
      <c r="M109" s="75" t="s">
        <v>8264</v>
      </c>
      <c r="N109" s="75" t="s">
        <v>1858</v>
      </c>
      <c r="O109" s="75" t="s">
        <v>1859</v>
      </c>
      <c r="P109" s="75" t="s">
        <v>1854</v>
      </c>
      <c r="Q109" s="75" t="s">
        <v>1854</v>
      </c>
      <c r="R109" s="75" t="s">
        <v>1854</v>
      </c>
      <c r="S109" s="75" t="s">
        <v>1854</v>
      </c>
      <c r="T109" s="77">
        <v>0</v>
      </c>
      <c r="U109" s="78">
        <v>0</v>
      </c>
      <c r="V109" s="78">
        <v>80003</v>
      </c>
      <c r="W109" s="78">
        <v>0</v>
      </c>
      <c r="X109" s="78">
        <v>0</v>
      </c>
      <c r="Y109" s="78">
        <v>0</v>
      </c>
      <c r="Z109" s="78">
        <v>0</v>
      </c>
      <c r="AA109" s="79">
        <v>0</v>
      </c>
      <c r="AB109" s="77">
        <v>0</v>
      </c>
      <c r="AC109" s="77">
        <v>0</v>
      </c>
      <c r="AD109" s="75"/>
      <c r="AE109" s="75" t="b">
        <v>0</v>
      </c>
      <c r="AF109" s="80">
        <v>0</v>
      </c>
      <c r="AG109" s="76">
        <v>0</v>
      </c>
      <c r="AH109" s="75"/>
      <c r="AI109" s="78">
        <v>22671049</v>
      </c>
      <c r="AJ109" s="75" t="s">
        <v>35</v>
      </c>
      <c r="AK109" s="75" t="s">
        <v>8082</v>
      </c>
      <c r="AL109" s="75" t="s">
        <v>35</v>
      </c>
      <c r="AM109" s="79">
        <v>0</v>
      </c>
      <c r="AN109" s="75" t="s">
        <v>37</v>
      </c>
      <c r="AO109" s="79">
        <v>0</v>
      </c>
      <c r="AP109" s="76"/>
      <c r="AQ109" s="76"/>
      <c r="AR109" s="77"/>
      <c r="AS109" s="78">
        <v>0</v>
      </c>
      <c r="AT109" s="75"/>
      <c r="AU109" s="77"/>
      <c r="AV109" s="75"/>
      <c r="AW109" s="75"/>
      <c r="AX109" s="78"/>
      <c r="AY109" s="78"/>
      <c r="AZ109" s="78"/>
      <c r="BA109" s="78"/>
      <c r="BB109" s="75"/>
      <c r="BC109" s="75"/>
      <c r="BD109" s="75"/>
      <c r="BE109" s="76"/>
      <c r="BF109" s="75"/>
      <c r="BG109" s="75"/>
      <c r="BH109" s="79"/>
    </row>
    <row r="110" spans="1:60" x14ac:dyDescent="0.25">
      <c r="A110" s="75" t="s">
        <v>8305</v>
      </c>
      <c r="B110" s="75" t="s">
        <v>8306</v>
      </c>
      <c r="C110" s="75" t="s">
        <v>8305</v>
      </c>
      <c r="D110" s="75" t="s">
        <v>8305</v>
      </c>
      <c r="E110" s="75"/>
      <c r="F110" s="75"/>
      <c r="G110" s="75" t="s">
        <v>8306</v>
      </c>
      <c r="H110" s="75" t="s">
        <v>8306</v>
      </c>
      <c r="I110" s="75" t="s">
        <v>8263</v>
      </c>
      <c r="J110" s="75"/>
      <c r="K110" s="76">
        <v>0</v>
      </c>
      <c r="L110" s="75"/>
      <c r="M110" s="75" t="s">
        <v>8264</v>
      </c>
      <c r="N110" s="75" t="s">
        <v>1858</v>
      </c>
      <c r="O110" s="75" t="s">
        <v>1859</v>
      </c>
      <c r="P110" s="75" t="s">
        <v>1854</v>
      </c>
      <c r="Q110" s="75" t="s">
        <v>1854</v>
      </c>
      <c r="R110" s="75" t="s">
        <v>1854</v>
      </c>
      <c r="S110" s="75" t="s">
        <v>1854</v>
      </c>
      <c r="T110" s="77">
        <v>0</v>
      </c>
      <c r="U110" s="78">
        <v>0</v>
      </c>
      <c r="V110" s="78">
        <v>60000</v>
      </c>
      <c r="W110" s="78">
        <v>0</v>
      </c>
      <c r="X110" s="78">
        <v>0</v>
      </c>
      <c r="Y110" s="78">
        <v>0</v>
      </c>
      <c r="Z110" s="78">
        <v>0</v>
      </c>
      <c r="AA110" s="79">
        <v>0</v>
      </c>
      <c r="AB110" s="77">
        <v>0</v>
      </c>
      <c r="AC110" s="77">
        <v>0</v>
      </c>
      <c r="AD110" s="75"/>
      <c r="AE110" s="75" t="b">
        <v>0</v>
      </c>
      <c r="AF110" s="80">
        <v>0</v>
      </c>
      <c r="AG110" s="76">
        <v>0</v>
      </c>
      <c r="AH110" s="75"/>
      <c r="AI110" s="78">
        <v>4500000</v>
      </c>
      <c r="AJ110" s="75" t="s">
        <v>35</v>
      </c>
      <c r="AK110" s="75" t="s">
        <v>8082</v>
      </c>
      <c r="AL110" s="75" t="s">
        <v>35</v>
      </c>
      <c r="AM110" s="79">
        <v>0</v>
      </c>
      <c r="AN110" s="75" t="s">
        <v>37</v>
      </c>
      <c r="AO110" s="79">
        <v>0</v>
      </c>
      <c r="AP110" s="76"/>
      <c r="AQ110" s="76"/>
      <c r="AR110" s="77"/>
      <c r="AS110" s="78">
        <v>0</v>
      </c>
      <c r="AT110" s="75"/>
      <c r="AU110" s="77"/>
      <c r="AV110" s="75"/>
      <c r="AW110" s="75"/>
      <c r="AX110" s="78"/>
      <c r="AY110" s="78"/>
      <c r="AZ110" s="78"/>
      <c r="BA110" s="78"/>
      <c r="BB110" s="75"/>
      <c r="BC110" s="75"/>
      <c r="BD110" s="75"/>
      <c r="BE110" s="76"/>
      <c r="BF110" s="75"/>
      <c r="BG110" s="75"/>
      <c r="BH110" s="79"/>
    </row>
    <row r="111" spans="1:60" x14ac:dyDescent="0.25">
      <c r="A111" s="75" t="s">
        <v>8307</v>
      </c>
      <c r="B111" s="75" t="s">
        <v>8308</v>
      </c>
      <c r="C111" s="75" t="s">
        <v>8307</v>
      </c>
      <c r="D111" s="75" t="s">
        <v>8307</v>
      </c>
      <c r="E111" s="75"/>
      <c r="F111" s="75"/>
      <c r="G111" s="75" t="s">
        <v>8308</v>
      </c>
      <c r="H111" s="75" t="s">
        <v>8308</v>
      </c>
      <c r="I111" s="75" t="s">
        <v>8263</v>
      </c>
      <c r="J111" s="75"/>
      <c r="K111" s="76">
        <v>0</v>
      </c>
      <c r="L111" s="75"/>
      <c r="M111" s="75" t="s">
        <v>8264</v>
      </c>
      <c r="N111" s="75" t="s">
        <v>1858</v>
      </c>
      <c r="O111" s="75" t="s">
        <v>1859</v>
      </c>
      <c r="P111" s="75" t="s">
        <v>1854</v>
      </c>
      <c r="Q111" s="75" t="s">
        <v>1854</v>
      </c>
      <c r="R111" s="75" t="s">
        <v>1854</v>
      </c>
      <c r="S111" s="75" t="s">
        <v>1854</v>
      </c>
      <c r="T111" s="77">
        <v>0</v>
      </c>
      <c r="U111" s="78">
        <v>0</v>
      </c>
      <c r="V111" s="78">
        <v>36500</v>
      </c>
      <c r="W111" s="78">
        <v>0</v>
      </c>
      <c r="X111" s="78">
        <v>0</v>
      </c>
      <c r="Y111" s="78">
        <v>0</v>
      </c>
      <c r="Z111" s="78">
        <v>0</v>
      </c>
      <c r="AA111" s="79">
        <v>0</v>
      </c>
      <c r="AB111" s="77">
        <v>0</v>
      </c>
      <c r="AC111" s="77">
        <v>0</v>
      </c>
      <c r="AD111" s="75"/>
      <c r="AE111" s="75" t="b">
        <v>0</v>
      </c>
      <c r="AF111" s="80">
        <v>0</v>
      </c>
      <c r="AG111" s="76">
        <v>0</v>
      </c>
      <c r="AH111" s="75"/>
      <c r="AI111" s="78">
        <v>2737500</v>
      </c>
      <c r="AJ111" s="75" t="s">
        <v>35</v>
      </c>
      <c r="AK111" s="75" t="s">
        <v>8082</v>
      </c>
      <c r="AL111" s="75" t="s">
        <v>35</v>
      </c>
      <c r="AM111" s="79">
        <v>0</v>
      </c>
      <c r="AN111" s="75" t="s">
        <v>37</v>
      </c>
      <c r="AO111" s="79">
        <v>0</v>
      </c>
      <c r="AP111" s="76"/>
      <c r="AQ111" s="76"/>
      <c r="AR111" s="77"/>
      <c r="AS111" s="78">
        <v>0</v>
      </c>
      <c r="AT111" s="75"/>
      <c r="AU111" s="77"/>
      <c r="AV111" s="75"/>
      <c r="AW111" s="75"/>
      <c r="AX111" s="78"/>
      <c r="AY111" s="78"/>
      <c r="AZ111" s="78"/>
      <c r="BA111" s="78"/>
      <c r="BB111" s="75"/>
      <c r="BC111" s="75"/>
      <c r="BD111" s="75"/>
      <c r="BE111" s="76"/>
      <c r="BF111" s="75"/>
      <c r="BG111" s="75"/>
      <c r="BH111" s="79"/>
    </row>
    <row r="112" spans="1:60" x14ac:dyDescent="0.25">
      <c r="A112" s="75" t="s">
        <v>8309</v>
      </c>
      <c r="B112" s="75" t="s">
        <v>8310</v>
      </c>
      <c r="C112" s="75" t="s">
        <v>8309</v>
      </c>
      <c r="D112" s="75" t="s">
        <v>8309</v>
      </c>
      <c r="E112" s="75"/>
      <c r="F112" s="75"/>
      <c r="G112" s="75" t="s">
        <v>8310</v>
      </c>
      <c r="H112" s="75" t="s">
        <v>8310</v>
      </c>
      <c r="I112" s="75" t="s">
        <v>8263</v>
      </c>
      <c r="J112" s="75"/>
      <c r="K112" s="76">
        <v>0</v>
      </c>
      <c r="L112" s="75"/>
      <c r="M112" s="75" t="s">
        <v>8264</v>
      </c>
      <c r="N112" s="75" t="s">
        <v>1858</v>
      </c>
      <c r="O112" s="75" t="s">
        <v>1859</v>
      </c>
      <c r="P112" s="75" t="s">
        <v>1854</v>
      </c>
      <c r="Q112" s="75" t="s">
        <v>1854</v>
      </c>
      <c r="R112" s="75" t="s">
        <v>1854</v>
      </c>
      <c r="S112" s="75" t="s">
        <v>1854</v>
      </c>
      <c r="T112" s="77">
        <v>0</v>
      </c>
      <c r="U112" s="78">
        <v>0</v>
      </c>
      <c r="V112" s="78">
        <v>76000</v>
      </c>
      <c r="W112" s="78">
        <v>0</v>
      </c>
      <c r="X112" s="78">
        <v>0</v>
      </c>
      <c r="Y112" s="78">
        <v>0</v>
      </c>
      <c r="Z112" s="78">
        <v>0</v>
      </c>
      <c r="AA112" s="79">
        <v>0</v>
      </c>
      <c r="AB112" s="77">
        <v>0</v>
      </c>
      <c r="AC112" s="77">
        <v>0</v>
      </c>
      <c r="AD112" s="75"/>
      <c r="AE112" s="75" t="b">
        <v>0</v>
      </c>
      <c r="AF112" s="80">
        <v>0</v>
      </c>
      <c r="AG112" s="76">
        <v>0.4</v>
      </c>
      <c r="AH112" s="75"/>
      <c r="AI112" s="78">
        <v>4134400</v>
      </c>
      <c r="AJ112" s="75" t="s">
        <v>8265</v>
      </c>
      <c r="AK112" s="75" t="s">
        <v>8082</v>
      </c>
      <c r="AL112" s="75" t="s">
        <v>35</v>
      </c>
      <c r="AM112" s="79">
        <v>0</v>
      </c>
      <c r="AN112" s="75" t="s">
        <v>37</v>
      </c>
      <c r="AO112" s="79">
        <v>0</v>
      </c>
      <c r="AP112" s="76"/>
      <c r="AQ112" s="76"/>
      <c r="AR112" s="77"/>
      <c r="AS112" s="78">
        <v>0</v>
      </c>
      <c r="AT112" s="75"/>
      <c r="AU112" s="77"/>
      <c r="AV112" s="75"/>
      <c r="AW112" s="75"/>
      <c r="AX112" s="78"/>
      <c r="AY112" s="78"/>
      <c r="AZ112" s="78"/>
      <c r="BA112" s="78"/>
      <c r="BB112" s="75"/>
      <c r="BC112" s="75"/>
      <c r="BD112" s="75"/>
      <c r="BE112" s="76"/>
      <c r="BF112" s="75"/>
      <c r="BG112" s="75"/>
      <c r="BH112" s="79"/>
    </row>
    <row r="113" spans="1:60" x14ac:dyDescent="0.25">
      <c r="A113" s="75" t="s">
        <v>8311</v>
      </c>
      <c r="B113" s="75" t="s">
        <v>8312</v>
      </c>
      <c r="C113" s="75" t="s">
        <v>8311</v>
      </c>
      <c r="D113" s="75" t="s">
        <v>8311</v>
      </c>
      <c r="E113" s="75"/>
      <c r="F113" s="75"/>
      <c r="G113" s="75" t="s">
        <v>8312</v>
      </c>
      <c r="H113" s="75" t="s">
        <v>8312</v>
      </c>
      <c r="I113" s="75" t="s">
        <v>8263</v>
      </c>
      <c r="J113" s="75"/>
      <c r="K113" s="76">
        <v>0</v>
      </c>
      <c r="L113" s="75"/>
      <c r="M113" s="75"/>
      <c r="N113" s="75" t="s">
        <v>1858</v>
      </c>
      <c r="O113" s="75" t="s">
        <v>1859</v>
      </c>
      <c r="P113" s="75" t="s">
        <v>1854</v>
      </c>
      <c r="Q113" s="75" t="s">
        <v>1854</v>
      </c>
      <c r="R113" s="75" t="s">
        <v>1854</v>
      </c>
      <c r="S113" s="75" t="s">
        <v>1854</v>
      </c>
      <c r="T113" s="77">
        <v>0</v>
      </c>
      <c r="U113" s="78">
        <v>0</v>
      </c>
      <c r="V113" s="78">
        <v>94000</v>
      </c>
      <c r="W113" s="78">
        <v>0</v>
      </c>
      <c r="X113" s="78">
        <v>0</v>
      </c>
      <c r="Y113" s="78">
        <v>0</v>
      </c>
      <c r="Z113" s="78">
        <v>0</v>
      </c>
      <c r="AA113" s="79">
        <v>0</v>
      </c>
      <c r="AB113" s="77">
        <v>0</v>
      </c>
      <c r="AC113" s="77">
        <v>0</v>
      </c>
      <c r="AD113" s="75"/>
      <c r="AE113" s="75" t="b">
        <v>0</v>
      </c>
      <c r="AF113" s="80">
        <v>0</v>
      </c>
      <c r="AG113" s="76">
        <v>0</v>
      </c>
      <c r="AH113" s="75"/>
      <c r="AI113" s="78">
        <v>12910118</v>
      </c>
      <c r="AJ113" s="75" t="s">
        <v>35</v>
      </c>
      <c r="AK113" s="75" t="s">
        <v>8082</v>
      </c>
      <c r="AL113" s="75" t="s">
        <v>35</v>
      </c>
      <c r="AM113" s="79">
        <v>0</v>
      </c>
      <c r="AN113" s="75" t="s">
        <v>37</v>
      </c>
      <c r="AO113" s="79">
        <v>0</v>
      </c>
      <c r="AP113" s="76"/>
      <c r="AQ113" s="76"/>
      <c r="AR113" s="77"/>
      <c r="AS113" s="78">
        <v>0</v>
      </c>
      <c r="AT113" s="75"/>
      <c r="AU113" s="77"/>
      <c r="AV113" s="75"/>
      <c r="AW113" s="75"/>
      <c r="AX113" s="78"/>
      <c r="AY113" s="78"/>
      <c r="AZ113" s="78"/>
      <c r="BA113" s="78"/>
      <c r="BB113" s="75"/>
      <c r="BC113" s="75"/>
      <c r="BD113" s="75"/>
      <c r="BE113" s="76"/>
      <c r="BF113" s="75"/>
      <c r="BG113" s="75"/>
      <c r="BH113" s="79"/>
    </row>
    <row r="114" spans="1:60" x14ac:dyDescent="0.25">
      <c r="A114" s="75" t="s">
        <v>8313</v>
      </c>
      <c r="B114" s="75" t="s">
        <v>8314</v>
      </c>
      <c r="C114" s="75" t="s">
        <v>8313</v>
      </c>
      <c r="D114" s="75" t="s">
        <v>8313</v>
      </c>
      <c r="E114" s="75" t="s">
        <v>8262</v>
      </c>
      <c r="F114" s="75"/>
      <c r="G114" s="75" t="s">
        <v>8314</v>
      </c>
      <c r="H114" s="75" t="s">
        <v>8314</v>
      </c>
      <c r="I114" s="75" t="s">
        <v>8263</v>
      </c>
      <c r="J114" s="75"/>
      <c r="K114" s="76">
        <v>0</v>
      </c>
      <c r="L114" s="75"/>
      <c r="M114" s="75" t="s">
        <v>8264</v>
      </c>
      <c r="N114" s="75" t="s">
        <v>1858</v>
      </c>
      <c r="O114" s="75" t="s">
        <v>1859</v>
      </c>
      <c r="P114" s="75" t="s">
        <v>1854</v>
      </c>
      <c r="Q114" s="75" t="s">
        <v>1854</v>
      </c>
      <c r="R114" s="75" t="s">
        <v>1854</v>
      </c>
      <c r="S114" s="75" t="s">
        <v>1854</v>
      </c>
      <c r="T114" s="77">
        <v>0</v>
      </c>
      <c r="U114" s="78">
        <v>0</v>
      </c>
      <c r="V114" s="78">
        <v>0</v>
      </c>
      <c r="W114" s="78">
        <v>53000</v>
      </c>
      <c r="X114" s="78">
        <v>0</v>
      </c>
      <c r="Y114" s="78">
        <v>0</v>
      </c>
      <c r="Z114" s="78">
        <v>0</v>
      </c>
      <c r="AA114" s="79">
        <v>0</v>
      </c>
      <c r="AB114" s="77">
        <v>0</v>
      </c>
      <c r="AC114" s="77">
        <v>0</v>
      </c>
      <c r="AD114" s="75"/>
      <c r="AE114" s="75" t="b">
        <v>0</v>
      </c>
      <c r="AF114" s="80">
        <v>0</v>
      </c>
      <c r="AG114" s="76">
        <v>0</v>
      </c>
      <c r="AH114" s="75"/>
      <c r="AI114" s="78">
        <v>1320900000</v>
      </c>
      <c r="AJ114" s="75" t="s">
        <v>35</v>
      </c>
      <c r="AK114" s="75" t="s">
        <v>8082</v>
      </c>
      <c r="AL114" s="75" t="s">
        <v>35</v>
      </c>
      <c r="AM114" s="79">
        <v>0</v>
      </c>
      <c r="AN114" s="75" t="s">
        <v>37</v>
      </c>
      <c r="AO114" s="79">
        <v>0</v>
      </c>
      <c r="AP114" s="76"/>
      <c r="AQ114" s="76"/>
      <c r="AR114" s="77"/>
      <c r="AS114" s="78">
        <v>0</v>
      </c>
      <c r="AT114" s="75"/>
      <c r="AU114" s="77"/>
      <c r="AV114" s="75"/>
      <c r="AW114" s="75"/>
      <c r="AX114" s="78"/>
      <c r="AY114" s="78"/>
      <c r="AZ114" s="78"/>
      <c r="BA114" s="78"/>
      <c r="BB114" s="75"/>
      <c r="BC114" s="75"/>
      <c r="BD114" s="75"/>
      <c r="BE114" s="76"/>
      <c r="BF114" s="75"/>
      <c r="BG114" s="75"/>
      <c r="BH114" s="79"/>
    </row>
    <row r="115" spans="1:60" x14ac:dyDescent="0.25">
      <c r="A115" s="75" t="s">
        <v>8315</v>
      </c>
      <c r="B115" s="75" t="s">
        <v>8316</v>
      </c>
      <c r="C115" s="75" t="s">
        <v>8315</v>
      </c>
      <c r="D115" s="75" t="s">
        <v>8315</v>
      </c>
      <c r="E115" s="75" t="s">
        <v>8262</v>
      </c>
      <c r="F115" s="75"/>
      <c r="G115" s="75" t="s">
        <v>8316</v>
      </c>
      <c r="H115" s="75" t="s">
        <v>8316</v>
      </c>
      <c r="I115" s="75" t="s">
        <v>8263</v>
      </c>
      <c r="J115" s="75"/>
      <c r="K115" s="76">
        <v>0</v>
      </c>
      <c r="L115" s="75"/>
      <c r="M115" s="75" t="s">
        <v>8264</v>
      </c>
      <c r="N115" s="75" t="s">
        <v>1858</v>
      </c>
      <c r="O115" s="75" t="s">
        <v>1859</v>
      </c>
      <c r="P115" s="75" t="s">
        <v>1854</v>
      </c>
      <c r="Q115" s="75" t="s">
        <v>1854</v>
      </c>
      <c r="R115" s="75" t="s">
        <v>1854</v>
      </c>
      <c r="S115" s="75" t="s">
        <v>1854</v>
      </c>
      <c r="T115" s="77">
        <v>0</v>
      </c>
      <c r="U115" s="78">
        <v>0</v>
      </c>
      <c r="V115" s="78">
        <v>45000</v>
      </c>
      <c r="W115" s="78">
        <v>45500</v>
      </c>
      <c r="X115" s="78">
        <v>0</v>
      </c>
      <c r="Y115" s="78">
        <v>0</v>
      </c>
      <c r="Z115" s="78">
        <v>0</v>
      </c>
      <c r="AA115" s="79">
        <v>0</v>
      </c>
      <c r="AB115" s="77">
        <v>0</v>
      </c>
      <c r="AC115" s="77">
        <v>0</v>
      </c>
      <c r="AD115" s="75"/>
      <c r="AE115" s="75" t="b">
        <v>0</v>
      </c>
      <c r="AF115" s="80">
        <v>0</v>
      </c>
      <c r="AG115" s="76">
        <v>0</v>
      </c>
      <c r="AH115" s="75"/>
      <c r="AI115" s="78">
        <v>675000</v>
      </c>
      <c r="AJ115" s="75" t="s">
        <v>35</v>
      </c>
      <c r="AK115" s="75" t="s">
        <v>8082</v>
      </c>
      <c r="AL115" s="75" t="s">
        <v>35</v>
      </c>
      <c r="AM115" s="79">
        <v>0</v>
      </c>
      <c r="AN115" s="75" t="s">
        <v>37</v>
      </c>
      <c r="AO115" s="79">
        <v>0</v>
      </c>
      <c r="AP115" s="76"/>
      <c r="AQ115" s="76"/>
      <c r="AR115" s="77"/>
      <c r="AS115" s="78">
        <v>0</v>
      </c>
      <c r="AT115" s="75"/>
      <c r="AU115" s="77"/>
      <c r="AV115" s="75"/>
      <c r="AW115" s="75"/>
      <c r="AX115" s="78"/>
      <c r="AY115" s="78"/>
      <c r="AZ115" s="78"/>
      <c r="BA115" s="78"/>
      <c r="BB115" s="75"/>
      <c r="BC115" s="75"/>
      <c r="BD115" s="75"/>
      <c r="BE115" s="76"/>
      <c r="BF115" s="75"/>
      <c r="BG115" s="75"/>
      <c r="BH115" s="79"/>
    </row>
    <row r="116" spans="1:60" x14ac:dyDescent="0.25">
      <c r="A116" s="75" t="s">
        <v>8317</v>
      </c>
      <c r="B116" s="75" t="s">
        <v>8318</v>
      </c>
      <c r="C116" s="75" t="s">
        <v>8317</v>
      </c>
      <c r="D116" s="75" t="s">
        <v>8317</v>
      </c>
      <c r="E116" s="75" t="s">
        <v>8262</v>
      </c>
      <c r="F116" s="75"/>
      <c r="G116" s="75" t="s">
        <v>8318</v>
      </c>
      <c r="H116" s="75" t="s">
        <v>8318</v>
      </c>
      <c r="I116" s="75" t="s">
        <v>8263</v>
      </c>
      <c r="J116" s="75"/>
      <c r="K116" s="76">
        <v>0</v>
      </c>
      <c r="L116" s="75"/>
      <c r="M116" s="75" t="s">
        <v>8264</v>
      </c>
      <c r="N116" s="75" t="s">
        <v>1858</v>
      </c>
      <c r="O116" s="75" t="s">
        <v>1859</v>
      </c>
      <c r="P116" s="75" t="s">
        <v>1854</v>
      </c>
      <c r="Q116" s="75" t="s">
        <v>1854</v>
      </c>
      <c r="R116" s="75" t="s">
        <v>1854</v>
      </c>
      <c r="S116" s="75" t="s">
        <v>1854</v>
      </c>
      <c r="T116" s="77">
        <v>0</v>
      </c>
      <c r="U116" s="78">
        <v>0</v>
      </c>
      <c r="V116" s="78">
        <v>39800</v>
      </c>
      <c r="W116" s="78">
        <v>43000</v>
      </c>
      <c r="X116" s="78">
        <v>0</v>
      </c>
      <c r="Y116" s="78">
        <v>0</v>
      </c>
      <c r="Z116" s="78">
        <v>0</v>
      </c>
      <c r="AA116" s="79">
        <v>0</v>
      </c>
      <c r="AB116" s="77">
        <v>0</v>
      </c>
      <c r="AC116" s="77">
        <v>0</v>
      </c>
      <c r="AD116" s="75"/>
      <c r="AE116" s="75" t="b">
        <v>0</v>
      </c>
      <c r="AF116" s="80">
        <v>0</v>
      </c>
      <c r="AG116" s="76">
        <v>0</v>
      </c>
      <c r="AH116" s="75"/>
      <c r="AI116" s="78">
        <v>266642886</v>
      </c>
      <c r="AJ116" s="75" t="s">
        <v>35</v>
      </c>
      <c r="AK116" s="75" t="s">
        <v>8082</v>
      </c>
      <c r="AL116" s="75" t="s">
        <v>35</v>
      </c>
      <c r="AM116" s="79">
        <v>0</v>
      </c>
      <c r="AN116" s="75" t="s">
        <v>37</v>
      </c>
      <c r="AO116" s="79">
        <v>0</v>
      </c>
      <c r="AP116" s="76"/>
      <c r="AQ116" s="76"/>
      <c r="AR116" s="77"/>
      <c r="AS116" s="78">
        <v>0</v>
      </c>
      <c r="AT116" s="75"/>
      <c r="AU116" s="77"/>
      <c r="AV116" s="75"/>
      <c r="AW116" s="75"/>
      <c r="AX116" s="78"/>
      <c r="AY116" s="78"/>
      <c r="AZ116" s="78"/>
      <c r="BA116" s="78"/>
      <c r="BB116" s="75"/>
      <c r="BC116" s="75"/>
      <c r="BD116" s="75"/>
      <c r="BE116" s="76"/>
      <c r="BF116" s="75"/>
      <c r="BG116" s="75"/>
      <c r="BH116" s="79"/>
    </row>
    <row r="117" spans="1:60" x14ac:dyDescent="0.25">
      <c r="A117" s="75" t="s">
        <v>8319</v>
      </c>
      <c r="B117" s="75" t="s">
        <v>8320</v>
      </c>
      <c r="C117" s="75" t="s">
        <v>8319</v>
      </c>
      <c r="D117" s="75" t="s">
        <v>8319</v>
      </c>
      <c r="E117" s="75"/>
      <c r="F117" s="75"/>
      <c r="G117" s="75" t="s">
        <v>8320</v>
      </c>
      <c r="H117" s="75" t="s">
        <v>8320</v>
      </c>
      <c r="I117" s="75" t="s">
        <v>8321</v>
      </c>
      <c r="J117" s="75"/>
      <c r="K117" s="76">
        <v>0</v>
      </c>
      <c r="L117" s="75"/>
      <c r="M117" s="75"/>
      <c r="N117" s="75"/>
      <c r="O117" s="75" t="s">
        <v>1859</v>
      </c>
      <c r="P117" s="75" t="s">
        <v>1854</v>
      </c>
      <c r="Q117" s="75" t="s">
        <v>1854</v>
      </c>
      <c r="R117" s="75" t="s">
        <v>1854</v>
      </c>
      <c r="S117" s="75" t="s">
        <v>1854</v>
      </c>
      <c r="T117" s="77">
        <v>0</v>
      </c>
      <c r="U117" s="78">
        <v>0</v>
      </c>
      <c r="V117" s="78">
        <v>12586111</v>
      </c>
      <c r="W117" s="78">
        <v>0</v>
      </c>
      <c r="X117" s="78">
        <v>0</v>
      </c>
      <c r="Y117" s="78">
        <v>0</v>
      </c>
      <c r="Z117" s="78">
        <v>0</v>
      </c>
      <c r="AA117" s="79">
        <v>0</v>
      </c>
      <c r="AB117" s="77">
        <v>0</v>
      </c>
      <c r="AC117" s="77">
        <v>0</v>
      </c>
      <c r="AD117" s="75"/>
      <c r="AE117" s="75" t="b">
        <v>0</v>
      </c>
      <c r="AF117" s="80">
        <v>0</v>
      </c>
      <c r="AG117" s="76">
        <v>0</v>
      </c>
      <c r="AH117" s="75"/>
      <c r="AI117" s="78">
        <v>0</v>
      </c>
      <c r="AJ117" s="75" t="s">
        <v>8076</v>
      </c>
      <c r="AK117" s="75" t="s">
        <v>8077</v>
      </c>
      <c r="AL117" s="75" t="s">
        <v>35</v>
      </c>
      <c r="AM117" s="79">
        <v>0</v>
      </c>
      <c r="AN117" s="75" t="s">
        <v>37</v>
      </c>
      <c r="AO117" s="79">
        <v>0</v>
      </c>
      <c r="AP117" s="76"/>
      <c r="AQ117" s="76"/>
      <c r="AR117" s="77"/>
      <c r="AS117" s="78">
        <v>0</v>
      </c>
      <c r="AT117" s="75"/>
      <c r="AU117" s="77"/>
      <c r="AV117" s="75"/>
      <c r="AW117" s="75"/>
      <c r="AX117" s="78"/>
      <c r="AY117" s="78"/>
      <c r="AZ117" s="78"/>
      <c r="BA117" s="78"/>
      <c r="BB117" s="75"/>
      <c r="BC117" s="75"/>
      <c r="BD117" s="75"/>
      <c r="BE117" s="76"/>
      <c r="BF117" s="75"/>
      <c r="BG117" s="75"/>
      <c r="BH117" s="79"/>
    </row>
    <row r="118" spans="1:60" x14ac:dyDescent="0.25">
      <c r="A118" s="75" t="s">
        <v>8322</v>
      </c>
      <c r="B118" s="75" t="s">
        <v>8323</v>
      </c>
      <c r="C118" s="75" t="s">
        <v>8322</v>
      </c>
      <c r="D118" s="75" t="s">
        <v>8322</v>
      </c>
      <c r="E118" s="75"/>
      <c r="F118" s="75"/>
      <c r="G118" s="75" t="s">
        <v>8323</v>
      </c>
      <c r="H118" s="75" t="s">
        <v>8323</v>
      </c>
      <c r="I118" s="75" t="s">
        <v>8263</v>
      </c>
      <c r="J118" s="75"/>
      <c r="K118" s="76">
        <v>0</v>
      </c>
      <c r="L118" s="75"/>
      <c r="M118" s="75"/>
      <c r="N118" s="75" t="s">
        <v>1858</v>
      </c>
      <c r="O118" s="75" t="s">
        <v>1859</v>
      </c>
      <c r="P118" s="75" t="s">
        <v>1854</v>
      </c>
      <c r="Q118" s="75" t="s">
        <v>1854</v>
      </c>
      <c r="R118" s="75" t="s">
        <v>1854</v>
      </c>
      <c r="S118" s="75" t="s">
        <v>1854</v>
      </c>
      <c r="T118" s="77">
        <v>0</v>
      </c>
      <c r="U118" s="78">
        <v>0</v>
      </c>
      <c r="V118" s="78">
        <v>94000</v>
      </c>
      <c r="W118" s="78">
        <v>0</v>
      </c>
      <c r="X118" s="78">
        <v>0</v>
      </c>
      <c r="Y118" s="78">
        <v>0</v>
      </c>
      <c r="Z118" s="78">
        <v>0</v>
      </c>
      <c r="AA118" s="79">
        <v>0</v>
      </c>
      <c r="AB118" s="77">
        <v>0</v>
      </c>
      <c r="AC118" s="77">
        <v>0</v>
      </c>
      <c r="AD118" s="75"/>
      <c r="AE118" s="75" t="b">
        <v>0</v>
      </c>
      <c r="AF118" s="80">
        <v>0</v>
      </c>
      <c r="AG118" s="76">
        <v>0</v>
      </c>
      <c r="AH118" s="75"/>
      <c r="AI118" s="78">
        <v>0</v>
      </c>
      <c r="AJ118" s="75" t="s">
        <v>35</v>
      </c>
      <c r="AK118" s="75" t="s">
        <v>8082</v>
      </c>
      <c r="AL118" s="75" t="s">
        <v>35</v>
      </c>
      <c r="AM118" s="79">
        <v>0</v>
      </c>
      <c r="AN118" s="75" t="s">
        <v>37</v>
      </c>
      <c r="AO118" s="79">
        <v>0</v>
      </c>
      <c r="AP118" s="76"/>
      <c r="AQ118" s="76"/>
      <c r="AR118" s="77"/>
      <c r="AS118" s="78">
        <v>0</v>
      </c>
      <c r="AT118" s="75"/>
      <c r="AU118" s="77"/>
      <c r="AV118" s="75"/>
      <c r="AW118" s="75"/>
      <c r="AX118" s="78"/>
      <c r="AY118" s="78"/>
      <c r="AZ118" s="78"/>
      <c r="BA118" s="78"/>
      <c r="BB118" s="75"/>
      <c r="BC118" s="75"/>
      <c r="BD118" s="75"/>
      <c r="BE118" s="76"/>
      <c r="BF118" s="75"/>
      <c r="BG118" s="75"/>
      <c r="BH118" s="79"/>
    </row>
    <row r="119" spans="1:60" x14ac:dyDescent="0.25">
      <c r="A119" s="75" t="s">
        <v>8324</v>
      </c>
      <c r="B119" s="75" t="s">
        <v>8325</v>
      </c>
      <c r="C119" s="75" t="s">
        <v>8324</v>
      </c>
      <c r="D119" s="75" t="s">
        <v>8324</v>
      </c>
      <c r="E119" s="75"/>
      <c r="F119" s="75"/>
      <c r="G119" s="75" t="s">
        <v>8325</v>
      </c>
      <c r="H119" s="75" t="s">
        <v>8325</v>
      </c>
      <c r="I119" s="75" t="s">
        <v>8255</v>
      </c>
      <c r="J119" s="75"/>
      <c r="K119" s="76">
        <v>0</v>
      </c>
      <c r="L119" s="75"/>
      <c r="M119" s="75" t="s">
        <v>8075</v>
      </c>
      <c r="N119" s="75" t="s">
        <v>1858</v>
      </c>
      <c r="O119" s="75" t="s">
        <v>1859</v>
      </c>
      <c r="P119" s="75" t="s">
        <v>1854</v>
      </c>
      <c r="Q119" s="75" t="s">
        <v>1854</v>
      </c>
      <c r="R119" s="75" t="s">
        <v>1854</v>
      </c>
      <c r="S119" s="75" t="s">
        <v>1854</v>
      </c>
      <c r="T119" s="77">
        <v>0</v>
      </c>
      <c r="U119" s="78">
        <v>0</v>
      </c>
      <c r="V119" s="78">
        <v>42589084</v>
      </c>
      <c r="W119" s="78">
        <v>0</v>
      </c>
      <c r="X119" s="78">
        <v>0</v>
      </c>
      <c r="Y119" s="78">
        <v>0</v>
      </c>
      <c r="Z119" s="78">
        <v>0</v>
      </c>
      <c r="AA119" s="79">
        <v>0</v>
      </c>
      <c r="AB119" s="77">
        <v>0</v>
      </c>
      <c r="AC119" s="77">
        <v>0</v>
      </c>
      <c r="AD119" s="75"/>
      <c r="AE119" s="75" t="b">
        <v>0</v>
      </c>
      <c r="AF119" s="80">
        <v>0</v>
      </c>
      <c r="AG119" s="76">
        <v>0</v>
      </c>
      <c r="AH119" s="75"/>
      <c r="AI119" s="78">
        <v>42589084</v>
      </c>
      <c r="AJ119" s="75" t="s">
        <v>35</v>
      </c>
      <c r="AK119" s="75" t="s">
        <v>8082</v>
      </c>
      <c r="AL119" s="75" t="s">
        <v>35</v>
      </c>
      <c r="AM119" s="79">
        <v>0</v>
      </c>
      <c r="AN119" s="75" t="s">
        <v>37</v>
      </c>
      <c r="AO119" s="79">
        <v>0</v>
      </c>
      <c r="AP119" s="76"/>
      <c r="AQ119" s="76"/>
      <c r="AR119" s="77"/>
      <c r="AS119" s="78">
        <v>0</v>
      </c>
      <c r="AT119" s="75"/>
      <c r="AU119" s="77"/>
      <c r="AV119" s="75"/>
      <c r="AW119" s="75"/>
      <c r="AX119" s="78"/>
      <c r="AY119" s="78"/>
      <c r="AZ119" s="78"/>
      <c r="BA119" s="78"/>
      <c r="BB119" s="75"/>
      <c r="BC119" s="75"/>
      <c r="BD119" s="75"/>
      <c r="BE119" s="76"/>
      <c r="BF119" s="75"/>
      <c r="BG119" s="75"/>
      <c r="BH119" s="79"/>
    </row>
    <row r="120" spans="1:60" x14ac:dyDescent="0.25">
      <c r="A120" s="75" t="s">
        <v>8326</v>
      </c>
      <c r="B120" s="75" t="s">
        <v>8327</v>
      </c>
      <c r="C120" s="75" t="s">
        <v>8326</v>
      </c>
      <c r="D120" s="75" t="s">
        <v>8326</v>
      </c>
      <c r="E120" s="75"/>
      <c r="F120" s="75"/>
      <c r="G120" s="75" t="s">
        <v>8327</v>
      </c>
      <c r="H120" s="75" t="s">
        <v>8327</v>
      </c>
      <c r="I120" s="75" t="s">
        <v>8255</v>
      </c>
      <c r="J120" s="75"/>
      <c r="K120" s="76">
        <v>0</v>
      </c>
      <c r="L120" s="75"/>
      <c r="M120" s="75" t="s">
        <v>8075</v>
      </c>
      <c r="N120" s="75" t="s">
        <v>1858</v>
      </c>
      <c r="O120" s="75" t="s">
        <v>1859</v>
      </c>
      <c r="P120" s="75" t="s">
        <v>1854</v>
      </c>
      <c r="Q120" s="75" t="s">
        <v>1854</v>
      </c>
      <c r="R120" s="75" t="s">
        <v>1854</v>
      </c>
      <c r="S120" s="75" t="s">
        <v>1854</v>
      </c>
      <c r="T120" s="77">
        <v>0</v>
      </c>
      <c r="U120" s="78">
        <v>0</v>
      </c>
      <c r="V120" s="78">
        <v>364588000</v>
      </c>
      <c r="W120" s="78">
        <v>0</v>
      </c>
      <c r="X120" s="78">
        <v>0</v>
      </c>
      <c r="Y120" s="78">
        <v>0</v>
      </c>
      <c r="Z120" s="78">
        <v>0</v>
      </c>
      <c r="AA120" s="79">
        <v>0</v>
      </c>
      <c r="AB120" s="77">
        <v>0</v>
      </c>
      <c r="AC120" s="77">
        <v>0</v>
      </c>
      <c r="AD120" s="75"/>
      <c r="AE120" s="75" t="b">
        <v>0</v>
      </c>
      <c r="AF120" s="80">
        <v>0</v>
      </c>
      <c r="AG120" s="76">
        <v>0</v>
      </c>
      <c r="AH120" s="75"/>
      <c r="AI120" s="78">
        <v>364588000</v>
      </c>
      <c r="AJ120" s="75" t="s">
        <v>8076</v>
      </c>
      <c r="AK120" s="75" t="s">
        <v>8077</v>
      </c>
      <c r="AL120" s="75" t="s">
        <v>35</v>
      </c>
      <c r="AM120" s="79">
        <v>0</v>
      </c>
      <c r="AN120" s="75" t="s">
        <v>37</v>
      </c>
      <c r="AO120" s="79">
        <v>0</v>
      </c>
      <c r="AP120" s="76"/>
      <c r="AQ120" s="76"/>
      <c r="AR120" s="77"/>
      <c r="AS120" s="78">
        <v>0</v>
      </c>
      <c r="AT120" s="75"/>
      <c r="AU120" s="77"/>
      <c r="AV120" s="75"/>
      <c r="AW120" s="75"/>
      <c r="AX120" s="78"/>
      <c r="AY120" s="78"/>
      <c r="AZ120" s="78"/>
      <c r="BA120" s="78"/>
      <c r="BB120" s="75"/>
      <c r="BC120" s="75"/>
      <c r="BD120" s="75"/>
      <c r="BE120" s="76"/>
      <c r="BF120" s="75"/>
      <c r="BG120" s="75"/>
      <c r="BH120" s="79"/>
    </row>
    <row r="121" spans="1:60" x14ac:dyDescent="0.25">
      <c r="A121" s="75" t="s">
        <v>8328</v>
      </c>
      <c r="B121" s="75" t="s">
        <v>8329</v>
      </c>
      <c r="C121" s="75" t="s">
        <v>8328</v>
      </c>
      <c r="D121" s="75" t="s">
        <v>8328</v>
      </c>
      <c r="E121" s="75"/>
      <c r="F121" s="75"/>
      <c r="G121" s="75" t="s">
        <v>8329</v>
      </c>
      <c r="H121" s="75" t="s">
        <v>8329</v>
      </c>
      <c r="I121" s="75" t="s">
        <v>8321</v>
      </c>
      <c r="J121" s="75"/>
      <c r="K121" s="76">
        <v>0</v>
      </c>
      <c r="L121" s="75"/>
      <c r="M121" s="75" t="s">
        <v>8075</v>
      </c>
      <c r="N121" s="75" t="s">
        <v>1858</v>
      </c>
      <c r="O121" s="75" t="s">
        <v>1859</v>
      </c>
      <c r="P121" s="75" t="s">
        <v>1854</v>
      </c>
      <c r="Q121" s="75" t="s">
        <v>1854</v>
      </c>
      <c r="R121" s="75" t="s">
        <v>1854</v>
      </c>
      <c r="S121" s="75" t="s">
        <v>1854</v>
      </c>
      <c r="T121" s="77">
        <v>0</v>
      </c>
      <c r="U121" s="78">
        <v>0</v>
      </c>
      <c r="V121" s="78">
        <v>0</v>
      </c>
      <c r="W121" s="78">
        <v>0</v>
      </c>
      <c r="X121" s="78">
        <v>0</v>
      </c>
      <c r="Y121" s="78">
        <v>0</v>
      </c>
      <c r="Z121" s="78">
        <v>0</v>
      </c>
      <c r="AA121" s="79">
        <v>0</v>
      </c>
      <c r="AB121" s="77">
        <v>0</v>
      </c>
      <c r="AC121" s="77">
        <v>0</v>
      </c>
      <c r="AD121" s="75"/>
      <c r="AE121" s="75" t="b">
        <v>0</v>
      </c>
      <c r="AF121" s="80">
        <v>0</v>
      </c>
      <c r="AG121" s="76">
        <v>0</v>
      </c>
      <c r="AH121" s="75"/>
      <c r="AI121" s="78">
        <v>0</v>
      </c>
      <c r="AJ121" s="75" t="s">
        <v>35</v>
      </c>
      <c r="AK121" s="75" t="s">
        <v>8082</v>
      </c>
      <c r="AL121" s="75" t="s">
        <v>35</v>
      </c>
      <c r="AM121" s="79">
        <v>0</v>
      </c>
      <c r="AN121" s="75" t="s">
        <v>37</v>
      </c>
      <c r="AO121" s="79">
        <v>0</v>
      </c>
      <c r="AP121" s="76"/>
      <c r="AQ121" s="76"/>
      <c r="AR121" s="77"/>
      <c r="AS121" s="78">
        <v>0</v>
      </c>
      <c r="AT121" s="75"/>
      <c r="AU121" s="77"/>
      <c r="AV121" s="75"/>
      <c r="AW121" s="75"/>
      <c r="AX121" s="78"/>
      <c r="AY121" s="78"/>
      <c r="AZ121" s="78"/>
      <c r="BA121" s="78"/>
      <c r="BB121" s="75"/>
      <c r="BC121" s="75"/>
      <c r="BD121" s="75"/>
      <c r="BE121" s="76"/>
      <c r="BF121" s="75"/>
      <c r="BG121" s="75"/>
      <c r="BH121" s="79"/>
    </row>
    <row r="122" spans="1:60" x14ac:dyDescent="0.25">
      <c r="A122" s="75" t="s">
        <v>8330</v>
      </c>
      <c r="B122" s="75" t="s">
        <v>8331</v>
      </c>
      <c r="C122" s="75" t="s">
        <v>8330</v>
      </c>
      <c r="D122" s="75" t="s">
        <v>8330</v>
      </c>
      <c r="E122" s="75"/>
      <c r="F122" s="75"/>
      <c r="G122" s="75" t="s">
        <v>8331</v>
      </c>
      <c r="H122" s="75" t="s">
        <v>8331</v>
      </c>
      <c r="I122" s="75" t="s">
        <v>8321</v>
      </c>
      <c r="J122" s="75"/>
      <c r="K122" s="76">
        <v>0</v>
      </c>
      <c r="L122" s="75"/>
      <c r="M122" s="75" t="s">
        <v>8075</v>
      </c>
      <c r="N122" s="75" t="s">
        <v>1858</v>
      </c>
      <c r="O122" s="75" t="s">
        <v>1859</v>
      </c>
      <c r="P122" s="75" t="s">
        <v>1854</v>
      </c>
      <c r="Q122" s="75" t="s">
        <v>1854</v>
      </c>
      <c r="R122" s="75" t="s">
        <v>1854</v>
      </c>
      <c r="S122" s="75" t="s">
        <v>1854</v>
      </c>
      <c r="T122" s="77">
        <v>0</v>
      </c>
      <c r="U122" s="78">
        <v>0</v>
      </c>
      <c r="V122" s="78">
        <v>121233600</v>
      </c>
      <c r="W122" s="78">
        <v>0</v>
      </c>
      <c r="X122" s="78">
        <v>0</v>
      </c>
      <c r="Y122" s="78">
        <v>0</v>
      </c>
      <c r="Z122" s="78">
        <v>0</v>
      </c>
      <c r="AA122" s="79">
        <v>0</v>
      </c>
      <c r="AB122" s="77">
        <v>0</v>
      </c>
      <c r="AC122" s="77">
        <v>0</v>
      </c>
      <c r="AD122" s="75"/>
      <c r="AE122" s="75" t="b">
        <v>0</v>
      </c>
      <c r="AF122" s="80">
        <v>0</v>
      </c>
      <c r="AG122" s="76">
        <v>0</v>
      </c>
      <c r="AH122" s="75"/>
      <c r="AI122" s="78">
        <v>121233600</v>
      </c>
      <c r="AJ122" s="75" t="s">
        <v>35</v>
      </c>
      <c r="AK122" s="75" t="s">
        <v>8082</v>
      </c>
      <c r="AL122" s="75" t="s">
        <v>35</v>
      </c>
      <c r="AM122" s="79">
        <v>0</v>
      </c>
      <c r="AN122" s="75" t="s">
        <v>37</v>
      </c>
      <c r="AO122" s="79">
        <v>0</v>
      </c>
      <c r="AP122" s="76"/>
      <c r="AQ122" s="76"/>
      <c r="AR122" s="77"/>
      <c r="AS122" s="78">
        <v>0</v>
      </c>
      <c r="AT122" s="75"/>
      <c r="AU122" s="77"/>
      <c r="AV122" s="75"/>
      <c r="AW122" s="75"/>
      <c r="AX122" s="78"/>
      <c r="AY122" s="78"/>
      <c r="AZ122" s="78"/>
      <c r="BA122" s="78"/>
      <c r="BB122" s="75"/>
      <c r="BC122" s="75"/>
      <c r="BD122" s="75"/>
      <c r="BE122" s="76"/>
      <c r="BF122" s="75"/>
      <c r="BG122" s="75"/>
      <c r="BH122" s="79"/>
    </row>
    <row r="123" spans="1:60" x14ac:dyDescent="0.25">
      <c r="A123" s="75" t="s">
        <v>8332</v>
      </c>
      <c r="B123" s="75" t="s">
        <v>8333</v>
      </c>
      <c r="C123" s="75" t="s">
        <v>8332</v>
      </c>
      <c r="D123" s="75" t="s">
        <v>8332</v>
      </c>
      <c r="E123" s="75"/>
      <c r="F123" s="75"/>
      <c r="G123" s="75" t="s">
        <v>8333</v>
      </c>
      <c r="H123" s="75" t="s">
        <v>8333</v>
      </c>
      <c r="I123" s="75" t="s">
        <v>8255</v>
      </c>
      <c r="J123" s="75"/>
      <c r="K123" s="76">
        <v>0</v>
      </c>
      <c r="L123" s="75"/>
      <c r="M123" s="75" t="s">
        <v>8075</v>
      </c>
      <c r="N123" s="75" t="s">
        <v>1858</v>
      </c>
      <c r="O123" s="75" t="s">
        <v>1859</v>
      </c>
      <c r="P123" s="75" t="s">
        <v>1854</v>
      </c>
      <c r="Q123" s="75" t="s">
        <v>1854</v>
      </c>
      <c r="R123" s="75" t="s">
        <v>1854</v>
      </c>
      <c r="S123" s="75" t="s">
        <v>1854</v>
      </c>
      <c r="T123" s="77">
        <v>0</v>
      </c>
      <c r="U123" s="78">
        <v>0</v>
      </c>
      <c r="V123" s="78">
        <v>0</v>
      </c>
      <c r="W123" s="78">
        <v>0</v>
      </c>
      <c r="X123" s="78">
        <v>0</v>
      </c>
      <c r="Y123" s="78">
        <v>0</v>
      </c>
      <c r="Z123" s="78">
        <v>0</v>
      </c>
      <c r="AA123" s="79">
        <v>0</v>
      </c>
      <c r="AB123" s="77">
        <v>0</v>
      </c>
      <c r="AC123" s="77">
        <v>0</v>
      </c>
      <c r="AD123" s="75"/>
      <c r="AE123" s="75" t="b">
        <v>0</v>
      </c>
      <c r="AF123" s="80">
        <v>0</v>
      </c>
      <c r="AG123" s="76">
        <v>-1</v>
      </c>
      <c r="AH123" s="75"/>
      <c r="AI123" s="78">
        <v>0</v>
      </c>
      <c r="AJ123" s="75" t="s">
        <v>35</v>
      </c>
      <c r="AK123" s="75" t="s">
        <v>8082</v>
      </c>
      <c r="AL123" s="75" t="s">
        <v>35</v>
      </c>
      <c r="AM123" s="79">
        <v>0</v>
      </c>
      <c r="AN123" s="75" t="s">
        <v>37</v>
      </c>
      <c r="AO123" s="79">
        <v>0</v>
      </c>
      <c r="AP123" s="76"/>
      <c r="AQ123" s="76"/>
      <c r="AR123" s="77"/>
      <c r="AS123" s="78">
        <v>0</v>
      </c>
      <c r="AT123" s="75"/>
      <c r="AU123" s="77"/>
      <c r="AV123" s="75"/>
      <c r="AW123" s="75"/>
      <c r="AX123" s="78"/>
      <c r="AY123" s="78"/>
      <c r="AZ123" s="78"/>
      <c r="BA123" s="78"/>
      <c r="BB123" s="75"/>
      <c r="BC123" s="75"/>
      <c r="BD123" s="75"/>
      <c r="BE123" s="76"/>
      <c r="BF123" s="75"/>
      <c r="BG123" s="75"/>
      <c r="BH123" s="79"/>
    </row>
    <row r="124" spans="1:60" x14ac:dyDescent="0.25">
      <c r="A124" s="75" t="s">
        <v>8334</v>
      </c>
      <c r="B124" s="75" t="s">
        <v>8335</v>
      </c>
      <c r="C124" s="75" t="s">
        <v>8334</v>
      </c>
      <c r="D124" s="75" t="s">
        <v>8334</v>
      </c>
      <c r="E124" s="75"/>
      <c r="F124" s="75"/>
      <c r="G124" s="75" t="s">
        <v>8335</v>
      </c>
      <c r="H124" s="75" t="s">
        <v>8335</v>
      </c>
      <c r="I124" s="75" t="s">
        <v>8321</v>
      </c>
      <c r="J124" s="75"/>
      <c r="K124" s="76">
        <v>0</v>
      </c>
      <c r="L124" s="75"/>
      <c r="M124" s="75" t="s">
        <v>8075</v>
      </c>
      <c r="N124" s="75" t="s">
        <v>1858</v>
      </c>
      <c r="O124" s="75" t="s">
        <v>1859</v>
      </c>
      <c r="P124" s="75" t="s">
        <v>1854</v>
      </c>
      <c r="Q124" s="75" t="s">
        <v>1854</v>
      </c>
      <c r="R124" s="75" t="s">
        <v>1854</v>
      </c>
      <c r="S124" s="75" t="s">
        <v>1854</v>
      </c>
      <c r="T124" s="77">
        <v>0</v>
      </c>
      <c r="U124" s="78">
        <v>0</v>
      </c>
      <c r="V124" s="78">
        <v>1221500000</v>
      </c>
      <c r="W124" s="78">
        <v>0</v>
      </c>
      <c r="X124" s="78">
        <v>0</v>
      </c>
      <c r="Y124" s="78">
        <v>0</v>
      </c>
      <c r="Z124" s="78">
        <v>0</v>
      </c>
      <c r="AA124" s="79">
        <v>0</v>
      </c>
      <c r="AB124" s="77">
        <v>0</v>
      </c>
      <c r="AC124" s="77">
        <v>0</v>
      </c>
      <c r="AD124" s="75"/>
      <c r="AE124" s="75" t="b">
        <v>0</v>
      </c>
      <c r="AF124" s="80">
        <v>0</v>
      </c>
      <c r="AG124" s="76">
        <v>0</v>
      </c>
      <c r="AH124" s="75"/>
      <c r="AI124" s="78">
        <v>2443000000</v>
      </c>
      <c r="AJ124" s="75" t="s">
        <v>35</v>
      </c>
      <c r="AK124" s="75" t="s">
        <v>8082</v>
      </c>
      <c r="AL124" s="75" t="s">
        <v>35</v>
      </c>
      <c r="AM124" s="79">
        <v>0</v>
      </c>
      <c r="AN124" s="75" t="s">
        <v>37</v>
      </c>
      <c r="AO124" s="79">
        <v>0</v>
      </c>
      <c r="AP124" s="76"/>
      <c r="AQ124" s="76"/>
      <c r="AR124" s="77"/>
      <c r="AS124" s="78">
        <v>0</v>
      </c>
      <c r="AT124" s="75"/>
      <c r="AU124" s="77"/>
      <c r="AV124" s="75"/>
      <c r="AW124" s="75"/>
      <c r="AX124" s="78"/>
      <c r="AY124" s="78"/>
      <c r="AZ124" s="78"/>
      <c r="BA124" s="78"/>
      <c r="BB124" s="75"/>
      <c r="BC124" s="75"/>
      <c r="BD124" s="75"/>
      <c r="BE124" s="76"/>
      <c r="BF124" s="75"/>
      <c r="BG124" s="75"/>
      <c r="BH124" s="79"/>
    </row>
    <row r="125" spans="1:60" x14ac:dyDescent="0.25">
      <c r="A125" s="75" t="s">
        <v>8336</v>
      </c>
      <c r="B125" s="75" t="s">
        <v>8337</v>
      </c>
      <c r="C125" s="75" t="s">
        <v>8336</v>
      </c>
      <c r="D125" s="75" t="s">
        <v>8336</v>
      </c>
      <c r="E125" s="75"/>
      <c r="F125" s="75"/>
      <c r="G125" s="75" t="s">
        <v>8337</v>
      </c>
      <c r="H125" s="75" t="s">
        <v>8337</v>
      </c>
      <c r="I125" s="75" t="s">
        <v>8255</v>
      </c>
      <c r="J125" s="75"/>
      <c r="K125" s="76">
        <v>0</v>
      </c>
      <c r="L125" s="75"/>
      <c r="M125" s="75" t="s">
        <v>8075</v>
      </c>
      <c r="N125" s="75" t="s">
        <v>1858</v>
      </c>
      <c r="O125" s="75" t="s">
        <v>1859</v>
      </c>
      <c r="P125" s="75" t="s">
        <v>1854</v>
      </c>
      <c r="Q125" s="75" t="s">
        <v>1854</v>
      </c>
      <c r="R125" s="75" t="s">
        <v>1854</v>
      </c>
      <c r="S125" s="75" t="s">
        <v>1854</v>
      </c>
      <c r="T125" s="77">
        <v>0</v>
      </c>
      <c r="U125" s="78">
        <v>0</v>
      </c>
      <c r="V125" s="78">
        <v>42589084</v>
      </c>
      <c r="W125" s="78">
        <v>0</v>
      </c>
      <c r="X125" s="78">
        <v>0</v>
      </c>
      <c r="Y125" s="78">
        <v>0</v>
      </c>
      <c r="Z125" s="78">
        <v>0</v>
      </c>
      <c r="AA125" s="79">
        <v>0</v>
      </c>
      <c r="AB125" s="77">
        <v>0</v>
      </c>
      <c r="AC125" s="77">
        <v>0</v>
      </c>
      <c r="AD125" s="75"/>
      <c r="AE125" s="75" t="b">
        <v>0</v>
      </c>
      <c r="AF125" s="80">
        <v>0</v>
      </c>
      <c r="AG125" s="76">
        <v>0</v>
      </c>
      <c r="AH125" s="75"/>
      <c r="AI125" s="78">
        <v>42589084</v>
      </c>
      <c r="AJ125" s="75" t="s">
        <v>35</v>
      </c>
      <c r="AK125" s="75" t="s">
        <v>8082</v>
      </c>
      <c r="AL125" s="75" t="s">
        <v>35</v>
      </c>
      <c r="AM125" s="79">
        <v>0</v>
      </c>
      <c r="AN125" s="75" t="s">
        <v>37</v>
      </c>
      <c r="AO125" s="79">
        <v>0</v>
      </c>
      <c r="AP125" s="76"/>
      <c r="AQ125" s="76"/>
      <c r="AR125" s="77"/>
      <c r="AS125" s="78">
        <v>0</v>
      </c>
      <c r="AT125" s="75"/>
      <c r="AU125" s="77"/>
      <c r="AV125" s="75"/>
      <c r="AW125" s="75"/>
      <c r="AX125" s="78"/>
      <c r="AY125" s="78"/>
      <c r="AZ125" s="78"/>
      <c r="BA125" s="78"/>
      <c r="BB125" s="75"/>
      <c r="BC125" s="75"/>
      <c r="BD125" s="75"/>
      <c r="BE125" s="76"/>
      <c r="BF125" s="75"/>
      <c r="BG125" s="75"/>
      <c r="BH125" s="79"/>
    </row>
    <row r="126" spans="1:60" x14ac:dyDescent="0.25">
      <c r="A126" s="75" t="s">
        <v>8338</v>
      </c>
      <c r="B126" s="75" t="s">
        <v>8339</v>
      </c>
      <c r="C126" s="75" t="s">
        <v>8338</v>
      </c>
      <c r="D126" s="75" t="s">
        <v>8338</v>
      </c>
      <c r="E126" s="75"/>
      <c r="F126" s="75"/>
      <c r="G126" s="75" t="s">
        <v>8339</v>
      </c>
      <c r="H126" s="75" t="s">
        <v>8339</v>
      </c>
      <c r="I126" s="75"/>
      <c r="J126" s="75"/>
      <c r="K126" s="76">
        <v>0</v>
      </c>
      <c r="L126" s="75"/>
      <c r="M126" s="75"/>
      <c r="N126" s="75"/>
      <c r="O126" s="75"/>
      <c r="P126" s="75"/>
      <c r="Q126" s="75"/>
      <c r="R126" s="75"/>
      <c r="S126" s="75"/>
      <c r="T126" s="77">
        <v>0</v>
      </c>
      <c r="U126" s="78">
        <v>0</v>
      </c>
      <c r="V126" s="78">
        <v>0</v>
      </c>
      <c r="W126" s="78">
        <v>0</v>
      </c>
      <c r="X126" s="78">
        <v>0</v>
      </c>
      <c r="Y126" s="78">
        <v>0</v>
      </c>
      <c r="Z126" s="78">
        <v>0</v>
      </c>
      <c r="AA126" s="79">
        <v>0</v>
      </c>
      <c r="AB126" s="77">
        <v>0</v>
      </c>
      <c r="AC126" s="77">
        <v>0</v>
      </c>
      <c r="AD126" s="75"/>
      <c r="AE126" s="75" t="b">
        <v>0</v>
      </c>
      <c r="AF126" s="80">
        <v>0</v>
      </c>
      <c r="AG126" s="76">
        <v>0</v>
      </c>
      <c r="AH126" s="75"/>
      <c r="AI126" s="78">
        <v>0</v>
      </c>
      <c r="AJ126" s="75" t="s">
        <v>8156</v>
      </c>
      <c r="AK126" s="75" t="s">
        <v>8082</v>
      </c>
      <c r="AL126" s="75" t="s">
        <v>35</v>
      </c>
      <c r="AM126" s="79">
        <v>0</v>
      </c>
      <c r="AN126" s="75"/>
      <c r="AO126" s="79">
        <v>0</v>
      </c>
      <c r="AP126" s="76"/>
      <c r="AQ126" s="76"/>
      <c r="AR126" s="77"/>
      <c r="AS126" s="78">
        <v>0</v>
      </c>
      <c r="AT126" s="75"/>
      <c r="AU126" s="77"/>
      <c r="AV126" s="75"/>
      <c r="AW126" s="75"/>
      <c r="AX126" s="78"/>
      <c r="AY126" s="78"/>
      <c r="AZ126" s="78"/>
      <c r="BA126" s="78"/>
      <c r="BB126" s="75"/>
      <c r="BC126" s="75"/>
      <c r="BD126" s="75"/>
      <c r="BE126" s="76"/>
      <c r="BF126" s="75"/>
      <c r="BG126" s="75"/>
      <c r="BH126" s="79"/>
    </row>
    <row r="127" spans="1:60" x14ac:dyDescent="0.25">
      <c r="A127" s="75" t="s">
        <v>8340</v>
      </c>
      <c r="B127" s="75" t="s">
        <v>8341</v>
      </c>
      <c r="C127" s="75" t="s">
        <v>8340</v>
      </c>
      <c r="D127" s="75" t="s">
        <v>8340</v>
      </c>
      <c r="E127" s="75"/>
      <c r="F127" s="75"/>
      <c r="G127" s="75" t="s">
        <v>8341</v>
      </c>
      <c r="H127" s="75" t="s">
        <v>8341</v>
      </c>
      <c r="I127" s="75" t="s">
        <v>8074</v>
      </c>
      <c r="J127" s="75"/>
      <c r="K127" s="76">
        <v>0</v>
      </c>
      <c r="L127" s="75"/>
      <c r="M127" s="75" t="s">
        <v>8075</v>
      </c>
      <c r="N127" s="75" t="s">
        <v>1858</v>
      </c>
      <c r="O127" s="75" t="s">
        <v>1859</v>
      </c>
      <c r="P127" s="75" t="s">
        <v>1854</v>
      </c>
      <c r="Q127" s="75" t="s">
        <v>1854</v>
      </c>
      <c r="R127" s="75" t="s">
        <v>1854</v>
      </c>
      <c r="S127" s="75" t="s">
        <v>1854</v>
      </c>
      <c r="T127" s="77">
        <v>0</v>
      </c>
      <c r="U127" s="78">
        <v>0</v>
      </c>
      <c r="V127" s="78">
        <v>3523380</v>
      </c>
      <c r="W127" s="78">
        <v>0</v>
      </c>
      <c r="X127" s="78">
        <v>0</v>
      </c>
      <c r="Y127" s="78">
        <v>0</v>
      </c>
      <c r="Z127" s="78">
        <v>0</v>
      </c>
      <c r="AA127" s="79">
        <v>0</v>
      </c>
      <c r="AB127" s="77">
        <v>0</v>
      </c>
      <c r="AC127" s="77">
        <v>0</v>
      </c>
      <c r="AD127" s="75"/>
      <c r="AE127" s="75" t="b">
        <v>0</v>
      </c>
      <c r="AF127" s="80">
        <v>0</v>
      </c>
      <c r="AG127" s="76">
        <v>0</v>
      </c>
      <c r="AH127" s="75"/>
      <c r="AI127" s="78">
        <v>105380526</v>
      </c>
      <c r="AJ127" s="75" t="s">
        <v>35</v>
      </c>
      <c r="AK127" s="75" t="s">
        <v>8082</v>
      </c>
      <c r="AL127" s="75" t="s">
        <v>35</v>
      </c>
      <c r="AM127" s="79">
        <v>0</v>
      </c>
      <c r="AN127" s="75" t="s">
        <v>37</v>
      </c>
      <c r="AO127" s="79">
        <v>0</v>
      </c>
      <c r="AP127" s="76"/>
      <c r="AQ127" s="76"/>
      <c r="AR127" s="77"/>
      <c r="AS127" s="78">
        <v>0</v>
      </c>
      <c r="AT127" s="75"/>
      <c r="AU127" s="77"/>
      <c r="AV127" s="75"/>
      <c r="AW127" s="75"/>
      <c r="AX127" s="78"/>
      <c r="AY127" s="78"/>
      <c r="AZ127" s="78"/>
      <c r="BA127" s="78"/>
      <c r="BB127" s="75"/>
      <c r="BC127" s="75"/>
      <c r="BD127" s="75"/>
      <c r="BE127" s="76"/>
      <c r="BF127" s="75"/>
      <c r="BG127" s="75"/>
      <c r="BH127" s="79"/>
    </row>
    <row r="128" spans="1:60" x14ac:dyDescent="0.25">
      <c r="A128" s="75" t="s">
        <v>8342</v>
      </c>
      <c r="B128" s="75" t="s">
        <v>8343</v>
      </c>
      <c r="C128" s="75" t="s">
        <v>8342</v>
      </c>
      <c r="D128" s="75" t="s">
        <v>8342</v>
      </c>
      <c r="E128" s="75"/>
      <c r="F128" s="75"/>
      <c r="G128" s="75" t="s">
        <v>8343</v>
      </c>
      <c r="H128" s="75" t="s">
        <v>8343</v>
      </c>
      <c r="I128" s="75" t="s">
        <v>8321</v>
      </c>
      <c r="J128" s="75"/>
      <c r="K128" s="76">
        <v>0</v>
      </c>
      <c r="L128" s="75"/>
      <c r="M128" s="75" t="s">
        <v>8075</v>
      </c>
      <c r="N128" s="75" t="s">
        <v>1858</v>
      </c>
      <c r="O128" s="75" t="s">
        <v>1859</v>
      </c>
      <c r="P128" s="75" t="s">
        <v>1854</v>
      </c>
      <c r="Q128" s="75" t="s">
        <v>1854</v>
      </c>
      <c r="R128" s="75" t="s">
        <v>1854</v>
      </c>
      <c r="S128" s="75" t="s">
        <v>1854</v>
      </c>
      <c r="T128" s="77">
        <v>0</v>
      </c>
      <c r="U128" s="78">
        <v>0</v>
      </c>
      <c r="V128" s="78">
        <v>9772000</v>
      </c>
      <c r="W128" s="78">
        <v>0</v>
      </c>
      <c r="X128" s="78">
        <v>0</v>
      </c>
      <c r="Y128" s="78">
        <v>0</v>
      </c>
      <c r="Z128" s="78">
        <v>0</v>
      </c>
      <c r="AA128" s="79">
        <v>0</v>
      </c>
      <c r="AB128" s="77">
        <v>0</v>
      </c>
      <c r="AC128" s="77">
        <v>0</v>
      </c>
      <c r="AD128" s="75"/>
      <c r="AE128" s="75" t="b">
        <v>0</v>
      </c>
      <c r="AF128" s="80">
        <v>0</v>
      </c>
      <c r="AG128" s="76">
        <v>-8</v>
      </c>
      <c r="AH128" s="75"/>
      <c r="AI128" s="78">
        <v>71824200</v>
      </c>
      <c r="AJ128" s="75" t="s">
        <v>35</v>
      </c>
      <c r="AK128" s="75" t="s">
        <v>8082</v>
      </c>
      <c r="AL128" s="75" t="s">
        <v>35</v>
      </c>
      <c r="AM128" s="79">
        <v>0</v>
      </c>
      <c r="AN128" s="75" t="s">
        <v>37</v>
      </c>
      <c r="AO128" s="79">
        <v>0</v>
      </c>
      <c r="AP128" s="76"/>
      <c r="AQ128" s="76"/>
      <c r="AR128" s="77"/>
      <c r="AS128" s="78">
        <v>0</v>
      </c>
      <c r="AT128" s="75"/>
      <c r="AU128" s="77"/>
      <c r="AV128" s="75"/>
      <c r="AW128" s="75"/>
      <c r="AX128" s="78"/>
      <c r="AY128" s="78"/>
      <c r="AZ128" s="78"/>
      <c r="BA128" s="78"/>
      <c r="BB128" s="75"/>
      <c r="BC128" s="75"/>
      <c r="BD128" s="75"/>
      <c r="BE128" s="76"/>
      <c r="BF128" s="75"/>
      <c r="BG128" s="75"/>
      <c r="BH128" s="79"/>
    </row>
    <row r="129" spans="1:60" x14ac:dyDescent="0.25">
      <c r="A129" s="75" t="s">
        <v>8344</v>
      </c>
      <c r="B129" s="75" t="s">
        <v>8345</v>
      </c>
      <c r="C129" s="75" t="s">
        <v>8344</v>
      </c>
      <c r="D129" s="75" t="s">
        <v>8344</v>
      </c>
      <c r="E129" s="75"/>
      <c r="F129" s="75"/>
      <c r="G129" s="75" t="s">
        <v>8345</v>
      </c>
      <c r="H129" s="75" t="s">
        <v>8345</v>
      </c>
      <c r="I129" s="75"/>
      <c r="J129" s="75"/>
      <c r="K129" s="76">
        <v>0</v>
      </c>
      <c r="L129" s="75"/>
      <c r="M129" s="75"/>
      <c r="N129" s="75"/>
      <c r="O129" s="75" t="s">
        <v>1859</v>
      </c>
      <c r="P129" s="75" t="s">
        <v>8346</v>
      </c>
      <c r="Q129" s="75"/>
      <c r="R129" s="75"/>
      <c r="S129" s="75"/>
      <c r="T129" s="77">
        <v>0</v>
      </c>
      <c r="U129" s="78">
        <v>0</v>
      </c>
      <c r="V129" s="78">
        <v>0</v>
      </c>
      <c r="W129" s="78">
        <v>0</v>
      </c>
      <c r="X129" s="78">
        <v>0</v>
      </c>
      <c r="Y129" s="78">
        <v>0</v>
      </c>
      <c r="Z129" s="78">
        <v>0</v>
      </c>
      <c r="AA129" s="79">
        <v>0</v>
      </c>
      <c r="AB129" s="77">
        <v>0</v>
      </c>
      <c r="AC129" s="77">
        <v>0</v>
      </c>
      <c r="AD129" s="75"/>
      <c r="AE129" s="75" t="b">
        <v>0</v>
      </c>
      <c r="AF129" s="80">
        <v>0</v>
      </c>
      <c r="AG129" s="76">
        <v>0</v>
      </c>
      <c r="AH129" s="75"/>
      <c r="AI129" s="78">
        <v>0</v>
      </c>
      <c r="AJ129" s="75" t="s">
        <v>8265</v>
      </c>
      <c r="AK129" s="75" t="s">
        <v>8082</v>
      </c>
      <c r="AL129" s="75" t="s">
        <v>35</v>
      </c>
      <c r="AM129" s="79">
        <v>0</v>
      </c>
      <c r="AN129" s="75"/>
      <c r="AO129" s="79">
        <v>0</v>
      </c>
      <c r="AP129" s="76"/>
      <c r="AQ129" s="76"/>
      <c r="AR129" s="77"/>
      <c r="AS129" s="78">
        <v>0</v>
      </c>
      <c r="AT129" s="75"/>
      <c r="AU129" s="77"/>
      <c r="AV129" s="75"/>
      <c r="AW129" s="75"/>
      <c r="AX129" s="78"/>
      <c r="AY129" s="78"/>
      <c r="AZ129" s="78"/>
      <c r="BA129" s="78"/>
      <c r="BB129" s="75"/>
      <c r="BC129" s="75"/>
      <c r="BD129" s="75"/>
      <c r="BE129" s="76"/>
      <c r="BF129" s="75"/>
      <c r="BG129" s="75"/>
      <c r="BH129" s="79"/>
    </row>
    <row r="130" spans="1:60" x14ac:dyDescent="0.25">
      <c r="A130" s="75" t="s">
        <v>8347</v>
      </c>
      <c r="B130" s="75" t="s">
        <v>8348</v>
      </c>
      <c r="C130" s="75" t="s">
        <v>8347</v>
      </c>
      <c r="D130" s="75" t="s">
        <v>8347</v>
      </c>
      <c r="E130" s="75"/>
      <c r="F130" s="75"/>
      <c r="G130" s="75" t="s">
        <v>8348</v>
      </c>
      <c r="H130" s="75" t="s">
        <v>8348</v>
      </c>
      <c r="I130" s="75" t="s">
        <v>8092</v>
      </c>
      <c r="J130" s="75"/>
      <c r="K130" s="76">
        <v>0</v>
      </c>
      <c r="L130" s="75"/>
      <c r="M130" s="75"/>
      <c r="N130" s="75" t="s">
        <v>1858</v>
      </c>
      <c r="O130" s="75" t="s">
        <v>1859</v>
      </c>
      <c r="P130" s="75" t="s">
        <v>1854</v>
      </c>
      <c r="Q130" s="75" t="s">
        <v>1854</v>
      </c>
      <c r="R130" s="75" t="s">
        <v>1854</v>
      </c>
      <c r="S130" s="75" t="s">
        <v>1854</v>
      </c>
      <c r="T130" s="77">
        <v>0</v>
      </c>
      <c r="U130" s="78">
        <v>0</v>
      </c>
      <c r="V130" s="78">
        <v>0</v>
      </c>
      <c r="W130" s="78">
        <v>0</v>
      </c>
      <c r="X130" s="78">
        <v>0</v>
      </c>
      <c r="Y130" s="78">
        <v>0</v>
      </c>
      <c r="Z130" s="78">
        <v>0</v>
      </c>
      <c r="AA130" s="79">
        <v>0</v>
      </c>
      <c r="AB130" s="77">
        <v>0</v>
      </c>
      <c r="AC130" s="77">
        <v>0</v>
      </c>
      <c r="AD130" s="75"/>
      <c r="AE130" s="75" t="b">
        <v>0</v>
      </c>
      <c r="AF130" s="80">
        <v>0</v>
      </c>
      <c r="AG130" s="76">
        <v>-150</v>
      </c>
      <c r="AH130" s="75"/>
      <c r="AI130" s="78">
        <v>25380000</v>
      </c>
      <c r="AJ130" s="75" t="s">
        <v>8076</v>
      </c>
      <c r="AK130" s="75" t="s">
        <v>8077</v>
      </c>
      <c r="AL130" s="75" t="s">
        <v>35</v>
      </c>
      <c r="AM130" s="79">
        <v>0</v>
      </c>
      <c r="AN130" s="75" t="s">
        <v>37</v>
      </c>
      <c r="AO130" s="79">
        <v>0</v>
      </c>
      <c r="AP130" s="76"/>
      <c r="AQ130" s="76"/>
      <c r="AR130" s="77"/>
      <c r="AS130" s="78">
        <v>0</v>
      </c>
      <c r="AT130" s="75"/>
      <c r="AU130" s="77"/>
      <c r="AV130" s="75"/>
      <c r="AW130" s="75"/>
      <c r="AX130" s="78"/>
      <c r="AY130" s="78"/>
      <c r="AZ130" s="78"/>
      <c r="BA130" s="78"/>
      <c r="BB130" s="75"/>
      <c r="BC130" s="75"/>
      <c r="BD130" s="75"/>
      <c r="BE130" s="76"/>
      <c r="BF130" s="75"/>
      <c r="BG130" s="75"/>
      <c r="BH130" s="79"/>
    </row>
    <row r="131" spans="1:60" x14ac:dyDescent="0.25">
      <c r="A131" s="75" t="s">
        <v>8349</v>
      </c>
      <c r="B131" s="75" t="s">
        <v>8350</v>
      </c>
      <c r="C131" s="75" t="s">
        <v>8349</v>
      </c>
      <c r="D131" s="75" t="s">
        <v>8349</v>
      </c>
      <c r="E131" s="75" t="s">
        <v>8351</v>
      </c>
      <c r="F131" s="75" t="s">
        <v>8350</v>
      </c>
      <c r="G131" s="75" t="s">
        <v>8350</v>
      </c>
      <c r="H131" s="75" t="s">
        <v>8350</v>
      </c>
      <c r="I131" s="75" t="s">
        <v>8074</v>
      </c>
      <c r="J131" s="75"/>
      <c r="K131" s="76">
        <v>0</v>
      </c>
      <c r="L131" s="75"/>
      <c r="M131" s="75" t="s">
        <v>8075</v>
      </c>
      <c r="N131" s="75" t="s">
        <v>1858</v>
      </c>
      <c r="O131" s="75" t="s">
        <v>1859</v>
      </c>
      <c r="P131" s="75" t="s">
        <v>1854</v>
      </c>
      <c r="Q131" s="75" t="s">
        <v>1854</v>
      </c>
      <c r="R131" s="75" t="s">
        <v>1854</v>
      </c>
      <c r="S131" s="75" t="s">
        <v>1854</v>
      </c>
      <c r="T131" s="77">
        <v>0</v>
      </c>
      <c r="U131" s="78">
        <v>0</v>
      </c>
      <c r="V131" s="78">
        <v>0</v>
      </c>
      <c r="W131" s="78">
        <v>932960000</v>
      </c>
      <c r="X131" s="78">
        <v>0</v>
      </c>
      <c r="Y131" s="78">
        <v>0</v>
      </c>
      <c r="Z131" s="78">
        <v>0</v>
      </c>
      <c r="AA131" s="79">
        <v>0</v>
      </c>
      <c r="AB131" s="77">
        <v>0</v>
      </c>
      <c r="AC131" s="77">
        <v>0</v>
      </c>
      <c r="AD131" s="75"/>
      <c r="AE131" s="75" t="b">
        <v>0</v>
      </c>
      <c r="AF131" s="80">
        <v>0</v>
      </c>
      <c r="AG131" s="76">
        <v>0</v>
      </c>
      <c r="AH131" s="75"/>
      <c r="AI131" s="78">
        <v>0</v>
      </c>
      <c r="AJ131" s="75" t="s">
        <v>8076</v>
      </c>
      <c r="AK131" s="75" t="s">
        <v>8077</v>
      </c>
      <c r="AL131" s="75" t="s">
        <v>35</v>
      </c>
      <c r="AM131" s="79">
        <v>0</v>
      </c>
      <c r="AN131" s="75" t="s">
        <v>37</v>
      </c>
      <c r="AO131" s="79">
        <v>0</v>
      </c>
      <c r="AP131" s="76"/>
      <c r="AQ131" s="76"/>
      <c r="AR131" s="77"/>
      <c r="AS131" s="78">
        <v>0</v>
      </c>
      <c r="AT131" s="75"/>
      <c r="AU131" s="77"/>
      <c r="AV131" s="75"/>
      <c r="AW131" s="75"/>
      <c r="AX131" s="78"/>
      <c r="AY131" s="78"/>
      <c r="AZ131" s="78"/>
      <c r="BA131" s="78"/>
      <c r="BB131" s="75"/>
      <c r="BC131" s="75"/>
      <c r="BD131" s="75"/>
      <c r="BE131" s="76"/>
      <c r="BF131" s="75"/>
      <c r="BG131" s="75"/>
      <c r="BH131" s="79"/>
    </row>
    <row r="132" spans="1:60" x14ac:dyDescent="0.25">
      <c r="A132" s="75" t="s">
        <v>8352</v>
      </c>
      <c r="B132" s="75" t="s">
        <v>8353</v>
      </c>
      <c r="C132" s="75" t="s">
        <v>8352</v>
      </c>
      <c r="D132" s="75" t="s">
        <v>8352</v>
      </c>
      <c r="E132" s="75"/>
      <c r="F132" s="75"/>
      <c r="G132" s="75" t="s">
        <v>8353</v>
      </c>
      <c r="H132" s="75" t="s">
        <v>8353</v>
      </c>
      <c r="I132" s="75" t="s">
        <v>8321</v>
      </c>
      <c r="J132" s="75"/>
      <c r="K132" s="76">
        <v>0</v>
      </c>
      <c r="L132" s="75"/>
      <c r="M132" s="75" t="s">
        <v>8075</v>
      </c>
      <c r="N132" s="75" t="s">
        <v>1858</v>
      </c>
      <c r="O132" s="75" t="s">
        <v>1859</v>
      </c>
      <c r="P132" s="75" t="s">
        <v>1854</v>
      </c>
      <c r="Q132" s="75" t="s">
        <v>1854</v>
      </c>
      <c r="R132" s="75" t="s">
        <v>1854</v>
      </c>
      <c r="S132" s="75" t="s">
        <v>1854</v>
      </c>
      <c r="T132" s="77">
        <v>0</v>
      </c>
      <c r="U132" s="78">
        <v>0</v>
      </c>
      <c r="V132" s="78">
        <v>702243000</v>
      </c>
      <c r="W132" s="78">
        <v>0</v>
      </c>
      <c r="X132" s="78">
        <v>0</v>
      </c>
      <c r="Y132" s="78">
        <v>0</v>
      </c>
      <c r="Z132" s="78">
        <v>0</v>
      </c>
      <c r="AA132" s="79">
        <v>0</v>
      </c>
      <c r="AB132" s="77">
        <v>0</v>
      </c>
      <c r="AC132" s="77">
        <v>0</v>
      </c>
      <c r="AD132" s="75"/>
      <c r="AE132" s="75" t="b">
        <v>0</v>
      </c>
      <c r="AF132" s="80">
        <v>0</v>
      </c>
      <c r="AG132" s="76">
        <v>0</v>
      </c>
      <c r="AH132" s="75"/>
      <c r="AI132" s="78">
        <v>0</v>
      </c>
      <c r="AJ132" s="75" t="s">
        <v>8076</v>
      </c>
      <c r="AK132" s="75" t="s">
        <v>8077</v>
      </c>
      <c r="AL132" s="75" t="s">
        <v>35</v>
      </c>
      <c r="AM132" s="79">
        <v>0</v>
      </c>
      <c r="AN132" s="75" t="s">
        <v>37</v>
      </c>
      <c r="AO132" s="79">
        <v>0</v>
      </c>
      <c r="AP132" s="76"/>
      <c r="AQ132" s="76"/>
      <c r="AR132" s="77"/>
      <c r="AS132" s="78">
        <v>0</v>
      </c>
      <c r="AT132" s="75"/>
      <c r="AU132" s="77"/>
      <c r="AV132" s="75"/>
      <c r="AW132" s="75"/>
      <c r="AX132" s="78"/>
      <c r="AY132" s="78"/>
      <c r="AZ132" s="78"/>
      <c r="BA132" s="78"/>
      <c r="BB132" s="75"/>
      <c r="BC132" s="75"/>
      <c r="BD132" s="75"/>
      <c r="BE132" s="76"/>
      <c r="BF132" s="75"/>
      <c r="BG132" s="75"/>
      <c r="BH132" s="79"/>
    </row>
    <row r="133" spans="1:60" x14ac:dyDescent="0.25">
      <c r="A133" s="75" t="s">
        <v>8354</v>
      </c>
      <c r="B133" s="75" t="s">
        <v>8355</v>
      </c>
      <c r="C133" s="75" t="s">
        <v>8354</v>
      </c>
      <c r="D133" s="75" t="s">
        <v>8354</v>
      </c>
      <c r="E133" s="75"/>
      <c r="F133" s="75"/>
      <c r="G133" s="75" t="s">
        <v>8355</v>
      </c>
      <c r="H133" s="75" t="s">
        <v>8355</v>
      </c>
      <c r="I133" s="75" t="s">
        <v>8321</v>
      </c>
      <c r="J133" s="75"/>
      <c r="K133" s="76">
        <v>0</v>
      </c>
      <c r="L133" s="75"/>
      <c r="M133" s="75" t="s">
        <v>8075</v>
      </c>
      <c r="N133" s="75" t="s">
        <v>1858</v>
      </c>
      <c r="O133" s="75" t="s">
        <v>1859</v>
      </c>
      <c r="P133" s="75" t="s">
        <v>1854</v>
      </c>
      <c r="Q133" s="75" t="s">
        <v>1854</v>
      </c>
      <c r="R133" s="75" t="s">
        <v>1854</v>
      </c>
      <c r="S133" s="75" t="s">
        <v>1854</v>
      </c>
      <c r="T133" s="77">
        <v>0</v>
      </c>
      <c r="U133" s="78">
        <v>0</v>
      </c>
      <c r="V133" s="78">
        <v>702243000</v>
      </c>
      <c r="W133" s="78">
        <v>0</v>
      </c>
      <c r="X133" s="78">
        <v>0</v>
      </c>
      <c r="Y133" s="78">
        <v>0</v>
      </c>
      <c r="Z133" s="78">
        <v>0</v>
      </c>
      <c r="AA133" s="79">
        <v>0</v>
      </c>
      <c r="AB133" s="77">
        <v>0</v>
      </c>
      <c r="AC133" s="77">
        <v>0</v>
      </c>
      <c r="AD133" s="75"/>
      <c r="AE133" s="75" t="b">
        <v>0</v>
      </c>
      <c r="AF133" s="80">
        <v>0</v>
      </c>
      <c r="AG133" s="76">
        <v>0</v>
      </c>
      <c r="AH133" s="75"/>
      <c r="AI133" s="78">
        <v>0</v>
      </c>
      <c r="AJ133" s="75" t="s">
        <v>8076</v>
      </c>
      <c r="AK133" s="75" t="s">
        <v>8077</v>
      </c>
      <c r="AL133" s="75" t="s">
        <v>35</v>
      </c>
      <c r="AM133" s="79">
        <v>0</v>
      </c>
      <c r="AN133" s="75" t="s">
        <v>37</v>
      </c>
      <c r="AO133" s="79">
        <v>0</v>
      </c>
      <c r="AP133" s="76"/>
      <c r="AQ133" s="76"/>
      <c r="AR133" s="77"/>
      <c r="AS133" s="78">
        <v>0</v>
      </c>
      <c r="AT133" s="75"/>
      <c r="AU133" s="77"/>
      <c r="AV133" s="75"/>
      <c r="AW133" s="75"/>
      <c r="AX133" s="78"/>
      <c r="AY133" s="78"/>
      <c r="AZ133" s="78"/>
      <c r="BA133" s="78"/>
      <c r="BB133" s="75"/>
      <c r="BC133" s="75"/>
      <c r="BD133" s="75"/>
      <c r="BE133" s="76"/>
      <c r="BF133" s="75"/>
      <c r="BG133" s="75"/>
      <c r="BH133" s="79"/>
    </row>
    <row r="134" spans="1:60" x14ac:dyDescent="0.25">
      <c r="A134" s="75" t="s">
        <v>8356</v>
      </c>
      <c r="B134" s="75" t="s">
        <v>8357</v>
      </c>
      <c r="C134" s="75" t="s">
        <v>8356</v>
      </c>
      <c r="D134" s="75" t="s">
        <v>8356</v>
      </c>
      <c r="E134" s="75"/>
      <c r="F134" s="75"/>
      <c r="G134" s="75" t="s">
        <v>8357</v>
      </c>
      <c r="H134" s="75" t="s">
        <v>8357</v>
      </c>
      <c r="I134" s="75" t="s">
        <v>8074</v>
      </c>
      <c r="J134" s="75"/>
      <c r="K134" s="76">
        <v>0</v>
      </c>
      <c r="L134" s="75"/>
      <c r="M134" s="75" t="s">
        <v>8075</v>
      </c>
      <c r="N134" s="75" t="s">
        <v>1858</v>
      </c>
      <c r="O134" s="75" t="s">
        <v>1859</v>
      </c>
      <c r="P134" s="75" t="s">
        <v>1854</v>
      </c>
      <c r="Q134" s="75" t="s">
        <v>1854</v>
      </c>
      <c r="R134" s="75" t="s">
        <v>1854</v>
      </c>
      <c r="S134" s="75" t="s">
        <v>1854</v>
      </c>
      <c r="T134" s="77">
        <v>0</v>
      </c>
      <c r="U134" s="78">
        <v>0</v>
      </c>
      <c r="V134" s="78">
        <v>505000000</v>
      </c>
      <c r="W134" s="78">
        <v>0</v>
      </c>
      <c r="X134" s="78">
        <v>0</v>
      </c>
      <c r="Y134" s="78">
        <v>0</v>
      </c>
      <c r="Z134" s="78">
        <v>0</v>
      </c>
      <c r="AA134" s="79">
        <v>0</v>
      </c>
      <c r="AB134" s="77">
        <v>0</v>
      </c>
      <c r="AC134" s="77">
        <v>0</v>
      </c>
      <c r="AD134" s="75"/>
      <c r="AE134" s="75" t="b">
        <v>0</v>
      </c>
      <c r="AF134" s="80">
        <v>0</v>
      </c>
      <c r="AG134" s="76">
        <v>0</v>
      </c>
      <c r="AH134" s="75"/>
      <c r="AI134" s="78">
        <v>1010000000</v>
      </c>
      <c r="AJ134" s="75" t="s">
        <v>35</v>
      </c>
      <c r="AK134" s="75" t="s">
        <v>8082</v>
      </c>
      <c r="AL134" s="75" t="s">
        <v>35</v>
      </c>
      <c r="AM134" s="79">
        <v>0</v>
      </c>
      <c r="AN134" s="75" t="s">
        <v>37</v>
      </c>
      <c r="AO134" s="79">
        <v>0</v>
      </c>
      <c r="AP134" s="76"/>
      <c r="AQ134" s="76"/>
      <c r="AR134" s="77"/>
      <c r="AS134" s="78">
        <v>0</v>
      </c>
      <c r="AT134" s="75"/>
      <c r="AU134" s="77"/>
      <c r="AV134" s="75"/>
      <c r="AW134" s="75"/>
      <c r="AX134" s="78"/>
      <c r="AY134" s="78"/>
      <c r="AZ134" s="78"/>
      <c r="BA134" s="78"/>
      <c r="BB134" s="75"/>
      <c r="BC134" s="75"/>
      <c r="BD134" s="75"/>
      <c r="BE134" s="76"/>
      <c r="BF134" s="75"/>
      <c r="BG134" s="75"/>
      <c r="BH134" s="79"/>
    </row>
    <row r="135" spans="1:60" x14ac:dyDescent="0.25">
      <c r="A135" s="75" t="s">
        <v>8358</v>
      </c>
      <c r="B135" s="75" t="s">
        <v>8359</v>
      </c>
      <c r="C135" s="75" t="s">
        <v>8358</v>
      </c>
      <c r="D135" s="75" t="s">
        <v>8358</v>
      </c>
      <c r="E135" s="75"/>
      <c r="F135" s="75" t="s">
        <v>8360</v>
      </c>
      <c r="G135" s="75" t="s">
        <v>8359</v>
      </c>
      <c r="H135" s="75" t="s">
        <v>8359</v>
      </c>
      <c r="I135" s="75" t="s">
        <v>8074</v>
      </c>
      <c r="J135" s="75"/>
      <c r="K135" s="76">
        <v>0</v>
      </c>
      <c r="L135" s="75"/>
      <c r="M135" s="75" t="s">
        <v>8075</v>
      </c>
      <c r="N135" s="75" t="s">
        <v>1858</v>
      </c>
      <c r="O135" s="75" t="s">
        <v>1859</v>
      </c>
      <c r="P135" s="75" t="s">
        <v>1854</v>
      </c>
      <c r="Q135" s="75" t="s">
        <v>1854</v>
      </c>
      <c r="R135" s="75" t="s">
        <v>1854</v>
      </c>
      <c r="S135" s="75" t="s">
        <v>1854</v>
      </c>
      <c r="T135" s="77">
        <v>0</v>
      </c>
      <c r="U135" s="78">
        <v>0</v>
      </c>
      <c r="V135" s="78">
        <v>90000000</v>
      </c>
      <c r="W135" s="78">
        <v>0</v>
      </c>
      <c r="X135" s="78">
        <v>0</v>
      </c>
      <c r="Y135" s="78">
        <v>0</v>
      </c>
      <c r="Z135" s="78">
        <v>0</v>
      </c>
      <c r="AA135" s="79">
        <v>0</v>
      </c>
      <c r="AB135" s="77">
        <v>0</v>
      </c>
      <c r="AC135" s="77">
        <v>0</v>
      </c>
      <c r="AD135" s="75"/>
      <c r="AE135" s="75" t="b">
        <v>0</v>
      </c>
      <c r="AF135" s="80">
        <v>0</v>
      </c>
      <c r="AG135" s="76">
        <v>0</v>
      </c>
      <c r="AH135" s="75"/>
      <c r="AI135" s="78">
        <v>0</v>
      </c>
      <c r="AJ135" s="75" t="s">
        <v>35</v>
      </c>
      <c r="AK135" s="75" t="s">
        <v>8082</v>
      </c>
      <c r="AL135" s="75" t="s">
        <v>35</v>
      </c>
      <c r="AM135" s="79">
        <v>0</v>
      </c>
      <c r="AN135" s="75" t="s">
        <v>37</v>
      </c>
      <c r="AO135" s="79">
        <v>0</v>
      </c>
      <c r="AP135" s="76"/>
      <c r="AQ135" s="76"/>
      <c r="AR135" s="77"/>
      <c r="AS135" s="78">
        <v>0</v>
      </c>
      <c r="AT135" s="75"/>
      <c r="AU135" s="77"/>
      <c r="AV135" s="75"/>
      <c r="AW135" s="75"/>
      <c r="AX135" s="78"/>
      <c r="AY135" s="78"/>
      <c r="AZ135" s="78"/>
      <c r="BA135" s="78"/>
      <c r="BB135" s="75"/>
      <c r="BC135" s="75"/>
      <c r="BD135" s="75"/>
      <c r="BE135" s="76"/>
      <c r="BF135" s="75"/>
      <c r="BG135" s="75"/>
      <c r="BH135" s="79"/>
    </row>
    <row r="136" spans="1:60" x14ac:dyDescent="0.25">
      <c r="A136" s="75" t="s">
        <v>8361</v>
      </c>
      <c r="B136" s="75" t="s">
        <v>8362</v>
      </c>
      <c r="C136" s="75" t="s">
        <v>8361</v>
      </c>
      <c r="D136" s="75" t="s">
        <v>8361</v>
      </c>
      <c r="E136" s="75" t="s">
        <v>8351</v>
      </c>
      <c r="F136" s="75"/>
      <c r="G136" s="75" t="s">
        <v>8362</v>
      </c>
      <c r="H136" s="75" t="s">
        <v>8362</v>
      </c>
      <c r="I136" s="75" t="s">
        <v>8074</v>
      </c>
      <c r="J136" s="75"/>
      <c r="K136" s="76">
        <v>0</v>
      </c>
      <c r="L136" s="75"/>
      <c r="M136" s="75" t="s">
        <v>8075</v>
      </c>
      <c r="N136" s="75" t="s">
        <v>1858</v>
      </c>
      <c r="O136" s="75" t="s">
        <v>1859</v>
      </c>
      <c r="P136" s="75" t="s">
        <v>1854</v>
      </c>
      <c r="Q136" s="75" t="s">
        <v>1854</v>
      </c>
      <c r="R136" s="75" t="s">
        <v>1854</v>
      </c>
      <c r="S136" s="75" t="s">
        <v>1854</v>
      </c>
      <c r="T136" s="77">
        <v>0</v>
      </c>
      <c r="U136" s="78">
        <v>0</v>
      </c>
      <c r="V136" s="78">
        <v>4972984000</v>
      </c>
      <c r="W136" s="78">
        <v>0</v>
      </c>
      <c r="X136" s="78">
        <v>0</v>
      </c>
      <c r="Y136" s="78">
        <v>0</v>
      </c>
      <c r="Z136" s="78">
        <v>0</v>
      </c>
      <c r="AA136" s="79">
        <v>0</v>
      </c>
      <c r="AB136" s="77">
        <v>0</v>
      </c>
      <c r="AC136" s="77">
        <v>0</v>
      </c>
      <c r="AD136" s="75"/>
      <c r="AE136" s="75" t="b">
        <v>0</v>
      </c>
      <c r="AF136" s="80">
        <v>0</v>
      </c>
      <c r="AG136" s="76">
        <v>0</v>
      </c>
      <c r="AH136" s="75"/>
      <c r="AI136" s="78">
        <v>0</v>
      </c>
      <c r="AJ136" s="75" t="s">
        <v>35</v>
      </c>
      <c r="AK136" s="75" t="s">
        <v>8082</v>
      </c>
      <c r="AL136" s="75" t="s">
        <v>35</v>
      </c>
      <c r="AM136" s="79">
        <v>0</v>
      </c>
      <c r="AN136" s="75" t="s">
        <v>37</v>
      </c>
      <c r="AO136" s="79">
        <v>0</v>
      </c>
      <c r="AP136" s="76"/>
      <c r="AQ136" s="76"/>
      <c r="AR136" s="77"/>
      <c r="AS136" s="78">
        <v>0</v>
      </c>
      <c r="AT136" s="75"/>
      <c r="AU136" s="77"/>
      <c r="AV136" s="75"/>
      <c r="AW136" s="75"/>
      <c r="AX136" s="78"/>
      <c r="AY136" s="78"/>
      <c r="AZ136" s="78"/>
      <c r="BA136" s="78"/>
      <c r="BB136" s="75"/>
      <c r="BC136" s="75"/>
      <c r="BD136" s="75"/>
      <c r="BE136" s="76"/>
      <c r="BF136" s="75"/>
      <c r="BG136" s="75"/>
      <c r="BH136" s="79"/>
    </row>
    <row r="137" spans="1:60" x14ac:dyDescent="0.25">
      <c r="A137" s="75" t="s">
        <v>8363</v>
      </c>
      <c r="B137" s="75" t="s">
        <v>8364</v>
      </c>
      <c r="C137" s="75" t="s">
        <v>8363</v>
      </c>
      <c r="D137" s="75" t="s">
        <v>8363</v>
      </c>
      <c r="E137" s="75"/>
      <c r="F137" s="75"/>
      <c r="G137" s="75" t="s">
        <v>8364</v>
      </c>
      <c r="H137" s="75" t="s">
        <v>8364</v>
      </c>
      <c r="I137" s="75" t="s">
        <v>8255</v>
      </c>
      <c r="J137" s="75"/>
      <c r="K137" s="76">
        <v>0</v>
      </c>
      <c r="L137" s="75"/>
      <c r="M137" s="75" t="s">
        <v>8365</v>
      </c>
      <c r="N137" s="75" t="s">
        <v>1858</v>
      </c>
      <c r="O137" s="75" t="s">
        <v>1859</v>
      </c>
      <c r="P137" s="75" t="s">
        <v>1854</v>
      </c>
      <c r="Q137" s="75" t="s">
        <v>1854</v>
      </c>
      <c r="R137" s="75" t="s">
        <v>1854</v>
      </c>
      <c r="S137" s="75" t="s">
        <v>1854</v>
      </c>
      <c r="T137" s="77">
        <v>0</v>
      </c>
      <c r="U137" s="78">
        <v>0</v>
      </c>
      <c r="V137" s="78">
        <v>4985116060</v>
      </c>
      <c r="W137" s="78">
        <v>7412350000</v>
      </c>
      <c r="X137" s="78">
        <v>0</v>
      </c>
      <c r="Y137" s="78">
        <v>0</v>
      </c>
      <c r="Z137" s="78">
        <v>0</v>
      </c>
      <c r="AA137" s="79">
        <v>0</v>
      </c>
      <c r="AB137" s="77">
        <v>0</v>
      </c>
      <c r="AC137" s="77">
        <v>0</v>
      </c>
      <c r="AD137" s="75"/>
      <c r="AE137" s="75" t="b">
        <v>0</v>
      </c>
      <c r="AF137" s="80">
        <v>0</v>
      </c>
      <c r="AG137" s="76">
        <v>0</v>
      </c>
      <c r="AH137" s="75"/>
      <c r="AI137" s="78">
        <v>4985116060</v>
      </c>
      <c r="AJ137" s="75" t="s">
        <v>8156</v>
      </c>
      <c r="AK137" s="75" t="s">
        <v>8082</v>
      </c>
      <c r="AL137" s="75" t="s">
        <v>35</v>
      </c>
      <c r="AM137" s="79">
        <v>0</v>
      </c>
      <c r="AN137" s="75" t="s">
        <v>37</v>
      </c>
      <c r="AO137" s="79">
        <v>0</v>
      </c>
      <c r="AP137" s="76"/>
      <c r="AQ137" s="76"/>
      <c r="AR137" s="77"/>
      <c r="AS137" s="78">
        <v>0</v>
      </c>
      <c r="AT137" s="75"/>
      <c r="AU137" s="77"/>
      <c r="AV137" s="75"/>
      <c r="AW137" s="75"/>
      <c r="AX137" s="78"/>
      <c r="AY137" s="78"/>
      <c r="AZ137" s="78"/>
      <c r="BA137" s="78"/>
      <c r="BB137" s="75"/>
      <c r="BC137" s="75"/>
      <c r="BD137" s="75"/>
      <c r="BE137" s="76"/>
      <c r="BF137" s="75"/>
      <c r="BG137" s="75"/>
      <c r="BH137" s="79"/>
    </row>
    <row r="138" spans="1:60" x14ac:dyDescent="0.25">
      <c r="A138" s="75" t="s">
        <v>8366</v>
      </c>
      <c r="B138" s="75" t="s">
        <v>8367</v>
      </c>
      <c r="C138" s="75" t="s">
        <v>8366</v>
      </c>
      <c r="D138" s="75" t="s">
        <v>8366</v>
      </c>
      <c r="E138" s="75"/>
      <c r="F138" s="75" t="s">
        <v>8368</v>
      </c>
      <c r="G138" s="75" t="s">
        <v>8367</v>
      </c>
      <c r="H138" s="75" t="s">
        <v>8367</v>
      </c>
      <c r="I138" s="75" t="s">
        <v>8074</v>
      </c>
      <c r="J138" s="75"/>
      <c r="K138" s="76">
        <v>0</v>
      </c>
      <c r="L138" s="75"/>
      <c r="M138" s="75" t="s">
        <v>8075</v>
      </c>
      <c r="N138" s="75" t="s">
        <v>1858</v>
      </c>
      <c r="O138" s="75" t="s">
        <v>1859</v>
      </c>
      <c r="P138" s="75" t="s">
        <v>1854</v>
      </c>
      <c r="Q138" s="75" t="s">
        <v>1854</v>
      </c>
      <c r="R138" s="75" t="s">
        <v>1854</v>
      </c>
      <c r="S138" s="75" t="s">
        <v>1854</v>
      </c>
      <c r="T138" s="77">
        <v>0</v>
      </c>
      <c r="U138" s="78">
        <v>0</v>
      </c>
      <c r="V138" s="78">
        <v>530000000</v>
      </c>
      <c r="W138" s="78">
        <v>0</v>
      </c>
      <c r="X138" s="78">
        <v>0</v>
      </c>
      <c r="Y138" s="78">
        <v>0</v>
      </c>
      <c r="Z138" s="78">
        <v>0</v>
      </c>
      <c r="AA138" s="79">
        <v>0</v>
      </c>
      <c r="AB138" s="77">
        <v>0</v>
      </c>
      <c r="AC138" s="77">
        <v>0</v>
      </c>
      <c r="AD138" s="75"/>
      <c r="AE138" s="75" t="b">
        <v>0</v>
      </c>
      <c r="AF138" s="80">
        <v>0</v>
      </c>
      <c r="AG138" s="76">
        <v>1</v>
      </c>
      <c r="AH138" s="75"/>
      <c r="AI138" s="78">
        <v>530000000</v>
      </c>
      <c r="AJ138" s="75" t="s">
        <v>35</v>
      </c>
      <c r="AK138" s="75" t="s">
        <v>8082</v>
      </c>
      <c r="AL138" s="75" t="s">
        <v>35</v>
      </c>
      <c r="AM138" s="79">
        <v>0</v>
      </c>
      <c r="AN138" s="75" t="s">
        <v>37</v>
      </c>
      <c r="AO138" s="79">
        <v>0</v>
      </c>
      <c r="AP138" s="76"/>
      <c r="AQ138" s="76"/>
      <c r="AR138" s="77"/>
      <c r="AS138" s="78">
        <v>0</v>
      </c>
      <c r="AT138" s="75"/>
      <c r="AU138" s="77"/>
      <c r="AV138" s="75"/>
      <c r="AW138" s="75"/>
      <c r="AX138" s="78"/>
      <c r="AY138" s="78"/>
      <c r="AZ138" s="78"/>
      <c r="BA138" s="78"/>
      <c r="BB138" s="75"/>
      <c r="BC138" s="75"/>
      <c r="BD138" s="75"/>
      <c r="BE138" s="76"/>
      <c r="BF138" s="75"/>
      <c r="BG138" s="75"/>
      <c r="BH138" s="79"/>
    </row>
    <row r="139" spans="1:60" x14ac:dyDescent="0.25">
      <c r="A139" s="75" t="s">
        <v>8369</v>
      </c>
      <c r="B139" s="75" t="s">
        <v>8370</v>
      </c>
      <c r="C139" s="75" t="s">
        <v>8369</v>
      </c>
      <c r="D139" s="75" t="s">
        <v>8369</v>
      </c>
      <c r="E139" s="75"/>
      <c r="F139" s="75"/>
      <c r="G139" s="75" t="s">
        <v>8370</v>
      </c>
      <c r="H139" s="75" t="s">
        <v>8370</v>
      </c>
      <c r="I139" s="75" t="s">
        <v>8371</v>
      </c>
      <c r="J139" s="75"/>
      <c r="K139" s="76">
        <v>0</v>
      </c>
      <c r="L139" s="75"/>
      <c r="M139" s="75"/>
      <c r="N139" s="75"/>
      <c r="O139" s="75" t="s">
        <v>8081</v>
      </c>
      <c r="P139" s="75" t="s">
        <v>8372</v>
      </c>
      <c r="Q139" s="75" t="s">
        <v>8372</v>
      </c>
      <c r="R139" s="75" t="s">
        <v>8372</v>
      </c>
      <c r="S139" s="75" t="s">
        <v>8372</v>
      </c>
      <c r="T139" s="77">
        <v>0</v>
      </c>
      <c r="U139" s="78">
        <v>0</v>
      </c>
      <c r="V139" s="78">
        <v>17000000</v>
      </c>
      <c r="W139" s="78">
        <v>0</v>
      </c>
      <c r="X139" s="78">
        <v>0</v>
      </c>
      <c r="Y139" s="78">
        <v>0</v>
      </c>
      <c r="Z139" s="78">
        <v>0</v>
      </c>
      <c r="AA139" s="79">
        <v>0</v>
      </c>
      <c r="AB139" s="77"/>
      <c r="AC139" s="77"/>
      <c r="AD139" s="75"/>
      <c r="AE139" s="75" t="b">
        <v>0</v>
      </c>
      <c r="AF139" s="80">
        <v>0</v>
      </c>
      <c r="AG139" s="76">
        <v>0</v>
      </c>
      <c r="AH139" s="75"/>
      <c r="AI139" s="78">
        <v>0</v>
      </c>
      <c r="AJ139" s="75" t="s">
        <v>35</v>
      </c>
      <c r="AK139" s="75" t="s">
        <v>8082</v>
      </c>
      <c r="AL139" s="75" t="s">
        <v>35</v>
      </c>
      <c r="AM139" s="79">
        <v>0</v>
      </c>
      <c r="AN139" s="75" t="s">
        <v>37</v>
      </c>
      <c r="AO139" s="79">
        <v>0</v>
      </c>
      <c r="AP139" s="76"/>
      <c r="AQ139" s="76"/>
      <c r="AR139" s="77">
        <v>0</v>
      </c>
      <c r="AS139" s="78"/>
      <c r="AT139" s="75"/>
      <c r="AU139" s="77"/>
      <c r="AV139" s="75"/>
      <c r="AW139" s="75"/>
      <c r="AX139" s="78"/>
      <c r="AY139" s="78"/>
      <c r="AZ139" s="78"/>
      <c r="BA139" s="78"/>
      <c r="BB139" s="75"/>
      <c r="BC139" s="75"/>
      <c r="BD139" s="75"/>
      <c r="BE139" s="76"/>
      <c r="BF139" s="75"/>
      <c r="BG139" s="75"/>
      <c r="BH139" s="79"/>
    </row>
    <row r="140" spans="1:60" x14ac:dyDescent="0.25">
      <c r="A140" s="75" t="s">
        <v>8373</v>
      </c>
      <c r="B140" s="75" t="s">
        <v>8374</v>
      </c>
      <c r="C140" s="75" t="s">
        <v>8373</v>
      </c>
      <c r="D140" s="75" t="s">
        <v>8373</v>
      </c>
      <c r="E140" s="75"/>
      <c r="F140" s="75"/>
      <c r="G140" s="75" t="s">
        <v>8374</v>
      </c>
      <c r="H140" s="75" t="s">
        <v>8374</v>
      </c>
      <c r="I140" s="75" t="s">
        <v>8120</v>
      </c>
      <c r="J140" s="75"/>
      <c r="K140" s="76">
        <v>0</v>
      </c>
      <c r="L140" s="75"/>
      <c r="M140" s="75"/>
      <c r="N140" s="75" t="s">
        <v>1858</v>
      </c>
      <c r="O140" s="75" t="s">
        <v>1859</v>
      </c>
      <c r="P140" s="75" t="s">
        <v>1854</v>
      </c>
      <c r="Q140" s="75" t="s">
        <v>1854</v>
      </c>
      <c r="R140" s="75" t="s">
        <v>1854</v>
      </c>
      <c r="S140" s="75" t="s">
        <v>1854</v>
      </c>
      <c r="T140" s="77">
        <v>0</v>
      </c>
      <c r="U140" s="78">
        <v>0</v>
      </c>
      <c r="V140" s="78">
        <v>0</v>
      </c>
      <c r="W140" s="78">
        <v>0</v>
      </c>
      <c r="X140" s="78">
        <v>0</v>
      </c>
      <c r="Y140" s="78">
        <v>0</v>
      </c>
      <c r="Z140" s="78">
        <v>0</v>
      </c>
      <c r="AA140" s="79">
        <v>0</v>
      </c>
      <c r="AB140" s="77">
        <v>0</v>
      </c>
      <c r="AC140" s="77">
        <v>0</v>
      </c>
      <c r="AD140" s="75"/>
      <c r="AE140" s="75" t="b">
        <v>0</v>
      </c>
      <c r="AF140" s="80">
        <v>0</v>
      </c>
      <c r="AG140" s="76">
        <v>7</v>
      </c>
      <c r="AH140" s="75"/>
      <c r="AI140" s="78">
        <v>0</v>
      </c>
      <c r="AJ140" s="75" t="s">
        <v>8076</v>
      </c>
      <c r="AK140" s="75" t="s">
        <v>8077</v>
      </c>
      <c r="AL140" s="75" t="s">
        <v>35</v>
      </c>
      <c r="AM140" s="79">
        <v>0</v>
      </c>
      <c r="AN140" s="75" t="s">
        <v>37</v>
      </c>
      <c r="AO140" s="79">
        <v>0</v>
      </c>
      <c r="AP140" s="76"/>
      <c r="AQ140" s="76"/>
      <c r="AR140" s="77"/>
      <c r="AS140" s="78">
        <v>0</v>
      </c>
      <c r="AT140" s="75"/>
      <c r="AU140" s="77"/>
      <c r="AV140" s="75"/>
      <c r="AW140" s="75"/>
      <c r="AX140" s="78"/>
      <c r="AY140" s="78"/>
      <c r="AZ140" s="78"/>
      <c r="BA140" s="78"/>
      <c r="BB140" s="75"/>
      <c r="BC140" s="75"/>
      <c r="BD140" s="75"/>
      <c r="BE140" s="76"/>
      <c r="BF140" s="75"/>
      <c r="BG140" s="75"/>
      <c r="BH140" s="79"/>
    </row>
    <row r="141" spans="1:60" x14ac:dyDescent="0.25">
      <c r="A141" s="75" t="s">
        <v>1537</v>
      </c>
      <c r="B141" s="75" t="s">
        <v>8375</v>
      </c>
      <c r="C141" s="75" t="s">
        <v>1537</v>
      </c>
      <c r="D141" s="75" t="s">
        <v>1537</v>
      </c>
      <c r="E141" s="75" t="s">
        <v>8091</v>
      </c>
      <c r="F141" s="75"/>
      <c r="G141" s="75" t="s">
        <v>8375</v>
      </c>
      <c r="H141" s="75" t="s">
        <v>8375</v>
      </c>
      <c r="I141" s="75" t="s">
        <v>8092</v>
      </c>
      <c r="J141" s="75"/>
      <c r="K141" s="76">
        <v>0</v>
      </c>
      <c r="L141" s="75"/>
      <c r="M141" s="75"/>
      <c r="N141" s="75" t="s">
        <v>1858</v>
      </c>
      <c r="O141" s="75" t="s">
        <v>1859</v>
      </c>
      <c r="P141" s="75" t="s">
        <v>1854</v>
      </c>
      <c r="Q141" s="75" t="s">
        <v>1854</v>
      </c>
      <c r="R141" s="75" t="s">
        <v>1854</v>
      </c>
      <c r="S141" s="75" t="s">
        <v>1854</v>
      </c>
      <c r="T141" s="77">
        <v>0</v>
      </c>
      <c r="U141" s="78">
        <v>0</v>
      </c>
      <c r="V141" s="78">
        <v>28565</v>
      </c>
      <c r="W141" s="78">
        <v>46000</v>
      </c>
      <c r="X141" s="78">
        <v>57273</v>
      </c>
      <c r="Y141" s="78">
        <v>37720</v>
      </c>
      <c r="Z141" s="78">
        <v>46000</v>
      </c>
      <c r="AA141" s="79">
        <v>0</v>
      </c>
      <c r="AB141" s="77">
        <v>0</v>
      </c>
      <c r="AC141" s="77">
        <v>0</v>
      </c>
      <c r="AD141" s="75"/>
      <c r="AE141" s="75" t="b">
        <v>0</v>
      </c>
      <c r="AF141" s="80">
        <v>0</v>
      </c>
      <c r="AG141" s="76">
        <v>13150</v>
      </c>
      <c r="AH141" s="75"/>
      <c r="AI141" s="78">
        <v>2771319170</v>
      </c>
      <c r="AJ141" s="75" t="s">
        <v>8076</v>
      </c>
      <c r="AK141" s="75" t="s">
        <v>8077</v>
      </c>
      <c r="AL141" s="75" t="s">
        <v>35</v>
      </c>
      <c r="AM141" s="79">
        <v>0</v>
      </c>
      <c r="AN141" s="75" t="s">
        <v>37</v>
      </c>
      <c r="AO141" s="79">
        <v>1</v>
      </c>
      <c r="AP141" s="76"/>
      <c r="AQ141" s="76"/>
      <c r="AR141" s="77"/>
      <c r="AS141" s="78">
        <v>0</v>
      </c>
      <c r="AT141" s="75"/>
      <c r="AU141" s="77"/>
      <c r="AV141" s="75"/>
      <c r="AW141" s="75"/>
      <c r="AX141" s="78"/>
      <c r="AY141" s="78"/>
      <c r="AZ141" s="78"/>
      <c r="BA141" s="78"/>
      <c r="BB141" s="75"/>
      <c r="BC141" s="75"/>
      <c r="BD141" s="75"/>
      <c r="BE141" s="76"/>
      <c r="BF141" s="75"/>
      <c r="BG141" s="75"/>
      <c r="BH141" s="79"/>
    </row>
    <row r="142" spans="1:60" x14ac:dyDescent="0.25">
      <c r="A142" s="75" t="s">
        <v>8376</v>
      </c>
      <c r="B142" s="75" t="s">
        <v>8377</v>
      </c>
      <c r="C142" s="75" t="s">
        <v>8376</v>
      </c>
      <c r="D142" s="75" t="s">
        <v>8376</v>
      </c>
      <c r="E142" s="75"/>
      <c r="F142" s="75"/>
      <c r="G142" s="75" t="s">
        <v>8377</v>
      </c>
      <c r="H142" s="75" t="s">
        <v>8377</v>
      </c>
      <c r="I142" s="75" t="s">
        <v>8120</v>
      </c>
      <c r="J142" s="75"/>
      <c r="K142" s="76">
        <v>0</v>
      </c>
      <c r="L142" s="75"/>
      <c r="M142" s="75"/>
      <c r="N142" s="75" t="s">
        <v>1858</v>
      </c>
      <c r="O142" s="75" t="s">
        <v>1859</v>
      </c>
      <c r="P142" s="75" t="s">
        <v>1854</v>
      </c>
      <c r="Q142" s="75" t="s">
        <v>1854</v>
      </c>
      <c r="R142" s="75" t="s">
        <v>1854</v>
      </c>
      <c r="S142" s="75" t="s">
        <v>1854</v>
      </c>
      <c r="T142" s="77">
        <v>0</v>
      </c>
      <c r="U142" s="78">
        <v>0</v>
      </c>
      <c r="V142" s="78">
        <v>34000</v>
      </c>
      <c r="W142" s="78">
        <v>0</v>
      </c>
      <c r="X142" s="78">
        <v>0</v>
      </c>
      <c r="Y142" s="78">
        <v>0</v>
      </c>
      <c r="Z142" s="78">
        <v>0</v>
      </c>
      <c r="AA142" s="79">
        <v>0</v>
      </c>
      <c r="AB142" s="77">
        <v>0</v>
      </c>
      <c r="AC142" s="77">
        <v>0</v>
      </c>
      <c r="AD142" s="75"/>
      <c r="AE142" s="75" t="b">
        <v>0</v>
      </c>
      <c r="AF142" s="80">
        <v>0</v>
      </c>
      <c r="AG142" s="76">
        <v>0</v>
      </c>
      <c r="AH142" s="75"/>
      <c r="AI142" s="78">
        <v>0</v>
      </c>
      <c r="AJ142" s="75" t="s">
        <v>35</v>
      </c>
      <c r="AK142" s="75" t="s">
        <v>8082</v>
      </c>
      <c r="AL142" s="75" t="s">
        <v>35</v>
      </c>
      <c r="AM142" s="79">
        <v>0</v>
      </c>
      <c r="AN142" s="75" t="s">
        <v>37</v>
      </c>
      <c r="AO142" s="79">
        <v>0</v>
      </c>
      <c r="AP142" s="76"/>
      <c r="AQ142" s="76"/>
      <c r="AR142" s="77"/>
      <c r="AS142" s="78">
        <v>0</v>
      </c>
      <c r="AT142" s="75"/>
      <c r="AU142" s="77"/>
      <c r="AV142" s="75"/>
      <c r="AW142" s="75"/>
      <c r="AX142" s="78"/>
      <c r="AY142" s="78"/>
      <c r="AZ142" s="78"/>
      <c r="BA142" s="78"/>
      <c r="BB142" s="75"/>
      <c r="BC142" s="75"/>
      <c r="BD142" s="75"/>
      <c r="BE142" s="76"/>
      <c r="BF142" s="75"/>
      <c r="BG142" s="75"/>
      <c r="BH142" s="79"/>
    </row>
    <row r="143" spans="1:60" x14ac:dyDescent="0.25">
      <c r="A143" s="75" t="s">
        <v>8378</v>
      </c>
      <c r="B143" s="75" t="s">
        <v>8379</v>
      </c>
      <c r="C143" s="75" t="s">
        <v>8378</v>
      </c>
      <c r="D143" s="75" t="s">
        <v>8378</v>
      </c>
      <c r="E143" s="75" t="s">
        <v>8091</v>
      </c>
      <c r="F143" s="75"/>
      <c r="G143" s="75" t="s">
        <v>8379</v>
      </c>
      <c r="H143" s="75" t="s">
        <v>8379</v>
      </c>
      <c r="I143" s="75" t="s">
        <v>8092</v>
      </c>
      <c r="J143" s="75"/>
      <c r="K143" s="76">
        <v>0</v>
      </c>
      <c r="L143" s="75"/>
      <c r="M143" s="75"/>
      <c r="N143" s="75" t="s">
        <v>1858</v>
      </c>
      <c r="O143" s="75" t="s">
        <v>1859</v>
      </c>
      <c r="P143" s="75" t="s">
        <v>1854</v>
      </c>
      <c r="Q143" s="75" t="s">
        <v>1854</v>
      </c>
      <c r="R143" s="75" t="s">
        <v>1854</v>
      </c>
      <c r="S143" s="75" t="s">
        <v>1854</v>
      </c>
      <c r="T143" s="77">
        <v>0</v>
      </c>
      <c r="U143" s="78">
        <v>0</v>
      </c>
      <c r="V143" s="78">
        <v>57130</v>
      </c>
      <c r="W143" s="78">
        <v>92000</v>
      </c>
      <c r="X143" s="78">
        <v>92000</v>
      </c>
      <c r="Y143" s="78">
        <v>0</v>
      </c>
      <c r="Z143" s="78">
        <v>92000</v>
      </c>
      <c r="AA143" s="79">
        <v>0</v>
      </c>
      <c r="AB143" s="77">
        <v>0</v>
      </c>
      <c r="AC143" s="77">
        <v>0</v>
      </c>
      <c r="AD143" s="75"/>
      <c r="AE143" s="75" t="b">
        <v>0</v>
      </c>
      <c r="AF143" s="80">
        <v>0</v>
      </c>
      <c r="AG143" s="76">
        <v>9</v>
      </c>
      <c r="AH143" s="75"/>
      <c r="AI143" s="78">
        <v>25708500</v>
      </c>
      <c r="AJ143" s="75" t="s">
        <v>8076</v>
      </c>
      <c r="AK143" s="75" t="s">
        <v>8077</v>
      </c>
      <c r="AL143" s="75" t="s">
        <v>35</v>
      </c>
      <c r="AM143" s="79">
        <v>0</v>
      </c>
      <c r="AN143" s="75" t="s">
        <v>37</v>
      </c>
      <c r="AO143" s="79">
        <v>1</v>
      </c>
      <c r="AP143" s="76"/>
      <c r="AQ143" s="76"/>
      <c r="AR143" s="77"/>
      <c r="AS143" s="78">
        <v>0</v>
      </c>
      <c r="AT143" s="75"/>
      <c r="AU143" s="77"/>
      <c r="AV143" s="75"/>
      <c r="AW143" s="75"/>
      <c r="AX143" s="78"/>
      <c r="AY143" s="78"/>
      <c r="AZ143" s="78"/>
      <c r="BA143" s="78"/>
      <c r="BB143" s="75"/>
      <c r="BC143" s="75"/>
      <c r="BD143" s="75"/>
      <c r="BE143" s="76"/>
      <c r="BF143" s="75"/>
      <c r="BG143" s="75"/>
      <c r="BH143" s="79"/>
    </row>
    <row r="144" spans="1:60" x14ac:dyDescent="0.25">
      <c r="A144" s="75" t="s">
        <v>8380</v>
      </c>
      <c r="B144" s="75" t="s">
        <v>8381</v>
      </c>
      <c r="C144" s="75" t="s">
        <v>8380</v>
      </c>
      <c r="D144" s="75" t="s">
        <v>8380</v>
      </c>
      <c r="E144" s="75"/>
      <c r="F144" s="75"/>
      <c r="G144" s="75" t="s">
        <v>8381</v>
      </c>
      <c r="H144" s="75" t="s">
        <v>8381</v>
      </c>
      <c r="I144" s="75" t="s">
        <v>8092</v>
      </c>
      <c r="J144" s="75"/>
      <c r="K144" s="76">
        <v>0</v>
      </c>
      <c r="L144" s="75"/>
      <c r="M144" s="75" t="s">
        <v>8075</v>
      </c>
      <c r="N144" s="75" t="s">
        <v>1858</v>
      </c>
      <c r="O144" s="75" t="s">
        <v>1859</v>
      </c>
      <c r="P144" s="75" t="s">
        <v>1854</v>
      </c>
      <c r="Q144" s="75" t="s">
        <v>1854</v>
      </c>
      <c r="R144" s="75" t="s">
        <v>1854</v>
      </c>
      <c r="S144" s="75" t="s">
        <v>1854</v>
      </c>
      <c r="T144" s="77">
        <v>0</v>
      </c>
      <c r="U144" s="78">
        <v>0</v>
      </c>
      <c r="V144" s="78">
        <v>0</v>
      </c>
      <c r="W144" s="78">
        <v>0</v>
      </c>
      <c r="X144" s="78">
        <v>0</v>
      </c>
      <c r="Y144" s="78">
        <v>0</v>
      </c>
      <c r="Z144" s="78">
        <v>0</v>
      </c>
      <c r="AA144" s="79">
        <v>0</v>
      </c>
      <c r="AB144" s="77">
        <v>0</v>
      </c>
      <c r="AC144" s="77">
        <v>0</v>
      </c>
      <c r="AD144" s="75"/>
      <c r="AE144" s="75" t="b">
        <v>0</v>
      </c>
      <c r="AF144" s="80">
        <v>0</v>
      </c>
      <c r="AG144" s="76">
        <v>-9</v>
      </c>
      <c r="AH144" s="75"/>
      <c r="AI144" s="78">
        <v>0</v>
      </c>
      <c r="AJ144" s="75" t="s">
        <v>35</v>
      </c>
      <c r="AK144" s="75" t="s">
        <v>8082</v>
      </c>
      <c r="AL144" s="75" t="s">
        <v>35</v>
      </c>
      <c r="AM144" s="79">
        <v>0</v>
      </c>
      <c r="AN144" s="75" t="s">
        <v>37</v>
      </c>
      <c r="AO144" s="79">
        <v>0</v>
      </c>
      <c r="AP144" s="76"/>
      <c r="AQ144" s="76"/>
      <c r="AR144" s="77"/>
      <c r="AS144" s="78">
        <v>0</v>
      </c>
      <c r="AT144" s="75"/>
      <c r="AU144" s="77"/>
      <c r="AV144" s="75"/>
      <c r="AW144" s="75"/>
      <c r="AX144" s="78"/>
      <c r="AY144" s="78"/>
      <c r="AZ144" s="78"/>
      <c r="BA144" s="78"/>
      <c r="BB144" s="75"/>
      <c r="BC144" s="75"/>
      <c r="BD144" s="75"/>
      <c r="BE144" s="76"/>
      <c r="BF144" s="75"/>
      <c r="BG144" s="75"/>
      <c r="BH144" s="79"/>
    </row>
    <row r="145" spans="1:60" x14ac:dyDescent="0.25">
      <c r="A145" s="75" t="s">
        <v>8382</v>
      </c>
      <c r="B145" s="75" t="s">
        <v>8383</v>
      </c>
      <c r="C145" s="75" t="s">
        <v>8382</v>
      </c>
      <c r="D145" s="75" t="s">
        <v>8382</v>
      </c>
      <c r="E145" s="75"/>
      <c r="F145" s="75"/>
      <c r="G145" s="75" t="s">
        <v>8383</v>
      </c>
      <c r="H145" s="75" t="s">
        <v>8383</v>
      </c>
      <c r="I145" s="75" t="s">
        <v>8092</v>
      </c>
      <c r="J145" s="75"/>
      <c r="K145" s="76">
        <v>0</v>
      </c>
      <c r="L145" s="75"/>
      <c r="M145" s="75" t="s">
        <v>8075</v>
      </c>
      <c r="N145" s="75" t="s">
        <v>1858</v>
      </c>
      <c r="O145" s="75" t="s">
        <v>1859</v>
      </c>
      <c r="P145" s="75" t="s">
        <v>1854</v>
      </c>
      <c r="Q145" s="75" t="s">
        <v>1854</v>
      </c>
      <c r="R145" s="75" t="s">
        <v>1854</v>
      </c>
      <c r="S145" s="75" t="s">
        <v>1854</v>
      </c>
      <c r="T145" s="77">
        <v>0</v>
      </c>
      <c r="U145" s="78">
        <v>0</v>
      </c>
      <c r="V145" s="78">
        <v>0</v>
      </c>
      <c r="W145" s="78">
        <v>0</v>
      </c>
      <c r="X145" s="78">
        <v>0</v>
      </c>
      <c r="Y145" s="78">
        <v>0</v>
      </c>
      <c r="Z145" s="78">
        <v>0</v>
      </c>
      <c r="AA145" s="79">
        <v>0</v>
      </c>
      <c r="AB145" s="77">
        <v>0</v>
      </c>
      <c r="AC145" s="77">
        <v>0</v>
      </c>
      <c r="AD145" s="75"/>
      <c r="AE145" s="75" t="b">
        <v>0</v>
      </c>
      <c r="AF145" s="80">
        <v>0</v>
      </c>
      <c r="AG145" s="76">
        <v>-24</v>
      </c>
      <c r="AH145" s="75"/>
      <c r="AI145" s="78">
        <v>0</v>
      </c>
      <c r="AJ145" s="75" t="s">
        <v>35</v>
      </c>
      <c r="AK145" s="75" t="s">
        <v>8082</v>
      </c>
      <c r="AL145" s="75" t="s">
        <v>35</v>
      </c>
      <c r="AM145" s="79">
        <v>0</v>
      </c>
      <c r="AN145" s="75" t="s">
        <v>37</v>
      </c>
      <c r="AO145" s="79">
        <v>0</v>
      </c>
      <c r="AP145" s="76"/>
      <c r="AQ145" s="76"/>
      <c r="AR145" s="77"/>
      <c r="AS145" s="78">
        <v>0</v>
      </c>
      <c r="AT145" s="75"/>
      <c r="AU145" s="77"/>
      <c r="AV145" s="75"/>
      <c r="AW145" s="75"/>
      <c r="AX145" s="78"/>
      <c r="AY145" s="78"/>
      <c r="AZ145" s="78"/>
      <c r="BA145" s="78"/>
      <c r="BB145" s="75"/>
      <c r="BC145" s="75"/>
      <c r="BD145" s="75"/>
      <c r="BE145" s="76"/>
      <c r="BF145" s="75"/>
      <c r="BG145" s="75"/>
      <c r="BH145" s="79"/>
    </row>
    <row r="146" spans="1:60" x14ac:dyDescent="0.25">
      <c r="A146" s="75" t="s">
        <v>8384</v>
      </c>
      <c r="B146" s="75" t="s">
        <v>8385</v>
      </c>
      <c r="C146" s="75" t="s">
        <v>8384</v>
      </c>
      <c r="D146" s="75" t="s">
        <v>8384</v>
      </c>
      <c r="E146" s="75" t="s">
        <v>8103</v>
      </c>
      <c r="F146" s="75"/>
      <c r="G146" s="75" t="s">
        <v>8385</v>
      </c>
      <c r="H146" s="75" t="s">
        <v>8385</v>
      </c>
      <c r="I146" s="75" t="s">
        <v>8104</v>
      </c>
      <c r="J146" s="75"/>
      <c r="K146" s="76">
        <v>0</v>
      </c>
      <c r="L146" s="75"/>
      <c r="M146" s="75"/>
      <c r="N146" s="75" t="s">
        <v>1858</v>
      </c>
      <c r="O146" s="75" t="s">
        <v>1859</v>
      </c>
      <c r="P146" s="75" t="s">
        <v>1854</v>
      </c>
      <c r="Q146" s="75" t="s">
        <v>1854</v>
      </c>
      <c r="R146" s="75" t="s">
        <v>1854</v>
      </c>
      <c r="S146" s="75" t="s">
        <v>1854</v>
      </c>
      <c r="T146" s="77">
        <v>0</v>
      </c>
      <c r="U146" s="78">
        <v>0</v>
      </c>
      <c r="V146" s="78">
        <v>380000</v>
      </c>
      <c r="W146" s="78">
        <v>505000</v>
      </c>
      <c r="X146" s="78">
        <v>372727</v>
      </c>
      <c r="Y146" s="78">
        <v>0</v>
      </c>
      <c r="Z146" s="78">
        <v>404545</v>
      </c>
      <c r="AA146" s="79">
        <v>0</v>
      </c>
      <c r="AB146" s="77">
        <v>0</v>
      </c>
      <c r="AC146" s="77">
        <v>0</v>
      </c>
      <c r="AD146" s="75"/>
      <c r="AE146" s="75" t="b">
        <v>0</v>
      </c>
      <c r="AF146" s="80">
        <v>0</v>
      </c>
      <c r="AG146" s="76">
        <v>75</v>
      </c>
      <c r="AH146" s="75"/>
      <c r="AI146" s="78">
        <v>149800000</v>
      </c>
      <c r="AJ146" s="75" t="s">
        <v>35</v>
      </c>
      <c r="AK146" s="75" t="s">
        <v>8114</v>
      </c>
      <c r="AL146" s="75" t="s">
        <v>35</v>
      </c>
      <c r="AM146" s="79">
        <v>0</v>
      </c>
      <c r="AN146" s="75" t="s">
        <v>37</v>
      </c>
      <c r="AO146" s="79">
        <v>0</v>
      </c>
      <c r="AP146" s="76"/>
      <c r="AQ146" s="76"/>
      <c r="AR146" s="77"/>
      <c r="AS146" s="78">
        <v>0</v>
      </c>
      <c r="AT146" s="75" t="s">
        <v>8105</v>
      </c>
      <c r="AU146" s="77">
        <v>12</v>
      </c>
      <c r="AV146" s="75" t="s">
        <v>8106</v>
      </c>
      <c r="AW146" s="75" t="s">
        <v>8386</v>
      </c>
      <c r="AX146" s="78">
        <v>42083.333333000002</v>
      </c>
      <c r="AY146" s="78">
        <v>31060.583332999999</v>
      </c>
      <c r="AZ146" s="78">
        <v>0</v>
      </c>
      <c r="BA146" s="78">
        <v>33712.083333000002</v>
      </c>
      <c r="BB146" s="75"/>
      <c r="BC146" s="75"/>
      <c r="BD146" s="75"/>
      <c r="BE146" s="76"/>
      <c r="BF146" s="75"/>
      <c r="BG146" s="75"/>
      <c r="BH146" s="79"/>
    </row>
    <row r="147" spans="1:60" x14ac:dyDescent="0.25">
      <c r="A147" s="75" t="s">
        <v>8387</v>
      </c>
      <c r="B147" s="75" t="s">
        <v>8388</v>
      </c>
      <c r="C147" s="75" t="s">
        <v>8387</v>
      </c>
      <c r="D147" s="75" t="s">
        <v>8387</v>
      </c>
      <c r="E147" s="75" t="s">
        <v>8103</v>
      </c>
      <c r="F147" s="75"/>
      <c r="G147" s="75" t="s">
        <v>8388</v>
      </c>
      <c r="H147" s="75" t="s">
        <v>8388</v>
      </c>
      <c r="I147" s="75" t="s">
        <v>8104</v>
      </c>
      <c r="J147" s="75"/>
      <c r="K147" s="76">
        <v>0</v>
      </c>
      <c r="L147" s="75"/>
      <c r="M147" s="75"/>
      <c r="N147" s="75" t="s">
        <v>1858</v>
      </c>
      <c r="O147" s="75" t="s">
        <v>1859</v>
      </c>
      <c r="P147" s="75" t="s">
        <v>1854</v>
      </c>
      <c r="Q147" s="75" t="s">
        <v>1854</v>
      </c>
      <c r="R147" s="75" t="s">
        <v>1854</v>
      </c>
      <c r="S147" s="75" t="s">
        <v>1854</v>
      </c>
      <c r="T147" s="77">
        <v>0</v>
      </c>
      <c r="U147" s="78">
        <v>0</v>
      </c>
      <c r="V147" s="78">
        <v>0</v>
      </c>
      <c r="W147" s="78">
        <v>426000</v>
      </c>
      <c r="X147" s="78">
        <v>500000</v>
      </c>
      <c r="Y147" s="78">
        <v>0</v>
      </c>
      <c r="Z147" s="78">
        <v>426000</v>
      </c>
      <c r="AA147" s="79">
        <v>0</v>
      </c>
      <c r="AB147" s="77">
        <v>0</v>
      </c>
      <c r="AC147" s="77">
        <v>0</v>
      </c>
      <c r="AD147" s="75"/>
      <c r="AE147" s="75" t="b">
        <v>0</v>
      </c>
      <c r="AF147" s="80">
        <v>0</v>
      </c>
      <c r="AG147" s="76">
        <v>0</v>
      </c>
      <c r="AH147" s="75"/>
      <c r="AI147" s="78">
        <v>0</v>
      </c>
      <c r="AJ147" s="75" t="s">
        <v>8076</v>
      </c>
      <c r="AK147" s="75" t="s">
        <v>8077</v>
      </c>
      <c r="AL147" s="75" t="s">
        <v>35</v>
      </c>
      <c r="AM147" s="79">
        <v>0</v>
      </c>
      <c r="AN147" s="75" t="s">
        <v>37</v>
      </c>
      <c r="AO147" s="79">
        <v>0</v>
      </c>
      <c r="AP147" s="76"/>
      <c r="AQ147" s="76"/>
      <c r="AR147" s="77"/>
      <c r="AS147" s="78">
        <v>0</v>
      </c>
      <c r="AT147" s="75" t="s">
        <v>8105</v>
      </c>
      <c r="AU147" s="77">
        <v>12</v>
      </c>
      <c r="AV147" s="75" t="s">
        <v>8106</v>
      </c>
      <c r="AW147" s="75" t="s">
        <v>8386</v>
      </c>
      <c r="AX147" s="78">
        <v>35500</v>
      </c>
      <c r="AY147" s="78">
        <v>41666.666665999997</v>
      </c>
      <c r="AZ147" s="78">
        <v>0</v>
      </c>
      <c r="BA147" s="78">
        <v>35500</v>
      </c>
      <c r="BB147" s="75"/>
      <c r="BC147" s="75"/>
      <c r="BD147" s="75"/>
      <c r="BE147" s="76"/>
      <c r="BF147" s="75"/>
      <c r="BG147" s="75"/>
      <c r="BH147" s="79"/>
    </row>
    <row r="148" spans="1:60" x14ac:dyDescent="0.25">
      <c r="A148" s="75" t="s">
        <v>8389</v>
      </c>
      <c r="B148" s="75" t="s">
        <v>8390</v>
      </c>
      <c r="C148" s="75" t="s">
        <v>8389</v>
      </c>
      <c r="D148" s="75" t="s">
        <v>8389</v>
      </c>
      <c r="E148" s="75" t="s">
        <v>8103</v>
      </c>
      <c r="F148" s="75"/>
      <c r="G148" s="75" t="s">
        <v>8390</v>
      </c>
      <c r="H148" s="75" t="s">
        <v>8390</v>
      </c>
      <c r="I148" s="75" t="s">
        <v>8104</v>
      </c>
      <c r="J148" s="75"/>
      <c r="K148" s="76">
        <v>0</v>
      </c>
      <c r="L148" s="75"/>
      <c r="M148" s="75"/>
      <c r="N148" s="75" t="s">
        <v>1858</v>
      </c>
      <c r="O148" s="75" t="s">
        <v>1859</v>
      </c>
      <c r="P148" s="75" t="s">
        <v>1854</v>
      </c>
      <c r="Q148" s="75" t="s">
        <v>1854</v>
      </c>
      <c r="R148" s="75" t="s">
        <v>1854</v>
      </c>
      <c r="S148" s="75" t="s">
        <v>1854</v>
      </c>
      <c r="T148" s="77">
        <v>0</v>
      </c>
      <c r="U148" s="78">
        <v>0</v>
      </c>
      <c r="V148" s="78">
        <v>280000</v>
      </c>
      <c r="W148" s="78">
        <v>370000</v>
      </c>
      <c r="X148" s="78">
        <v>333333</v>
      </c>
      <c r="Y148" s="78">
        <v>0</v>
      </c>
      <c r="Z148" s="78">
        <v>296297</v>
      </c>
      <c r="AA148" s="79">
        <v>0</v>
      </c>
      <c r="AB148" s="77">
        <v>0</v>
      </c>
      <c r="AC148" s="77">
        <v>0</v>
      </c>
      <c r="AD148" s="75"/>
      <c r="AE148" s="75" t="b">
        <v>0</v>
      </c>
      <c r="AF148" s="80">
        <v>0</v>
      </c>
      <c r="AG148" s="76">
        <v>-26</v>
      </c>
      <c r="AH148" s="75"/>
      <c r="AI148" s="78">
        <v>21636000</v>
      </c>
      <c r="AJ148" s="75" t="s">
        <v>35</v>
      </c>
      <c r="AK148" s="75" t="s">
        <v>8114</v>
      </c>
      <c r="AL148" s="75" t="s">
        <v>35</v>
      </c>
      <c r="AM148" s="79">
        <v>0</v>
      </c>
      <c r="AN148" s="75" t="s">
        <v>37</v>
      </c>
      <c r="AO148" s="79">
        <v>0</v>
      </c>
      <c r="AP148" s="76"/>
      <c r="AQ148" s="76"/>
      <c r="AR148" s="77"/>
      <c r="AS148" s="78">
        <v>0</v>
      </c>
      <c r="AT148" s="75" t="s">
        <v>8105</v>
      </c>
      <c r="AU148" s="77">
        <v>24</v>
      </c>
      <c r="AV148" s="75" t="s">
        <v>8106</v>
      </c>
      <c r="AW148" s="75" t="s">
        <v>8107</v>
      </c>
      <c r="AX148" s="78">
        <v>15416.666665999999</v>
      </c>
      <c r="AY148" s="78">
        <v>13888.875</v>
      </c>
      <c r="AZ148" s="78">
        <v>0</v>
      </c>
      <c r="BA148" s="78">
        <v>12345.708333</v>
      </c>
      <c r="BB148" s="75"/>
      <c r="BC148" s="75"/>
      <c r="BD148" s="75"/>
      <c r="BE148" s="76"/>
      <c r="BF148" s="75"/>
      <c r="BG148" s="75"/>
      <c r="BH148" s="79"/>
    </row>
    <row r="149" spans="1:60" x14ac:dyDescent="0.25">
      <c r="A149" s="75" t="s">
        <v>8391</v>
      </c>
      <c r="B149" s="75" t="s">
        <v>8392</v>
      </c>
      <c r="C149" s="75" t="s">
        <v>8391</v>
      </c>
      <c r="D149" s="75" t="s">
        <v>8391</v>
      </c>
      <c r="E149" s="75" t="s">
        <v>8103</v>
      </c>
      <c r="F149" s="75"/>
      <c r="G149" s="75" t="s">
        <v>8392</v>
      </c>
      <c r="H149" s="75" t="s">
        <v>8392</v>
      </c>
      <c r="I149" s="75" t="s">
        <v>8104</v>
      </c>
      <c r="J149" s="75"/>
      <c r="K149" s="76">
        <v>0</v>
      </c>
      <c r="L149" s="75"/>
      <c r="M149" s="75"/>
      <c r="N149" s="75" t="s">
        <v>1858</v>
      </c>
      <c r="O149" s="75" t="s">
        <v>1859</v>
      </c>
      <c r="P149" s="75" t="s">
        <v>1854</v>
      </c>
      <c r="Q149" s="75" t="s">
        <v>1854</v>
      </c>
      <c r="R149" s="75" t="s">
        <v>1854</v>
      </c>
      <c r="S149" s="75" t="s">
        <v>1854</v>
      </c>
      <c r="T149" s="77">
        <v>0</v>
      </c>
      <c r="U149" s="78">
        <v>0</v>
      </c>
      <c r="V149" s="78">
        <v>280000</v>
      </c>
      <c r="W149" s="78">
        <v>390000</v>
      </c>
      <c r="X149" s="78">
        <v>333333</v>
      </c>
      <c r="Y149" s="78">
        <v>0</v>
      </c>
      <c r="Z149" s="78">
        <v>296297</v>
      </c>
      <c r="AA149" s="79">
        <v>0</v>
      </c>
      <c r="AB149" s="77">
        <v>0</v>
      </c>
      <c r="AC149" s="77">
        <v>0</v>
      </c>
      <c r="AD149" s="75"/>
      <c r="AE149" s="75" t="b">
        <v>0</v>
      </c>
      <c r="AF149" s="80">
        <v>0</v>
      </c>
      <c r="AG149" s="76">
        <v>21</v>
      </c>
      <c r="AH149" s="75"/>
      <c r="AI149" s="78">
        <v>77928000</v>
      </c>
      <c r="AJ149" s="75" t="s">
        <v>35</v>
      </c>
      <c r="AK149" s="75" t="s">
        <v>8114</v>
      </c>
      <c r="AL149" s="75" t="s">
        <v>35</v>
      </c>
      <c r="AM149" s="79">
        <v>0</v>
      </c>
      <c r="AN149" s="75" t="s">
        <v>37</v>
      </c>
      <c r="AO149" s="79">
        <v>0</v>
      </c>
      <c r="AP149" s="76"/>
      <c r="AQ149" s="76"/>
      <c r="AR149" s="77"/>
      <c r="AS149" s="78">
        <v>0</v>
      </c>
      <c r="AT149" s="75" t="s">
        <v>8105</v>
      </c>
      <c r="AU149" s="77">
        <v>24</v>
      </c>
      <c r="AV149" s="75" t="s">
        <v>8106</v>
      </c>
      <c r="AW149" s="75" t="s">
        <v>8107</v>
      </c>
      <c r="AX149" s="78">
        <v>16250</v>
      </c>
      <c r="AY149" s="78">
        <v>13888.875</v>
      </c>
      <c r="AZ149" s="78">
        <v>0</v>
      </c>
      <c r="BA149" s="78">
        <v>12345.708333</v>
      </c>
      <c r="BB149" s="75"/>
      <c r="BC149" s="75"/>
      <c r="BD149" s="75"/>
      <c r="BE149" s="76"/>
      <c r="BF149" s="75"/>
      <c r="BG149" s="75"/>
      <c r="BH149" s="79"/>
    </row>
    <row r="150" spans="1:60" x14ac:dyDescent="0.25">
      <c r="A150" s="75" t="s">
        <v>8393</v>
      </c>
      <c r="B150" s="75" t="s">
        <v>8394</v>
      </c>
      <c r="C150" s="75" t="s">
        <v>8393</v>
      </c>
      <c r="D150" s="75" t="s">
        <v>8393</v>
      </c>
      <c r="E150" s="75" t="s">
        <v>8103</v>
      </c>
      <c r="F150" s="75"/>
      <c r="G150" s="75" t="s">
        <v>8394</v>
      </c>
      <c r="H150" s="75" t="s">
        <v>8394</v>
      </c>
      <c r="I150" s="75" t="s">
        <v>8104</v>
      </c>
      <c r="J150" s="75"/>
      <c r="K150" s="76">
        <v>0</v>
      </c>
      <c r="L150" s="75"/>
      <c r="M150" s="75"/>
      <c r="N150" s="75" t="s">
        <v>1858</v>
      </c>
      <c r="O150" s="75" t="s">
        <v>1859</v>
      </c>
      <c r="P150" s="75" t="s">
        <v>1854</v>
      </c>
      <c r="Q150" s="75" t="s">
        <v>1854</v>
      </c>
      <c r="R150" s="75" t="s">
        <v>1854</v>
      </c>
      <c r="S150" s="75" t="s">
        <v>1854</v>
      </c>
      <c r="T150" s="77">
        <v>0</v>
      </c>
      <c r="U150" s="78">
        <v>0</v>
      </c>
      <c r="V150" s="78">
        <v>280000</v>
      </c>
      <c r="W150" s="78">
        <v>370000</v>
      </c>
      <c r="X150" s="78">
        <v>333333</v>
      </c>
      <c r="Y150" s="78">
        <v>0</v>
      </c>
      <c r="Z150" s="78">
        <v>296297</v>
      </c>
      <c r="AA150" s="79">
        <v>0</v>
      </c>
      <c r="AB150" s="77">
        <v>0</v>
      </c>
      <c r="AC150" s="77">
        <v>0</v>
      </c>
      <c r="AD150" s="75"/>
      <c r="AE150" s="75" t="b">
        <v>0</v>
      </c>
      <c r="AF150" s="80">
        <v>0</v>
      </c>
      <c r="AG150" s="76">
        <v>15</v>
      </c>
      <c r="AH150" s="75"/>
      <c r="AI150" s="78">
        <v>42800000</v>
      </c>
      <c r="AJ150" s="75" t="s">
        <v>35</v>
      </c>
      <c r="AK150" s="75" t="s">
        <v>8114</v>
      </c>
      <c r="AL150" s="75" t="s">
        <v>35</v>
      </c>
      <c r="AM150" s="79">
        <v>0</v>
      </c>
      <c r="AN150" s="75" t="s">
        <v>37</v>
      </c>
      <c r="AO150" s="79">
        <v>0</v>
      </c>
      <c r="AP150" s="76"/>
      <c r="AQ150" s="76"/>
      <c r="AR150" s="77"/>
      <c r="AS150" s="78">
        <v>0</v>
      </c>
      <c r="AT150" s="75" t="s">
        <v>8105</v>
      </c>
      <c r="AU150" s="77">
        <v>24</v>
      </c>
      <c r="AV150" s="75" t="s">
        <v>8106</v>
      </c>
      <c r="AW150" s="75" t="s">
        <v>8107</v>
      </c>
      <c r="AX150" s="78">
        <v>15416.666665999999</v>
      </c>
      <c r="AY150" s="78">
        <v>13888.875</v>
      </c>
      <c r="AZ150" s="78">
        <v>0</v>
      </c>
      <c r="BA150" s="78">
        <v>12345.708333</v>
      </c>
      <c r="BB150" s="75"/>
      <c r="BC150" s="75"/>
      <c r="BD150" s="75"/>
      <c r="BE150" s="76"/>
      <c r="BF150" s="75"/>
      <c r="BG150" s="75"/>
      <c r="BH150" s="79"/>
    </row>
    <row r="151" spans="1:60" x14ac:dyDescent="0.25">
      <c r="A151" s="75" t="s">
        <v>8395</v>
      </c>
      <c r="B151" s="75" t="s">
        <v>8396</v>
      </c>
      <c r="C151" s="75" t="s">
        <v>8395</v>
      </c>
      <c r="D151" s="75" t="s">
        <v>8395</v>
      </c>
      <c r="E151" s="75" t="s">
        <v>8103</v>
      </c>
      <c r="F151" s="75"/>
      <c r="G151" s="75" t="s">
        <v>8396</v>
      </c>
      <c r="H151" s="75" t="s">
        <v>8396</v>
      </c>
      <c r="I151" s="75" t="s">
        <v>8104</v>
      </c>
      <c r="J151" s="75"/>
      <c r="K151" s="76">
        <v>0</v>
      </c>
      <c r="L151" s="75"/>
      <c r="M151" s="75"/>
      <c r="N151" s="75" t="s">
        <v>1858</v>
      </c>
      <c r="O151" s="75" t="s">
        <v>1859</v>
      </c>
      <c r="P151" s="75" t="s">
        <v>1854</v>
      </c>
      <c r="Q151" s="75" t="s">
        <v>1854</v>
      </c>
      <c r="R151" s="75" t="s">
        <v>1854</v>
      </c>
      <c r="S151" s="75" t="s">
        <v>1854</v>
      </c>
      <c r="T151" s="77">
        <v>0</v>
      </c>
      <c r="U151" s="78">
        <v>0</v>
      </c>
      <c r="V151" s="78">
        <v>0</v>
      </c>
      <c r="W151" s="78">
        <v>333333</v>
      </c>
      <c r="X151" s="78">
        <v>379630</v>
      </c>
      <c r="Y151" s="78">
        <v>0</v>
      </c>
      <c r="Z151" s="78">
        <v>333333</v>
      </c>
      <c r="AA151" s="79">
        <v>0</v>
      </c>
      <c r="AB151" s="77">
        <v>0</v>
      </c>
      <c r="AC151" s="77">
        <v>0</v>
      </c>
      <c r="AD151" s="75"/>
      <c r="AE151" s="75" t="b">
        <v>0</v>
      </c>
      <c r="AF151" s="80">
        <v>0</v>
      </c>
      <c r="AG151" s="76">
        <v>0</v>
      </c>
      <c r="AH151" s="75"/>
      <c r="AI151" s="78">
        <v>0</v>
      </c>
      <c r="AJ151" s="75" t="s">
        <v>8156</v>
      </c>
      <c r="AK151" s="75" t="s">
        <v>8114</v>
      </c>
      <c r="AL151" s="75" t="s">
        <v>35</v>
      </c>
      <c r="AM151" s="79">
        <v>0</v>
      </c>
      <c r="AN151" s="75" t="s">
        <v>37</v>
      </c>
      <c r="AO151" s="79">
        <v>0</v>
      </c>
      <c r="AP151" s="76"/>
      <c r="AQ151" s="76"/>
      <c r="AR151" s="77"/>
      <c r="AS151" s="78">
        <v>0</v>
      </c>
      <c r="AT151" s="75" t="s">
        <v>8105</v>
      </c>
      <c r="AU151" s="77">
        <v>24</v>
      </c>
      <c r="AV151" s="75" t="s">
        <v>8106</v>
      </c>
      <c r="AW151" s="75" t="s">
        <v>8107</v>
      </c>
      <c r="AX151" s="78">
        <v>13888.875</v>
      </c>
      <c r="AY151" s="78">
        <v>15817.916665999999</v>
      </c>
      <c r="AZ151" s="78">
        <v>0</v>
      </c>
      <c r="BA151" s="78">
        <v>13888.875</v>
      </c>
      <c r="BB151" s="75"/>
      <c r="BC151" s="75"/>
      <c r="BD151" s="75"/>
      <c r="BE151" s="76"/>
      <c r="BF151" s="75"/>
      <c r="BG151" s="75"/>
      <c r="BH151" s="79"/>
    </row>
    <row r="152" spans="1:60" x14ac:dyDescent="0.25">
      <c r="A152" s="75" t="s">
        <v>8397</v>
      </c>
      <c r="B152" s="75" t="s">
        <v>8398</v>
      </c>
      <c r="C152" s="75" t="s">
        <v>8397</v>
      </c>
      <c r="D152" s="75" t="s">
        <v>8397</v>
      </c>
      <c r="E152" s="75" t="s">
        <v>8103</v>
      </c>
      <c r="F152" s="75"/>
      <c r="G152" s="75" t="s">
        <v>8398</v>
      </c>
      <c r="H152" s="75" t="s">
        <v>8398</v>
      </c>
      <c r="I152" s="75" t="s">
        <v>8104</v>
      </c>
      <c r="J152" s="75"/>
      <c r="K152" s="76">
        <v>0</v>
      </c>
      <c r="L152" s="75"/>
      <c r="M152" s="75"/>
      <c r="N152" s="75" t="s">
        <v>1858</v>
      </c>
      <c r="O152" s="75" t="s">
        <v>1859</v>
      </c>
      <c r="P152" s="75" t="s">
        <v>1854</v>
      </c>
      <c r="Q152" s="75" t="s">
        <v>1854</v>
      </c>
      <c r="R152" s="75" t="s">
        <v>1854</v>
      </c>
      <c r="S152" s="75" t="s">
        <v>1854</v>
      </c>
      <c r="T152" s="77">
        <v>0</v>
      </c>
      <c r="U152" s="78">
        <v>0</v>
      </c>
      <c r="V152" s="78">
        <v>0</v>
      </c>
      <c r="W152" s="78">
        <v>486364</v>
      </c>
      <c r="X152" s="78">
        <v>0</v>
      </c>
      <c r="Y152" s="78">
        <v>0</v>
      </c>
      <c r="Z152" s="78">
        <v>0</v>
      </c>
      <c r="AA152" s="79">
        <v>0</v>
      </c>
      <c r="AB152" s="77">
        <v>0</v>
      </c>
      <c r="AC152" s="77">
        <v>0</v>
      </c>
      <c r="AD152" s="75"/>
      <c r="AE152" s="75" t="b">
        <v>0</v>
      </c>
      <c r="AF152" s="80">
        <v>1</v>
      </c>
      <c r="AG152" s="76">
        <v>0</v>
      </c>
      <c r="AH152" s="75"/>
      <c r="AI152" s="78">
        <v>0</v>
      </c>
      <c r="AJ152" s="75" t="s">
        <v>8156</v>
      </c>
      <c r="AK152" s="75" t="s">
        <v>8114</v>
      </c>
      <c r="AL152" s="75" t="s">
        <v>35</v>
      </c>
      <c r="AM152" s="79">
        <v>0</v>
      </c>
      <c r="AN152" s="75" t="s">
        <v>37</v>
      </c>
      <c r="AO152" s="79">
        <v>0</v>
      </c>
      <c r="AP152" s="76"/>
      <c r="AQ152" s="76"/>
      <c r="AR152" s="77"/>
      <c r="AS152" s="78">
        <v>0</v>
      </c>
      <c r="AT152" s="75" t="s">
        <v>8105</v>
      </c>
      <c r="AU152" s="77">
        <v>12</v>
      </c>
      <c r="AV152" s="75" t="s">
        <v>8106</v>
      </c>
      <c r="AW152" s="75" t="s">
        <v>8386</v>
      </c>
      <c r="AX152" s="78">
        <v>40530.333333000002</v>
      </c>
      <c r="AY152" s="78">
        <v>0</v>
      </c>
      <c r="AZ152" s="78">
        <v>0</v>
      </c>
      <c r="BA152" s="78">
        <v>0</v>
      </c>
      <c r="BB152" s="75"/>
      <c r="BC152" s="75"/>
      <c r="BD152" s="75"/>
      <c r="BE152" s="76"/>
      <c r="BF152" s="75"/>
      <c r="BG152" s="75"/>
      <c r="BH152" s="79"/>
    </row>
    <row r="153" spans="1:60" x14ac:dyDescent="0.25">
      <c r="A153" s="75" t="s">
        <v>8399</v>
      </c>
      <c r="B153" s="75" t="s">
        <v>8400</v>
      </c>
      <c r="C153" s="75" t="s">
        <v>8399</v>
      </c>
      <c r="D153" s="75" t="s">
        <v>8399</v>
      </c>
      <c r="E153" s="75"/>
      <c r="F153" s="75"/>
      <c r="G153" s="75" t="s">
        <v>8400</v>
      </c>
      <c r="H153" s="75" t="s">
        <v>8400</v>
      </c>
      <c r="I153" s="75" t="s">
        <v>8120</v>
      </c>
      <c r="J153" s="75"/>
      <c r="K153" s="76">
        <v>0</v>
      </c>
      <c r="L153" s="75"/>
      <c r="M153" s="75"/>
      <c r="N153" s="75"/>
      <c r="O153" s="75" t="s">
        <v>1859</v>
      </c>
      <c r="P153" s="75" t="s">
        <v>1854</v>
      </c>
      <c r="Q153" s="75" t="s">
        <v>1854</v>
      </c>
      <c r="R153" s="75" t="s">
        <v>1854</v>
      </c>
      <c r="S153" s="75" t="s">
        <v>1854</v>
      </c>
      <c r="T153" s="77">
        <v>0</v>
      </c>
      <c r="U153" s="78">
        <v>0</v>
      </c>
      <c r="V153" s="78">
        <v>0</v>
      </c>
      <c r="W153" s="78">
        <v>0</v>
      </c>
      <c r="X153" s="78">
        <v>0</v>
      </c>
      <c r="Y153" s="78">
        <v>0</v>
      </c>
      <c r="Z153" s="78">
        <v>0</v>
      </c>
      <c r="AA153" s="79">
        <v>0</v>
      </c>
      <c r="AB153" s="77"/>
      <c r="AC153" s="77"/>
      <c r="AD153" s="75"/>
      <c r="AE153" s="75" t="b">
        <v>0</v>
      </c>
      <c r="AF153" s="80">
        <v>0</v>
      </c>
      <c r="AG153" s="76">
        <v>0</v>
      </c>
      <c r="AH153" s="75"/>
      <c r="AI153" s="78">
        <v>0</v>
      </c>
      <c r="AJ153" s="75" t="s">
        <v>35</v>
      </c>
      <c r="AK153" s="75" t="s">
        <v>8082</v>
      </c>
      <c r="AL153" s="75" t="s">
        <v>35</v>
      </c>
      <c r="AM153" s="79">
        <v>0</v>
      </c>
      <c r="AN153" s="75" t="s">
        <v>37</v>
      </c>
      <c r="AO153" s="79">
        <v>0</v>
      </c>
      <c r="AP153" s="76"/>
      <c r="AQ153" s="76"/>
      <c r="AR153" s="77">
        <v>0</v>
      </c>
      <c r="AS153" s="78"/>
      <c r="AT153" s="75"/>
      <c r="AU153" s="77"/>
      <c r="AV153" s="75"/>
      <c r="AW153" s="75"/>
      <c r="AX153" s="78"/>
      <c r="AY153" s="78"/>
      <c r="AZ153" s="78"/>
      <c r="BA153" s="78"/>
      <c r="BB153" s="75"/>
      <c r="BC153" s="75"/>
      <c r="BD153" s="75"/>
      <c r="BE153" s="76"/>
      <c r="BF153" s="75"/>
      <c r="BG153" s="75"/>
      <c r="BH153" s="79"/>
    </row>
    <row r="154" spans="1:60" x14ac:dyDescent="0.25">
      <c r="A154" s="75" t="s">
        <v>8401</v>
      </c>
      <c r="B154" s="75" t="s">
        <v>8402</v>
      </c>
      <c r="C154" s="75" t="s">
        <v>8401</v>
      </c>
      <c r="D154" s="75" t="s">
        <v>8401</v>
      </c>
      <c r="E154" s="75" t="s">
        <v>8103</v>
      </c>
      <c r="F154" s="75"/>
      <c r="G154" s="75" t="s">
        <v>8402</v>
      </c>
      <c r="H154" s="75" t="s">
        <v>8402</v>
      </c>
      <c r="I154" s="75" t="s">
        <v>8104</v>
      </c>
      <c r="J154" s="75"/>
      <c r="K154" s="76">
        <v>0</v>
      </c>
      <c r="L154" s="75"/>
      <c r="M154" s="75"/>
      <c r="N154" s="75" t="s">
        <v>1858</v>
      </c>
      <c r="O154" s="75" t="s">
        <v>1859</v>
      </c>
      <c r="P154" s="75" t="s">
        <v>1854</v>
      </c>
      <c r="Q154" s="75" t="s">
        <v>1854</v>
      </c>
      <c r="R154" s="75" t="s">
        <v>1854</v>
      </c>
      <c r="S154" s="75" t="s">
        <v>1854</v>
      </c>
      <c r="T154" s="77">
        <v>0</v>
      </c>
      <c r="U154" s="78">
        <v>0</v>
      </c>
      <c r="V154" s="78">
        <v>300000</v>
      </c>
      <c r="W154" s="78">
        <v>404545</v>
      </c>
      <c r="X154" s="78">
        <v>372727</v>
      </c>
      <c r="Y154" s="78">
        <v>0</v>
      </c>
      <c r="Z154" s="78">
        <v>404545</v>
      </c>
      <c r="AA154" s="79">
        <v>0</v>
      </c>
      <c r="AB154" s="77">
        <v>0</v>
      </c>
      <c r="AC154" s="77">
        <v>0</v>
      </c>
      <c r="AD154" s="75"/>
      <c r="AE154" s="75" t="b">
        <v>0</v>
      </c>
      <c r="AF154" s="80">
        <v>0</v>
      </c>
      <c r="AG154" s="76">
        <v>0</v>
      </c>
      <c r="AH154" s="75"/>
      <c r="AI154" s="78">
        <v>0</v>
      </c>
      <c r="AJ154" s="75" t="s">
        <v>35</v>
      </c>
      <c r="AK154" s="75" t="s">
        <v>8082</v>
      </c>
      <c r="AL154" s="75" t="s">
        <v>35</v>
      </c>
      <c r="AM154" s="79">
        <v>0</v>
      </c>
      <c r="AN154" s="75" t="s">
        <v>37</v>
      </c>
      <c r="AO154" s="79">
        <v>0</v>
      </c>
      <c r="AP154" s="76"/>
      <c r="AQ154" s="76"/>
      <c r="AR154" s="77"/>
      <c r="AS154" s="78">
        <v>0</v>
      </c>
      <c r="AT154" s="75" t="s">
        <v>8105</v>
      </c>
      <c r="AU154" s="77">
        <v>12</v>
      </c>
      <c r="AV154" s="75" t="s">
        <v>8106</v>
      </c>
      <c r="AW154" s="75" t="s">
        <v>8386</v>
      </c>
      <c r="AX154" s="78">
        <v>33712.083333000002</v>
      </c>
      <c r="AY154" s="78">
        <v>31060.583332999999</v>
      </c>
      <c r="AZ154" s="78">
        <v>0</v>
      </c>
      <c r="BA154" s="78">
        <v>33712.083333000002</v>
      </c>
      <c r="BB154" s="75"/>
      <c r="BC154" s="75"/>
      <c r="BD154" s="75"/>
      <c r="BE154" s="76"/>
      <c r="BF154" s="75"/>
      <c r="BG154" s="75"/>
      <c r="BH154" s="79"/>
    </row>
    <row r="155" spans="1:60" x14ac:dyDescent="0.25">
      <c r="A155" s="75" t="s">
        <v>8403</v>
      </c>
      <c r="B155" s="75" t="s">
        <v>8404</v>
      </c>
      <c r="C155" s="75" t="s">
        <v>8403</v>
      </c>
      <c r="D155" s="75" t="s">
        <v>8403</v>
      </c>
      <c r="E155" s="75"/>
      <c r="F155" s="75"/>
      <c r="G155" s="75" t="s">
        <v>8404</v>
      </c>
      <c r="H155" s="75" t="s">
        <v>8404</v>
      </c>
      <c r="I155" s="75" t="s">
        <v>8255</v>
      </c>
      <c r="J155" s="75"/>
      <c r="K155" s="76">
        <v>0</v>
      </c>
      <c r="L155" s="75"/>
      <c r="M155" s="75" t="s">
        <v>8075</v>
      </c>
      <c r="N155" s="75" t="s">
        <v>1858</v>
      </c>
      <c r="O155" s="75" t="s">
        <v>1859</v>
      </c>
      <c r="P155" s="75" t="s">
        <v>1854</v>
      </c>
      <c r="Q155" s="75" t="s">
        <v>1854</v>
      </c>
      <c r="R155" s="75" t="s">
        <v>1854</v>
      </c>
      <c r="S155" s="75" t="s">
        <v>1854</v>
      </c>
      <c r="T155" s="77">
        <v>0</v>
      </c>
      <c r="U155" s="78">
        <v>0</v>
      </c>
      <c r="V155" s="78">
        <v>167851095</v>
      </c>
      <c r="W155" s="78">
        <v>0</v>
      </c>
      <c r="X155" s="78">
        <v>0</v>
      </c>
      <c r="Y155" s="78">
        <v>0</v>
      </c>
      <c r="Z155" s="78">
        <v>0</v>
      </c>
      <c r="AA155" s="79">
        <v>0</v>
      </c>
      <c r="AB155" s="77">
        <v>0</v>
      </c>
      <c r="AC155" s="77">
        <v>0</v>
      </c>
      <c r="AD155" s="75"/>
      <c r="AE155" s="75" t="b">
        <v>0</v>
      </c>
      <c r="AF155" s="80">
        <v>0</v>
      </c>
      <c r="AG155" s="76">
        <v>0</v>
      </c>
      <c r="AH155" s="75"/>
      <c r="AI155" s="78">
        <v>167851095</v>
      </c>
      <c r="AJ155" s="75" t="s">
        <v>35</v>
      </c>
      <c r="AK155" s="75" t="s">
        <v>8082</v>
      </c>
      <c r="AL155" s="75" t="s">
        <v>35</v>
      </c>
      <c r="AM155" s="79">
        <v>0</v>
      </c>
      <c r="AN155" s="75" t="s">
        <v>37</v>
      </c>
      <c r="AO155" s="79">
        <v>0</v>
      </c>
      <c r="AP155" s="76"/>
      <c r="AQ155" s="76"/>
      <c r="AR155" s="77"/>
      <c r="AS155" s="78">
        <v>0</v>
      </c>
      <c r="AT155" s="75"/>
      <c r="AU155" s="77"/>
      <c r="AV155" s="75"/>
      <c r="AW155" s="75"/>
      <c r="AX155" s="78"/>
      <c r="AY155" s="78"/>
      <c r="AZ155" s="78"/>
      <c r="BA155" s="78"/>
      <c r="BB155" s="75"/>
      <c r="BC155" s="75"/>
      <c r="BD155" s="75"/>
      <c r="BE155" s="76"/>
      <c r="BF155" s="75"/>
      <c r="BG155" s="75"/>
      <c r="BH155" s="79"/>
    </row>
    <row r="156" spans="1:60" x14ac:dyDescent="0.25">
      <c r="A156" s="75" t="s">
        <v>8405</v>
      </c>
      <c r="B156" s="75" t="s">
        <v>8406</v>
      </c>
      <c r="C156" s="75" t="s">
        <v>8405</v>
      </c>
      <c r="D156" s="75" t="s">
        <v>8405</v>
      </c>
      <c r="E156" s="75"/>
      <c r="F156" s="75"/>
      <c r="G156" s="75" t="s">
        <v>8406</v>
      </c>
      <c r="H156" s="75" t="s">
        <v>8406</v>
      </c>
      <c r="I156" s="75" t="s">
        <v>8263</v>
      </c>
      <c r="J156" s="75"/>
      <c r="K156" s="76">
        <v>0</v>
      </c>
      <c r="L156" s="75"/>
      <c r="M156" s="75"/>
      <c r="N156" s="75"/>
      <c r="O156" s="75" t="s">
        <v>1859</v>
      </c>
      <c r="P156" s="75" t="s">
        <v>1854</v>
      </c>
      <c r="Q156" s="75" t="s">
        <v>1854</v>
      </c>
      <c r="R156" s="75" t="s">
        <v>1854</v>
      </c>
      <c r="S156" s="75" t="s">
        <v>1854</v>
      </c>
      <c r="T156" s="77">
        <v>0</v>
      </c>
      <c r="U156" s="78">
        <v>0</v>
      </c>
      <c r="V156" s="78">
        <v>77035</v>
      </c>
      <c r="W156" s="78">
        <v>0</v>
      </c>
      <c r="X156" s="78">
        <v>0</v>
      </c>
      <c r="Y156" s="78">
        <v>0</v>
      </c>
      <c r="Z156" s="78">
        <v>0</v>
      </c>
      <c r="AA156" s="79">
        <v>0</v>
      </c>
      <c r="AB156" s="77">
        <v>0</v>
      </c>
      <c r="AC156" s="77">
        <v>0</v>
      </c>
      <c r="AD156" s="75"/>
      <c r="AE156" s="75" t="b">
        <v>0</v>
      </c>
      <c r="AF156" s="80">
        <v>0</v>
      </c>
      <c r="AG156" s="76">
        <v>0</v>
      </c>
      <c r="AH156" s="75"/>
      <c r="AI156" s="78">
        <v>59856195</v>
      </c>
      <c r="AJ156" s="75" t="s">
        <v>8265</v>
      </c>
      <c r="AK156" s="75" t="s">
        <v>8082</v>
      </c>
      <c r="AL156" s="75" t="s">
        <v>35</v>
      </c>
      <c r="AM156" s="79">
        <v>0</v>
      </c>
      <c r="AN156" s="75" t="s">
        <v>37</v>
      </c>
      <c r="AO156" s="79">
        <v>0</v>
      </c>
      <c r="AP156" s="76"/>
      <c r="AQ156" s="76"/>
      <c r="AR156" s="77"/>
      <c r="AS156" s="78">
        <v>0</v>
      </c>
      <c r="AT156" s="75"/>
      <c r="AU156" s="77"/>
      <c r="AV156" s="75"/>
      <c r="AW156" s="75"/>
      <c r="AX156" s="78"/>
      <c r="AY156" s="78"/>
      <c r="AZ156" s="78"/>
      <c r="BA156" s="78"/>
      <c r="BB156" s="75"/>
      <c r="BC156" s="75"/>
      <c r="BD156" s="75"/>
      <c r="BE156" s="76"/>
      <c r="BF156" s="75"/>
      <c r="BG156" s="75"/>
      <c r="BH156" s="79"/>
    </row>
    <row r="157" spans="1:60" x14ac:dyDescent="0.25">
      <c r="A157" s="75" t="s">
        <v>8407</v>
      </c>
      <c r="B157" s="75" t="s">
        <v>8408</v>
      </c>
      <c r="C157" s="75" t="s">
        <v>8407</v>
      </c>
      <c r="D157" s="75" t="s">
        <v>8407</v>
      </c>
      <c r="E157" s="75"/>
      <c r="F157" s="75"/>
      <c r="G157" s="75" t="s">
        <v>8408</v>
      </c>
      <c r="H157" s="75" t="s">
        <v>8408</v>
      </c>
      <c r="I157" s="75" t="s">
        <v>8092</v>
      </c>
      <c r="J157" s="75"/>
      <c r="K157" s="76">
        <v>0</v>
      </c>
      <c r="L157" s="75"/>
      <c r="M157" s="75"/>
      <c r="N157" s="75" t="s">
        <v>1858</v>
      </c>
      <c r="O157" s="75" t="s">
        <v>1859</v>
      </c>
      <c r="P157" s="75" t="s">
        <v>1854</v>
      </c>
      <c r="Q157" s="75" t="s">
        <v>1854</v>
      </c>
      <c r="R157" s="75" t="s">
        <v>1854</v>
      </c>
      <c r="S157" s="75" t="s">
        <v>1854</v>
      </c>
      <c r="T157" s="77">
        <v>0</v>
      </c>
      <c r="U157" s="78">
        <v>0</v>
      </c>
      <c r="V157" s="78">
        <v>36209</v>
      </c>
      <c r="W157" s="78">
        <v>45478</v>
      </c>
      <c r="X157" s="78">
        <v>0</v>
      </c>
      <c r="Y157" s="78">
        <v>56848</v>
      </c>
      <c r="Z157" s="78">
        <v>0</v>
      </c>
      <c r="AA157" s="79">
        <v>0</v>
      </c>
      <c r="AB157" s="77">
        <v>0</v>
      </c>
      <c r="AC157" s="77">
        <v>0</v>
      </c>
      <c r="AD157" s="75"/>
      <c r="AE157" s="75" t="b">
        <v>0</v>
      </c>
      <c r="AF157" s="80">
        <v>0</v>
      </c>
      <c r="AG157" s="76">
        <v>0</v>
      </c>
      <c r="AH157" s="75"/>
      <c r="AI157" s="78">
        <v>0</v>
      </c>
      <c r="AJ157" s="75" t="s">
        <v>8076</v>
      </c>
      <c r="AK157" s="75" t="s">
        <v>8077</v>
      </c>
      <c r="AL157" s="75" t="s">
        <v>35</v>
      </c>
      <c r="AM157" s="79">
        <v>0</v>
      </c>
      <c r="AN157" s="75" t="s">
        <v>37</v>
      </c>
      <c r="AO157" s="79">
        <v>0</v>
      </c>
      <c r="AP157" s="76"/>
      <c r="AQ157" s="76"/>
      <c r="AR157" s="77"/>
      <c r="AS157" s="78">
        <v>0</v>
      </c>
      <c r="AT157" s="75"/>
      <c r="AU157" s="77"/>
      <c r="AV157" s="75"/>
      <c r="AW157" s="75"/>
      <c r="AX157" s="78"/>
      <c r="AY157" s="78"/>
      <c r="AZ157" s="78"/>
      <c r="BA157" s="78"/>
      <c r="BB157" s="75"/>
      <c r="BC157" s="75"/>
      <c r="BD157" s="75"/>
      <c r="BE157" s="76"/>
      <c r="BF157" s="75"/>
      <c r="BG157" s="75"/>
      <c r="BH157" s="79"/>
    </row>
    <row r="158" spans="1:60" x14ac:dyDescent="0.25">
      <c r="A158" s="75" t="s">
        <v>1529</v>
      </c>
      <c r="B158" s="75" t="s">
        <v>8409</v>
      </c>
      <c r="C158" s="75" t="s">
        <v>1529</v>
      </c>
      <c r="D158" s="75" t="s">
        <v>1529</v>
      </c>
      <c r="E158" s="75" t="s">
        <v>8091</v>
      </c>
      <c r="F158" s="75"/>
      <c r="G158" s="75" t="s">
        <v>8409</v>
      </c>
      <c r="H158" s="75" t="s">
        <v>8409</v>
      </c>
      <c r="I158" s="75" t="s">
        <v>8092</v>
      </c>
      <c r="J158" s="75"/>
      <c r="K158" s="76">
        <v>0</v>
      </c>
      <c r="L158" s="75"/>
      <c r="M158" s="75"/>
      <c r="N158" s="75" t="s">
        <v>1858</v>
      </c>
      <c r="O158" s="75" t="s">
        <v>1859</v>
      </c>
      <c r="P158" s="75" t="s">
        <v>1854</v>
      </c>
      <c r="Q158" s="75" t="s">
        <v>1854</v>
      </c>
      <c r="R158" s="75" t="s">
        <v>1854</v>
      </c>
      <c r="S158" s="75" t="s">
        <v>1854</v>
      </c>
      <c r="T158" s="77">
        <v>0</v>
      </c>
      <c r="U158" s="78">
        <v>0</v>
      </c>
      <c r="V158" s="78">
        <v>31760</v>
      </c>
      <c r="W158" s="78">
        <v>55595</v>
      </c>
      <c r="X158" s="78">
        <v>44476</v>
      </c>
      <c r="Y158" s="78">
        <v>52259</v>
      </c>
      <c r="Z158" s="78">
        <v>55595</v>
      </c>
      <c r="AA158" s="79">
        <v>0</v>
      </c>
      <c r="AB158" s="77">
        <v>0</v>
      </c>
      <c r="AC158" s="77">
        <v>0</v>
      </c>
      <c r="AD158" s="75"/>
      <c r="AE158" s="75" t="b">
        <v>0</v>
      </c>
      <c r="AF158" s="80">
        <v>0</v>
      </c>
      <c r="AG158" s="76">
        <v>10862</v>
      </c>
      <c r="AH158" s="75"/>
      <c r="AI158" s="78">
        <v>2615277200</v>
      </c>
      <c r="AJ158" s="75" t="s">
        <v>8076</v>
      </c>
      <c r="AK158" s="75" t="s">
        <v>8077</v>
      </c>
      <c r="AL158" s="75" t="s">
        <v>35</v>
      </c>
      <c r="AM158" s="79">
        <v>0</v>
      </c>
      <c r="AN158" s="75" t="s">
        <v>37</v>
      </c>
      <c r="AO158" s="79">
        <v>1</v>
      </c>
      <c r="AP158" s="76"/>
      <c r="AQ158" s="76"/>
      <c r="AR158" s="77"/>
      <c r="AS158" s="78">
        <v>0</v>
      </c>
      <c r="AT158" s="75"/>
      <c r="AU158" s="77"/>
      <c r="AV158" s="75"/>
      <c r="AW158" s="75"/>
      <c r="AX158" s="78"/>
      <c r="AY158" s="78"/>
      <c r="AZ158" s="78"/>
      <c r="BA158" s="78"/>
      <c r="BB158" s="75"/>
      <c r="BC158" s="75"/>
      <c r="BD158" s="75"/>
      <c r="BE158" s="76"/>
      <c r="BF158" s="75"/>
      <c r="BG158" s="75"/>
      <c r="BH158" s="79"/>
    </row>
    <row r="159" spans="1:60" x14ac:dyDescent="0.25">
      <c r="A159" s="75" t="s">
        <v>8410</v>
      </c>
      <c r="B159" s="75" t="s">
        <v>8411</v>
      </c>
      <c r="C159" s="75" t="s">
        <v>8410</v>
      </c>
      <c r="D159" s="75" t="s">
        <v>8410</v>
      </c>
      <c r="E159" s="75"/>
      <c r="F159" s="75"/>
      <c r="G159" s="75" t="s">
        <v>8411</v>
      </c>
      <c r="H159" s="75" t="s">
        <v>8411</v>
      </c>
      <c r="I159" s="75" t="s">
        <v>8120</v>
      </c>
      <c r="J159" s="75"/>
      <c r="K159" s="76">
        <v>0</v>
      </c>
      <c r="L159" s="75"/>
      <c r="M159" s="75"/>
      <c r="N159" s="75" t="s">
        <v>1858</v>
      </c>
      <c r="O159" s="75" t="s">
        <v>1859</v>
      </c>
      <c r="P159" s="75" t="s">
        <v>1854</v>
      </c>
      <c r="Q159" s="75" t="s">
        <v>1854</v>
      </c>
      <c r="R159" s="75" t="s">
        <v>1854</v>
      </c>
      <c r="S159" s="75" t="s">
        <v>1854</v>
      </c>
      <c r="T159" s="77">
        <v>0</v>
      </c>
      <c r="U159" s="78">
        <v>0</v>
      </c>
      <c r="V159" s="78">
        <v>0</v>
      </c>
      <c r="W159" s="78">
        <v>0</v>
      </c>
      <c r="X159" s="78">
        <v>0</v>
      </c>
      <c r="Y159" s="78">
        <v>0</v>
      </c>
      <c r="Z159" s="78">
        <v>0</v>
      </c>
      <c r="AA159" s="79">
        <v>0</v>
      </c>
      <c r="AB159" s="77">
        <v>0</v>
      </c>
      <c r="AC159" s="77">
        <v>0</v>
      </c>
      <c r="AD159" s="75"/>
      <c r="AE159" s="75" t="b">
        <v>0</v>
      </c>
      <c r="AF159" s="80">
        <v>0</v>
      </c>
      <c r="AG159" s="76">
        <v>-10</v>
      </c>
      <c r="AH159" s="75"/>
      <c r="AI159" s="78">
        <v>0</v>
      </c>
      <c r="AJ159" s="75" t="s">
        <v>35</v>
      </c>
      <c r="AK159" s="75" t="s">
        <v>8082</v>
      </c>
      <c r="AL159" s="75" t="s">
        <v>35</v>
      </c>
      <c r="AM159" s="79">
        <v>0</v>
      </c>
      <c r="AN159" s="75" t="s">
        <v>37</v>
      </c>
      <c r="AO159" s="79">
        <v>0</v>
      </c>
      <c r="AP159" s="76"/>
      <c r="AQ159" s="76"/>
      <c r="AR159" s="77"/>
      <c r="AS159" s="78">
        <v>0</v>
      </c>
      <c r="AT159" s="75"/>
      <c r="AU159" s="77"/>
      <c r="AV159" s="75"/>
      <c r="AW159" s="75"/>
      <c r="AX159" s="78"/>
      <c r="AY159" s="78"/>
      <c r="AZ159" s="78"/>
      <c r="BA159" s="78"/>
      <c r="BB159" s="75"/>
      <c r="BC159" s="75"/>
      <c r="BD159" s="75"/>
      <c r="BE159" s="76"/>
      <c r="BF159" s="75"/>
      <c r="BG159" s="75"/>
      <c r="BH159" s="79"/>
    </row>
    <row r="160" spans="1:60" x14ac:dyDescent="0.25">
      <c r="A160" s="75" t="s">
        <v>8412</v>
      </c>
      <c r="B160" s="75" t="s">
        <v>8413</v>
      </c>
      <c r="C160" s="75" t="s">
        <v>8412</v>
      </c>
      <c r="D160" s="75" t="s">
        <v>8412</v>
      </c>
      <c r="E160" s="75" t="s">
        <v>8091</v>
      </c>
      <c r="F160" s="75"/>
      <c r="G160" s="75" t="s">
        <v>8413</v>
      </c>
      <c r="H160" s="75" t="s">
        <v>8413</v>
      </c>
      <c r="I160" s="75" t="s">
        <v>8092</v>
      </c>
      <c r="J160" s="75"/>
      <c r="K160" s="76">
        <v>0</v>
      </c>
      <c r="L160" s="75"/>
      <c r="M160" s="75"/>
      <c r="N160" s="75" t="s">
        <v>1858</v>
      </c>
      <c r="O160" s="75" t="s">
        <v>1859</v>
      </c>
      <c r="P160" s="75" t="s">
        <v>1854</v>
      </c>
      <c r="Q160" s="75" t="s">
        <v>1854</v>
      </c>
      <c r="R160" s="75" t="s">
        <v>1854</v>
      </c>
      <c r="S160" s="75" t="s">
        <v>1854</v>
      </c>
      <c r="T160" s="77">
        <v>0</v>
      </c>
      <c r="U160" s="78">
        <v>0</v>
      </c>
      <c r="V160" s="78">
        <v>62331</v>
      </c>
      <c r="W160" s="78">
        <v>107205</v>
      </c>
      <c r="X160" s="78">
        <v>131727</v>
      </c>
      <c r="Y160" s="78">
        <v>85764</v>
      </c>
      <c r="Z160" s="78">
        <v>107205</v>
      </c>
      <c r="AA160" s="79">
        <v>0</v>
      </c>
      <c r="AB160" s="77">
        <v>0</v>
      </c>
      <c r="AC160" s="77">
        <v>0</v>
      </c>
      <c r="AD160" s="75"/>
      <c r="AE160" s="75" t="b">
        <v>0</v>
      </c>
      <c r="AF160" s="80">
        <v>0</v>
      </c>
      <c r="AG160" s="76">
        <v>217</v>
      </c>
      <c r="AH160" s="75"/>
      <c r="AI160" s="78">
        <v>354325074</v>
      </c>
      <c r="AJ160" s="75" t="s">
        <v>8076</v>
      </c>
      <c r="AK160" s="75" t="s">
        <v>8077</v>
      </c>
      <c r="AL160" s="75" t="s">
        <v>35</v>
      </c>
      <c r="AM160" s="79">
        <v>0</v>
      </c>
      <c r="AN160" s="75" t="s">
        <v>37</v>
      </c>
      <c r="AO160" s="79">
        <v>1</v>
      </c>
      <c r="AP160" s="76"/>
      <c r="AQ160" s="76"/>
      <c r="AR160" s="77"/>
      <c r="AS160" s="78">
        <v>0</v>
      </c>
      <c r="AT160" s="75"/>
      <c r="AU160" s="77"/>
      <c r="AV160" s="75"/>
      <c r="AW160" s="75"/>
      <c r="AX160" s="78"/>
      <c r="AY160" s="78"/>
      <c r="AZ160" s="78"/>
      <c r="BA160" s="78"/>
      <c r="BB160" s="75"/>
      <c r="BC160" s="75"/>
      <c r="BD160" s="75"/>
      <c r="BE160" s="76"/>
      <c r="BF160" s="75"/>
      <c r="BG160" s="75"/>
      <c r="BH160" s="79"/>
    </row>
    <row r="161" spans="1:60" x14ac:dyDescent="0.25">
      <c r="A161" s="75" t="s">
        <v>8414</v>
      </c>
      <c r="B161" s="75" t="s">
        <v>8415</v>
      </c>
      <c r="C161" s="75" t="s">
        <v>8414</v>
      </c>
      <c r="D161" s="75" t="s">
        <v>8414</v>
      </c>
      <c r="E161" s="75"/>
      <c r="F161" s="75"/>
      <c r="G161" s="75" t="s">
        <v>8415</v>
      </c>
      <c r="H161" s="75" t="s">
        <v>8415</v>
      </c>
      <c r="I161" s="75" t="s">
        <v>8092</v>
      </c>
      <c r="J161" s="75"/>
      <c r="K161" s="76">
        <v>0</v>
      </c>
      <c r="L161" s="75"/>
      <c r="M161" s="75"/>
      <c r="N161" s="75" t="s">
        <v>1858</v>
      </c>
      <c r="O161" s="75" t="s">
        <v>1859</v>
      </c>
      <c r="P161" s="75" t="s">
        <v>1854</v>
      </c>
      <c r="Q161" s="75" t="s">
        <v>1854</v>
      </c>
      <c r="R161" s="75" t="s">
        <v>1854</v>
      </c>
      <c r="S161" s="75" t="s">
        <v>1854</v>
      </c>
      <c r="T161" s="77">
        <v>0</v>
      </c>
      <c r="U161" s="78">
        <v>0</v>
      </c>
      <c r="V161" s="78">
        <v>16078</v>
      </c>
      <c r="W161" s="78">
        <v>0</v>
      </c>
      <c r="X161" s="78">
        <v>0</v>
      </c>
      <c r="Y161" s="78">
        <v>0</v>
      </c>
      <c r="Z161" s="78">
        <v>0</v>
      </c>
      <c r="AA161" s="79">
        <v>0</v>
      </c>
      <c r="AB161" s="77">
        <v>0</v>
      </c>
      <c r="AC161" s="77">
        <v>0</v>
      </c>
      <c r="AD161" s="75"/>
      <c r="AE161" s="75" t="b">
        <v>0</v>
      </c>
      <c r="AF161" s="80">
        <v>0</v>
      </c>
      <c r="AG161" s="76">
        <v>565</v>
      </c>
      <c r="AH161" s="75"/>
      <c r="AI161" s="78">
        <v>28297280</v>
      </c>
      <c r="AJ161" s="75" t="s">
        <v>8076</v>
      </c>
      <c r="AK161" s="75" t="s">
        <v>8077</v>
      </c>
      <c r="AL161" s="75" t="s">
        <v>35</v>
      </c>
      <c r="AM161" s="79">
        <v>0</v>
      </c>
      <c r="AN161" s="75" t="s">
        <v>37</v>
      </c>
      <c r="AO161" s="79">
        <v>0</v>
      </c>
      <c r="AP161" s="76"/>
      <c r="AQ161" s="76"/>
      <c r="AR161" s="77"/>
      <c r="AS161" s="78">
        <v>0</v>
      </c>
      <c r="AT161" s="75"/>
      <c r="AU161" s="77"/>
      <c r="AV161" s="75"/>
      <c r="AW161" s="75"/>
      <c r="AX161" s="78"/>
      <c r="AY161" s="78"/>
      <c r="AZ161" s="78"/>
      <c r="BA161" s="78"/>
      <c r="BB161" s="75"/>
      <c r="BC161" s="75"/>
      <c r="BD161" s="75"/>
      <c r="BE161" s="76"/>
      <c r="BF161" s="75"/>
      <c r="BG161" s="75"/>
      <c r="BH161" s="79"/>
    </row>
    <row r="162" spans="1:60" x14ac:dyDescent="0.25">
      <c r="A162" s="75" t="s">
        <v>8416</v>
      </c>
      <c r="B162" s="75" t="s">
        <v>8417</v>
      </c>
      <c r="C162" s="75" t="s">
        <v>8416</v>
      </c>
      <c r="D162" s="75" t="s">
        <v>8416</v>
      </c>
      <c r="E162" s="75"/>
      <c r="F162" s="75"/>
      <c r="G162" s="75" t="s">
        <v>8417</v>
      </c>
      <c r="H162" s="75" t="s">
        <v>8417</v>
      </c>
      <c r="I162" s="75" t="s">
        <v>8105</v>
      </c>
      <c r="J162" s="75"/>
      <c r="K162" s="76">
        <v>0</v>
      </c>
      <c r="L162" s="75"/>
      <c r="M162" s="75"/>
      <c r="N162" s="75" t="s">
        <v>1858</v>
      </c>
      <c r="O162" s="75" t="s">
        <v>1859</v>
      </c>
      <c r="P162" s="75" t="s">
        <v>1854</v>
      </c>
      <c r="Q162" s="75" t="s">
        <v>1854</v>
      </c>
      <c r="R162" s="75" t="s">
        <v>1854</v>
      </c>
      <c r="S162" s="75" t="s">
        <v>1854</v>
      </c>
      <c r="T162" s="77">
        <v>0</v>
      </c>
      <c r="U162" s="78">
        <v>0</v>
      </c>
      <c r="V162" s="78">
        <v>26797</v>
      </c>
      <c r="W162" s="78">
        <v>32500</v>
      </c>
      <c r="X162" s="78">
        <v>36111</v>
      </c>
      <c r="Y162" s="78">
        <v>0</v>
      </c>
      <c r="Z162" s="78">
        <v>32500</v>
      </c>
      <c r="AA162" s="79">
        <v>0</v>
      </c>
      <c r="AB162" s="77">
        <v>0</v>
      </c>
      <c r="AC162" s="77">
        <v>0</v>
      </c>
      <c r="AD162" s="75"/>
      <c r="AE162" s="75" t="b">
        <v>0</v>
      </c>
      <c r="AF162" s="80">
        <v>0</v>
      </c>
      <c r="AG162" s="76">
        <v>9</v>
      </c>
      <c r="AH162" s="75"/>
      <c r="AI162" s="78">
        <v>1875790</v>
      </c>
      <c r="AJ162" s="75" t="s">
        <v>8076</v>
      </c>
      <c r="AK162" s="75" t="s">
        <v>8077</v>
      </c>
      <c r="AL162" s="75" t="s">
        <v>35</v>
      </c>
      <c r="AM162" s="79">
        <v>0</v>
      </c>
      <c r="AN162" s="75" t="s">
        <v>37</v>
      </c>
      <c r="AO162" s="79">
        <v>0</v>
      </c>
      <c r="AP162" s="76"/>
      <c r="AQ162" s="76"/>
      <c r="AR162" s="77"/>
      <c r="AS162" s="78">
        <v>0</v>
      </c>
      <c r="AT162" s="75"/>
      <c r="AU162" s="77"/>
      <c r="AV162" s="75"/>
      <c r="AW162" s="75"/>
      <c r="AX162" s="78"/>
      <c r="AY162" s="78"/>
      <c r="AZ162" s="78"/>
      <c r="BA162" s="78"/>
      <c r="BB162" s="75"/>
      <c r="BC162" s="75"/>
      <c r="BD162" s="75"/>
      <c r="BE162" s="76"/>
      <c r="BF162" s="75"/>
      <c r="BG162" s="75"/>
      <c r="BH162" s="79"/>
    </row>
    <row r="163" spans="1:60" x14ac:dyDescent="0.25">
      <c r="A163" s="75" t="s">
        <v>8418</v>
      </c>
      <c r="B163" s="75" t="s">
        <v>8419</v>
      </c>
      <c r="C163" s="75" t="s">
        <v>8418</v>
      </c>
      <c r="D163" s="75" t="s">
        <v>8418</v>
      </c>
      <c r="E163" s="75"/>
      <c r="F163" s="75"/>
      <c r="G163" s="75" t="s">
        <v>8419</v>
      </c>
      <c r="H163" s="75" t="s">
        <v>8419</v>
      </c>
      <c r="I163" s="75" t="s">
        <v>8105</v>
      </c>
      <c r="J163" s="75"/>
      <c r="K163" s="76">
        <v>0</v>
      </c>
      <c r="L163" s="75"/>
      <c r="M163" s="75"/>
      <c r="N163" s="75" t="s">
        <v>1858</v>
      </c>
      <c r="O163" s="75" t="s">
        <v>1859</v>
      </c>
      <c r="P163" s="75" t="s">
        <v>1854</v>
      </c>
      <c r="Q163" s="75" t="s">
        <v>1854</v>
      </c>
      <c r="R163" s="75" t="s">
        <v>1854</v>
      </c>
      <c r="S163" s="75" t="s">
        <v>1854</v>
      </c>
      <c r="T163" s="77">
        <v>0</v>
      </c>
      <c r="U163" s="78">
        <v>0</v>
      </c>
      <c r="V163" s="78">
        <v>53594</v>
      </c>
      <c r="W163" s="78">
        <v>0</v>
      </c>
      <c r="X163" s="78">
        <v>0</v>
      </c>
      <c r="Y163" s="78">
        <v>0</v>
      </c>
      <c r="Z163" s="78">
        <v>0</v>
      </c>
      <c r="AA163" s="79">
        <v>0</v>
      </c>
      <c r="AB163" s="77">
        <v>0</v>
      </c>
      <c r="AC163" s="77">
        <v>0</v>
      </c>
      <c r="AD163" s="75"/>
      <c r="AE163" s="75" t="b">
        <v>0</v>
      </c>
      <c r="AF163" s="80">
        <v>0</v>
      </c>
      <c r="AG163" s="76">
        <v>2</v>
      </c>
      <c r="AH163" s="75"/>
      <c r="AI163" s="78">
        <v>0</v>
      </c>
      <c r="AJ163" s="75" t="s">
        <v>8076</v>
      </c>
      <c r="AK163" s="75" t="s">
        <v>8077</v>
      </c>
      <c r="AL163" s="75" t="s">
        <v>35</v>
      </c>
      <c r="AM163" s="79">
        <v>0</v>
      </c>
      <c r="AN163" s="75" t="s">
        <v>37</v>
      </c>
      <c r="AO163" s="79">
        <v>0</v>
      </c>
      <c r="AP163" s="76"/>
      <c r="AQ163" s="76"/>
      <c r="AR163" s="77"/>
      <c r="AS163" s="78">
        <v>0</v>
      </c>
      <c r="AT163" s="75"/>
      <c r="AU163" s="77"/>
      <c r="AV163" s="75"/>
      <c r="AW163" s="75"/>
      <c r="AX163" s="78"/>
      <c r="AY163" s="78"/>
      <c r="AZ163" s="78"/>
      <c r="BA163" s="78"/>
      <c r="BB163" s="75"/>
      <c r="BC163" s="75"/>
      <c r="BD163" s="75"/>
      <c r="BE163" s="76"/>
      <c r="BF163" s="75"/>
      <c r="BG163" s="75"/>
      <c r="BH163" s="79"/>
    </row>
    <row r="164" spans="1:60" x14ac:dyDescent="0.25">
      <c r="A164" s="75" t="s">
        <v>8420</v>
      </c>
      <c r="B164" s="75" t="s">
        <v>8421</v>
      </c>
      <c r="C164" s="75" t="s">
        <v>8420</v>
      </c>
      <c r="D164" s="75" t="s">
        <v>8420</v>
      </c>
      <c r="E164" s="75" t="s">
        <v>8191</v>
      </c>
      <c r="F164" s="75"/>
      <c r="G164" s="75" t="s">
        <v>8421</v>
      </c>
      <c r="H164" s="75" t="s">
        <v>8421</v>
      </c>
      <c r="I164" s="75" t="s">
        <v>8092</v>
      </c>
      <c r="J164" s="75"/>
      <c r="K164" s="76">
        <v>0</v>
      </c>
      <c r="L164" s="75"/>
      <c r="M164" s="75"/>
      <c r="N164" s="75" t="s">
        <v>1858</v>
      </c>
      <c r="O164" s="75" t="s">
        <v>1859</v>
      </c>
      <c r="P164" s="75" t="s">
        <v>1854</v>
      </c>
      <c r="Q164" s="75" t="s">
        <v>1854</v>
      </c>
      <c r="R164" s="75" t="s">
        <v>1854</v>
      </c>
      <c r="S164" s="75" t="s">
        <v>1854</v>
      </c>
      <c r="T164" s="77">
        <v>0</v>
      </c>
      <c r="U164" s="78">
        <v>0</v>
      </c>
      <c r="V164" s="78">
        <v>94250</v>
      </c>
      <c r="W164" s="78">
        <v>0</v>
      </c>
      <c r="X164" s="78">
        <v>0</v>
      </c>
      <c r="Y164" s="78">
        <v>0</v>
      </c>
      <c r="Z164" s="78">
        <v>0</v>
      </c>
      <c r="AA164" s="79">
        <v>0</v>
      </c>
      <c r="AB164" s="77">
        <v>0</v>
      </c>
      <c r="AC164" s="77">
        <v>0</v>
      </c>
      <c r="AD164" s="75"/>
      <c r="AE164" s="75" t="b">
        <v>0</v>
      </c>
      <c r="AF164" s="80">
        <v>0</v>
      </c>
      <c r="AG164" s="76">
        <v>0</v>
      </c>
      <c r="AH164" s="75"/>
      <c r="AI164" s="78">
        <v>0</v>
      </c>
      <c r="AJ164" s="75" t="s">
        <v>8265</v>
      </c>
      <c r="AK164" s="75" t="s">
        <v>8082</v>
      </c>
      <c r="AL164" s="75" t="s">
        <v>35</v>
      </c>
      <c r="AM164" s="79">
        <v>0</v>
      </c>
      <c r="AN164" s="75" t="s">
        <v>37</v>
      </c>
      <c r="AO164" s="79">
        <v>0</v>
      </c>
      <c r="AP164" s="76"/>
      <c r="AQ164" s="76"/>
      <c r="AR164" s="77"/>
      <c r="AS164" s="78">
        <v>0</v>
      </c>
      <c r="AT164" s="75"/>
      <c r="AU164" s="77"/>
      <c r="AV164" s="75"/>
      <c r="AW164" s="75"/>
      <c r="AX164" s="78"/>
      <c r="AY164" s="78"/>
      <c r="AZ164" s="78"/>
      <c r="BA164" s="78"/>
      <c r="BB164" s="75"/>
      <c r="BC164" s="75"/>
      <c r="BD164" s="75"/>
      <c r="BE164" s="76"/>
      <c r="BF164" s="75"/>
      <c r="BG164" s="75"/>
      <c r="BH164" s="79"/>
    </row>
    <row r="165" spans="1:60" x14ac:dyDescent="0.25">
      <c r="A165" s="75" t="s">
        <v>8422</v>
      </c>
      <c r="B165" s="75" t="s">
        <v>8423</v>
      </c>
      <c r="C165" s="75" t="s">
        <v>8422</v>
      </c>
      <c r="D165" s="75" t="s">
        <v>8422</v>
      </c>
      <c r="E165" s="75"/>
      <c r="F165" s="75"/>
      <c r="G165" s="75" t="s">
        <v>8423</v>
      </c>
      <c r="H165" s="75" t="s">
        <v>8423</v>
      </c>
      <c r="I165" s="75" t="s">
        <v>8074</v>
      </c>
      <c r="J165" s="75"/>
      <c r="K165" s="76">
        <v>0</v>
      </c>
      <c r="L165" s="75" t="s">
        <v>8424</v>
      </c>
      <c r="M165" s="75"/>
      <c r="N165" s="75" t="s">
        <v>8425</v>
      </c>
      <c r="O165" s="75" t="s">
        <v>8426</v>
      </c>
      <c r="P165" s="75" t="s">
        <v>1854</v>
      </c>
      <c r="Q165" s="75" t="s">
        <v>1854</v>
      </c>
      <c r="R165" s="75" t="s">
        <v>1854</v>
      </c>
      <c r="S165" s="75" t="s">
        <v>1854</v>
      </c>
      <c r="T165" s="77">
        <v>0</v>
      </c>
      <c r="U165" s="78">
        <v>0</v>
      </c>
      <c r="V165" s="78">
        <v>250000000</v>
      </c>
      <c r="W165" s="78">
        <v>0</v>
      </c>
      <c r="X165" s="78">
        <v>0</v>
      </c>
      <c r="Y165" s="78">
        <v>0</v>
      </c>
      <c r="Z165" s="78">
        <v>0</v>
      </c>
      <c r="AA165" s="79">
        <v>0</v>
      </c>
      <c r="AB165" s="77">
        <v>0</v>
      </c>
      <c r="AC165" s="77">
        <v>0</v>
      </c>
      <c r="AD165" s="75"/>
      <c r="AE165" s="75" t="b">
        <v>0</v>
      </c>
      <c r="AF165" s="80">
        <v>0</v>
      </c>
      <c r="AG165" s="76">
        <v>0</v>
      </c>
      <c r="AH165" s="75"/>
      <c r="AI165" s="78">
        <v>0</v>
      </c>
      <c r="AJ165" s="75" t="s">
        <v>35</v>
      </c>
      <c r="AK165" s="75" t="s">
        <v>8082</v>
      </c>
      <c r="AL165" s="75" t="s">
        <v>35</v>
      </c>
      <c r="AM165" s="79">
        <v>0</v>
      </c>
      <c r="AN165" s="75" t="s">
        <v>37</v>
      </c>
      <c r="AO165" s="79">
        <v>0</v>
      </c>
      <c r="AP165" s="76"/>
      <c r="AQ165" s="76"/>
      <c r="AR165" s="77"/>
      <c r="AS165" s="78">
        <v>0</v>
      </c>
      <c r="AT165" s="75"/>
      <c r="AU165" s="77"/>
      <c r="AV165" s="75"/>
      <c r="AW165" s="75"/>
      <c r="AX165" s="78"/>
      <c r="AY165" s="78"/>
      <c r="AZ165" s="78"/>
      <c r="BA165" s="78"/>
      <c r="BB165" s="75"/>
      <c r="BC165" s="75"/>
      <c r="BD165" s="75"/>
      <c r="BE165" s="76"/>
      <c r="BF165" s="75"/>
      <c r="BG165" s="75"/>
      <c r="BH165" s="79"/>
    </row>
    <row r="166" spans="1:60" x14ac:dyDescent="0.25">
      <c r="A166" s="75" t="s">
        <v>8427</v>
      </c>
      <c r="B166" s="75" t="s">
        <v>8428</v>
      </c>
      <c r="C166" s="75" t="s">
        <v>8427</v>
      </c>
      <c r="D166" s="75" t="s">
        <v>8427</v>
      </c>
      <c r="E166" s="75"/>
      <c r="F166" s="75"/>
      <c r="G166" s="75" t="s">
        <v>8428</v>
      </c>
      <c r="H166" s="75" t="s">
        <v>8428</v>
      </c>
      <c r="I166" s="75" t="s">
        <v>8074</v>
      </c>
      <c r="J166" s="75"/>
      <c r="K166" s="76">
        <v>0</v>
      </c>
      <c r="L166" s="75"/>
      <c r="M166" s="75" t="s">
        <v>8075</v>
      </c>
      <c r="N166" s="75" t="s">
        <v>8207</v>
      </c>
      <c r="O166" s="75" t="s">
        <v>1859</v>
      </c>
      <c r="P166" s="75" t="s">
        <v>1854</v>
      </c>
      <c r="Q166" s="75" t="s">
        <v>1854</v>
      </c>
      <c r="R166" s="75" t="s">
        <v>1854</v>
      </c>
      <c r="S166" s="75" t="s">
        <v>1854</v>
      </c>
      <c r="T166" s="77">
        <v>0</v>
      </c>
      <c r="U166" s="78">
        <v>0</v>
      </c>
      <c r="V166" s="78">
        <v>9990909</v>
      </c>
      <c r="W166" s="78">
        <v>0</v>
      </c>
      <c r="X166" s="78">
        <v>0</v>
      </c>
      <c r="Y166" s="78">
        <v>0</v>
      </c>
      <c r="Z166" s="78">
        <v>0</v>
      </c>
      <c r="AA166" s="79">
        <v>0</v>
      </c>
      <c r="AB166" s="77">
        <v>0</v>
      </c>
      <c r="AC166" s="77">
        <v>0</v>
      </c>
      <c r="AD166" s="75"/>
      <c r="AE166" s="75" t="b">
        <v>0</v>
      </c>
      <c r="AF166" s="80">
        <v>0</v>
      </c>
      <c r="AG166" s="76">
        <v>0</v>
      </c>
      <c r="AH166" s="75"/>
      <c r="AI166" s="78">
        <v>0</v>
      </c>
      <c r="AJ166" s="75" t="s">
        <v>8156</v>
      </c>
      <c r="AK166" s="75" t="s">
        <v>8082</v>
      </c>
      <c r="AL166" s="75" t="s">
        <v>35</v>
      </c>
      <c r="AM166" s="79">
        <v>0</v>
      </c>
      <c r="AN166" s="75" t="s">
        <v>37</v>
      </c>
      <c r="AO166" s="79">
        <v>0</v>
      </c>
      <c r="AP166" s="76"/>
      <c r="AQ166" s="76"/>
      <c r="AR166" s="77"/>
      <c r="AS166" s="78">
        <v>0</v>
      </c>
      <c r="AT166" s="75"/>
      <c r="AU166" s="77"/>
      <c r="AV166" s="75"/>
      <c r="AW166" s="75"/>
      <c r="AX166" s="78"/>
      <c r="AY166" s="78"/>
      <c r="AZ166" s="78"/>
      <c r="BA166" s="78"/>
      <c r="BB166" s="75"/>
      <c r="BC166" s="75"/>
      <c r="BD166" s="75"/>
      <c r="BE166" s="76"/>
      <c r="BF166" s="75"/>
      <c r="BG166" s="75"/>
      <c r="BH166" s="79"/>
    </row>
    <row r="167" spans="1:60" x14ac:dyDescent="0.25">
      <c r="A167" s="75" t="s">
        <v>8429</v>
      </c>
      <c r="B167" s="75" t="s">
        <v>8430</v>
      </c>
      <c r="C167" s="75" t="s">
        <v>8429</v>
      </c>
      <c r="D167" s="75" t="s">
        <v>8429</v>
      </c>
      <c r="E167" s="75"/>
      <c r="F167" s="75"/>
      <c r="G167" s="75" t="s">
        <v>8430</v>
      </c>
      <c r="H167" s="75" t="s">
        <v>8430</v>
      </c>
      <c r="I167" s="75" t="s">
        <v>8074</v>
      </c>
      <c r="J167" s="75"/>
      <c r="K167" s="76">
        <v>0</v>
      </c>
      <c r="L167" s="75"/>
      <c r="M167" s="75" t="s">
        <v>8075</v>
      </c>
      <c r="N167" s="75" t="s">
        <v>1858</v>
      </c>
      <c r="O167" s="75" t="s">
        <v>1859</v>
      </c>
      <c r="P167" s="75" t="s">
        <v>1854</v>
      </c>
      <c r="Q167" s="75" t="s">
        <v>1854</v>
      </c>
      <c r="R167" s="75" t="s">
        <v>1854</v>
      </c>
      <c r="S167" s="75" t="s">
        <v>1854</v>
      </c>
      <c r="T167" s="77">
        <v>0</v>
      </c>
      <c r="U167" s="78">
        <v>0</v>
      </c>
      <c r="V167" s="78">
        <v>580000000</v>
      </c>
      <c r="W167" s="78">
        <v>0</v>
      </c>
      <c r="X167" s="78">
        <v>0</v>
      </c>
      <c r="Y167" s="78">
        <v>0</v>
      </c>
      <c r="Z167" s="78">
        <v>0</v>
      </c>
      <c r="AA167" s="79">
        <v>0</v>
      </c>
      <c r="AB167" s="77">
        <v>0</v>
      </c>
      <c r="AC167" s="77">
        <v>0</v>
      </c>
      <c r="AD167" s="75"/>
      <c r="AE167" s="75" t="b">
        <v>0</v>
      </c>
      <c r="AF167" s="80">
        <v>0</v>
      </c>
      <c r="AG167" s="76">
        <v>0</v>
      </c>
      <c r="AH167" s="75"/>
      <c r="AI167" s="78">
        <v>580000000</v>
      </c>
      <c r="AJ167" s="75" t="s">
        <v>8076</v>
      </c>
      <c r="AK167" s="75" t="s">
        <v>8077</v>
      </c>
      <c r="AL167" s="75" t="s">
        <v>35</v>
      </c>
      <c r="AM167" s="79">
        <v>0</v>
      </c>
      <c r="AN167" s="75" t="s">
        <v>37</v>
      </c>
      <c r="AO167" s="79">
        <v>0</v>
      </c>
      <c r="AP167" s="76"/>
      <c r="AQ167" s="76"/>
      <c r="AR167" s="77"/>
      <c r="AS167" s="78">
        <v>0</v>
      </c>
      <c r="AT167" s="75"/>
      <c r="AU167" s="77"/>
      <c r="AV167" s="75"/>
      <c r="AW167" s="75"/>
      <c r="AX167" s="78"/>
      <c r="AY167" s="78"/>
      <c r="AZ167" s="78"/>
      <c r="BA167" s="78"/>
      <c r="BB167" s="75"/>
      <c r="BC167" s="75"/>
      <c r="BD167" s="75"/>
      <c r="BE167" s="76"/>
      <c r="BF167" s="75"/>
      <c r="BG167" s="75"/>
      <c r="BH167" s="79"/>
    </row>
    <row r="168" spans="1:60" x14ac:dyDescent="0.25">
      <c r="A168" s="75" t="s">
        <v>8431</v>
      </c>
      <c r="B168" s="75" t="s">
        <v>8432</v>
      </c>
      <c r="C168" s="75" t="s">
        <v>8431</v>
      </c>
      <c r="D168" s="75" t="s">
        <v>8431</v>
      </c>
      <c r="E168" s="75"/>
      <c r="F168" s="75"/>
      <c r="G168" s="75" t="s">
        <v>8432</v>
      </c>
      <c r="H168" s="75" t="s">
        <v>8432</v>
      </c>
      <c r="I168" s="75" t="s">
        <v>8263</v>
      </c>
      <c r="J168" s="75"/>
      <c r="K168" s="76">
        <v>0</v>
      </c>
      <c r="L168" s="75"/>
      <c r="M168" s="75" t="s">
        <v>8075</v>
      </c>
      <c r="N168" s="75" t="s">
        <v>1858</v>
      </c>
      <c r="O168" s="75" t="s">
        <v>1859</v>
      </c>
      <c r="P168" s="75" t="s">
        <v>1854</v>
      </c>
      <c r="Q168" s="75" t="s">
        <v>1854</v>
      </c>
      <c r="R168" s="75" t="s">
        <v>1854</v>
      </c>
      <c r="S168" s="75" t="s">
        <v>1854</v>
      </c>
      <c r="T168" s="77">
        <v>0</v>
      </c>
      <c r="U168" s="78">
        <v>0</v>
      </c>
      <c r="V168" s="78">
        <v>0</v>
      </c>
      <c r="W168" s="78">
        <v>0</v>
      </c>
      <c r="X168" s="78">
        <v>0</v>
      </c>
      <c r="Y168" s="78">
        <v>0</v>
      </c>
      <c r="Z168" s="78">
        <v>0</v>
      </c>
      <c r="AA168" s="79">
        <v>0</v>
      </c>
      <c r="AB168" s="77">
        <v>0</v>
      </c>
      <c r="AC168" s="77">
        <v>0</v>
      </c>
      <c r="AD168" s="75"/>
      <c r="AE168" s="75" t="b">
        <v>0</v>
      </c>
      <c r="AF168" s="80">
        <v>0</v>
      </c>
      <c r="AG168" s="76">
        <v>-10</v>
      </c>
      <c r="AH168" s="75"/>
      <c r="AI168" s="78">
        <v>0</v>
      </c>
      <c r="AJ168" s="75" t="s">
        <v>35</v>
      </c>
      <c r="AK168" s="75" t="s">
        <v>8082</v>
      </c>
      <c r="AL168" s="75" t="s">
        <v>35</v>
      </c>
      <c r="AM168" s="79">
        <v>0</v>
      </c>
      <c r="AN168" s="75" t="s">
        <v>37</v>
      </c>
      <c r="AO168" s="79">
        <v>0</v>
      </c>
      <c r="AP168" s="76"/>
      <c r="AQ168" s="76"/>
      <c r="AR168" s="77"/>
      <c r="AS168" s="78">
        <v>0</v>
      </c>
      <c r="AT168" s="75"/>
      <c r="AU168" s="77"/>
      <c r="AV168" s="75"/>
      <c r="AW168" s="75"/>
      <c r="AX168" s="78"/>
      <c r="AY168" s="78"/>
      <c r="AZ168" s="78"/>
      <c r="BA168" s="78"/>
      <c r="BB168" s="75"/>
      <c r="BC168" s="75"/>
      <c r="BD168" s="75"/>
      <c r="BE168" s="76"/>
      <c r="BF168" s="75"/>
      <c r="BG168" s="75"/>
      <c r="BH168" s="79"/>
    </row>
    <row r="169" spans="1:60" x14ac:dyDescent="0.25">
      <c r="A169" s="75" t="s">
        <v>8433</v>
      </c>
      <c r="B169" s="75" t="s">
        <v>8434</v>
      </c>
      <c r="C169" s="75" t="s">
        <v>8433</v>
      </c>
      <c r="D169" s="75" t="s">
        <v>8433</v>
      </c>
      <c r="E169" s="75"/>
      <c r="F169" s="75"/>
      <c r="G169" s="75" t="s">
        <v>8434</v>
      </c>
      <c r="H169" s="75" t="s">
        <v>8434</v>
      </c>
      <c r="I169" s="75" t="s">
        <v>8263</v>
      </c>
      <c r="J169" s="75"/>
      <c r="K169" s="76">
        <v>0</v>
      </c>
      <c r="L169" s="75"/>
      <c r="M169" s="75" t="s">
        <v>8075</v>
      </c>
      <c r="N169" s="75" t="s">
        <v>1858</v>
      </c>
      <c r="O169" s="75" t="s">
        <v>1859</v>
      </c>
      <c r="P169" s="75" t="s">
        <v>1854</v>
      </c>
      <c r="Q169" s="75" t="s">
        <v>1854</v>
      </c>
      <c r="R169" s="75" t="s">
        <v>1854</v>
      </c>
      <c r="S169" s="75" t="s">
        <v>1854</v>
      </c>
      <c r="T169" s="77">
        <v>0</v>
      </c>
      <c r="U169" s="78">
        <v>0</v>
      </c>
      <c r="V169" s="78">
        <v>0</v>
      </c>
      <c r="W169" s="78">
        <v>0</v>
      </c>
      <c r="X169" s="78">
        <v>0</v>
      </c>
      <c r="Y169" s="78">
        <v>0</v>
      </c>
      <c r="Z169" s="78">
        <v>0</v>
      </c>
      <c r="AA169" s="79">
        <v>0</v>
      </c>
      <c r="AB169" s="77">
        <v>0</v>
      </c>
      <c r="AC169" s="77">
        <v>0</v>
      </c>
      <c r="AD169" s="75"/>
      <c r="AE169" s="75" t="b">
        <v>0</v>
      </c>
      <c r="AF169" s="80">
        <v>0</v>
      </c>
      <c r="AG169" s="76">
        <v>-10</v>
      </c>
      <c r="AH169" s="75"/>
      <c r="AI169" s="78">
        <v>0</v>
      </c>
      <c r="AJ169" s="75" t="s">
        <v>35</v>
      </c>
      <c r="AK169" s="75" t="s">
        <v>8082</v>
      </c>
      <c r="AL169" s="75" t="s">
        <v>35</v>
      </c>
      <c r="AM169" s="79">
        <v>0</v>
      </c>
      <c r="AN169" s="75" t="s">
        <v>37</v>
      </c>
      <c r="AO169" s="79">
        <v>0</v>
      </c>
      <c r="AP169" s="76"/>
      <c r="AQ169" s="76"/>
      <c r="AR169" s="77"/>
      <c r="AS169" s="78">
        <v>0</v>
      </c>
      <c r="AT169" s="75"/>
      <c r="AU169" s="77"/>
      <c r="AV169" s="75"/>
      <c r="AW169" s="75"/>
      <c r="AX169" s="78"/>
      <c r="AY169" s="78"/>
      <c r="AZ169" s="78"/>
      <c r="BA169" s="78"/>
      <c r="BB169" s="75"/>
      <c r="BC169" s="75"/>
      <c r="BD169" s="75"/>
      <c r="BE169" s="76"/>
      <c r="BF169" s="75"/>
      <c r="BG169" s="75"/>
      <c r="BH169" s="79"/>
    </row>
    <row r="170" spans="1:60" x14ac:dyDescent="0.25">
      <c r="A170" s="75" t="s">
        <v>8435</v>
      </c>
      <c r="B170" s="75" t="s">
        <v>8436</v>
      </c>
      <c r="C170" s="75" t="s">
        <v>8435</v>
      </c>
      <c r="D170" s="75" t="s">
        <v>8435</v>
      </c>
      <c r="E170" s="75"/>
      <c r="F170" s="75"/>
      <c r="G170" s="75" t="s">
        <v>8436</v>
      </c>
      <c r="H170" s="75" t="s">
        <v>8436</v>
      </c>
      <c r="I170" s="75" t="s">
        <v>8437</v>
      </c>
      <c r="J170" s="75"/>
      <c r="K170" s="76">
        <v>0</v>
      </c>
      <c r="L170" s="75"/>
      <c r="M170" s="75" t="s">
        <v>8075</v>
      </c>
      <c r="N170" s="75" t="s">
        <v>1858</v>
      </c>
      <c r="O170" s="75" t="s">
        <v>1859</v>
      </c>
      <c r="P170" s="75" t="s">
        <v>1854</v>
      </c>
      <c r="Q170" s="75" t="s">
        <v>1854</v>
      </c>
      <c r="R170" s="75" t="s">
        <v>1854</v>
      </c>
      <c r="S170" s="75" t="s">
        <v>1854</v>
      </c>
      <c r="T170" s="77">
        <v>0</v>
      </c>
      <c r="U170" s="78">
        <v>0</v>
      </c>
      <c r="V170" s="78">
        <v>0</v>
      </c>
      <c r="W170" s="78">
        <v>0</v>
      </c>
      <c r="X170" s="78">
        <v>0</v>
      </c>
      <c r="Y170" s="78">
        <v>0</v>
      </c>
      <c r="Z170" s="78">
        <v>0</v>
      </c>
      <c r="AA170" s="79">
        <v>0</v>
      </c>
      <c r="AB170" s="77">
        <v>0</v>
      </c>
      <c r="AC170" s="77">
        <v>0</v>
      </c>
      <c r="AD170" s="75"/>
      <c r="AE170" s="75" t="b">
        <v>0</v>
      </c>
      <c r="AF170" s="80">
        <v>0</v>
      </c>
      <c r="AG170" s="76">
        <v>0</v>
      </c>
      <c r="AH170" s="75"/>
      <c r="AI170" s="78">
        <v>0</v>
      </c>
      <c r="AJ170" s="75" t="s">
        <v>35</v>
      </c>
      <c r="AK170" s="75" t="s">
        <v>8082</v>
      </c>
      <c r="AL170" s="75" t="s">
        <v>35</v>
      </c>
      <c r="AM170" s="79">
        <v>0</v>
      </c>
      <c r="AN170" s="75" t="s">
        <v>37</v>
      </c>
      <c r="AO170" s="79">
        <v>0</v>
      </c>
      <c r="AP170" s="76"/>
      <c r="AQ170" s="76"/>
      <c r="AR170" s="77"/>
      <c r="AS170" s="78">
        <v>0</v>
      </c>
      <c r="AT170" s="75"/>
      <c r="AU170" s="77"/>
      <c r="AV170" s="75"/>
      <c r="AW170" s="75"/>
      <c r="AX170" s="78"/>
      <c r="AY170" s="78"/>
      <c r="AZ170" s="78"/>
      <c r="BA170" s="78"/>
      <c r="BB170" s="75"/>
      <c r="BC170" s="75"/>
      <c r="BD170" s="75"/>
      <c r="BE170" s="76"/>
      <c r="BF170" s="75"/>
      <c r="BG170" s="75"/>
      <c r="BH170" s="79"/>
    </row>
    <row r="171" spans="1:60" x14ac:dyDescent="0.25">
      <c r="A171" s="75" t="s">
        <v>8438</v>
      </c>
      <c r="B171" s="75" t="s">
        <v>8439</v>
      </c>
      <c r="C171" s="75" t="s">
        <v>8438</v>
      </c>
      <c r="D171" s="75" t="s">
        <v>8438</v>
      </c>
      <c r="E171" s="75"/>
      <c r="F171" s="75"/>
      <c r="G171" s="75" t="s">
        <v>8439</v>
      </c>
      <c r="H171" s="75" t="s">
        <v>8439</v>
      </c>
      <c r="I171" s="75" t="s">
        <v>8437</v>
      </c>
      <c r="J171" s="75"/>
      <c r="K171" s="76">
        <v>0</v>
      </c>
      <c r="L171" s="75"/>
      <c r="M171" s="75" t="s">
        <v>8075</v>
      </c>
      <c r="N171" s="75" t="s">
        <v>1858</v>
      </c>
      <c r="O171" s="75" t="s">
        <v>1859</v>
      </c>
      <c r="P171" s="75" t="s">
        <v>1854</v>
      </c>
      <c r="Q171" s="75" t="s">
        <v>1854</v>
      </c>
      <c r="R171" s="75" t="s">
        <v>1854</v>
      </c>
      <c r="S171" s="75" t="s">
        <v>1854</v>
      </c>
      <c r="T171" s="77">
        <v>0</v>
      </c>
      <c r="U171" s="78">
        <v>0</v>
      </c>
      <c r="V171" s="78">
        <v>0</v>
      </c>
      <c r="W171" s="78">
        <v>0</v>
      </c>
      <c r="X171" s="78">
        <v>0</v>
      </c>
      <c r="Y171" s="78">
        <v>0</v>
      </c>
      <c r="Z171" s="78">
        <v>0</v>
      </c>
      <c r="AA171" s="79">
        <v>0</v>
      </c>
      <c r="AB171" s="77">
        <v>0</v>
      </c>
      <c r="AC171" s="77">
        <v>0</v>
      </c>
      <c r="AD171" s="75"/>
      <c r="AE171" s="75" t="b">
        <v>0</v>
      </c>
      <c r="AF171" s="80">
        <v>0</v>
      </c>
      <c r="AG171" s="76">
        <v>0</v>
      </c>
      <c r="AH171" s="75"/>
      <c r="AI171" s="78">
        <v>0</v>
      </c>
      <c r="AJ171" s="75" t="s">
        <v>35</v>
      </c>
      <c r="AK171" s="75" t="s">
        <v>8082</v>
      </c>
      <c r="AL171" s="75" t="s">
        <v>35</v>
      </c>
      <c r="AM171" s="79">
        <v>0</v>
      </c>
      <c r="AN171" s="75" t="s">
        <v>37</v>
      </c>
      <c r="AO171" s="79">
        <v>0</v>
      </c>
      <c r="AP171" s="76"/>
      <c r="AQ171" s="76"/>
      <c r="AR171" s="77"/>
      <c r="AS171" s="78">
        <v>0</v>
      </c>
      <c r="AT171" s="75"/>
      <c r="AU171" s="77"/>
      <c r="AV171" s="75"/>
      <c r="AW171" s="75"/>
      <c r="AX171" s="78"/>
      <c r="AY171" s="78"/>
      <c r="AZ171" s="78"/>
      <c r="BA171" s="78"/>
      <c r="BB171" s="75"/>
      <c r="BC171" s="75"/>
      <c r="BD171" s="75"/>
      <c r="BE171" s="76"/>
      <c r="BF171" s="75"/>
      <c r="BG171" s="75"/>
      <c r="BH171" s="79"/>
    </row>
    <row r="172" spans="1:60" x14ac:dyDescent="0.25">
      <c r="A172" s="75" t="s">
        <v>8440</v>
      </c>
      <c r="B172" s="75" t="s">
        <v>8441</v>
      </c>
      <c r="C172" s="75" t="s">
        <v>8440</v>
      </c>
      <c r="D172" s="75" t="s">
        <v>8440</v>
      </c>
      <c r="E172" s="75"/>
      <c r="F172" s="75"/>
      <c r="G172" s="75" t="s">
        <v>8441</v>
      </c>
      <c r="H172" s="75" t="s">
        <v>8441</v>
      </c>
      <c r="I172" s="75" t="s">
        <v>8437</v>
      </c>
      <c r="J172" s="75"/>
      <c r="K172" s="76">
        <v>0</v>
      </c>
      <c r="L172" s="75"/>
      <c r="M172" s="75" t="s">
        <v>8075</v>
      </c>
      <c r="N172" s="75" t="s">
        <v>1858</v>
      </c>
      <c r="O172" s="75" t="s">
        <v>1859</v>
      </c>
      <c r="P172" s="75" t="s">
        <v>1854</v>
      </c>
      <c r="Q172" s="75" t="s">
        <v>1854</v>
      </c>
      <c r="R172" s="75" t="s">
        <v>1854</v>
      </c>
      <c r="S172" s="75" t="s">
        <v>1854</v>
      </c>
      <c r="T172" s="77">
        <v>0</v>
      </c>
      <c r="U172" s="78">
        <v>0</v>
      </c>
      <c r="V172" s="78">
        <v>0</v>
      </c>
      <c r="W172" s="78">
        <v>0</v>
      </c>
      <c r="X172" s="78">
        <v>0</v>
      </c>
      <c r="Y172" s="78">
        <v>0</v>
      </c>
      <c r="Z172" s="78">
        <v>0</v>
      </c>
      <c r="AA172" s="79">
        <v>0</v>
      </c>
      <c r="AB172" s="77">
        <v>0</v>
      </c>
      <c r="AC172" s="77">
        <v>0</v>
      </c>
      <c r="AD172" s="75"/>
      <c r="AE172" s="75" t="b">
        <v>0</v>
      </c>
      <c r="AF172" s="80">
        <v>0</v>
      </c>
      <c r="AG172" s="76">
        <v>0</v>
      </c>
      <c r="AH172" s="75"/>
      <c r="AI172" s="78">
        <v>0</v>
      </c>
      <c r="AJ172" s="75" t="s">
        <v>35</v>
      </c>
      <c r="AK172" s="75" t="s">
        <v>8082</v>
      </c>
      <c r="AL172" s="75" t="s">
        <v>35</v>
      </c>
      <c r="AM172" s="79">
        <v>0</v>
      </c>
      <c r="AN172" s="75" t="s">
        <v>37</v>
      </c>
      <c r="AO172" s="79">
        <v>0</v>
      </c>
      <c r="AP172" s="76"/>
      <c r="AQ172" s="76"/>
      <c r="AR172" s="77"/>
      <c r="AS172" s="78">
        <v>0</v>
      </c>
      <c r="AT172" s="75"/>
      <c r="AU172" s="77"/>
      <c r="AV172" s="75"/>
      <c r="AW172" s="75"/>
      <c r="AX172" s="78"/>
      <c r="AY172" s="78"/>
      <c r="AZ172" s="78"/>
      <c r="BA172" s="78"/>
      <c r="BB172" s="75"/>
      <c r="BC172" s="75"/>
      <c r="BD172" s="75"/>
      <c r="BE172" s="76"/>
      <c r="BF172" s="75"/>
      <c r="BG172" s="75"/>
      <c r="BH172" s="79"/>
    </row>
    <row r="173" spans="1:60" x14ac:dyDescent="0.25">
      <c r="A173" s="75" t="s">
        <v>8442</v>
      </c>
      <c r="B173" s="75" t="s">
        <v>8443</v>
      </c>
      <c r="C173" s="75" t="s">
        <v>8442</v>
      </c>
      <c r="D173" s="75" t="s">
        <v>8442</v>
      </c>
      <c r="E173" s="75"/>
      <c r="F173" s="75"/>
      <c r="G173" s="75" t="s">
        <v>8443</v>
      </c>
      <c r="H173" s="75" t="s">
        <v>8443</v>
      </c>
      <c r="I173" s="75" t="s">
        <v>8437</v>
      </c>
      <c r="J173" s="75"/>
      <c r="K173" s="76">
        <v>0</v>
      </c>
      <c r="L173" s="75"/>
      <c r="M173" s="75" t="s">
        <v>8075</v>
      </c>
      <c r="N173" s="75" t="s">
        <v>1858</v>
      </c>
      <c r="O173" s="75" t="s">
        <v>1859</v>
      </c>
      <c r="P173" s="75" t="s">
        <v>1854</v>
      </c>
      <c r="Q173" s="75" t="s">
        <v>1854</v>
      </c>
      <c r="R173" s="75" t="s">
        <v>1854</v>
      </c>
      <c r="S173" s="75" t="s">
        <v>1854</v>
      </c>
      <c r="T173" s="77">
        <v>0</v>
      </c>
      <c r="U173" s="78">
        <v>0</v>
      </c>
      <c r="V173" s="78">
        <v>0</v>
      </c>
      <c r="W173" s="78">
        <v>0</v>
      </c>
      <c r="X173" s="78">
        <v>0</v>
      </c>
      <c r="Y173" s="78">
        <v>0</v>
      </c>
      <c r="Z173" s="78">
        <v>0</v>
      </c>
      <c r="AA173" s="79">
        <v>0</v>
      </c>
      <c r="AB173" s="77">
        <v>0</v>
      </c>
      <c r="AC173" s="77">
        <v>0</v>
      </c>
      <c r="AD173" s="75"/>
      <c r="AE173" s="75" t="b">
        <v>0</v>
      </c>
      <c r="AF173" s="80">
        <v>0</v>
      </c>
      <c r="AG173" s="76">
        <v>0</v>
      </c>
      <c r="AH173" s="75"/>
      <c r="AI173" s="78">
        <v>0</v>
      </c>
      <c r="AJ173" s="75" t="s">
        <v>35</v>
      </c>
      <c r="AK173" s="75" t="s">
        <v>8082</v>
      </c>
      <c r="AL173" s="75" t="s">
        <v>35</v>
      </c>
      <c r="AM173" s="79">
        <v>0</v>
      </c>
      <c r="AN173" s="75" t="s">
        <v>37</v>
      </c>
      <c r="AO173" s="79">
        <v>0</v>
      </c>
      <c r="AP173" s="76"/>
      <c r="AQ173" s="76"/>
      <c r="AR173" s="77"/>
      <c r="AS173" s="78">
        <v>0</v>
      </c>
      <c r="AT173" s="75"/>
      <c r="AU173" s="77"/>
      <c r="AV173" s="75"/>
      <c r="AW173" s="75"/>
      <c r="AX173" s="78"/>
      <c r="AY173" s="78"/>
      <c r="AZ173" s="78"/>
      <c r="BA173" s="78"/>
      <c r="BB173" s="75"/>
      <c r="BC173" s="75"/>
      <c r="BD173" s="75"/>
      <c r="BE173" s="76"/>
      <c r="BF173" s="75"/>
      <c r="BG173" s="75"/>
      <c r="BH173" s="79"/>
    </row>
    <row r="174" spans="1:60" x14ac:dyDescent="0.25">
      <c r="A174" s="75" t="s">
        <v>8444</v>
      </c>
      <c r="B174" s="75" t="s">
        <v>8445</v>
      </c>
      <c r="C174" s="75" t="s">
        <v>8444</v>
      </c>
      <c r="D174" s="75" t="s">
        <v>8444</v>
      </c>
      <c r="E174" s="75"/>
      <c r="F174" s="75"/>
      <c r="G174" s="75" t="s">
        <v>8445</v>
      </c>
      <c r="H174" s="75" t="s">
        <v>8445</v>
      </c>
      <c r="I174" s="75" t="s">
        <v>8074</v>
      </c>
      <c r="J174" s="75"/>
      <c r="K174" s="76">
        <v>0</v>
      </c>
      <c r="L174" s="75"/>
      <c r="M174" s="75" t="s">
        <v>8075</v>
      </c>
      <c r="N174" s="75" t="s">
        <v>1858</v>
      </c>
      <c r="O174" s="75" t="s">
        <v>1859</v>
      </c>
      <c r="P174" s="75" t="s">
        <v>1854</v>
      </c>
      <c r="Q174" s="75" t="s">
        <v>1854</v>
      </c>
      <c r="R174" s="75" t="s">
        <v>1854</v>
      </c>
      <c r="S174" s="75" t="s">
        <v>1854</v>
      </c>
      <c r="T174" s="77">
        <v>0</v>
      </c>
      <c r="U174" s="78">
        <v>0</v>
      </c>
      <c r="V174" s="78">
        <v>0</v>
      </c>
      <c r="W174" s="78">
        <v>0</v>
      </c>
      <c r="X174" s="78">
        <v>0</v>
      </c>
      <c r="Y174" s="78">
        <v>0</v>
      </c>
      <c r="Z174" s="78">
        <v>0</v>
      </c>
      <c r="AA174" s="79">
        <v>0</v>
      </c>
      <c r="AB174" s="77">
        <v>0</v>
      </c>
      <c r="AC174" s="77">
        <v>0</v>
      </c>
      <c r="AD174" s="75"/>
      <c r="AE174" s="75" t="b">
        <v>0</v>
      </c>
      <c r="AF174" s="80">
        <v>0</v>
      </c>
      <c r="AG174" s="76">
        <v>-20</v>
      </c>
      <c r="AH174" s="75"/>
      <c r="AI174" s="78">
        <v>0</v>
      </c>
      <c r="AJ174" s="75" t="s">
        <v>35</v>
      </c>
      <c r="AK174" s="75" t="s">
        <v>8082</v>
      </c>
      <c r="AL174" s="75" t="s">
        <v>35</v>
      </c>
      <c r="AM174" s="79">
        <v>0</v>
      </c>
      <c r="AN174" s="75" t="s">
        <v>37</v>
      </c>
      <c r="AO174" s="79">
        <v>0</v>
      </c>
      <c r="AP174" s="76"/>
      <c r="AQ174" s="76"/>
      <c r="AR174" s="77"/>
      <c r="AS174" s="78">
        <v>0</v>
      </c>
      <c r="AT174" s="75"/>
      <c r="AU174" s="77"/>
      <c r="AV174" s="75"/>
      <c r="AW174" s="75"/>
      <c r="AX174" s="78"/>
      <c r="AY174" s="78"/>
      <c r="AZ174" s="78"/>
      <c r="BA174" s="78"/>
      <c r="BB174" s="75"/>
      <c r="BC174" s="75"/>
      <c r="BD174" s="75"/>
      <c r="BE174" s="76"/>
      <c r="BF174" s="75"/>
      <c r="BG174" s="75"/>
      <c r="BH174" s="79"/>
    </row>
    <row r="175" spans="1:60" x14ac:dyDescent="0.25">
      <c r="A175" s="75" t="s">
        <v>8446</v>
      </c>
      <c r="B175" s="75" t="s">
        <v>8447</v>
      </c>
      <c r="C175" s="75" t="s">
        <v>8446</v>
      </c>
      <c r="D175" s="75" t="s">
        <v>8446</v>
      </c>
      <c r="E175" s="75"/>
      <c r="F175" s="75"/>
      <c r="G175" s="75" t="s">
        <v>8447</v>
      </c>
      <c r="H175" s="75" t="s">
        <v>8447</v>
      </c>
      <c r="I175" s="75" t="s">
        <v>8074</v>
      </c>
      <c r="J175" s="75"/>
      <c r="K175" s="76">
        <v>0</v>
      </c>
      <c r="L175" s="75"/>
      <c r="M175" s="75" t="s">
        <v>8075</v>
      </c>
      <c r="N175" s="75" t="s">
        <v>1858</v>
      </c>
      <c r="O175" s="75" t="s">
        <v>1859</v>
      </c>
      <c r="P175" s="75" t="s">
        <v>1854</v>
      </c>
      <c r="Q175" s="75" t="s">
        <v>1854</v>
      </c>
      <c r="R175" s="75" t="s">
        <v>1854</v>
      </c>
      <c r="S175" s="75" t="s">
        <v>1854</v>
      </c>
      <c r="T175" s="77">
        <v>0</v>
      </c>
      <c r="U175" s="78">
        <v>0</v>
      </c>
      <c r="V175" s="78">
        <v>0</v>
      </c>
      <c r="W175" s="78">
        <v>0</v>
      </c>
      <c r="X175" s="78">
        <v>0</v>
      </c>
      <c r="Y175" s="78">
        <v>0</v>
      </c>
      <c r="Z175" s="78">
        <v>0</v>
      </c>
      <c r="AA175" s="79">
        <v>0</v>
      </c>
      <c r="AB175" s="77">
        <v>0</v>
      </c>
      <c r="AC175" s="77">
        <v>0</v>
      </c>
      <c r="AD175" s="75"/>
      <c r="AE175" s="75" t="b">
        <v>0</v>
      </c>
      <c r="AF175" s="80">
        <v>0</v>
      </c>
      <c r="AG175" s="76">
        <v>-20</v>
      </c>
      <c r="AH175" s="75"/>
      <c r="AI175" s="78">
        <v>0</v>
      </c>
      <c r="AJ175" s="75" t="s">
        <v>35</v>
      </c>
      <c r="AK175" s="75" t="s">
        <v>8082</v>
      </c>
      <c r="AL175" s="75" t="s">
        <v>35</v>
      </c>
      <c r="AM175" s="79">
        <v>0</v>
      </c>
      <c r="AN175" s="75" t="s">
        <v>37</v>
      </c>
      <c r="AO175" s="79">
        <v>0</v>
      </c>
      <c r="AP175" s="76"/>
      <c r="AQ175" s="76"/>
      <c r="AR175" s="77"/>
      <c r="AS175" s="78">
        <v>0</v>
      </c>
      <c r="AT175" s="75"/>
      <c r="AU175" s="77"/>
      <c r="AV175" s="75"/>
      <c r="AW175" s="75"/>
      <c r="AX175" s="78"/>
      <c r="AY175" s="78"/>
      <c r="AZ175" s="78"/>
      <c r="BA175" s="78"/>
      <c r="BB175" s="75"/>
      <c r="BC175" s="75"/>
      <c r="BD175" s="75"/>
      <c r="BE175" s="76"/>
      <c r="BF175" s="75"/>
      <c r="BG175" s="75"/>
      <c r="BH175" s="79"/>
    </row>
    <row r="176" spans="1:60" x14ac:dyDescent="0.25">
      <c r="A176" s="75" t="s">
        <v>8448</v>
      </c>
      <c r="B176" s="75" t="s">
        <v>8449</v>
      </c>
      <c r="C176" s="75" t="s">
        <v>8448</v>
      </c>
      <c r="D176" s="75" t="s">
        <v>8448</v>
      </c>
      <c r="E176" s="75"/>
      <c r="F176" s="75"/>
      <c r="G176" s="75" t="s">
        <v>8449</v>
      </c>
      <c r="H176" s="75" t="s">
        <v>8449</v>
      </c>
      <c r="I176" s="75" t="s">
        <v>8074</v>
      </c>
      <c r="J176" s="75"/>
      <c r="K176" s="76">
        <v>0</v>
      </c>
      <c r="L176" s="75"/>
      <c r="M176" s="75" t="s">
        <v>8075</v>
      </c>
      <c r="N176" s="75" t="s">
        <v>1858</v>
      </c>
      <c r="O176" s="75" t="s">
        <v>1859</v>
      </c>
      <c r="P176" s="75" t="s">
        <v>1854</v>
      </c>
      <c r="Q176" s="75" t="s">
        <v>1854</v>
      </c>
      <c r="R176" s="75" t="s">
        <v>1854</v>
      </c>
      <c r="S176" s="75" t="s">
        <v>1854</v>
      </c>
      <c r="T176" s="77">
        <v>0</v>
      </c>
      <c r="U176" s="78">
        <v>0</v>
      </c>
      <c r="V176" s="78">
        <v>535000000</v>
      </c>
      <c r="W176" s="78">
        <v>0</v>
      </c>
      <c r="X176" s="78">
        <v>0</v>
      </c>
      <c r="Y176" s="78">
        <v>0</v>
      </c>
      <c r="Z176" s="78">
        <v>0</v>
      </c>
      <c r="AA176" s="79">
        <v>0</v>
      </c>
      <c r="AB176" s="77">
        <v>0</v>
      </c>
      <c r="AC176" s="77">
        <v>0</v>
      </c>
      <c r="AD176" s="75"/>
      <c r="AE176" s="75" t="b">
        <v>0</v>
      </c>
      <c r="AF176" s="80">
        <v>0</v>
      </c>
      <c r="AG176" s="76">
        <v>0</v>
      </c>
      <c r="AH176" s="75"/>
      <c r="AI176" s="78">
        <v>535000000</v>
      </c>
      <c r="AJ176" s="75" t="s">
        <v>8076</v>
      </c>
      <c r="AK176" s="75" t="s">
        <v>8077</v>
      </c>
      <c r="AL176" s="75" t="s">
        <v>35</v>
      </c>
      <c r="AM176" s="79">
        <v>0</v>
      </c>
      <c r="AN176" s="75" t="s">
        <v>37</v>
      </c>
      <c r="AO176" s="79">
        <v>0</v>
      </c>
      <c r="AP176" s="76"/>
      <c r="AQ176" s="76"/>
      <c r="AR176" s="77"/>
      <c r="AS176" s="78">
        <v>0</v>
      </c>
      <c r="AT176" s="75"/>
      <c r="AU176" s="77"/>
      <c r="AV176" s="75"/>
      <c r="AW176" s="75"/>
      <c r="AX176" s="78"/>
      <c r="AY176" s="78"/>
      <c r="AZ176" s="78"/>
      <c r="BA176" s="78"/>
      <c r="BB176" s="75"/>
      <c r="BC176" s="75"/>
      <c r="BD176" s="75"/>
      <c r="BE176" s="76"/>
      <c r="BF176" s="75"/>
      <c r="BG176" s="75"/>
      <c r="BH176" s="79"/>
    </row>
    <row r="177" spans="1:60" x14ac:dyDescent="0.25">
      <c r="A177" s="75" t="s">
        <v>8450</v>
      </c>
      <c r="B177" s="75" t="s">
        <v>8451</v>
      </c>
      <c r="C177" s="75" t="s">
        <v>8450</v>
      </c>
      <c r="D177" s="75" t="s">
        <v>8450</v>
      </c>
      <c r="E177" s="75"/>
      <c r="F177" s="75"/>
      <c r="G177" s="75" t="s">
        <v>8451</v>
      </c>
      <c r="H177" s="75" t="s">
        <v>8451</v>
      </c>
      <c r="I177" s="75"/>
      <c r="J177" s="75"/>
      <c r="K177" s="76">
        <v>0</v>
      </c>
      <c r="L177" s="75"/>
      <c r="M177" s="75"/>
      <c r="N177" s="75"/>
      <c r="O177" s="75" t="s">
        <v>8081</v>
      </c>
      <c r="P177" s="75" t="s">
        <v>1854</v>
      </c>
      <c r="Q177" s="75" t="s">
        <v>1854</v>
      </c>
      <c r="R177" s="75" t="s">
        <v>1854</v>
      </c>
      <c r="S177" s="75" t="s">
        <v>1854</v>
      </c>
      <c r="T177" s="77">
        <v>0</v>
      </c>
      <c r="U177" s="78">
        <v>0</v>
      </c>
      <c r="V177" s="78">
        <v>18972</v>
      </c>
      <c r="W177" s="78">
        <v>0</v>
      </c>
      <c r="X177" s="78">
        <v>0</v>
      </c>
      <c r="Y177" s="78">
        <v>0</v>
      </c>
      <c r="Z177" s="78">
        <v>0</v>
      </c>
      <c r="AA177" s="79">
        <v>0</v>
      </c>
      <c r="AB177" s="77"/>
      <c r="AC177" s="77"/>
      <c r="AD177" s="75"/>
      <c r="AE177" s="75" t="b">
        <v>0</v>
      </c>
      <c r="AF177" s="80">
        <v>0</v>
      </c>
      <c r="AG177" s="76">
        <v>0</v>
      </c>
      <c r="AH177" s="75"/>
      <c r="AI177" s="78">
        <v>0</v>
      </c>
      <c r="AJ177" s="75" t="s">
        <v>8156</v>
      </c>
      <c r="AK177" s="75" t="s">
        <v>8082</v>
      </c>
      <c r="AL177" s="75" t="s">
        <v>35</v>
      </c>
      <c r="AM177" s="79">
        <v>0</v>
      </c>
      <c r="AN177" s="75" t="s">
        <v>37</v>
      </c>
      <c r="AO177" s="79">
        <v>0</v>
      </c>
      <c r="AP177" s="76"/>
      <c r="AQ177" s="76"/>
      <c r="AR177" s="77">
        <v>0</v>
      </c>
      <c r="AS177" s="78"/>
      <c r="AT177" s="75"/>
      <c r="AU177" s="77"/>
      <c r="AV177" s="75"/>
      <c r="AW177" s="75"/>
      <c r="AX177" s="78"/>
      <c r="AY177" s="78"/>
      <c r="AZ177" s="78"/>
      <c r="BA177" s="78"/>
      <c r="BB177" s="75"/>
      <c r="BC177" s="75"/>
      <c r="BD177" s="75"/>
      <c r="BE177" s="76"/>
      <c r="BF177" s="75"/>
      <c r="BG177" s="75"/>
      <c r="BH177" s="79"/>
    </row>
    <row r="178" spans="1:60" x14ac:dyDescent="0.25">
      <c r="A178" s="81" t="s">
        <v>8452</v>
      </c>
      <c r="B178" s="75" t="s">
        <v>8453</v>
      </c>
      <c r="C178" s="81" t="s">
        <v>8452</v>
      </c>
      <c r="D178" s="81" t="s">
        <v>8452</v>
      </c>
      <c r="E178" s="75"/>
      <c r="F178" s="75"/>
      <c r="G178" s="75" t="s">
        <v>8453</v>
      </c>
      <c r="H178" s="75" t="s">
        <v>8453</v>
      </c>
      <c r="I178" s="75" t="s">
        <v>8255</v>
      </c>
      <c r="J178" s="75"/>
      <c r="K178" s="76">
        <v>0</v>
      </c>
      <c r="L178" s="75"/>
      <c r="M178" s="75" t="s">
        <v>8075</v>
      </c>
      <c r="N178" s="75" t="s">
        <v>1858</v>
      </c>
      <c r="O178" s="75" t="s">
        <v>1859</v>
      </c>
      <c r="P178" s="75" t="s">
        <v>1854</v>
      </c>
      <c r="Q178" s="75" t="s">
        <v>1854</v>
      </c>
      <c r="R178" s="75" t="s">
        <v>1854</v>
      </c>
      <c r="S178" s="75" t="s">
        <v>1854</v>
      </c>
      <c r="T178" s="77">
        <v>0</v>
      </c>
      <c r="U178" s="78">
        <v>0</v>
      </c>
      <c r="V178" s="78">
        <v>110734800</v>
      </c>
      <c r="W178" s="78">
        <v>0</v>
      </c>
      <c r="X178" s="78">
        <v>0</v>
      </c>
      <c r="Y178" s="78">
        <v>0</v>
      </c>
      <c r="Z178" s="78">
        <v>0</v>
      </c>
      <c r="AA178" s="79">
        <v>0</v>
      </c>
      <c r="AB178" s="77">
        <v>0</v>
      </c>
      <c r="AC178" s="77">
        <v>0</v>
      </c>
      <c r="AD178" s="75"/>
      <c r="AE178" s="75" t="b">
        <v>0</v>
      </c>
      <c r="AF178" s="80">
        <v>0</v>
      </c>
      <c r="AG178" s="76">
        <v>0</v>
      </c>
      <c r="AH178" s="75"/>
      <c r="AI178" s="78">
        <v>110734800</v>
      </c>
      <c r="AJ178" s="75" t="s">
        <v>35</v>
      </c>
      <c r="AK178" s="75" t="s">
        <v>8082</v>
      </c>
      <c r="AL178" s="75" t="s">
        <v>35</v>
      </c>
      <c r="AM178" s="79">
        <v>0</v>
      </c>
      <c r="AN178" s="75" t="s">
        <v>37</v>
      </c>
      <c r="AO178" s="79">
        <v>0</v>
      </c>
      <c r="AP178" s="76"/>
      <c r="AQ178" s="76"/>
      <c r="AR178" s="77"/>
      <c r="AS178" s="78">
        <v>0</v>
      </c>
      <c r="AT178" s="75"/>
      <c r="AU178" s="77"/>
      <c r="AV178" s="75"/>
      <c r="AW178" s="75"/>
      <c r="AX178" s="78"/>
      <c r="AY178" s="78"/>
      <c r="AZ178" s="78"/>
      <c r="BA178" s="78"/>
      <c r="BB178" s="75"/>
      <c r="BC178" s="75"/>
      <c r="BD178" s="75"/>
      <c r="BE178" s="76"/>
      <c r="BF178" s="75"/>
      <c r="BG178" s="75"/>
      <c r="BH178" s="79"/>
    </row>
    <row r="179" spans="1:60" x14ac:dyDescent="0.25">
      <c r="A179" s="82" t="s">
        <v>8454</v>
      </c>
      <c r="C179" s="82" t="s">
        <v>8454</v>
      </c>
      <c r="D179" s="82" t="s">
        <v>8454</v>
      </c>
    </row>
  </sheetData>
  <mergeCells count="1">
    <mergeCell ref="A1:B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HX330"/>
  <sheetViews>
    <sheetView topLeftCell="C1" zoomScale="83" zoomScaleNormal="83" workbookViewId="0">
      <pane ySplit="1" topLeftCell="A2" activePane="bottomLeft" state="frozen"/>
      <selection activeCell="C1" sqref="C1"/>
      <selection pane="bottomLeft" activeCell="C25" sqref="C25"/>
    </sheetView>
  </sheetViews>
  <sheetFormatPr defaultRowHeight="15.75" x14ac:dyDescent="0.25"/>
  <cols>
    <col min="1" max="1" width="14" style="28"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38" customWidth="1"/>
    <col min="44" max="44" width="13.5" style="38" customWidth="1"/>
    <col min="45" max="45" width="13.875" style="38" customWidth="1"/>
    <col min="46" max="47" width="17.25" style="38" customWidth="1"/>
    <col min="48" max="48" width="32.625" style="34" customWidth="1"/>
    <col min="49" max="232" width="7.875" style="39" customWidth="1"/>
    <col min="233" max="257" width="9" style="41"/>
    <col min="258" max="259" width="0" style="41" hidden="1" customWidth="1"/>
    <col min="260" max="261" width="20.625" style="41" customWidth="1"/>
    <col min="262" max="262" width="16.5" style="41" customWidth="1"/>
    <col min="263" max="263" width="16.25" style="41" customWidth="1"/>
    <col min="264" max="264" width="18.75" style="41" customWidth="1"/>
    <col min="265" max="265" width="16.5" style="41" customWidth="1"/>
    <col min="266" max="266" width="18.75" style="41" customWidth="1"/>
    <col min="267" max="267" width="17.125" style="41" customWidth="1"/>
    <col min="268" max="268" width="13.875" style="41" customWidth="1"/>
    <col min="269" max="269" width="13.125" style="41" customWidth="1"/>
    <col min="270" max="270" width="16.125" style="41" customWidth="1"/>
    <col min="271" max="271" width="17.375" style="41" customWidth="1"/>
    <col min="272" max="272" width="22.5" style="41" customWidth="1"/>
    <col min="273" max="273" width="20.625" style="41" customWidth="1"/>
    <col min="274" max="274" width="14.125" style="41" customWidth="1"/>
    <col min="275" max="275" width="37.875" style="41" bestFit="1" customWidth="1"/>
    <col min="276" max="278" width="25.25" style="41" customWidth="1"/>
    <col min="279" max="279" width="32.125" style="41" customWidth="1"/>
    <col min="280" max="280" width="20.625" style="41" customWidth="1"/>
    <col min="281" max="281" width="20.375" style="41" customWidth="1"/>
    <col min="282" max="282" width="21.125" style="41" customWidth="1"/>
    <col min="283" max="283" width="18.125" style="41" bestFit="1" customWidth="1"/>
    <col min="284" max="284" width="17.75" style="41" bestFit="1" customWidth="1"/>
    <col min="285" max="285" width="25" style="41" customWidth="1"/>
    <col min="286" max="286" width="11.25" style="41" customWidth="1"/>
    <col min="287" max="287" width="9.625" style="41" customWidth="1"/>
    <col min="288" max="288" width="19.625" style="41" customWidth="1"/>
    <col min="289" max="289" width="16" style="41" customWidth="1"/>
    <col min="290" max="290" width="19" style="41" customWidth="1"/>
    <col min="291" max="291" width="12.75" style="41" customWidth="1"/>
    <col min="292" max="292" width="20.75" style="41" customWidth="1"/>
    <col min="293" max="293" width="12.75" style="41" customWidth="1"/>
    <col min="294" max="294" width="16.75" style="41" customWidth="1"/>
    <col min="295" max="295" width="31.25" style="41" customWidth="1"/>
    <col min="296" max="296" width="20.25" style="41" customWidth="1"/>
    <col min="297" max="297" width="17.75" style="41" customWidth="1"/>
    <col min="298" max="298" width="32.625" style="41" customWidth="1"/>
    <col min="299" max="299" width="17.25" style="41" customWidth="1"/>
    <col min="300" max="300" width="13.5" style="41" customWidth="1"/>
    <col min="301" max="301" width="13.875" style="41" customWidth="1"/>
    <col min="302" max="303" width="17.25" style="41" customWidth="1"/>
    <col min="304" max="304" width="32.625" style="41" customWidth="1"/>
    <col min="305" max="488" width="7.875" style="41" customWidth="1"/>
    <col min="489" max="513" width="9" style="41"/>
    <col min="514" max="515" width="0" style="41" hidden="1" customWidth="1"/>
    <col min="516" max="517" width="20.625" style="41" customWidth="1"/>
    <col min="518" max="518" width="16.5" style="41" customWidth="1"/>
    <col min="519" max="519" width="16.25" style="41" customWidth="1"/>
    <col min="520" max="520" width="18.75" style="41" customWidth="1"/>
    <col min="521" max="521" width="16.5" style="41" customWidth="1"/>
    <col min="522" max="522" width="18.75" style="41" customWidth="1"/>
    <col min="523" max="523" width="17.125" style="41" customWidth="1"/>
    <col min="524" max="524" width="13.875" style="41" customWidth="1"/>
    <col min="525" max="525" width="13.125" style="41" customWidth="1"/>
    <col min="526" max="526" width="16.125" style="41" customWidth="1"/>
    <col min="527" max="527" width="17.375" style="41" customWidth="1"/>
    <col min="528" max="528" width="22.5" style="41" customWidth="1"/>
    <col min="529" max="529" width="20.625" style="41" customWidth="1"/>
    <col min="530" max="530" width="14.125" style="41" customWidth="1"/>
    <col min="531" max="531" width="37.875" style="41" bestFit="1" customWidth="1"/>
    <col min="532" max="534" width="25.25" style="41" customWidth="1"/>
    <col min="535" max="535" width="32.125" style="41" customWidth="1"/>
    <col min="536" max="536" width="20.625" style="41" customWidth="1"/>
    <col min="537" max="537" width="20.375" style="41" customWidth="1"/>
    <col min="538" max="538" width="21.125" style="41" customWidth="1"/>
    <col min="539" max="539" width="18.125" style="41" bestFit="1" customWidth="1"/>
    <col min="540" max="540" width="17.75" style="41" bestFit="1" customWidth="1"/>
    <col min="541" max="541" width="25" style="41" customWidth="1"/>
    <col min="542" max="542" width="11.25" style="41" customWidth="1"/>
    <col min="543" max="543" width="9.625" style="41" customWidth="1"/>
    <col min="544" max="544" width="19.625" style="41" customWidth="1"/>
    <col min="545" max="545" width="16" style="41" customWidth="1"/>
    <col min="546" max="546" width="19" style="41" customWidth="1"/>
    <col min="547" max="547" width="12.75" style="41" customWidth="1"/>
    <col min="548" max="548" width="20.75" style="41" customWidth="1"/>
    <col min="549" max="549" width="12.75" style="41" customWidth="1"/>
    <col min="550" max="550" width="16.75" style="41" customWidth="1"/>
    <col min="551" max="551" width="31.25" style="41" customWidth="1"/>
    <col min="552" max="552" width="20.25" style="41" customWidth="1"/>
    <col min="553" max="553" width="17.75" style="41" customWidth="1"/>
    <col min="554" max="554" width="32.625" style="41" customWidth="1"/>
    <col min="555" max="555" width="17.25" style="41" customWidth="1"/>
    <col min="556" max="556" width="13.5" style="41" customWidth="1"/>
    <col min="557" max="557" width="13.875" style="41" customWidth="1"/>
    <col min="558" max="559" width="17.25" style="41" customWidth="1"/>
    <col min="560" max="560" width="32.625" style="41" customWidth="1"/>
    <col min="561" max="744" width="7.875" style="41" customWidth="1"/>
    <col min="745" max="769" width="9" style="41"/>
    <col min="770" max="771" width="0" style="41" hidden="1" customWidth="1"/>
    <col min="772" max="773" width="20.625" style="41" customWidth="1"/>
    <col min="774" max="774" width="16.5" style="41" customWidth="1"/>
    <col min="775" max="775" width="16.25" style="41" customWidth="1"/>
    <col min="776" max="776" width="18.75" style="41" customWidth="1"/>
    <col min="777" max="777" width="16.5" style="41" customWidth="1"/>
    <col min="778" max="778" width="18.75" style="41" customWidth="1"/>
    <col min="779" max="779" width="17.125" style="41" customWidth="1"/>
    <col min="780" max="780" width="13.875" style="41" customWidth="1"/>
    <col min="781" max="781" width="13.125" style="41" customWidth="1"/>
    <col min="782" max="782" width="16.125" style="41" customWidth="1"/>
    <col min="783" max="783" width="17.375" style="41" customWidth="1"/>
    <col min="784" max="784" width="22.5" style="41" customWidth="1"/>
    <col min="785" max="785" width="20.625" style="41" customWidth="1"/>
    <col min="786" max="786" width="14.125" style="41" customWidth="1"/>
    <col min="787" max="787" width="37.875" style="41" bestFit="1" customWidth="1"/>
    <col min="788" max="790" width="25.25" style="41" customWidth="1"/>
    <col min="791" max="791" width="32.125" style="41" customWidth="1"/>
    <col min="792" max="792" width="20.625" style="41" customWidth="1"/>
    <col min="793" max="793" width="20.375" style="41" customWidth="1"/>
    <col min="794" max="794" width="21.125" style="41" customWidth="1"/>
    <col min="795" max="795" width="18.125" style="41" bestFit="1" customWidth="1"/>
    <col min="796" max="796" width="17.75" style="41" bestFit="1" customWidth="1"/>
    <col min="797" max="797" width="25" style="41" customWidth="1"/>
    <col min="798" max="798" width="11.25" style="41" customWidth="1"/>
    <col min="799" max="799" width="9.625" style="41" customWidth="1"/>
    <col min="800" max="800" width="19.625" style="41" customWidth="1"/>
    <col min="801" max="801" width="16" style="41" customWidth="1"/>
    <col min="802" max="802" width="19" style="41" customWidth="1"/>
    <col min="803" max="803" width="12.75" style="41" customWidth="1"/>
    <col min="804" max="804" width="20.75" style="41" customWidth="1"/>
    <col min="805" max="805" width="12.75" style="41" customWidth="1"/>
    <col min="806" max="806" width="16.75" style="41" customWidth="1"/>
    <col min="807" max="807" width="31.25" style="41" customWidth="1"/>
    <col min="808" max="808" width="20.25" style="41" customWidth="1"/>
    <col min="809" max="809" width="17.75" style="41" customWidth="1"/>
    <col min="810" max="810" width="32.625" style="41" customWidth="1"/>
    <col min="811" max="811" width="17.25" style="41" customWidth="1"/>
    <col min="812" max="812" width="13.5" style="41" customWidth="1"/>
    <col min="813" max="813" width="13.875" style="41" customWidth="1"/>
    <col min="814" max="815" width="17.25" style="41" customWidth="1"/>
    <col min="816" max="816" width="32.625" style="41" customWidth="1"/>
    <col min="817" max="1000" width="7.875" style="41" customWidth="1"/>
    <col min="1001" max="1025" width="9" style="41"/>
    <col min="1026" max="1027" width="0" style="41" hidden="1" customWidth="1"/>
    <col min="1028" max="1029" width="20.625" style="41" customWidth="1"/>
    <col min="1030" max="1030" width="16.5" style="41" customWidth="1"/>
    <col min="1031" max="1031" width="16.25" style="41" customWidth="1"/>
    <col min="1032" max="1032" width="18.75" style="41" customWidth="1"/>
    <col min="1033" max="1033" width="16.5" style="41" customWidth="1"/>
    <col min="1034" max="1034" width="18.75" style="41" customWidth="1"/>
    <col min="1035" max="1035" width="17.125" style="41" customWidth="1"/>
    <col min="1036" max="1036" width="13.875" style="41" customWidth="1"/>
    <col min="1037" max="1037" width="13.125" style="41" customWidth="1"/>
    <col min="1038" max="1038" width="16.125" style="41" customWidth="1"/>
    <col min="1039" max="1039" width="17.375" style="41" customWidth="1"/>
    <col min="1040" max="1040" width="22.5" style="41" customWidth="1"/>
    <col min="1041" max="1041" width="20.625" style="41" customWidth="1"/>
    <col min="1042" max="1042" width="14.125" style="41" customWidth="1"/>
    <col min="1043" max="1043" width="37.875" style="41" bestFit="1" customWidth="1"/>
    <col min="1044" max="1046" width="25.25" style="41" customWidth="1"/>
    <col min="1047" max="1047" width="32.125" style="41" customWidth="1"/>
    <col min="1048" max="1048" width="20.625" style="41" customWidth="1"/>
    <col min="1049" max="1049" width="20.375" style="41" customWidth="1"/>
    <col min="1050" max="1050" width="21.125" style="41" customWidth="1"/>
    <col min="1051" max="1051" width="18.125" style="41" bestFit="1" customWidth="1"/>
    <col min="1052" max="1052" width="17.75" style="41" bestFit="1" customWidth="1"/>
    <col min="1053" max="1053" width="25" style="41" customWidth="1"/>
    <col min="1054" max="1054" width="11.25" style="41" customWidth="1"/>
    <col min="1055" max="1055" width="9.625" style="41" customWidth="1"/>
    <col min="1056" max="1056" width="19.625" style="41" customWidth="1"/>
    <col min="1057" max="1057" width="16" style="41" customWidth="1"/>
    <col min="1058" max="1058" width="19" style="41" customWidth="1"/>
    <col min="1059" max="1059" width="12.75" style="41" customWidth="1"/>
    <col min="1060" max="1060" width="20.75" style="41" customWidth="1"/>
    <col min="1061" max="1061" width="12.75" style="41" customWidth="1"/>
    <col min="1062" max="1062" width="16.75" style="41" customWidth="1"/>
    <col min="1063" max="1063" width="31.25" style="41" customWidth="1"/>
    <col min="1064" max="1064" width="20.25" style="41" customWidth="1"/>
    <col min="1065" max="1065" width="17.75" style="41" customWidth="1"/>
    <col min="1066" max="1066" width="32.625" style="41" customWidth="1"/>
    <col min="1067" max="1067" width="17.25" style="41" customWidth="1"/>
    <col min="1068" max="1068" width="13.5" style="41" customWidth="1"/>
    <col min="1069" max="1069" width="13.875" style="41" customWidth="1"/>
    <col min="1070" max="1071" width="17.25" style="41" customWidth="1"/>
    <col min="1072" max="1072" width="32.625" style="41" customWidth="1"/>
    <col min="1073" max="1256" width="7.875" style="41" customWidth="1"/>
    <col min="1257" max="1281" width="9" style="41"/>
    <col min="1282" max="1283" width="0" style="41" hidden="1" customWidth="1"/>
    <col min="1284" max="1285" width="20.625" style="41" customWidth="1"/>
    <col min="1286" max="1286" width="16.5" style="41" customWidth="1"/>
    <col min="1287" max="1287" width="16.25" style="41" customWidth="1"/>
    <col min="1288" max="1288" width="18.75" style="41" customWidth="1"/>
    <col min="1289" max="1289" width="16.5" style="41" customWidth="1"/>
    <col min="1290" max="1290" width="18.75" style="41" customWidth="1"/>
    <col min="1291" max="1291" width="17.125" style="41" customWidth="1"/>
    <col min="1292" max="1292" width="13.875" style="41" customWidth="1"/>
    <col min="1293" max="1293" width="13.125" style="41" customWidth="1"/>
    <col min="1294" max="1294" width="16.125" style="41" customWidth="1"/>
    <col min="1295" max="1295" width="17.375" style="41" customWidth="1"/>
    <col min="1296" max="1296" width="22.5" style="41" customWidth="1"/>
    <col min="1297" max="1297" width="20.625" style="41" customWidth="1"/>
    <col min="1298" max="1298" width="14.125" style="41" customWidth="1"/>
    <col min="1299" max="1299" width="37.875" style="41" bestFit="1" customWidth="1"/>
    <col min="1300" max="1302" width="25.25" style="41" customWidth="1"/>
    <col min="1303" max="1303" width="32.125" style="41" customWidth="1"/>
    <col min="1304" max="1304" width="20.625" style="41" customWidth="1"/>
    <col min="1305" max="1305" width="20.375" style="41" customWidth="1"/>
    <col min="1306" max="1306" width="21.125" style="41" customWidth="1"/>
    <col min="1307" max="1307" width="18.125" style="41" bestFit="1" customWidth="1"/>
    <col min="1308" max="1308" width="17.75" style="41" bestFit="1" customWidth="1"/>
    <col min="1309" max="1309" width="25" style="41" customWidth="1"/>
    <col min="1310" max="1310" width="11.25" style="41" customWidth="1"/>
    <col min="1311" max="1311" width="9.625" style="41" customWidth="1"/>
    <col min="1312" max="1312" width="19.625" style="41" customWidth="1"/>
    <col min="1313" max="1313" width="16" style="41" customWidth="1"/>
    <col min="1314" max="1314" width="19" style="41" customWidth="1"/>
    <col min="1315" max="1315" width="12.75" style="41" customWidth="1"/>
    <col min="1316" max="1316" width="20.75" style="41" customWidth="1"/>
    <col min="1317" max="1317" width="12.75" style="41" customWidth="1"/>
    <col min="1318" max="1318" width="16.75" style="41" customWidth="1"/>
    <col min="1319" max="1319" width="31.25" style="41" customWidth="1"/>
    <col min="1320" max="1320" width="20.25" style="41" customWidth="1"/>
    <col min="1321" max="1321" width="17.75" style="41" customWidth="1"/>
    <col min="1322" max="1322" width="32.625" style="41" customWidth="1"/>
    <col min="1323" max="1323" width="17.25" style="41" customWidth="1"/>
    <col min="1324" max="1324" width="13.5" style="41" customWidth="1"/>
    <col min="1325" max="1325" width="13.875" style="41" customWidth="1"/>
    <col min="1326" max="1327" width="17.25" style="41" customWidth="1"/>
    <col min="1328" max="1328" width="32.625" style="41" customWidth="1"/>
    <col min="1329" max="1512" width="7.875" style="41" customWidth="1"/>
    <col min="1513" max="1537" width="9" style="41"/>
    <col min="1538" max="1539" width="0" style="41" hidden="1" customWidth="1"/>
    <col min="1540" max="1541" width="20.625" style="41" customWidth="1"/>
    <col min="1542" max="1542" width="16.5" style="41" customWidth="1"/>
    <col min="1543" max="1543" width="16.25" style="41" customWidth="1"/>
    <col min="1544" max="1544" width="18.75" style="41" customWidth="1"/>
    <col min="1545" max="1545" width="16.5" style="41" customWidth="1"/>
    <col min="1546" max="1546" width="18.75" style="41" customWidth="1"/>
    <col min="1547" max="1547" width="17.125" style="41" customWidth="1"/>
    <col min="1548" max="1548" width="13.875" style="41" customWidth="1"/>
    <col min="1549" max="1549" width="13.125" style="41" customWidth="1"/>
    <col min="1550" max="1550" width="16.125" style="41" customWidth="1"/>
    <col min="1551" max="1551" width="17.375" style="41" customWidth="1"/>
    <col min="1552" max="1552" width="22.5" style="41" customWidth="1"/>
    <col min="1553" max="1553" width="20.625" style="41" customWidth="1"/>
    <col min="1554" max="1554" width="14.125" style="41" customWidth="1"/>
    <col min="1555" max="1555" width="37.875" style="41" bestFit="1" customWidth="1"/>
    <col min="1556" max="1558" width="25.25" style="41" customWidth="1"/>
    <col min="1559" max="1559" width="32.125" style="41" customWidth="1"/>
    <col min="1560" max="1560" width="20.625" style="41" customWidth="1"/>
    <col min="1561" max="1561" width="20.375" style="41" customWidth="1"/>
    <col min="1562" max="1562" width="21.125" style="41" customWidth="1"/>
    <col min="1563" max="1563" width="18.125" style="41" bestFit="1" customWidth="1"/>
    <col min="1564" max="1564" width="17.75" style="41" bestFit="1" customWidth="1"/>
    <col min="1565" max="1565" width="25" style="41" customWidth="1"/>
    <col min="1566" max="1566" width="11.25" style="41" customWidth="1"/>
    <col min="1567" max="1567" width="9.625" style="41" customWidth="1"/>
    <col min="1568" max="1568" width="19.625" style="41" customWidth="1"/>
    <col min="1569" max="1569" width="16" style="41" customWidth="1"/>
    <col min="1570" max="1570" width="19" style="41" customWidth="1"/>
    <col min="1571" max="1571" width="12.75" style="41" customWidth="1"/>
    <col min="1572" max="1572" width="20.75" style="41" customWidth="1"/>
    <col min="1573" max="1573" width="12.75" style="41" customWidth="1"/>
    <col min="1574" max="1574" width="16.75" style="41" customWidth="1"/>
    <col min="1575" max="1575" width="31.25" style="41" customWidth="1"/>
    <col min="1576" max="1576" width="20.25" style="41" customWidth="1"/>
    <col min="1577" max="1577" width="17.75" style="41" customWidth="1"/>
    <col min="1578" max="1578" width="32.625" style="41" customWidth="1"/>
    <col min="1579" max="1579" width="17.25" style="41" customWidth="1"/>
    <col min="1580" max="1580" width="13.5" style="41" customWidth="1"/>
    <col min="1581" max="1581" width="13.875" style="41" customWidth="1"/>
    <col min="1582" max="1583" width="17.25" style="41" customWidth="1"/>
    <col min="1584" max="1584" width="32.625" style="41" customWidth="1"/>
    <col min="1585" max="1768" width="7.875" style="41" customWidth="1"/>
    <col min="1769" max="1793" width="9" style="41"/>
    <col min="1794" max="1795" width="0" style="41" hidden="1" customWidth="1"/>
    <col min="1796" max="1797" width="20.625" style="41" customWidth="1"/>
    <col min="1798" max="1798" width="16.5" style="41" customWidth="1"/>
    <col min="1799" max="1799" width="16.25" style="41" customWidth="1"/>
    <col min="1800" max="1800" width="18.75" style="41" customWidth="1"/>
    <col min="1801" max="1801" width="16.5" style="41" customWidth="1"/>
    <col min="1802" max="1802" width="18.75" style="41" customWidth="1"/>
    <col min="1803" max="1803" width="17.125" style="41" customWidth="1"/>
    <col min="1804" max="1804" width="13.875" style="41" customWidth="1"/>
    <col min="1805" max="1805" width="13.125" style="41" customWidth="1"/>
    <col min="1806" max="1806" width="16.125" style="41" customWidth="1"/>
    <col min="1807" max="1807" width="17.375" style="41" customWidth="1"/>
    <col min="1808" max="1808" width="22.5" style="41" customWidth="1"/>
    <col min="1809" max="1809" width="20.625" style="41" customWidth="1"/>
    <col min="1810" max="1810" width="14.125" style="41" customWidth="1"/>
    <col min="1811" max="1811" width="37.875" style="41" bestFit="1" customWidth="1"/>
    <col min="1812" max="1814" width="25.25" style="41" customWidth="1"/>
    <col min="1815" max="1815" width="32.125" style="41" customWidth="1"/>
    <col min="1816" max="1816" width="20.625" style="41" customWidth="1"/>
    <col min="1817" max="1817" width="20.375" style="41" customWidth="1"/>
    <col min="1818" max="1818" width="21.125" style="41" customWidth="1"/>
    <col min="1819" max="1819" width="18.125" style="41" bestFit="1" customWidth="1"/>
    <col min="1820" max="1820" width="17.75" style="41" bestFit="1" customWidth="1"/>
    <col min="1821" max="1821" width="25" style="41" customWidth="1"/>
    <col min="1822" max="1822" width="11.25" style="41" customWidth="1"/>
    <col min="1823" max="1823" width="9.625" style="41" customWidth="1"/>
    <col min="1824" max="1824" width="19.625" style="41" customWidth="1"/>
    <col min="1825" max="1825" width="16" style="41" customWidth="1"/>
    <col min="1826" max="1826" width="19" style="41" customWidth="1"/>
    <col min="1827" max="1827" width="12.75" style="41" customWidth="1"/>
    <col min="1828" max="1828" width="20.75" style="41" customWidth="1"/>
    <col min="1829" max="1829" width="12.75" style="41" customWidth="1"/>
    <col min="1830" max="1830" width="16.75" style="41" customWidth="1"/>
    <col min="1831" max="1831" width="31.25" style="41" customWidth="1"/>
    <col min="1832" max="1832" width="20.25" style="41" customWidth="1"/>
    <col min="1833" max="1833" width="17.75" style="41" customWidth="1"/>
    <col min="1834" max="1834" width="32.625" style="41" customWidth="1"/>
    <col min="1835" max="1835" width="17.25" style="41" customWidth="1"/>
    <col min="1836" max="1836" width="13.5" style="41" customWidth="1"/>
    <col min="1837" max="1837" width="13.875" style="41" customWidth="1"/>
    <col min="1838" max="1839" width="17.25" style="41" customWidth="1"/>
    <col min="1840" max="1840" width="32.625" style="41" customWidth="1"/>
    <col min="1841" max="2024" width="7.875" style="41" customWidth="1"/>
    <col min="2025" max="2049" width="9" style="41"/>
    <col min="2050" max="2051" width="0" style="41" hidden="1" customWidth="1"/>
    <col min="2052" max="2053" width="20.625" style="41" customWidth="1"/>
    <col min="2054" max="2054" width="16.5" style="41" customWidth="1"/>
    <col min="2055" max="2055" width="16.25" style="41" customWidth="1"/>
    <col min="2056" max="2056" width="18.75" style="41" customWidth="1"/>
    <col min="2057" max="2057" width="16.5" style="41" customWidth="1"/>
    <col min="2058" max="2058" width="18.75" style="41" customWidth="1"/>
    <col min="2059" max="2059" width="17.125" style="41" customWidth="1"/>
    <col min="2060" max="2060" width="13.875" style="41" customWidth="1"/>
    <col min="2061" max="2061" width="13.125" style="41" customWidth="1"/>
    <col min="2062" max="2062" width="16.125" style="41" customWidth="1"/>
    <col min="2063" max="2063" width="17.375" style="41" customWidth="1"/>
    <col min="2064" max="2064" width="22.5" style="41" customWidth="1"/>
    <col min="2065" max="2065" width="20.625" style="41" customWidth="1"/>
    <col min="2066" max="2066" width="14.125" style="41" customWidth="1"/>
    <col min="2067" max="2067" width="37.875" style="41" bestFit="1" customWidth="1"/>
    <col min="2068" max="2070" width="25.25" style="41" customWidth="1"/>
    <col min="2071" max="2071" width="32.125" style="41" customWidth="1"/>
    <col min="2072" max="2072" width="20.625" style="41" customWidth="1"/>
    <col min="2073" max="2073" width="20.375" style="41" customWidth="1"/>
    <col min="2074" max="2074" width="21.125" style="41" customWidth="1"/>
    <col min="2075" max="2075" width="18.125" style="41" bestFit="1" customWidth="1"/>
    <col min="2076" max="2076" width="17.75" style="41" bestFit="1" customWidth="1"/>
    <col min="2077" max="2077" width="25" style="41" customWidth="1"/>
    <col min="2078" max="2078" width="11.25" style="41" customWidth="1"/>
    <col min="2079" max="2079" width="9.625" style="41" customWidth="1"/>
    <col min="2080" max="2080" width="19.625" style="41" customWidth="1"/>
    <col min="2081" max="2081" width="16" style="41" customWidth="1"/>
    <col min="2082" max="2082" width="19" style="41" customWidth="1"/>
    <col min="2083" max="2083" width="12.75" style="41" customWidth="1"/>
    <col min="2084" max="2084" width="20.75" style="41" customWidth="1"/>
    <col min="2085" max="2085" width="12.75" style="41" customWidth="1"/>
    <col min="2086" max="2086" width="16.75" style="41" customWidth="1"/>
    <col min="2087" max="2087" width="31.25" style="41" customWidth="1"/>
    <col min="2088" max="2088" width="20.25" style="41" customWidth="1"/>
    <col min="2089" max="2089" width="17.75" style="41" customWidth="1"/>
    <col min="2090" max="2090" width="32.625" style="41" customWidth="1"/>
    <col min="2091" max="2091" width="17.25" style="41" customWidth="1"/>
    <col min="2092" max="2092" width="13.5" style="41" customWidth="1"/>
    <col min="2093" max="2093" width="13.875" style="41" customWidth="1"/>
    <col min="2094" max="2095" width="17.25" style="41" customWidth="1"/>
    <col min="2096" max="2096" width="32.625" style="41" customWidth="1"/>
    <col min="2097" max="2280" width="7.875" style="41" customWidth="1"/>
    <col min="2281" max="2305" width="9" style="41"/>
    <col min="2306" max="2307" width="0" style="41" hidden="1" customWidth="1"/>
    <col min="2308" max="2309" width="20.625" style="41" customWidth="1"/>
    <col min="2310" max="2310" width="16.5" style="41" customWidth="1"/>
    <col min="2311" max="2311" width="16.25" style="41" customWidth="1"/>
    <col min="2312" max="2312" width="18.75" style="41" customWidth="1"/>
    <col min="2313" max="2313" width="16.5" style="41" customWidth="1"/>
    <col min="2314" max="2314" width="18.75" style="41" customWidth="1"/>
    <col min="2315" max="2315" width="17.125" style="41" customWidth="1"/>
    <col min="2316" max="2316" width="13.875" style="41" customWidth="1"/>
    <col min="2317" max="2317" width="13.125" style="41" customWidth="1"/>
    <col min="2318" max="2318" width="16.125" style="41" customWidth="1"/>
    <col min="2319" max="2319" width="17.375" style="41" customWidth="1"/>
    <col min="2320" max="2320" width="22.5" style="41" customWidth="1"/>
    <col min="2321" max="2321" width="20.625" style="41" customWidth="1"/>
    <col min="2322" max="2322" width="14.125" style="41" customWidth="1"/>
    <col min="2323" max="2323" width="37.875" style="41" bestFit="1" customWidth="1"/>
    <col min="2324" max="2326" width="25.25" style="41" customWidth="1"/>
    <col min="2327" max="2327" width="32.125" style="41" customWidth="1"/>
    <col min="2328" max="2328" width="20.625" style="41" customWidth="1"/>
    <col min="2329" max="2329" width="20.375" style="41" customWidth="1"/>
    <col min="2330" max="2330" width="21.125" style="41" customWidth="1"/>
    <col min="2331" max="2331" width="18.125" style="41" bestFit="1" customWidth="1"/>
    <col min="2332" max="2332" width="17.75" style="41" bestFit="1" customWidth="1"/>
    <col min="2333" max="2333" width="25" style="41" customWidth="1"/>
    <col min="2334" max="2334" width="11.25" style="41" customWidth="1"/>
    <col min="2335" max="2335" width="9.625" style="41" customWidth="1"/>
    <col min="2336" max="2336" width="19.625" style="41" customWidth="1"/>
    <col min="2337" max="2337" width="16" style="41" customWidth="1"/>
    <col min="2338" max="2338" width="19" style="41" customWidth="1"/>
    <col min="2339" max="2339" width="12.75" style="41" customWidth="1"/>
    <col min="2340" max="2340" width="20.75" style="41" customWidth="1"/>
    <col min="2341" max="2341" width="12.75" style="41" customWidth="1"/>
    <col min="2342" max="2342" width="16.75" style="41" customWidth="1"/>
    <col min="2343" max="2343" width="31.25" style="41" customWidth="1"/>
    <col min="2344" max="2344" width="20.25" style="41" customWidth="1"/>
    <col min="2345" max="2345" width="17.75" style="41" customWidth="1"/>
    <col min="2346" max="2346" width="32.625" style="41" customWidth="1"/>
    <col min="2347" max="2347" width="17.25" style="41" customWidth="1"/>
    <col min="2348" max="2348" width="13.5" style="41" customWidth="1"/>
    <col min="2349" max="2349" width="13.875" style="41" customWidth="1"/>
    <col min="2350" max="2351" width="17.25" style="41" customWidth="1"/>
    <col min="2352" max="2352" width="32.625" style="41" customWidth="1"/>
    <col min="2353" max="2536" width="7.875" style="41" customWidth="1"/>
    <col min="2537" max="2561" width="9" style="41"/>
    <col min="2562" max="2563" width="0" style="41" hidden="1" customWidth="1"/>
    <col min="2564" max="2565" width="20.625" style="41" customWidth="1"/>
    <col min="2566" max="2566" width="16.5" style="41" customWidth="1"/>
    <col min="2567" max="2567" width="16.25" style="41" customWidth="1"/>
    <col min="2568" max="2568" width="18.75" style="41" customWidth="1"/>
    <col min="2569" max="2569" width="16.5" style="41" customWidth="1"/>
    <col min="2570" max="2570" width="18.75" style="41" customWidth="1"/>
    <col min="2571" max="2571" width="17.125" style="41" customWidth="1"/>
    <col min="2572" max="2572" width="13.875" style="41" customWidth="1"/>
    <col min="2573" max="2573" width="13.125" style="41" customWidth="1"/>
    <col min="2574" max="2574" width="16.125" style="41" customWidth="1"/>
    <col min="2575" max="2575" width="17.375" style="41" customWidth="1"/>
    <col min="2576" max="2576" width="22.5" style="41" customWidth="1"/>
    <col min="2577" max="2577" width="20.625" style="41" customWidth="1"/>
    <col min="2578" max="2578" width="14.125" style="41" customWidth="1"/>
    <col min="2579" max="2579" width="37.875" style="41" bestFit="1" customWidth="1"/>
    <col min="2580" max="2582" width="25.25" style="41" customWidth="1"/>
    <col min="2583" max="2583" width="32.125" style="41" customWidth="1"/>
    <col min="2584" max="2584" width="20.625" style="41" customWidth="1"/>
    <col min="2585" max="2585" width="20.375" style="41" customWidth="1"/>
    <col min="2586" max="2586" width="21.125" style="41" customWidth="1"/>
    <col min="2587" max="2587" width="18.125" style="41" bestFit="1" customWidth="1"/>
    <col min="2588" max="2588" width="17.75" style="41" bestFit="1" customWidth="1"/>
    <col min="2589" max="2589" width="25" style="41" customWidth="1"/>
    <col min="2590" max="2590" width="11.25" style="41" customWidth="1"/>
    <col min="2591" max="2591" width="9.625" style="41" customWidth="1"/>
    <col min="2592" max="2592" width="19.625" style="41" customWidth="1"/>
    <col min="2593" max="2593" width="16" style="41" customWidth="1"/>
    <col min="2594" max="2594" width="19" style="41" customWidth="1"/>
    <col min="2595" max="2595" width="12.75" style="41" customWidth="1"/>
    <col min="2596" max="2596" width="20.75" style="41" customWidth="1"/>
    <col min="2597" max="2597" width="12.75" style="41" customWidth="1"/>
    <col min="2598" max="2598" width="16.75" style="41" customWidth="1"/>
    <col min="2599" max="2599" width="31.25" style="41" customWidth="1"/>
    <col min="2600" max="2600" width="20.25" style="41" customWidth="1"/>
    <col min="2601" max="2601" width="17.75" style="41" customWidth="1"/>
    <col min="2602" max="2602" width="32.625" style="41" customWidth="1"/>
    <col min="2603" max="2603" width="17.25" style="41" customWidth="1"/>
    <col min="2604" max="2604" width="13.5" style="41" customWidth="1"/>
    <col min="2605" max="2605" width="13.875" style="41" customWidth="1"/>
    <col min="2606" max="2607" width="17.25" style="41" customWidth="1"/>
    <col min="2608" max="2608" width="32.625" style="41" customWidth="1"/>
    <col min="2609" max="2792" width="7.875" style="41" customWidth="1"/>
    <col min="2793" max="2817" width="9" style="41"/>
    <col min="2818" max="2819" width="0" style="41" hidden="1" customWidth="1"/>
    <col min="2820" max="2821" width="20.625" style="41" customWidth="1"/>
    <col min="2822" max="2822" width="16.5" style="41" customWidth="1"/>
    <col min="2823" max="2823" width="16.25" style="41" customWidth="1"/>
    <col min="2824" max="2824" width="18.75" style="41" customWidth="1"/>
    <col min="2825" max="2825" width="16.5" style="41" customWidth="1"/>
    <col min="2826" max="2826" width="18.75" style="41" customWidth="1"/>
    <col min="2827" max="2827" width="17.125" style="41" customWidth="1"/>
    <col min="2828" max="2828" width="13.875" style="41" customWidth="1"/>
    <col min="2829" max="2829" width="13.125" style="41" customWidth="1"/>
    <col min="2830" max="2830" width="16.125" style="41" customWidth="1"/>
    <col min="2831" max="2831" width="17.375" style="41" customWidth="1"/>
    <col min="2832" max="2832" width="22.5" style="41" customWidth="1"/>
    <col min="2833" max="2833" width="20.625" style="41" customWidth="1"/>
    <col min="2834" max="2834" width="14.125" style="41" customWidth="1"/>
    <col min="2835" max="2835" width="37.875" style="41" bestFit="1" customWidth="1"/>
    <col min="2836" max="2838" width="25.25" style="41" customWidth="1"/>
    <col min="2839" max="2839" width="32.125" style="41" customWidth="1"/>
    <col min="2840" max="2840" width="20.625" style="41" customWidth="1"/>
    <col min="2841" max="2841" width="20.375" style="41" customWidth="1"/>
    <col min="2842" max="2842" width="21.125" style="41" customWidth="1"/>
    <col min="2843" max="2843" width="18.125" style="41" bestFit="1" customWidth="1"/>
    <col min="2844" max="2844" width="17.75" style="41" bestFit="1" customWidth="1"/>
    <col min="2845" max="2845" width="25" style="41" customWidth="1"/>
    <col min="2846" max="2846" width="11.25" style="41" customWidth="1"/>
    <col min="2847" max="2847" width="9.625" style="41" customWidth="1"/>
    <col min="2848" max="2848" width="19.625" style="41" customWidth="1"/>
    <col min="2849" max="2849" width="16" style="41" customWidth="1"/>
    <col min="2850" max="2850" width="19" style="41" customWidth="1"/>
    <col min="2851" max="2851" width="12.75" style="41" customWidth="1"/>
    <col min="2852" max="2852" width="20.75" style="41" customWidth="1"/>
    <col min="2853" max="2853" width="12.75" style="41" customWidth="1"/>
    <col min="2854" max="2854" width="16.75" style="41" customWidth="1"/>
    <col min="2855" max="2855" width="31.25" style="41" customWidth="1"/>
    <col min="2856" max="2856" width="20.25" style="41" customWidth="1"/>
    <col min="2857" max="2857" width="17.75" style="41" customWidth="1"/>
    <col min="2858" max="2858" width="32.625" style="41" customWidth="1"/>
    <col min="2859" max="2859" width="17.25" style="41" customWidth="1"/>
    <col min="2860" max="2860" width="13.5" style="41" customWidth="1"/>
    <col min="2861" max="2861" width="13.875" style="41" customWidth="1"/>
    <col min="2862" max="2863" width="17.25" style="41" customWidth="1"/>
    <col min="2864" max="2864" width="32.625" style="41" customWidth="1"/>
    <col min="2865" max="3048" width="7.875" style="41" customWidth="1"/>
    <col min="3049" max="3073" width="9" style="41"/>
    <col min="3074" max="3075" width="0" style="41" hidden="1" customWidth="1"/>
    <col min="3076" max="3077" width="20.625" style="41" customWidth="1"/>
    <col min="3078" max="3078" width="16.5" style="41" customWidth="1"/>
    <col min="3079" max="3079" width="16.25" style="41" customWidth="1"/>
    <col min="3080" max="3080" width="18.75" style="41" customWidth="1"/>
    <col min="3081" max="3081" width="16.5" style="41" customWidth="1"/>
    <col min="3082" max="3082" width="18.75" style="41" customWidth="1"/>
    <col min="3083" max="3083" width="17.125" style="41" customWidth="1"/>
    <col min="3084" max="3084" width="13.875" style="41" customWidth="1"/>
    <col min="3085" max="3085" width="13.125" style="41" customWidth="1"/>
    <col min="3086" max="3086" width="16.125" style="41" customWidth="1"/>
    <col min="3087" max="3087" width="17.375" style="41" customWidth="1"/>
    <col min="3088" max="3088" width="22.5" style="41" customWidth="1"/>
    <col min="3089" max="3089" width="20.625" style="41" customWidth="1"/>
    <col min="3090" max="3090" width="14.125" style="41" customWidth="1"/>
    <col min="3091" max="3091" width="37.875" style="41" bestFit="1" customWidth="1"/>
    <col min="3092" max="3094" width="25.25" style="41" customWidth="1"/>
    <col min="3095" max="3095" width="32.125" style="41" customWidth="1"/>
    <col min="3096" max="3096" width="20.625" style="41" customWidth="1"/>
    <col min="3097" max="3097" width="20.375" style="41" customWidth="1"/>
    <col min="3098" max="3098" width="21.125" style="41" customWidth="1"/>
    <col min="3099" max="3099" width="18.125" style="41" bestFit="1" customWidth="1"/>
    <col min="3100" max="3100" width="17.75" style="41" bestFit="1" customWidth="1"/>
    <col min="3101" max="3101" width="25" style="41" customWidth="1"/>
    <col min="3102" max="3102" width="11.25" style="41" customWidth="1"/>
    <col min="3103" max="3103" width="9.625" style="41" customWidth="1"/>
    <col min="3104" max="3104" width="19.625" style="41" customWidth="1"/>
    <col min="3105" max="3105" width="16" style="41" customWidth="1"/>
    <col min="3106" max="3106" width="19" style="41" customWidth="1"/>
    <col min="3107" max="3107" width="12.75" style="41" customWidth="1"/>
    <col min="3108" max="3108" width="20.75" style="41" customWidth="1"/>
    <col min="3109" max="3109" width="12.75" style="41" customWidth="1"/>
    <col min="3110" max="3110" width="16.75" style="41" customWidth="1"/>
    <col min="3111" max="3111" width="31.25" style="41" customWidth="1"/>
    <col min="3112" max="3112" width="20.25" style="41" customWidth="1"/>
    <col min="3113" max="3113" width="17.75" style="41" customWidth="1"/>
    <col min="3114" max="3114" width="32.625" style="41" customWidth="1"/>
    <col min="3115" max="3115" width="17.25" style="41" customWidth="1"/>
    <col min="3116" max="3116" width="13.5" style="41" customWidth="1"/>
    <col min="3117" max="3117" width="13.875" style="41" customWidth="1"/>
    <col min="3118" max="3119" width="17.25" style="41" customWidth="1"/>
    <col min="3120" max="3120" width="32.625" style="41" customWidth="1"/>
    <col min="3121" max="3304" width="7.875" style="41" customWidth="1"/>
    <col min="3305" max="3329" width="9" style="41"/>
    <col min="3330" max="3331" width="0" style="41" hidden="1" customWidth="1"/>
    <col min="3332" max="3333" width="20.625" style="41" customWidth="1"/>
    <col min="3334" max="3334" width="16.5" style="41" customWidth="1"/>
    <col min="3335" max="3335" width="16.25" style="41" customWidth="1"/>
    <col min="3336" max="3336" width="18.75" style="41" customWidth="1"/>
    <col min="3337" max="3337" width="16.5" style="41" customWidth="1"/>
    <col min="3338" max="3338" width="18.75" style="41" customWidth="1"/>
    <col min="3339" max="3339" width="17.125" style="41" customWidth="1"/>
    <col min="3340" max="3340" width="13.875" style="41" customWidth="1"/>
    <col min="3341" max="3341" width="13.125" style="41" customWidth="1"/>
    <col min="3342" max="3342" width="16.125" style="41" customWidth="1"/>
    <col min="3343" max="3343" width="17.375" style="41" customWidth="1"/>
    <col min="3344" max="3344" width="22.5" style="41" customWidth="1"/>
    <col min="3345" max="3345" width="20.625" style="41" customWidth="1"/>
    <col min="3346" max="3346" width="14.125" style="41" customWidth="1"/>
    <col min="3347" max="3347" width="37.875" style="41" bestFit="1" customWidth="1"/>
    <col min="3348" max="3350" width="25.25" style="41" customWidth="1"/>
    <col min="3351" max="3351" width="32.125" style="41" customWidth="1"/>
    <col min="3352" max="3352" width="20.625" style="41" customWidth="1"/>
    <col min="3353" max="3353" width="20.375" style="41" customWidth="1"/>
    <col min="3354" max="3354" width="21.125" style="41" customWidth="1"/>
    <col min="3355" max="3355" width="18.125" style="41" bestFit="1" customWidth="1"/>
    <col min="3356" max="3356" width="17.75" style="41" bestFit="1" customWidth="1"/>
    <col min="3357" max="3357" width="25" style="41" customWidth="1"/>
    <col min="3358" max="3358" width="11.25" style="41" customWidth="1"/>
    <col min="3359" max="3359" width="9.625" style="41" customWidth="1"/>
    <col min="3360" max="3360" width="19.625" style="41" customWidth="1"/>
    <col min="3361" max="3361" width="16" style="41" customWidth="1"/>
    <col min="3362" max="3362" width="19" style="41" customWidth="1"/>
    <col min="3363" max="3363" width="12.75" style="41" customWidth="1"/>
    <col min="3364" max="3364" width="20.75" style="41" customWidth="1"/>
    <col min="3365" max="3365" width="12.75" style="41" customWidth="1"/>
    <col min="3366" max="3366" width="16.75" style="41" customWidth="1"/>
    <col min="3367" max="3367" width="31.25" style="41" customWidth="1"/>
    <col min="3368" max="3368" width="20.25" style="41" customWidth="1"/>
    <col min="3369" max="3369" width="17.75" style="41" customWidth="1"/>
    <col min="3370" max="3370" width="32.625" style="41" customWidth="1"/>
    <col min="3371" max="3371" width="17.25" style="41" customWidth="1"/>
    <col min="3372" max="3372" width="13.5" style="41" customWidth="1"/>
    <col min="3373" max="3373" width="13.875" style="41" customWidth="1"/>
    <col min="3374" max="3375" width="17.25" style="41" customWidth="1"/>
    <col min="3376" max="3376" width="32.625" style="41" customWidth="1"/>
    <col min="3377" max="3560" width="7.875" style="41" customWidth="1"/>
    <col min="3561" max="3585" width="9" style="41"/>
    <col min="3586" max="3587" width="0" style="41" hidden="1" customWidth="1"/>
    <col min="3588" max="3589" width="20.625" style="41" customWidth="1"/>
    <col min="3590" max="3590" width="16.5" style="41" customWidth="1"/>
    <col min="3591" max="3591" width="16.25" style="41" customWidth="1"/>
    <col min="3592" max="3592" width="18.75" style="41" customWidth="1"/>
    <col min="3593" max="3593" width="16.5" style="41" customWidth="1"/>
    <col min="3594" max="3594" width="18.75" style="41" customWidth="1"/>
    <col min="3595" max="3595" width="17.125" style="41" customWidth="1"/>
    <col min="3596" max="3596" width="13.875" style="41" customWidth="1"/>
    <col min="3597" max="3597" width="13.125" style="41" customWidth="1"/>
    <col min="3598" max="3598" width="16.125" style="41" customWidth="1"/>
    <col min="3599" max="3599" width="17.375" style="41" customWidth="1"/>
    <col min="3600" max="3600" width="22.5" style="41" customWidth="1"/>
    <col min="3601" max="3601" width="20.625" style="41" customWidth="1"/>
    <col min="3602" max="3602" width="14.125" style="41" customWidth="1"/>
    <col min="3603" max="3603" width="37.875" style="41" bestFit="1" customWidth="1"/>
    <col min="3604" max="3606" width="25.25" style="41" customWidth="1"/>
    <col min="3607" max="3607" width="32.125" style="41" customWidth="1"/>
    <col min="3608" max="3608" width="20.625" style="41" customWidth="1"/>
    <col min="3609" max="3609" width="20.375" style="41" customWidth="1"/>
    <col min="3610" max="3610" width="21.125" style="41" customWidth="1"/>
    <col min="3611" max="3611" width="18.125" style="41" bestFit="1" customWidth="1"/>
    <col min="3612" max="3612" width="17.75" style="41" bestFit="1" customWidth="1"/>
    <col min="3613" max="3613" width="25" style="41" customWidth="1"/>
    <col min="3614" max="3614" width="11.25" style="41" customWidth="1"/>
    <col min="3615" max="3615" width="9.625" style="41" customWidth="1"/>
    <col min="3616" max="3616" width="19.625" style="41" customWidth="1"/>
    <col min="3617" max="3617" width="16" style="41" customWidth="1"/>
    <col min="3618" max="3618" width="19" style="41" customWidth="1"/>
    <col min="3619" max="3619" width="12.75" style="41" customWidth="1"/>
    <col min="3620" max="3620" width="20.75" style="41" customWidth="1"/>
    <col min="3621" max="3621" width="12.75" style="41" customWidth="1"/>
    <col min="3622" max="3622" width="16.75" style="41" customWidth="1"/>
    <col min="3623" max="3623" width="31.25" style="41" customWidth="1"/>
    <col min="3624" max="3624" width="20.25" style="41" customWidth="1"/>
    <col min="3625" max="3625" width="17.75" style="41" customWidth="1"/>
    <col min="3626" max="3626" width="32.625" style="41" customWidth="1"/>
    <col min="3627" max="3627" width="17.25" style="41" customWidth="1"/>
    <col min="3628" max="3628" width="13.5" style="41" customWidth="1"/>
    <col min="3629" max="3629" width="13.875" style="41" customWidth="1"/>
    <col min="3630" max="3631" width="17.25" style="41" customWidth="1"/>
    <col min="3632" max="3632" width="32.625" style="41" customWidth="1"/>
    <col min="3633" max="3816" width="7.875" style="41" customWidth="1"/>
    <col min="3817" max="3841" width="9" style="41"/>
    <col min="3842" max="3843" width="0" style="41" hidden="1" customWidth="1"/>
    <col min="3844" max="3845" width="20.625" style="41" customWidth="1"/>
    <col min="3846" max="3846" width="16.5" style="41" customWidth="1"/>
    <col min="3847" max="3847" width="16.25" style="41" customWidth="1"/>
    <col min="3848" max="3848" width="18.75" style="41" customWidth="1"/>
    <col min="3849" max="3849" width="16.5" style="41" customWidth="1"/>
    <col min="3850" max="3850" width="18.75" style="41" customWidth="1"/>
    <col min="3851" max="3851" width="17.125" style="41" customWidth="1"/>
    <col min="3852" max="3852" width="13.875" style="41" customWidth="1"/>
    <col min="3853" max="3853" width="13.125" style="41" customWidth="1"/>
    <col min="3854" max="3854" width="16.125" style="41" customWidth="1"/>
    <col min="3855" max="3855" width="17.375" style="41" customWidth="1"/>
    <col min="3856" max="3856" width="22.5" style="41" customWidth="1"/>
    <col min="3857" max="3857" width="20.625" style="41" customWidth="1"/>
    <col min="3858" max="3858" width="14.125" style="41" customWidth="1"/>
    <col min="3859" max="3859" width="37.875" style="41" bestFit="1" customWidth="1"/>
    <col min="3860" max="3862" width="25.25" style="41" customWidth="1"/>
    <col min="3863" max="3863" width="32.125" style="41" customWidth="1"/>
    <col min="3864" max="3864" width="20.625" style="41" customWidth="1"/>
    <col min="3865" max="3865" width="20.375" style="41" customWidth="1"/>
    <col min="3866" max="3866" width="21.125" style="41" customWidth="1"/>
    <col min="3867" max="3867" width="18.125" style="41" bestFit="1" customWidth="1"/>
    <col min="3868" max="3868" width="17.75" style="41" bestFit="1" customWidth="1"/>
    <col min="3869" max="3869" width="25" style="41" customWidth="1"/>
    <col min="3870" max="3870" width="11.25" style="41" customWidth="1"/>
    <col min="3871" max="3871" width="9.625" style="41" customWidth="1"/>
    <col min="3872" max="3872" width="19.625" style="41" customWidth="1"/>
    <col min="3873" max="3873" width="16" style="41" customWidth="1"/>
    <col min="3874" max="3874" width="19" style="41" customWidth="1"/>
    <col min="3875" max="3875" width="12.75" style="41" customWidth="1"/>
    <col min="3876" max="3876" width="20.75" style="41" customWidth="1"/>
    <col min="3877" max="3877" width="12.75" style="41" customWidth="1"/>
    <col min="3878" max="3878" width="16.75" style="41" customWidth="1"/>
    <col min="3879" max="3879" width="31.25" style="41" customWidth="1"/>
    <col min="3880" max="3880" width="20.25" style="41" customWidth="1"/>
    <col min="3881" max="3881" width="17.75" style="41" customWidth="1"/>
    <col min="3882" max="3882" width="32.625" style="41" customWidth="1"/>
    <col min="3883" max="3883" width="17.25" style="41" customWidth="1"/>
    <col min="3884" max="3884" width="13.5" style="41" customWidth="1"/>
    <col min="3885" max="3885" width="13.875" style="41" customWidth="1"/>
    <col min="3886" max="3887" width="17.25" style="41" customWidth="1"/>
    <col min="3888" max="3888" width="32.625" style="41" customWidth="1"/>
    <col min="3889" max="4072" width="7.875" style="41" customWidth="1"/>
    <col min="4073" max="4097" width="9" style="41"/>
    <col min="4098" max="4099" width="0" style="41" hidden="1" customWidth="1"/>
    <col min="4100" max="4101" width="20.625" style="41" customWidth="1"/>
    <col min="4102" max="4102" width="16.5" style="41" customWidth="1"/>
    <col min="4103" max="4103" width="16.25" style="41" customWidth="1"/>
    <col min="4104" max="4104" width="18.75" style="41" customWidth="1"/>
    <col min="4105" max="4105" width="16.5" style="41" customWidth="1"/>
    <col min="4106" max="4106" width="18.75" style="41" customWidth="1"/>
    <col min="4107" max="4107" width="17.125" style="41" customWidth="1"/>
    <col min="4108" max="4108" width="13.875" style="41" customWidth="1"/>
    <col min="4109" max="4109" width="13.125" style="41" customWidth="1"/>
    <col min="4110" max="4110" width="16.125" style="41" customWidth="1"/>
    <col min="4111" max="4111" width="17.375" style="41" customWidth="1"/>
    <col min="4112" max="4112" width="22.5" style="41" customWidth="1"/>
    <col min="4113" max="4113" width="20.625" style="41" customWidth="1"/>
    <col min="4114" max="4114" width="14.125" style="41" customWidth="1"/>
    <col min="4115" max="4115" width="37.875" style="41" bestFit="1" customWidth="1"/>
    <col min="4116" max="4118" width="25.25" style="41" customWidth="1"/>
    <col min="4119" max="4119" width="32.125" style="41" customWidth="1"/>
    <col min="4120" max="4120" width="20.625" style="41" customWidth="1"/>
    <col min="4121" max="4121" width="20.375" style="41" customWidth="1"/>
    <col min="4122" max="4122" width="21.125" style="41" customWidth="1"/>
    <col min="4123" max="4123" width="18.125" style="41" bestFit="1" customWidth="1"/>
    <col min="4124" max="4124" width="17.75" style="41" bestFit="1" customWidth="1"/>
    <col min="4125" max="4125" width="25" style="41" customWidth="1"/>
    <col min="4126" max="4126" width="11.25" style="41" customWidth="1"/>
    <col min="4127" max="4127" width="9.625" style="41" customWidth="1"/>
    <col min="4128" max="4128" width="19.625" style="41" customWidth="1"/>
    <col min="4129" max="4129" width="16" style="41" customWidth="1"/>
    <col min="4130" max="4130" width="19" style="41" customWidth="1"/>
    <col min="4131" max="4131" width="12.75" style="41" customWidth="1"/>
    <col min="4132" max="4132" width="20.75" style="41" customWidth="1"/>
    <col min="4133" max="4133" width="12.75" style="41" customWidth="1"/>
    <col min="4134" max="4134" width="16.75" style="41" customWidth="1"/>
    <col min="4135" max="4135" width="31.25" style="41" customWidth="1"/>
    <col min="4136" max="4136" width="20.25" style="41" customWidth="1"/>
    <col min="4137" max="4137" width="17.75" style="41" customWidth="1"/>
    <col min="4138" max="4138" width="32.625" style="41" customWidth="1"/>
    <col min="4139" max="4139" width="17.25" style="41" customWidth="1"/>
    <col min="4140" max="4140" width="13.5" style="41" customWidth="1"/>
    <col min="4141" max="4141" width="13.875" style="41" customWidth="1"/>
    <col min="4142" max="4143" width="17.25" style="41" customWidth="1"/>
    <col min="4144" max="4144" width="32.625" style="41" customWidth="1"/>
    <col min="4145" max="4328" width="7.875" style="41" customWidth="1"/>
    <col min="4329" max="4353" width="9" style="41"/>
    <col min="4354" max="4355" width="0" style="41" hidden="1" customWidth="1"/>
    <col min="4356" max="4357" width="20.625" style="41" customWidth="1"/>
    <col min="4358" max="4358" width="16.5" style="41" customWidth="1"/>
    <col min="4359" max="4359" width="16.25" style="41" customWidth="1"/>
    <col min="4360" max="4360" width="18.75" style="41" customWidth="1"/>
    <col min="4361" max="4361" width="16.5" style="41" customWidth="1"/>
    <col min="4362" max="4362" width="18.75" style="41" customWidth="1"/>
    <col min="4363" max="4363" width="17.125" style="41" customWidth="1"/>
    <col min="4364" max="4364" width="13.875" style="41" customWidth="1"/>
    <col min="4365" max="4365" width="13.125" style="41" customWidth="1"/>
    <col min="4366" max="4366" width="16.125" style="41" customWidth="1"/>
    <col min="4367" max="4367" width="17.375" style="41" customWidth="1"/>
    <col min="4368" max="4368" width="22.5" style="41" customWidth="1"/>
    <col min="4369" max="4369" width="20.625" style="41" customWidth="1"/>
    <col min="4370" max="4370" width="14.125" style="41" customWidth="1"/>
    <col min="4371" max="4371" width="37.875" style="41" bestFit="1" customWidth="1"/>
    <col min="4372" max="4374" width="25.25" style="41" customWidth="1"/>
    <col min="4375" max="4375" width="32.125" style="41" customWidth="1"/>
    <col min="4376" max="4376" width="20.625" style="41" customWidth="1"/>
    <col min="4377" max="4377" width="20.375" style="41" customWidth="1"/>
    <col min="4378" max="4378" width="21.125" style="41" customWidth="1"/>
    <col min="4379" max="4379" width="18.125" style="41" bestFit="1" customWidth="1"/>
    <col min="4380" max="4380" width="17.75" style="41" bestFit="1" customWidth="1"/>
    <col min="4381" max="4381" width="25" style="41" customWidth="1"/>
    <col min="4382" max="4382" width="11.25" style="41" customWidth="1"/>
    <col min="4383" max="4383" width="9.625" style="41" customWidth="1"/>
    <col min="4384" max="4384" width="19.625" style="41" customWidth="1"/>
    <col min="4385" max="4385" width="16" style="41" customWidth="1"/>
    <col min="4386" max="4386" width="19" style="41" customWidth="1"/>
    <col min="4387" max="4387" width="12.75" style="41" customWidth="1"/>
    <col min="4388" max="4388" width="20.75" style="41" customWidth="1"/>
    <col min="4389" max="4389" width="12.75" style="41" customWidth="1"/>
    <col min="4390" max="4390" width="16.75" style="41" customWidth="1"/>
    <col min="4391" max="4391" width="31.25" style="41" customWidth="1"/>
    <col min="4392" max="4392" width="20.25" style="41" customWidth="1"/>
    <col min="4393" max="4393" width="17.75" style="41" customWidth="1"/>
    <col min="4394" max="4394" width="32.625" style="41" customWidth="1"/>
    <col min="4395" max="4395" width="17.25" style="41" customWidth="1"/>
    <col min="4396" max="4396" width="13.5" style="41" customWidth="1"/>
    <col min="4397" max="4397" width="13.875" style="41" customWidth="1"/>
    <col min="4398" max="4399" width="17.25" style="41" customWidth="1"/>
    <col min="4400" max="4400" width="32.625" style="41" customWidth="1"/>
    <col min="4401" max="4584" width="7.875" style="41" customWidth="1"/>
    <col min="4585" max="4609" width="9" style="41"/>
    <col min="4610" max="4611" width="0" style="41" hidden="1" customWidth="1"/>
    <col min="4612" max="4613" width="20.625" style="41" customWidth="1"/>
    <col min="4614" max="4614" width="16.5" style="41" customWidth="1"/>
    <col min="4615" max="4615" width="16.25" style="41" customWidth="1"/>
    <col min="4616" max="4616" width="18.75" style="41" customWidth="1"/>
    <col min="4617" max="4617" width="16.5" style="41" customWidth="1"/>
    <col min="4618" max="4618" width="18.75" style="41" customWidth="1"/>
    <col min="4619" max="4619" width="17.125" style="41" customWidth="1"/>
    <col min="4620" max="4620" width="13.875" style="41" customWidth="1"/>
    <col min="4621" max="4621" width="13.125" style="41" customWidth="1"/>
    <col min="4622" max="4622" width="16.125" style="41" customWidth="1"/>
    <col min="4623" max="4623" width="17.375" style="41" customWidth="1"/>
    <col min="4624" max="4624" width="22.5" style="41" customWidth="1"/>
    <col min="4625" max="4625" width="20.625" style="41" customWidth="1"/>
    <col min="4626" max="4626" width="14.125" style="41" customWidth="1"/>
    <col min="4627" max="4627" width="37.875" style="41" bestFit="1" customWidth="1"/>
    <col min="4628" max="4630" width="25.25" style="41" customWidth="1"/>
    <col min="4631" max="4631" width="32.125" style="41" customWidth="1"/>
    <col min="4632" max="4632" width="20.625" style="41" customWidth="1"/>
    <col min="4633" max="4633" width="20.375" style="41" customWidth="1"/>
    <col min="4634" max="4634" width="21.125" style="41" customWidth="1"/>
    <col min="4635" max="4635" width="18.125" style="41" bestFit="1" customWidth="1"/>
    <col min="4636" max="4636" width="17.75" style="41" bestFit="1" customWidth="1"/>
    <col min="4637" max="4637" width="25" style="41" customWidth="1"/>
    <col min="4638" max="4638" width="11.25" style="41" customWidth="1"/>
    <col min="4639" max="4639" width="9.625" style="41" customWidth="1"/>
    <col min="4640" max="4640" width="19.625" style="41" customWidth="1"/>
    <col min="4641" max="4641" width="16" style="41" customWidth="1"/>
    <col min="4642" max="4642" width="19" style="41" customWidth="1"/>
    <col min="4643" max="4643" width="12.75" style="41" customWidth="1"/>
    <col min="4644" max="4644" width="20.75" style="41" customWidth="1"/>
    <col min="4645" max="4645" width="12.75" style="41" customWidth="1"/>
    <col min="4646" max="4646" width="16.75" style="41" customWidth="1"/>
    <col min="4647" max="4647" width="31.25" style="41" customWidth="1"/>
    <col min="4648" max="4648" width="20.25" style="41" customWidth="1"/>
    <col min="4649" max="4649" width="17.75" style="41" customWidth="1"/>
    <col min="4650" max="4650" width="32.625" style="41" customWidth="1"/>
    <col min="4651" max="4651" width="17.25" style="41" customWidth="1"/>
    <col min="4652" max="4652" width="13.5" style="41" customWidth="1"/>
    <col min="4653" max="4653" width="13.875" style="41" customWidth="1"/>
    <col min="4654" max="4655" width="17.25" style="41" customWidth="1"/>
    <col min="4656" max="4656" width="32.625" style="41" customWidth="1"/>
    <col min="4657" max="4840" width="7.875" style="41" customWidth="1"/>
    <col min="4841" max="4865" width="9" style="41"/>
    <col min="4866" max="4867" width="0" style="41" hidden="1" customWidth="1"/>
    <col min="4868" max="4869" width="20.625" style="41" customWidth="1"/>
    <col min="4870" max="4870" width="16.5" style="41" customWidth="1"/>
    <col min="4871" max="4871" width="16.25" style="41" customWidth="1"/>
    <col min="4872" max="4872" width="18.75" style="41" customWidth="1"/>
    <col min="4873" max="4873" width="16.5" style="41" customWidth="1"/>
    <col min="4874" max="4874" width="18.75" style="41" customWidth="1"/>
    <col min="4875" max="4875" width="17.125" style="41" customWidth="1"/>
    <col min="4876" max="4876" width="13.875" style="41" customWidth="1"/>
    <col min="4877" max="4877" width="13.125" style="41" customWidth="1"/>
    <col min="4878" max="4878" width="16.125" style="41" customWidth="1"/>
    <col min="4879" max="4879" width="17.375" style="41" customWidth="1"/>
    <col min="4880" max="4880" width="22.5" style="41" customWidth="1"/>
    <col min="4881" max="4881" width="20.625" style="41" customWidth="1"/>
    <col min="4882" max="4882" width="14.125" style="41" customWidth="1"/>
    <col min="4883" max="4883" width="37.875" style="41" bestFit="1" customWidth="1"/>
    <col min="4884" max="4886" width="25.25" style="41" customWidth="1"/>
    <col min="4887" max="4887" width="32.125" style="41" customWidth="1"/>
    <col min="4888" max="4888" width="20.625" style="41" customWidth="1"/>
    <col min="4889" max="4889" width="20.375" style="41" customWidth="1"/>
    <col min="4890" max="4890" width="21.125" style="41" customWidth="1"/>
    <col min="4891" max="4891" width="18.125" style="41" bestFit="1" customWidth="1"/>
    <col min="4892" max="4892" width="17.75" style="41" bestFit="1" customWidth="1"/>
    <col min="4893" max="4893" width="25" style="41" customWidth="1"/>
    <col min="4894" max="4894" width="11.25" style="41" customWidth="1"/>
    <col min="4895" max="4895" width="9.625" style="41" customWidth="1"/>
    <col min="4896" max="4896" width="19.625" style="41" customWidth="1"/>
    <col min="4897" max="4897" width="16" style="41" customWidth="1"/>
    <col min="4898" max="4898" width="19" style="41" customWidth="1"/>
    <col min="4899" max="4899" width="12.75" style="41" customWidth="1"/>
    <col min="4900" max="4900" width="20.75" style="41" customWidth="1"/>
    <col min="4901" max="4901" width="12.75" style="41" customWidth="1"/>
    <col min="4902" max="4902" width="16.75" style="41" customWidth="1"/>
    <col min="4903" max="4903" width="31.25" style="41" customWidth="1"/>
    <col min="4904" max="4904" width="20.25" style="41" customWidth="1"/>
    <col min="4905" max="4905" width="17.75" style="41" customWidth="1"/>
    <col min="4906" max="4906" width="32.625" style="41" customWidth="1"/>
    <col min="4907" max="4907" width="17.25" style="41" customWidth="1"/>
    <col min="4908" max="4908" width="13.5" style="41" customWidth="1"/>
    <col min="4909" max="4909" width="13.875" style="41" customWidth="1"/>
    <col min="4910" max="4911" width="17.25" style="41" customWidth="1"/>
    <col min="4912" max="4912" width="32.625" style="41" customWidth="1"/>
    <col min="4913" max="5096" width="7.875" style="41" customWidth="1"/>
    <col min="5097" max="5121" width="9" style="41"/>
    <col min="5122" max="5123" width="0" style="41" hidden="1" customWidth="1"/>
    <col min="5124" max="5125" width="20.625" style="41" customWidth="1"/>
    <col min="5126" max="5126" width="16.5" style="41" customWidth="1"/>
    <col min="5127" max="5127" width="16.25" style="41" customWidth="1"/>
    <col min="5128" max="5128" width="18.75" style="41" customWidth="1"/>
    <col min="5129" max="5129" width="16.5" style="41" customWidth="1"/>
    <col min="5130" max="5130" width="18.75" style="41" customWidth="1"/>
    <col min="5131" max="5131" width="17.125" style="41" customWidth="1"/>
    <col min="5132" max="5132" width="13.875" style="41" customWidth="1"/>
    <col min="5133" max="5133" width="13.125" style="41" customWidth="1"/>
    <col min="5134" max="5134" width="16.125" style="41" customWidth="1"/>
    <col min="5135" max="5135" width="17.375" style="41" customWidth="1"/>
    <col min="5136" max="5136" width="22.5" style="41" customWidth="1"/>
    <col min="5137" max="5137" width="20.625" style="41" customWidth="1"/>
    <col min="5138" max="5138" width="14.125" style="41" customWidth="1"/>
    <col min="5139" max="5139" width="37.875" style="41" bestFit="1" customWidth="1"/>
    <col min="5140" max="5142" width="25.25" style="41" customWidth="1"/>
    <col min="5143" max="5143" width="32.125" style="41" customWidth="1"/>
    <col min="5144" max="5144" width="20.625" style="41" customWidth="1"/>
    <col min="5145" max="5145" width="20.375" style="41" customWidth="1"/>
    <col min="5146" max="5146" width="21.125" style="41" customWidth="1"/>
    <col min="5147" max="5147" width="18.125" style="41" bestFit="1" customWidth="1"/>
    <col min="5148" max="5148" width="17.75" style="41" bestFit="1" customWidth="1"/>
    <col min="5149" max="5149" width="25" style="41" customWidth="1"/>
    <col min="5150" max="5150" width="11.25" style="41" customWidth="1"/>
    <col min="5151" max="5151" width="9.625" style="41" customWidth="1"/>
    <col min="5152" max="5152" width="19.625" style="41" customWidth="1"/>
    <col min="5153" max="5153" width="16" style="41" customWidth="1"/>
    <col min="5154" max="5154" width="19" style="41" customWidth="1"/>
    <col min="5155" max="5155" width="12.75" style="41" customWidth="1"/>
    <col min="5156" max="5156" width="20.75" style="41" customWidth="1"/>
    <col min="5157" max="5157" width="12.75" style="41" customWidth="1"/>
    <col min="5158" max="5158" width="16.75" style="41" customWidth="1"/>
    <col min="5159" max="5159" width="31.25" style="41" customWidth="1"/>
    <col min="5160" max="5160" width="20.25" style="41" customWidth="1"/>
    <col min="5161" max="5161" width="17.75" style="41" customWidth="1"/>
    <col min="5162" max="5162" width="32.625" style="41" customWidth="1"/>
    <col min="5163" max="5163" width="17.25" style="41" customWidth="1"/>
    <col min="5164" max="5164" width="13.5" style="41" customWidth="1"/>
    <col min="5165" max="5165" width="13.875" style="41" customWidth="1"/>
    <col min="5166" max="5167" width="17.25" style="41" customWidth="1"/>
    <col min="5168" max="5168" width="32.625" style="41" customWidth="1"/>
    <col min="5169" max="5352" width="7.875" style="41" customWidth="1"/>
    <col min="5353" max="5377" width="9" style="41"/>
    <col min="5378" max="5379" width="0" style="41" hidden="1" customWidth="1"/>
    <col min="5380" max="5381" width="20.625" style="41" customWidth="1"/>
    <col min="5382" max="5382" width="16.5" style="41" customWidth="1"/>
    <col min="5383" max="5383" width="16.25" style="41" customWidth="1"/>
    <col min="5384" max="5384" width="18.75" style="41" customWidth="1"/>
    <col min="5385" max="5385" width="16.5" style="41" customWidth="1"/>
    <col min="5386" max="5386" width="18.75" style="41" customWidth="1"/>
    <col min="5387" max="5387" width="17.125" style="41" customWidth="1"/>
    <col min="5388" max="5388" width="13.875" style="41" customWidth="1"/>
    <col min="5389" max="5389" width="13.125" style="41" customWidth="1"/>
    <col min="5390" max="5390" width="16.125" style="41" customWidth="1"/>
    <col min="5391" max="5391" width="17.375" style="41" customWidth="1"/>
    <col min="5392" max="5392" width="22.5" style="41" customWidth="1"/>
    <col min="5393" max="5393" width="20.625" style="41" customWidth="1"/>
    <col min="5394" max="5394" width="14.125" style="41" customWidth="1"/>
    <col min="5395" max="5395" width="37.875" style="41" bestFit="1" customWidth="1"/>
    <col min="5396" max="5398" width="25.25" style="41" customWidth="1"/>
    <col min="5399" max="5399" width="32.125" style="41" customWidth="1"/>
    <col min="5400" max="5400" width="20.625" style="41" customWidth="1"/>
    <col min="5401" max="5401" width="20.375" style="41" customWidth="1"/>
    <col min="5402" max="5402" width="21.125" style="41" customWidth="1"/>
    <col min="5403" max="5403" width="18.125" style="41" bestFit="1" customWidth="1"/>
    <col min="5404" max="5404" width="17.75" style="41" bestFit="1" customWidth="1"/>
    <col min="5405" max="5405" width="25" style="41" customWidth="1"/>
    <col min="5406" max="5406" width="11.25" style="41" customWidth="1"/>
    <col min="5407" max="5407" width="9.625" style="41" customWidth="1"/>
    <col min="5408" max="5408" width="19.625" style="41" customWidth="1"/>
    <col min="5409" max="5409" width="16" style="41" customWidth="1"/>
    <col min="5410" max="5410" width="19" style="41" customWidth="1"/>
    <col min="5411" max="5411" width="12.75" style="41" customWidth="1"/>
    <col min="5412" max="5412" width="20.75" style="41" customWidth="1"/>
    <col min="5413" max="5413" width="12.75" style="41" customWidth="1"/>
    <col min="5414" max="5414" width="16.75" style="41" customWidth="1"/>
    <col min="5415" max="5415" width="31.25" style="41" customWidth="1"/>
    <col min="5416" max="5416" width="20.25" style="41" customWidth="1"/>
    <col min="5417" max="5417" width="17.75" style="41" customWidth="1"/>
    <col min="5418" max="5418" width="32.625" style="41" customWidth="1"/>
    <col min="5419" max="5419" width="17.25" style="41" customWidth="1"/>
    <col min="5420" max="5420" width="13.5" style="41" customWidth="1"/>
    <col min="5421" max="5421" width="13.875" style="41" customWidth="1"/>
    <col min="5422" max="5423" width="17.25" style="41" customWidth="1"/>
    <col min="5424" max="5424" width="32.625" style="41" customWidth="1"/>
    <col min="5425" max="5608" width="7.875" style="41" customWidth="1"/>
    <col min="5609" max="5633" width="9" style="41"/>
    <col min="5634" max="5635" width="0" style="41" hidden="1" customWidth="1"/>
    <col min="5636" max="5637" width="20.625" style="41" customWidth="1"/>
    <col min="5638" max="5638" width="16.5" style="41" customWidth="1"/>
    <col min="5639" max="5639" width="16.25" style="41" customWidth="1"/>
    <col min="5640" max="5640" width="18.75" style="41" customWidth="1"/>
    <col min="5641" max="5641" width="16.5" style="41" customWidth="1"/>
    <col min="5642" max="5642" width="18.75" style="41" customWidth="1"/>
    <col min="5643" max="5643" width="17.125" style="41" customWidth="1"/>
    <col min="5644" max="5644" width="13.875" style="41" customWidth="1"/>
    <col min="5645" max="5645" width="13.125" style="41" customWidth="1"/>
    <col min="5646" max="5646" width="16.125" style="41" customWidth="1"/>
    <col min="5647" max="5647" width="17.375" style="41" customWidth="1"/>
    <col min="5648" max="5648" width="22.5" style="41" customWidth="1"/>
    <col min="5649" max="5649" width="20.625" style="41" customWidth="1"/>
    <col min="5650" max="5650" width="14.125" style="41" customWidth="1"/>
    <col min="5651" max="5651" width="37.875" style="41" bestFit="1" customWidth="1"/>
    <col min="5652" max="5654" width="25.25" style="41" customWidth="1"/>
    <col min="5655" max="5655" width="32.125" style="41" customWidth="1"/>
    <col min="5656" max="5656" width="20.625" style="41" customWidth="1"/>
    <col min="5657" max="5657" width="20.375" style="41" customWidth="1"/>
    <col min="5658" max="5658" width="21.125" style="41" customWidth="1"/>
    <col min="5659" max="5659" width="18.125" style="41" bestFit="1" customWidth="1"/>
    <col min="5660" max="5660" width="17.75" style="41" bestFit="1" customWidth="1"/>
    <col min="5661" max="5661" width="25" style="41" customWidth="1"/>
    <col min="5662" max="5662" width="11.25" style="41" customWidth="1"/>
    <col min="5663" max="5663" width="9.625" style="41" customWidth="1"/>
    <col min="5664" max="5664" width="19.625" style="41" customWidth="1"/>
    <col min="5665" max="5665" width="16" style="41" customWidth="1"/>
    <col min="5666" max="5666" width="19" style="41" customWidth="1"/>
    <col min="5667" max="5667" width="12.75" style="41" customWidth="1"/>
    <col min="5668" max="5668" width="20.75" style="41" customWidth="1"/>
    <col min="5669" max="5669" width="12.75" style="41" customWidth="1"/>
    <col min="5670" max="5670" width="16.75" style="41" customWidth="1"/>
    <col min="5671" max="5671" width="31.25" style="41" customWidth="1"/>
    <col min="5672" max="5672" width="20.25" style="41" customWidth="1"/>
    <col min="5673" max="5673" width="17.75" style="41" customWidth="1"/>
    <col min="5674" max="5674" width="32.625" style="41" customWidth="1"/>
    <col min="5675" max="5675" width="17.25" style="41" customWidth="1"/>
    <col min="5676" max="5676" width="13.5" style="41" customWidth="1"/>
    <col min="5677" max="5677" width="13.875" style="41" customWidth="1"/>
    <col min="5678" max="5679" width="17.25" style="41" customWidth="1"/>
    <col min="5680" max="5680" width="32.625" style="41" customWidth="1"/>
    <col min="5681" max="5864" width="7.875" style="41" customWidth="1"/>
    <col min="5865" max="5889" width="9" style="41"/>
    <col min="5890" max="5891" width="0" style="41" hidden="1" customWidth="1"/>
    <col min="5892" max="5893" width="20.625" style="41" customWidth="1"/>
    <col min="5894" max="5894" width="16.5" style="41" customWidth="1"/>
    <col min="5895" max="5895" width="16.25" style="41" customWidth="1"/>
    <col min="5896" max="5896" width="18.75" style="41" customWidth="1"/>
    <col min="5897" max="5897" width="16.5" style="41" customWidth="1"/>
    <col min="5898" max="5898" width="18.75" style="41" customWidth="1"/>
    <col min="5899" max="5899" width="17.125" style="41" customWidth="1"/>
    <col min="5900" max="5900" width="13.875" style="41" customWidth="1"/>
    <col min="5901" max="5901" width="13.125" style="41" customWidth="1"/>
    <col min="5902" max="5902" width="16.125" style="41" customWidth="1"/>
    <col min="5903" max="5903" width="17.375" style="41" customWidth="1"/>
    <col min="5904" max="5904" width="22.5" style="41" customWidth="1"/>
    <col min="5905" max="5905" width="20.625" style="41" customWidth="1"/>
    <col min="5906" max="5906" width="14.125" style="41" customWidth="1"/>
    <col min="5907" max="5907" width="37.875" style="41" bestFit="1" customWidth="1"/>
    <col min="5908" max="5910" width="25.25" style="41" customWidth="1"/>
    <col min="5911" max="5911" width="32.125" style="41" customWidth="1"/>
    <col min="5912" max="5912" width="20.625" style="41" customWidth="1"/>
    <col min="5913" max="5913" width="20.375" style="41" customWidth="1"/>
    <col min="5914" max="5914" width="21.125" style="41" customWidth="1"/>
    <col min="5915" max="5915" width="18.125" style="41" bestFit="1" customWidth="1"/>
    <col min="5916" max="5916" width="17.75" style="41" bestFit="1" customWidth="1"/>
    <col min="5917" max="5917" width="25" style="41" customWidth="1"/>
    <col min="5918" max="5918" width="11.25" style="41" customWidth="1"/>
    <col min="5919" max="5919" width="9.625" style="41" customWidth="1"/>
    <col min="5920" max="5920" width="19.625" style="41" customWidth="1"/>
    <col min="5921" max="5921" width="16" style="41" customWidth="1"/>
    <col min="5922" max="5922" width="19" style="41" customWidth="1"/>
    <col min="5923" max="5923" width="12.75" style="41" customWidth="1"/>
    <col min="5924" max="5924" width="20.75" style="41" customWidth="1"/>
    <col min="5925" max="5925" width="12.75" style="41" customWidth="1"/>
    <col min="5926" max="5926" width="16.75" style="41" customWidth="1"/>
    <col min="5927" max="5927" width="31.25" style="41" customWidth="1"/>
    <col min="5928" max="5928" width="20.25" style="41" customWidth="1"/>
    <col min="5929" max="5929" width="17.75" style="41" customWidth="1"/>
    <col min="5930" max="5930" width="32.625" style="41" customWidth="1"/>
    <col min="5931" max="5931" width="17.25" style="41" customWidth="1"/>
    <col min="5932" max="5932" width="13.5" style="41" customWidth="1"/>
    <col min="5933" max="5933" width="13.875" style="41" customWidth="1"/>
    <col min="5934" max="5935" width="17.25" style="41" customWidth="1"/>
    <col min="5936" max="5936" width="32.625" style="41" customWidth="1"/>
    <col min="5937" max="6120" width="7.875" style="41" customWidth="1"/>
    <col min="6121" max="6145" width="9" style="41"/>
    <col min="6146" max="6147" width="0" style="41" hidden="1" customWidth="1"/>
    <col min="6148" max="6149" width="20.625" style="41" customWidth="1"/>
    <col min="6150" max="6150" width="16.5" style="41" customWidth="1"/>
    <col min="6151" max="6151" width="16.25" style="41" customWidth="1"/>
    <col min="6152" max="6152" width="18.75" style="41" customWidth="1"/>
    <col min="6153" max="6153" width="16.5" style="41" customWidth="1"/>
    <col min="6154" max="6154" width="18.75" style="41" customWidth="1"/>
    <col min="6155" max="6155" width="17.125" style="41" customWidth="1"/>
    <col min="6156" max="6156" width="13.875" style="41" customWidth="1"/>
    <col min="6157" max="6157" width="13.125" style="41" customWidth="1"/>
    <col min="6158" max="6158" width="16.125" style="41" customWidth="1"/>
    <col min="6159" max="6159" width="17.375" style="41" customWidth="1"/>
    <col min="6160" max="6160" width="22.5" style="41" customWidth="1"/>
    <col min="6161" max="6161" width="20.625" style="41" customWidth="1"/>
    <col min="6162" max="6162" width="14.125" style="41" customWidth="1"/>
    <col min="6163" max="6163" width="37.875" style="41" bestFit="1" customWidth="1"/>
    <col min="6164" max="6166" width="25.25" style="41" customWidth="1"/>
    <col min="6167" max="6167" width="32.125" style="41" customWidth="1"/>
    <col min="6168" max="6168" width="20.625" style="41" customWidth="1"/>
    <col min="6169" max="6169" width="20.375" style="41" customWidth="1"/>
    <col min="6170" max="6170" width="21.125" style="41" customWidth="1"/>
    <col min="6171" max="6171" width="18.125" style="41" bestFit="1" customWidth="1"/>
    <col min="6172" max="6172" width="17.75" style="41" bestFit="1" customWidth="1"/>
    <col min="6173" max="6173" width="25" style="41" customWidth="1"/>
    <col min="6174" max="6174" width="11.25" style="41" customWidth="1"/>
    <col min="6175" max="6175" width="9.625" style="41" customWidth="1"/>
    <col min="6176" max="6176" width="19.625" style="41" customWidth="1"/>
    <col min="6177" max="6177" width="16" style="41" customWidth="1"/>
    <col min="6178" max="6178" width="19" style="41" customWidth="1"/>
    <col min="6179" max="6179" width="12.75" style="41" customWidth="1"/>
    <col min="6180" max="6180" width="20.75" style="41" customWidth="1"/>
    <col min="6181" max="6181" width="12.75" style="41" customWidth="1"/>
    <col min="6182" max="6182" width="16.75" style="41" customWidth="1"/>
    <col min="6183" max="6183" width="31.25" style="41" customWidth="1"/>
    <col min="6184" max="6184" width="20.25" style="41" customWidth="1"/>
    <col min="6185" max="6185" width="17.75" style="41" customWidth="1"/>
    <col min="6186" max="6186" width="32.625" style="41" customWidth="1"/>
    <col min="6187" max="6187" width="17.25" style="41" customWidth="1"/>
    <col min="6188" max="6188" width="13.5" style="41" customWidth="1"/>
    <col min="6189" max="6189" width="13.875" style="41" customWidth="1"/>
    <col min="6190" max="6191" width="17.25" style="41" customWidth="1"/>
    <col min="6192" max="6192" width="32.625" style="41" customWidth="1"/>
    <col min="6193" max="6376" width="7.875" style="41" customWidth="1"/>
    <col min="6377" max="6401" width="9" style="41"/>
    <col min="6402" max="6403" width="0" style="41" hidden="1" customWidth="1"/>
    <col min="6404" max="6405" width="20.625" style="41" customWidth="1"/>
    <col min="6406" max="6406" width="16.5" style="41" customWidth="1"/>
    <col min="6407" max="6407" width="16.25" style="41" customWidth="1"/>
    <col min="6408" max="6408" width="18.75" style="41" customWidth="1"/>
    <col min="6409" max="6409" width="16.5" style="41" customWidth="1"/>
    <col min="6410" max="6410" width="18.75" style="41" customWidth="1"/>
    <col min="6411" max="6411" width="17.125" style="41" customWidth="1"/>
    <col min="6412" max="6412" width="13.875" style="41" customWidth="1"/>
    <col min="6413" max="6413" width="13.125" style="41" customWidth="1"/>
    <col min="6414" max="6414" width="16.125" style="41" customWidth="1"/>
    <col min="6415" max="6415" width="17.375" style="41" customWidth="1"/>
    <col min="6416" max="6416" width="22.5" style="41" customWidth="1"/>
    <col min="6417" max="6417" width="20.625" style="41" customWidth="1"/>
    <col min="6418" max="6418" width="14.125" style="41" customWidth="1"/>
    <col min="6419" max="6419" width="37.875" style="41" bestFit="1" customWidth="1"/>
    <col min="6420" max="6422" width="25.25" style="41" customWidth="1"/>
    <col min="6423" max="6423" width="32.125" style="41" customWidth="1"/>
    <col min="6424" max="6424" width="20.625" style="41" customWidth="1"/>
    <col min="6425" max="6425" width="20.375" style="41" customWidth="1"/>
    <col min="6426" max="6426" width="21.125" style="41" customWidth="1"/>
    <col min="6427" max="6427" width="18.125" style="41" bestFit="1" customWidth="1"/>
    <col min="6428" max="6428" width="17.75" style="41" bestFit="1" customWidth="1"/>
    <col min="6429" max="6429" width="25" style="41" customWidth="1"/>
    <col min="6430" max="6430" width="11.25" style="41" customWidth="1"/>
    <col min="6431" max="6431" width="9.625" style="41" customWidth="1"/>
    <col min="6432" max="6432" width="19.625" style="41" customWidth="1"/>
    <col min="6433" max="6433" width="16" style="41" customWidth="1"/>
    <col min="6434" max="6434" width="19" style="41" customWidth="1"/>
    <col min="6435" max="6435" width="12.75" style="41" customWidth="1"/>
    <col min="6436" max="6436" width="20.75" style="41" customWidth="1"/>
    <col min="6437" max="6437" width="12.75" style="41" customWidth="1"/>
    <col min="6438" max="6438" width="16.75" style="41" customWidth="1"/>
    <col min="6439" max="6439" width="31.25" style="41" customWidth="1"/>
    <col min="6440" max="6440" width="20.25" style="41" customWidth="1"/>
    <col min="6441" max="6441" width="17.75" style="41" customWidth="1"/>
    <col min="6442" max="6442" width="32.625" style="41" customWidth="1"/>
    <col min="6443" max="6443" width="17.25" style="41" customWidth="1"/>
    <col min="6444" max="6444" width="13.5" style="41" customWidth="1"/>
    <col min="6445" max="6445" width="13.875" style="41" customWidth="1"/>
    <col min="6446" max="6447" width="17.25" style="41" customWidth="1"/>
    <col min="6448" max="6448" width="32.625" style="41" customWidth="1"/>
    <col min="6449" max="6632" width="7.875" style="41" customWidth="1"/>
    <col min="6633" max="6657" width="9" style="41"/>
    <col min="6658" max="6659" width="0" style="41" hidden="1" customWidth="1"/>
    <col min="6660" max="6661" width="20.625" style="41" customWidth="1"/>
    <col min="6662" max="6662" width="16.5" style="41" customWidth="1"/>
    <col min="6663" max="6663" width="16.25" style="41" customWidth="1"/>
    <col min="6664" max="6664" width="18.75" style="41" customWidth="1"/>
    <col min="6665" max="6665" width="16.5" style="41" customWidth="1"/>
    <col min="6666" max="6666" width="18.75" style="41" customWidth="1"/>
    <col min="6667" max="6667" width="17.125" style="41" customWidth="1"/>
    <col min="6668" max="6668" width="13.875" style="41" customWidth="1"/>
    <col min="6669" max="6669" width="13.125" style="41" customWidth="1"/>
    <col min="6670" max="6670" width="16.125" style="41" customWidth="1"/>
    <col min="6671" max="6671" width="17.375" style="41" customWidth="1"/>
    <col min="6672" max="6672" width="22.5" style="41" customWidth="1"/>
    <col min="6673" max="6673" width="20.625" style="41" customWidth="1"/>
    <col min="6674" max="6674" width="14.125" style="41" customWidth="1"/>
    <col min="6675" max="6675" width="37.875" style="41" bestFit="1" customWidth="1"/>
    <col min="6676" max="6678" width="25.25" style="41" customWidth="1"/>
    <col min="6679" max="6679" width="32.125" style="41" customWidth="1"/>
    <col min="6680" max="6680" width="20.625" style="41" customWidth="1"/>
    <col min="6681" max="6681" width="20.375" style="41" customWidth="1"/>
    <col min="6682" max="6682" width="21.125" style="41" customWidth="1"/>
    <col min="6683" max="6683" width="18.125" style="41" bestFit="1" customWidth="1"/>
    <col min="6684" max="6684" width="17.75" style="41" bestFit="1" customWidth="1"/>
    <col min="6685" max="6685" width="25" style="41" customWidth="1"/>
    <col min="6686" max="6686" width="11.25" style="41" customWidth="1"/>
    <col min="6687" max="6687" width="9.625" style="41" customWidth="1"/>
    <col min="6688" max="6688" width="19.625" style="41" customWidth="1"/>
    <col min="6689" max="6689" width="16" style="41" customWidth="1"/>
    <col min="6690" max="6690" width="19" style="41" customWidth="1"/>
    <col min="6691" max="6691" width="12.75" style="41" customWidth="1"/>
    <col min="6692" max="6692" width="20.75" style="41" customWidth="1"/>
    <col min="6693" max="6693" width="12.75" style="41" customWidth="1"/>
    <col min="6694" max="6694" width="16.75" style="41" customWidth="1"/>
    <col min="6695" max="6695" width="31.25" style="41" customWidth="1"/>
    <col min="6696" max="6696" width="20.25" style="41" customWidth="1"/>
    <col min="6697" max="6697" width="17.75" style="41" customWidth="1"/>
    <col min="6698" max="6698" width="32.625" style="41" customWidth="1"/>
    <col min="6699" max="6699" width="17.25" style="41" customWidth="1"/>
    <col min="6700" max="6700" width="13.5" style="41" customWidth="1"/>
    <col min="6701" max="6701" width="13.875" style="41" customWidth="1"/>
    <col min="6702" max="6703" width="17.25" style="41" customWidth="1"/>
    <col min="6704" max="6704" width="32.625" style="41" customWidth="1"/>
    <col min="6705" max="6888" width="7.875" style="41" customWidth="1"/>
    <col min="6889" max="6913" width="9" style="41"/>
    <col min="6914" max="6915" width="0" style="41" hidden="1" customWidth="1"/>
    <col min="6916" max="6917" width="20.625" style="41" customWidth="1"/>
    <col min="6918" max="6918" width="16.5" style="41" customWidth="1"/>
    <col min="6919" max="6919" width="16.25" style="41" customWidth="1"/>
    <col min="6920" max="6920" width="18.75" style="41" customWidth="1"/>
    <col min="6921" max="6921" width="16.5" style="41" customWidth="1"/>
    <col min="6922" max="6922" width="18.75" style="41" customWidth="1"/>
    <col min="6923" max="6923" width="17.125" style="41" customWidth="1"/>
    <col min="6924" max="6924" width="13.875" style="41" customWidth="1"/>
    <col min="6925" max="6925" width="13.125" style="41" customWidth="1"/>
    <col min="6926" max="6926" width="16.125" style="41" customWidth="1"/>
    <col min="6927" max="6927" width="17.375" style="41" customWidth="1"/>
    <col min="6928" max="6928" width="22.5" style="41" customWidth="1"/>
    <col min="6929" max="6929" width="20.625" style="41" customWidth="1"/>
    <col min="6930" max="6930" width="14.125" style="41" customWidth="1"/>
    <col min="6931" max="6931" width="37.875" style="41" bestFit="1" customWidth="1"/>
    <col min="6932" max="6934" width="25.25" style="41" customWidth="1"/>
    <col min="6935" max="6935" width="32.125" style="41" customWidth="1"/>
    <col min="6936" max="6936" width="20.625" style="41" customWidth="1"/>
    <col min="6937" max="6937" width="20.375" style="41" customWidth="1"/>
    <col min="6938" max="6938" width="21.125" style="41" customWidth="1"/>
    <col min="6939" max="6939" width="18.125" style="41" bestFit="1" customWidth="1"/>
    <col min="6940" max="6940" width="17.75" style="41" bestFit="1" customWidth="1"/>
    <col min="6941" max="6941" width="25" style="41" customWidth="1"/>
    <col min="6942" max="6942" width="11.25" style="41" customWidth="1"/>
    <col min="6943" max="6943" width="9.625" style="41" customWidth="1"/>
    <col min="6944" max="6944" width="19.625" style="41" customWidth="1"/>
    <col min="6945" max="6945" width="16" style="41" customWidth="1"/>
    <col min="6946" max="6946" width="19" style="41" customWidth="1"/>
    <col min="6947" max="6947" width="12.75" style="41" customWidth="1"/>
    <col min="6948" max="6948" width="20.75" style="41" customWidth="1"/>
    <col min="6949" max="6949" width="12.75" style="41" customWidth="1"/>
    <col min="6950" max="6950" width="16.75" style="41" customWidth="1"/>
    <col min="6951" max="6951" width="31.25" style="41" customWidth="1"/>
    <col min="6952" max="6952" width="20.25" style="41" customWidth="1"/>
    <col min="6953" max="6953" width="17.75" style="41" customWidth="1"/>
    <col min="6954" max="6954" width="32.625" style="41" customWidth="1"/>
    <col min="6955" max="6955" width="17.25" style="41" customWidth="1"/>
    <col min="6956" max="6956" width="13.5" style="41" customWidth="1"/>
    <col min="6957" max="6957" width="13.875" style="41" customWidth="1"/>
    <col min="6958" max="6959" width="17.25" style="41" customWidth="1"/>
    <col min="6960" max="6960" width="32.625" style="41" customWidth="1"/>
    <col min="6961" max="7144" width="7.875" style="41" customWidth="1"/>
    <col min="7145" max="7169" width="9" style="41"/>
    <col min="7170" max="7171" width="0" style="41" hidden="1" customWidth="1"/>
    <col min="7172" max="7173" width="20.625" style="41" customWidth="1"/>
    <col min="7174" max="7174" width="16.5" style="41" customWidth="1"/>
    <col min="7175" max="7175" width="16.25" style="41" customWidth="1"/>
    <col min="7176" max="7176" width="18.75" style="41" customWidth="1"/>
    <col min="7177" max="7177" width="16.5" style="41" customWidth="1"/>
    <col min="7178" max="7178" width="18.75" style="41" customWidth="1"/>
    <col min="7179" max="7179" width="17.125" style="41" customWidth="1"/>
    <col min="7180" max="7180" width="13.875" style="41" customWidth="1"/>
    <col min="7181" max="7181" width="13.125" style="41" customWidth="1"/>
    <col min="7182" max="7182" width="16.125" style="41" customWidth="1"/>
    <col min="7183" max="7183" width="17.375" style="41" customWidth="1"/>
    <col min="7184" max="7184" width="22.5" style="41" customWidth="1"/>
    <col min="7185" max="7185" width="20.625" style="41" customWidth="1"/>
    <col min="7186" max="7186" width="14.125" style="41" customWidth="1"/>
    <col min="7187" max="7187" width="37.875" style="41" bestFit="1" customWidth="1"/>
    <col min="7188" max="7190" width="25.25" style="41" customWidth="1"/>
    <col min="7191" max="7191" width="32.125" style="41" customWidth="1"/>
    <col min="7192" max="7192" width="20.625" style="41" customWidth="1"/>
    <col min="7193" max="7193" width="20.375" style="41" customWidth="1"/>
    <col min="7194" max="7194" width="21.125" style="41" customWidth="1"/>
    <col min="7195" max="7195" width="18.125" style="41" bestFit="1" customWidth="1"/>
    <col min="7196" max="7196" width="17.75" style="41" bestFit="1" customWidth="1"/>
    <col min="7197" max="7197" width="25" style="41" customWidth="1"/>
    <col min="7198" max="7198" width="11.25" style="41" customWidth="1"/>
    <col min="7199" max="7199" width="9.625" style="41" customWidth="1"/>
    <col min="7200" max="7200" width="19.625" style="41" customWidth="1"/>
    <col min="7201" max="7201" width="16" style="41" customWidth="1"/>
    <col min="7202" max="7202" width="19" style="41" customWidth="1"/>
    <col min="7203" max="7203" width="12.75" style="41" customWidth="1"/>
    <col min="7204" max="7204" width="20.75" style="41" customWidth="1"/>
    <col min="7205" max="7205" width="12.75" style="41" customWidth="1"/>
    <col min="7206" max="7206" width="16.75" style="41" customWidth="1"/>
    <col min="7207" max="7207" width="31.25" style="41" customWidth="1"/>
    <col min="7208" max="7208" width="20.25" style="41" customWidth="1"/>
    <col min="7209" max="7209" width="17.75" style="41" customWidth="1"/>
    <col min="7210" max="7210" width="32.625" style="41" customWidth="1"/>
    <col min="7211" max="7211" width="17.25" style="41" customWidth="1"/>
    <col min="7212" max="7212" width="13.5" style="41" customWidth="1"/>
    <col min="7213" max="7213" width="13.875" style="41" customWidth="1"/>
    <col min="7214" max="7215" width="17.25" style="41" customWidth="1"/>
    <col min="7216" max="7216" width="32.625" style="41" customWidth="1"/>
    <col min="7217" max="7400" width="7.875" style="41" customWidth="1"/>
    <col min="7401" max="7425" width="9" style="41"/>
    <col min="7426" max="7427" width="0" style="41" hidden="1" customWidth="1"/>
    <col min="7428" max="7429" width="20.625" style="41" customWidth="1"/>
    <col min="7430" max="7430" width="16.5" style="41" customWidth="1"/>
    <col min="7431" max="7431" width="16.25" style="41" customWidth="1"/>
    <col min="7432" max="7432" width="18.75" style="41" customWidth="1"/>
    <col min="7433" max="7433" width="16.5" style="41" customWidth="1"/>
    <col min="7434" max="7434" width="18.75" style="41" customWidth="1"/>
    <col min="7435" max="7435" width="17.125" style="41" customWidth="1"/>
    <col min="7436" max="7436" width="13.875" style="41" customWidth="1"/>
    <col min="7437" max="7437" width="13.125" style="41" customWidth="1"/>
    <col min="7438" max="7438" width="16.125" style="41" customWidth="1"/>
    <col min="7439" max="7439" width="17.375" style="41" customWidth="1"/>
    <col min="7440" max="7440" width="22.5" style="41" customWidth="1"/>
    <col min="7441" max="7441" width="20.625" style="41" customWidth="1"/>
    <col min="7442" max="7442" width="14.125" style="41" customWidth="1"/>
    <col min="7443" max="7443" width="37.875" style="41" bestFit="1" customWidth="1"/>
    <col min="7444" max="7446" width="25.25" style="41" customWidth="1"/>
    <col min="7447" max="7447" width="32.125" style="41" customWidth="1"/>
    <col min="7448" max="7448" width="20.625" style="41" customWidth="1"/>
    <col min="7449" max="7449" width="20.375" style="41" customWidth="1"/>
    <col min="7450" max="7450" width="21.125" style="41" customWidth="1"/>
    <col min="7451" max="7451" width="18.125" style="41" bestFit="1" customWidth="1"/>
    <col min="7452" max="7452" width="17.75" style="41" bestFit="1" customWidth="1"/>
    <col min="7453" max="7453" width="25" style="41" customWidth="1"/>
    <col min="7454" max="7454" width="11.25" style="41" customWidth="1"/>
    <col min="7455" max="7455" width="9.625" style="41" customWidth="1"/>
    <col min="7456" max="7456" width="19.625" style="41" customWidth="1"/>
    <col min="7457" max="7457" width="16" style="41" customWidth="1"/>
    <col min="7458" max="7458" width="19" style="41" customWidth="1"/>
    <col min="7459" max="7459" width="12.75" style="41" customWidth="1"/>
    <col min="7460" max="7460" width="20.75" style="41" customWidth="1"/>
    <col min="7461" max="7461" width="12.75" style="41" customWidth="1"/>
    <col min="7462" max="7462" width="16.75" style="41" customWidth="1"/>
    <col min="7463" max="7463" width="31.25" style="41" customWidth="1"/>
    <col min="7464" max="7464" width="20.25" style="41" customWidth="1"/>
    <col min="7465" max="7465" width="17.75" style="41" customWidth="1"/>
    <col min="7466" max="7466" width="32.625" style="41" customWidth="1"/>
    <col min="7467" max="7467" width="17.25" style="41" customWidth="1"/>
    <col min="7468" max="7468" width="13.5" style="41" customWidth="1"/>
    <col min="7469" max="7469" width="13.875" style="41" customWidth="1"/>
    <col min="7470" max="7471" width="17.25" style="41" customWidth="1"/>
    <col min="7472" max="7472" width="32.625" style="41" customWidth="1"/>
    <col min="7473" max="7656" width="7.875" style="41" customWidth="1"/>
    <col min="7657" max="7681" width="9" style="41"/>
    <col min="7682" max="7683" width="0" style="41" hidden="1" customWidth="1"/>
    <col min="7684" max="7685" width="20.625" style="41" customWidth="1"/>
    <col min="7686" max="7686" width="16.5" style="41" customWidth="1"/>
    <col min="7687" max="7687" width="16.25" style="41" customWidth="1"/>
    <col min="7688" max="7688" width="18.75" style="41" customWidth="1"/>
    <col min="7689" max="7689" width="16.5" style="41" customWidth="1"/>
    <col min="7690" max="7690" width="18.75" style="41" customWidth="1"/>
    <col min="7691" max="7691" width="17.125" style="41" customWidth="1"/>
    <col min="7692" max="7692" width="13.875" style="41" customWidth="1"/>
    <col min="7693" max="7693" width="13.125" style="41" customWidth="1"/>
    <col min="7694" max="7694" width="16.125" style="41" customWidth="1"/>
    <col min="7695" max="7695" width="17.375" style="41" customWidth="1"/>
    <col min="7696" max="7696" width="22.5" style="41" customWidth="1"/>
    <col min="7697" max="7697" width="20.625" style="41" customWidth="1"/>
    <col min="7698" max="7698" width="14.125" style="41" customWidth="1"/>
    <col min="7699" max="7699" width="37.875" style="41" bestFit="1" customWidth="1"/>
    <col min="7700" max="7702" width="25.25" style="41" customWidth="1"/>
    <col min="7703" max="7703" width="32.125" style="41" customWidth="1"/>
    <col min="7704" max="7704" width="20.625" style="41" customWidth="1"/>
    <col min="7705" max="7705" width="20.375" style="41" customWidth="1"/>
    <col min="7706" max="7706" width="21.125" style="41" customWidth="1"/>
    <col min="7707" max="7707" width="18.125" style="41" bestFit="1" customWidth="1"/>
    <col min="7708" max="7708" width="17.75" style="41" bestFit="1" customWidth="1"/>
    <col min="7709" max="7709" width="25" style="41" customWidth="1"/>
    <col min="7710" max="7710" width="11.25" style="41" customWidth="1"/>
    <col min="7711" max="7711" width="9.625" style="41" customWidth="1"/>
    <col min="7712" max="7712" width="19.625" style="41" customWidth="1"/>
    <col min="7713" max="7713" width="16" style="41" customWidth="1"/>
    <col min="7714" max="7714" width="19" style="41" customWidth="1"/>
    <col min="7715" max="7715" width="12.75" style="41" customWidth="1"/>
    <col min="7716" max="7716" width="20.75" style="41" customWidth="1"/>
    <col min="7717" max="7717" width="12.75" style="41" customWidth="1"/>
    <col min="7718" max="7718" width="16.75" style="41" customWidth="1"/>
    <col min="7719" max="7719" width="31.25" style="41" customWidth="1"/>
    <col min="7720" max="7720" width="20.25" style="41" customWidth="1"/>
    <col min="7721" max="7721" width="17.75" style="41" customWidth="1"/>
    <col min="7722" max="7722" width="32.625" style="41" customWidth="1"/>
    <col min="7723" max="7723" width="17.25" style="41" customWidth="1"/>
    <col min="7724" max="7724" width="13.5" style="41" customWidth="1"/>
    <col min="7725" max="7725" width="13.875" style="41" customWidth="1"/>
    <col min="7726" max="7727" width="17.25" style="41" customWidth="1"/>
    <col min="7728" max="7728" width="32.625" style="41" customWidth="1"/>
    <col min="7729" max="7912" width="7.875" style="41" customWidth="1"/>
    <col min="7913" max="7937" width="9" style="41"/>
    <col min="7938" max="7939" width="0" style="41" hidden="1" customWidth="1"/>
    <col min="7940" max="7941" width="20.625" style="41" customWidth="1"/>
    <col min="7942" max="7942" width="16.5" style="41" customWidth="1"/>
    <col min="7943" max="7943" width="16.25" style="41" customWidth="1"/>
    <col min="7944" max="7944" width="18.75" style="41" customWidth="1"/>
    <col min="7945" max="7945" width="16.5" style="41" customWidth="1"/>
    <col min="7946" max="7946" width="18.75" style="41" customWidth="1"/>
    <col min="7947" max="7947" width="17.125" style="41" customWidth="1"/>
    <col min="7948" max="7948" width="13.875" style="41" customWidth="1"/>
    <col min="7949" max="7949" width="13.125" style="41" customWidth="1"/>
    <col min="7950" max="7950" width="16.125" style="41" customWidth="1"/>
    <col min="7951" max="7951" width="17.375" style="41" customWidth="1"/>
    <col min="7952" max="7952" width="22.5" style="41" customWidth="1"/>
    <col min="7953" max="7953" width="20.625" style="41" customWidth="1"/>
    <col min="7954" max="7954" width="14.125" style="41" customWidth="1"/>
    <col min="7955" max="7955" width="37.875" style="41" bestFit="1" customWidth="1"/>
    <col min="7956" max="7958" width="25.25" style="41" customWidth="1"/>
    <col min="7959" max="7959" width="32.125" style="41" customWidth="1"/>
    <col min="7960" max="7960" width="20.625" style="41" customWidth="1"/>
    <col min="7961" max="7961" width="20.375" style="41" customWidth="1"/>
    <col min="7962" max="7962" width="21.125" style="41" customWidth="1"/>
    <col min="7963" max="7963" width="18.125" style="41" bestFit="1" customWidth="1"/>
    <col min="7964" max="7964" width="17.75" style="41" bestFit="1" customWidth="1"/>
    <col min="7965" max="7965" width="25" style="41" customWidth="1"/>
    <col min="7966" max="7966" width="11.25" style="41" customWidth="1"/>
    <col min="7967" max="7967" width="9.625" style="41" customWidth="1"/>
    <col min="7968" max="7968" width="19.625" style="41" customWidth="1"/>
    <col min="7969" max="7969" width="16" style="41" customWidth="1"/>
    <col min="7970" max="7970" width="19" style="41" customWidth="1"/>
    <col min="7971" max="7971" width="12.75" style="41" customWidth="1"/>
    <col min="7972" max="7972" width="20.75" style="41" customWidth="1"/>
    <col min="7973" max="7973" width="12.75" style="41" customWidth="1"/>
    <col min="7974" max="7974" width="16.75" style="41" customWidth="1"/>
    <col min="7975" max="7975" width="31.25" style="41" customWidth="1"/>
    <col min="7976" max="7976" width="20.25" style="41" customWidth="1"/>
    <col min="7977" max="7977" width="17.75" style="41" customWidth="1"/>
    <col min="7978" max="7978" width="32.625" style="41" customWidth="1"/>
    <col min="7979" max="7979" width="17.25" style="41" customWidth="1"/>
    <col min="7980" max="7980" width="13.5" style="41" customWidth="1"/>
    <col min="7981" max="7981" width="13.875" style="41" customWidth="1"/>
    <col min="7982" max="7983" width="17.25" style="41" customWidth="1"/>
    <col min="7984" max="7984" width="32.625" style="41" customWidth="1"/>
    <col min="7985" max="8168" width="7.875" style="41" customWidth="1"/>
    <col min="8169" max="8193" width="9" style="41"/>
    <col min="8194" max="8195" width="0" style="41" hidden="1" customWidth="1"/>
    <col min="8196" max="8197" width="20.625" style="41" customWidth="1"/>
    <col min="8198" max="8198" width="16.5" style="41" customWidth="1"/>
    <col min="8199" max="8199" width="16.25" style="41" customWidth="1"/>
    <col min="8200" max="8200" width="18.75" style="41" customWidth="1"/>
    <col min="8201" max="8201" width="16.5" style="41" customWidth="1"/>
    <col min="8202" max="8202" width="18.75" style="41" customWidth="1"/>
    <col min="8203" max="8203" width="17.125" style="41" customWidth="1"/>
    <col min="8204" max="8204" width="13.875" style="41" customWidth="1"/>
    <col min="8205" max="8205" width="13.125" style="41" customWidth="1"/>
    <col min="8206" max="8206" width="16.125" style="41" customWidth="1"/>
    <col min="8207" max="8207" width="17.375" style="41" customWidth="1"/>
    <col min="8208" max="8208" width="22.5" style="41" customWidth="1"/>
    <col min="8209" max="8209" width="20.625" style="41" customWidth="1"/>
    <col min="8210" max="8210" width="14.125" style="41" customWidth="1"/>
    <col min="8211" max="8211" width="37.875" style="41" bestFit="1" customWidth="1"/>
    <col min="8212" max="8214" width="25.25" style="41" customWidth="1"/>
    <col min="8215" max="8215" width="32.125" style="41" customWidth="1"/>
    <col min="8216" max="8216" width="20.625" style="41" customWidth="1"/>
    <col min="8217" max="8217" width="20.375" style="41" customWidth="1"/>
    <col min="8218" max="8218" width="21.125" style="41" customWidth="1"/>
    <col min="8219" max="8219" width="18.125" style="41" bestFit="1" customWidth="1"/>
    <col min="8220" max="8220" width="17.75" style="41" bestFit="1" customWidth="1"/>
    <col min="8221" max="8221" width="25" style="41" customWidth="1"/>
    <col min="8222" max="8222" width="11.25" style="41" customWidth="1"/>
    <col min="8223" max="8223" width="9.625" style="41" customWidth="1"/>
    <col min="8224" max="8224" width="19.625" style="41" customWidth="1"/>
    <col min="8225" max="8225" width="16" style="41" customWidth="1"/>
    <col min="8226" max="8226" width="19" style="41" customWidth="1"/>
    <col min="8227" max="8227" width="12.75" style="41" customWidth="1"/>
    <col min="8228" max="8228" width="20.75" style="41" customWidth="1"/>
    <col min="8229" max="8229" width="12.75" style="41" customWidth="1"/>
    <col min="8230" max="8230" width="16.75" style="41" customWidth="1"/>
    <col min="8231" max="8231" width="31.25" style="41" customWidth="1"/>
    <col min="8232" max="8232" width="20.25" style="41" customWidth="1"/>
    <col min="8233" max="8233" width="17.75" style="41" customWidth="1"/>
    <col min="8234" max="8234" width="32.625" style="41" customWidth="1"/>
    <col min="8235" max="8235" width="17.25" style="41" customWidth="1"/>
    <col min="8236" max="8236" width="13.5" style="41" customWidth="1"/>
    <col min="8237" max="8237" width="13.875" style="41" customWidth="1"/>
    <col min="8238" max="8239" width="17.25" style="41" customWidth="1"/>
    <col min="8240" max="8240" width="32.625" style="41" customWidth="1"/>
    <col min="8241" max="8424" width="7.875" style="41" customWidth="1"/>
    <col min="8425" max="8449" width="9" style="41"/>
    <col min="8450" max="8451" width="0" style="41" hidden="1" customWidth="1"/>
    <col min="8452" max="8453" width="20.625" style="41" customWidth="1"/>
    <col min="8454" max="8454" width="16.5" style="41" customWidth="1"/>
    <col min="8455" max="8455" width="16.25" style="41" customWidth="1"/>
    <col min="8456" max="8456" width="18.75" style="41" customWidth="1"/>
    <col min="8457" max="8457" width="16.5" style="41" customWidth="1"/>
    <col min="8458" max="8458" width="18.75" style="41" customWidth="1"/>
    <col min="8459" max="8459" width="17.125" style="41" customWidth="1"/>
    <col min="8460" max="8460" width="13.875" style="41" customWidth="1"/>
    <col min="8461" max="8461" width="13.125" style="41" customWidth="1"/>
    <col min="8462" max="8462" width="16.125" style="41" customWidth="1"/>
    <col min="8463" max="8463" width="17.375" style="41" customWidth="1"/>
    <col min="8464" max="8464" width="22.5" style="41" customWidth="1"/>
    <col min="8465" max="8465" width="20.625" style="41" customWidth="1"/>
    <col min="8466" max="8466" width="14.125" style="41" customWidth="1"/>
    <col min="8467" max="8467" width="37.875" style="41" bestFit="1" customWidth="1"/>
    <col min="8468" max="8470" width="25.25" style="41" customWidth="1"/>
    <col min="8471" max="8471" width="32.125" style="41" customWidth="1"/>
    <col min="8472" max="8472" width="20.625" style="41" customWidth="1"/>
    <col min="8473" max="8473" width="20.375" style="41" customWidth="1"/>
    <col min="8474" max="8474" width="21.125" style="41" customWidth="1"/>
    <col min="8475" max="8475" width="18.125" style="41" bestFit="1" customWidth="1"/>
    <col min="8476" max="8476" width="17.75" style="41" bestFit="1" customWidth="1"/>
    <col min="8477" max="8477" width="25" style="41" customWidth="1"/>
    <col min="8478" max="8478" width="11.25" style="41" customWidth="1"/>
    <col min="8479" max="8479" width="9.625" style="41" customWidth="1"/>
    <col min="8480" max="8480" width="19.625" style="41" customWidth="1"/>
    <col min="8481" max="8481" width="16" style="41" customWidth="1"/>
    <col min="8482" max="8482" width="19" style="41" customWidth="1"/>
    <col min="8483" max="8483" width="12.75" style="41" customWidth="1"/>
    <col min="8484" max="8484" width="20.75" style="41" customWidth="1"/>
    <col min="8485" max="8485" width="12.75" style="41" customWidth="1"/>
    <col min="8486" max="8486" width="16.75" style="41" customWidth="1"/>
    <col min="8487" max="8487" width="31.25" style="41" customWidth="1"/>
    <col min="8488" max="8488" width="20.25" style="41" customWidth="1"/>
    <col min="8489" max="8489" width="17.75" style="41" customWidth="1"/>
    <col min="8490" max="8490" width="32.625" style="41" customWidth="1"/>
    <col min="8491" max="8491" width="17.25" style="41" customWidth="1"/>
    <col min="8492" max="8492" width="13.5" style="41" customWidth="1"/>
    <col min="8493" max="8493" width="13.875" style="41" customWidth="1"/>
    <col min="8494" max="8495" width="17.25" style="41" customWidth="1"/>
    <col min="8496" max="8496" width="32.625" style="41" customWidth="1"/>
    <col min="8497" max="8680" width="7.875" style="41" customWidth="1"/>
    <col min="8681" max="8705" width="9" style="41"/>
    <col min="8706" max="8707" width="0" style="41" hidden="1" customWidth="1"/>
    <col min="8708" max="8709" width="20.625" style="41" customWidth="1"/>
    <col min="8710" max="8710" width="16.5" style="41" customWidth="1"/>
    <col min="8711" max="8711" width="16.25" style="41" customWidth="1"/>
    <col min="8712" max="8712" width="18.75" style="41" customWidth="1"/>
    <col min="8713" max="8713" width="16.5" style="41" customWidth="1"/>
    <col min="8714" max="8714" width="18.75" style="41" customWidth="1"/>
    <col min="8715" max="8715" width="17.125" style="41" customWidth="1"/>
    <col min="8716" max="8716" width="13.875" style="41" customWidth="1"/>
    <col min="8717" max="8717" width="13.125" style="41" customWidth="1"/>
    <col min="8718" max="8718" width="16.125" style="41" customWidth="1"/>
    <col min="8719" max="8719" width="17.375" style="41" customWidth="1"/>
    <col min="8720" max="8720" width="22.5" style="41" customWidth="1"/>
    <col min="8721" max="8721" width="20.625" style="41" customWidth="1"/>
    <col min="8722" max="8722" width="14.125" style="41" customWidth="1"/>
    <col min="8723" max="8723" width="37.875" style="41" bestFit="1" customWidth="1"/>
    <col min="8724" max="8726" width="25.25" style="41" customWidth="1"/>
    <col min="8727" max="8727" width="32.125" style="41" customWidth="1"/>
    <col min="8728" max="8728" width="20.625" style="41" customWidth="1"/>
    <col min="8729" max="8729" width="20.375" style="41" customWidth="1"/>
    <col min="8730" max="8730" width="21.125" style="41" customWidth="1"/>
    <col min="8731" max="8731" width="18.125" style="41" bestFit="1" customWidth="1"/>
    <col min="8732" max="8732" width="17.75" style="41" bestFit="1" customWidth="1"/>
    <col min="8733" max="8733" width="25" style="41" customWidth="1"/>
    <col min="8734" max="8734" width="11.25" style="41" customWidth="1"/>
    <col min="8735" max="8735" width="9.625" style="41" customWidth="1"/>
    <col min="8736" max="8736" width="19.625" style="41" customWidth="1"/>
    <col min="8737" max="8737" width="16" style="41" customWidth="1"/>
    <col min="8738" max="8738" width="19" style="41" customWidth="1"/>
    <col min="8739" max="8739" width="12.75" style="41" customWidth="1"/>
    <col min="8740" max="8740" width="20.75" style="41" customWidth="1"/>
    <col min="8741" max="8741" width="12.75" style="41" customWidth="1"/>
    <col min="8742" max="8742" width="16.75" style="41" customWidth="1"/>
    <col min="8743" max="8743" width="31.25" style="41" customWidth="1"/>
    <col min="8744" max="8744" width="20.25" style="41" customWidth="1"/>
    <col min="8745" max="8745" width="17.75" style="41" customWidth="1"/>
    <col min="8746" max="8746" width="32.625" style="41" customWidth="1"/>
    <col min="8747" max="8747" width="17.25" style="41" customWidth="1"/>
    <col min="8748" max="8748" width="13.5" style="41" customWidth="1"/>
    <col min="8749" max="8749" width="13.875" style="41" customWidth="1"/>
    <col min="8750" max="8751" width="17.25" style="41" customWidth="1"/>
    <col min="8752" max="8752" width="32.625" style="41" customWidth="1"/>
    <col min="8753" max="8936" width="7.875" style="41" customWidth="1"/>
    <col min="8937" max="8961" width="9" style="41"/>
    <col min="8962" max="8963" width="0" style="41" hidden="1" customWidth="1"/>
    <col min="8964" max="8965" width="20.625" style="41" customWidth="1"/>
    <col min="8966" max="8966" width="16.5" style="41" customWidth="1"/>
    <col min="8967" max="8967" width="16.25" style="41" customWidth="1"/>
    <col min="8968" max="8968" width="18.75" style="41" customWidth="1"/>
    <col min="8969" max="8969" width="16.5" style="41" customWidth="1"/>
    <col min="8970" max="8970" width="18.75" style="41" customWidth="1"/>
    <col min="8971" max="8971" width="17.125" style="41" customWidth="1"/>
    <col min="8972" max="8972" width="13.875" style="41" customWidth="1"/>
    <col min="8973" max="8973" width="13.125" style="41" customWidth="1"/>
    <col min="8974" max="8974" width="16.125" style="41" customWidth="1"/>
    <col min="8975" max="8975" width="17.375" style="41" customWidth="1"/>
    <col min="8976" max="8976" width="22.5" style="41" customWidth="1"/>
    <col min="8977" max="8977" width="20.625" style="41" customWidth="1"/>
    <col min="8978" max="8978" width="14.125" style="41" customWidth="1"/>
    <col min="8979" max="8979" width="37.875" style="41" bestFit="1" customWidth="1"/>
    <col min="8980" max="8982" width="25.25" style="41" customWidth="1"/>
    <col min="8983" max="8983" width="32.125" style="41" customWidth="1"/>
    <col min="8984" max="8984" width="20.625" style="41" customWidth="1"/>
    <col min="8985" max="8985" width="20.375" style="41" customWidth="1"/>
    <col min="8986" max="8986" width="21.125" style="41" customWidth="1"/>
    <col min="8987" max="8987" width="18.125" style="41" bestFit="1" customWidth="1"/>
    <col min="8988" max="8988" width="17.75" style="41" bestFit="1" customWidth="1"/>
    <col min="8989" max="8989" width="25" style="41" customWidth="1"/>
    <col min="8990" max="8990" width="11.25" style="41" customWidth="1"/>
    <col min="8991" max="8991" width="9.625" style="41" customWidth="1"/>
    <col min="8992" max="8992" width="19.625" style="41" customWidth="1"/>
    <col min="8993" max="8993" width="16" style="41" customWidth="1"/>
    <col min="8994" max="8994" width="19" style="41" customWidth="1"/>
    <col min="8995" max="8995" width="12.75" style="41" customWidth="1"/>
    <col min="8996" max="8996" width="20.75" style="41" customWidth="1"/>
    <col min="8997" max="8997" width="12.75" style="41" customWidth="1"/>
    <col min="8998" max="8998" width="16.75" style="41" customWidth="1"/>
    <col min="8999" max="8999" width="31.25" style="41" customWidth="1"/>
    <col min="9000" max="9000" width="20.25" style="41" customWidth="1"/>
    <col min="9001" max="9001" width="17.75" style="41" customWidth="1"/>
    <col min="9002" max="9002" width="32.625" style="41" customWidth="1"/>
    <col min="9003" max="9003" width="17.25" style="41" customWidth="1"/>
    <col min="9004" max="9004" width="13.5" style="41" customWidth="1"/>
    <col min="9005" max="9005" width="13.875" style="41" customWidth="1"/>
    <col min="9006" max="9007" width="17.25" style="41" customWidth="1"/>
    <col min="9008" max="9008" width="32.625" style="41" customWidth="1"/>
    <col min="9009" max="9192" width="7.875" style="41" customWidth="1"/>
    <col min="9193" max="9217" width="9" style="41"/>
    <col min="9218" max="9219" width="0" style="41" hidden="1" customWidth="1"/>
    <col min="9220" max="9221" width="20.625" style="41" customWidth="1"/>
    <col min="9222" max="9222" width="16.5" style="41" customWidth="1"/>
    <col min="9223" max="9223" width="16.25" style="41" customWidth="1"/>
    <col min="9224" max="9224" width="18.75" style="41" customWidth="1"/>
    <col min="9225" max="9225" width="16.5" style="41" customWidth="1"/>
    <col min="9226" max="9226" width="18.75" style="41" customWidth="1"/>
    <col min="9227" max="9227" width="17.125" style="41" customWidth="1"/>
    <col min="9228" max="9228" width="13.875" style="41" customWidth="1"/>
    <col min="9229" max="9229" width="13.125" style="41" customWidth="1"/>
    <col min="9230" max="9230" width="16.125" style="41" customWidth="1"/>
    <col min="9231" max="9231" width="17.375" style="41" customWidth="1"/>
    <col min="9232" max="9232" width="22.5" style="41" customWidth="1"/>
    <col min="9233" max="9233" width="20.625" style="41" customWidth="1"/>
    <col min="9234" max="9234" width="14.125" style="41" customWidth="1"/>
    <col min="9235" max="9235" width="37.875" style="41" bestFit="1" customWidth="1"/>
    <col min="9236" max="9238" width="25.25" style="41" customWidth="1"/>
    <col min="9239" max="9239" width="32.125" style="41" customWidth="1"/>
    <col min="9240" max="9240" width="20.625" style="41" customWidth="1"/>
    <col min="9241" max="9241" width="20.375" style="41" customWidth="1"/>
    <col min="9242" max="9242" width="21.125" style="41" customWidth="1"/>
    <col min="9243" max="9243" width="18.125" style="41" bestFit="1" customWidth="1"/>
    <col min="9244" max="9244" width="17.75" style="41" bestFit="1" customWidth="1"/>
    <col min="9245" max="9245" width="25" style="41" customWidth="1"/>
    <col min="9246" max="9246" width="11.25" style="41" customWidth="1"/>
    <col min="9247" max="9247" width="9.625" style="41" customWidth="1"/>
    <col min="9248" max="9248" width="19.625" style="41" customWidth="1"/>
    <col min="9249" max="9249" width="16" style="41" customWidth="1"/>
    <col min="9250" max="9250" width="19" style="41" customWidth="1"/>
    <col min="9251" max="9251" width="12.75" style="41" customWidth="1"/>
    <col min="9252" max="9252" width="20.75" style="41" customWidth="1"/>
    <col min="9253" max="9253" width="12.75" style="41" customWidth="1"/>
    <col min="9254" max="9254" width="16.75" style="41" customWidth="1"/>
    <col min="9255" max="9255" width="31.25" style="41" customWidth="1"/>
    <col min="9256" max="9256" width="20.25" style="41" customWidth="1"/>
    <col min="9257" max="9257" width="17.75" style="41" customWidth="1"/>
    <col min="9258" max="9258" width="32.625" style="41" customWidth="1"/>
    <col min="9259" max="9259" width="17.25" style="41" customWidth="1"/>
    <col min="9260" max="9260" width="13.5" style="41" customWidth="1"/>
    <col min="9261" max="9261" width="13.875" style="41" customWidth="1"/>
    <col min="9262" max="9263" width="17.25" style="41" customWidth="1"/>
    <col min="9264" max="9264" width="32.625" style="41" customWidth="1"/>
    <col min="9265" max="9448" width="7.875" style="41" customWidth="1"/>
    <col min="9449" max="9473" width="9" style="41"/>
    <col min="9474" max="9475" width="0" style="41" hidden="1" customWidth="1"/>
    <col min="9476" max="9477" width="20.625" style="41" customWidth="1"/>
    <col min="9478" max="9478" width="16.5" style="41" customWidth="1"/>
    <col min="9479" max="9479" width="16.25" style="41" customWidth="1"/>
    <col min="9480" max="9480" width="18.75" style="41" customWidth="1"/>
    <col min="9481" max="9481" width="16.5" style="41" customWidth="1"/>
    <col min="9482" max="9482" width="18.75" style="41" customWidth="1"/>
    <col min="9483" max="9483" width="17.125" style="41" customWidth="1"/>
    <col min="9484" max="9484" width="13.875" style="41" customWidth="1"/>
    <col min="9485" max="9485" width="13.125" style="41" customWidth="1"/>
    <col min="9486" max="9486" width="16.125" style="41" customWidth="1"/>
    <col min="9487" max="9487" width="17.375" style="41" customWidth="1"/>
    <col min="9488" max="9488" width="22.5" style="41" customWidth="1"/>
    <col min="9489" max="9489" width="20.625" style="41" customWidth="1"/>
    <col min="9490" max="9490" width="14.125" style="41" customWidth="1"/>
    <col min="9491" max="9491" width="37.875" style="41" bestFit="1" customWidth="1"/>
    <col min="9492" max="9494" width="25.25" style="41" customWidth="1"/>
    <col min="9495" max="9495" width="32.125" style="41" customWidth="1"/>
    <col min="9496" max="9496" width="20.625" style="41" customWidth="1"/>
    <col min="9497" max="9497" width="20.375" style="41" customWidth="1"/>
    <col min="9498" max="9498" width="21.125" style="41" customWidth="1"/>
    <col min="9499" max="9499" width="18.125" style="41" bestFit="1" customWidth="1"/>
    <col min="9500" max="9500" width="17.75" style="41" bestFit="1" customWidth="1"/>
    <col min="9501" max="9501" width="25" style="41" customWidth="1"/>
    <col min="9502" max="9502" width="11.25" style="41" customWidth="1"/>
    <col min="9503" max="9503" width="9.625" style="41" customWidth="1"/>
    <col min="9504" max="9504" width="19.625" style="41" customWidth="1"/>
    <col min="9505" max="9505" width="16" style="41" customWidth="1"/>
    <col min="9506" max="9506" width="19" style="41" customWidth="1"/>
    <col min="9507" max="9507" width="12.75" style="41" customWidth="1"/>
    <col min="9508" max="9508" width="20.75" style="41" customWidth="1"/>
    <col min="9509" max="9509" width="12.75" style="41" customWidth="1"/>
    <col min="9510" max="9510" width="16.75" style="41" customWidth="1"/>
    <col min="9511" max="9511" width="31.25" style="41" customWidth="1"/>
    <col min="9512" max="9512" width="20.25" style="41" customWidth="1"/>
    <col min="9513" max="9513" width="17.75" style="41" customWidth="1"/>
    <col min="9514" max="9514" width="32.625" style="41" customWidth="1"/>
    <col min="9515" max="9515" width="17.25" style="41" customWidth="1"/>
    <col min="9516" max="9516" width="13.5" style="41" customWidth="1"/>
    <col min="9517" max="9517" width="13.875" style="41" customWidth="1"/>
    <col min="9518" max="9519" width="17.25" style="41" customWidth="1"/>
    <col min="9520" max="9520" width="32.625" style="41" customWidth="1"/>
    <col min="9521" max="9704" width="7.875" style="41" customWidth="1"/>
    <col min="9705" max="9729" width="9" style="41"/>
    <col min="9730" max="9731" width="0" style="41" hidden="1" customWidth="1"/>
    <col min="9732" max="9733" width="20.625" style="41" customWidth="1"/>
    <col min="9734" max="9734" width="16.5" style="41" customWidth="1"/>
    <col min="9735" max="9735" width="16.25" style="41" customWidth="1"/>
    <col min="9736" max="9736" width="18.75" style="41" customWidth="1"/>
    <col min="9737" max="9737" width="16.5" style="41" customWidth="1"/>
    <col min="9738" max="9738" width="18.75" style="41" customWidth="1"/>
    <col min="9739" max="9739" width="17.125" style="41" customWidth="1"/>
    <col min="9740" max="9740" width="13.875" style="41" customWidth="1"/>
    <col min="9741" max="9741" width="13.125" style="41" customWidth="1"/>
    <col min="9742" max="9742" width="16.125" style="41" customWidth="1"/>
    <col min="9743" max="9743" width="17.375" style="41" customWidth="1"/>
    <col min="9744" max="9744" width="22.5" style="41" customWidth="1"/>
    <col min="9745" max="9745" width="20.625" style="41" customWidth="1"/>
    <col min="9746" max="9746" width="14.125" style="41" customWidth="1"/>
    <col min="9747" max="9747" width="37.875" style="41" bestFit="1" customWidth="1"/>
    <col min="9748" max="9750" width="25.25" style="41" customWidth="1"/>
    <col min="9751" max="9751" width="32.125" style="41" customWidth="1"/>
    <col min="9752" max="9752" width="20.625" style="41" customWidth="1"/>
    <col min="9753" max="9753" width="20.375" style="41" customWidth="1"/>
    <col min="9754" max="9754" width="21.125" style="41" customWidth="1"/>
    <col min="9755" max="9755" width="18.125" style="41" bestFit="1" customWidth="1"/>
    <col min="9756" max="9756" width="17.75" style="41" bestFit="1" customWidth="1"/>
    <col min="9757" max="9757" width="25" style="41" customWidth="1"/>
    <col min="9758" max="9758" width="11.25" style="41" customWidth="1"/>
    <col min="9759" max="9759" width="9.625" style="41" customWidth="1"/>
    <col min="9760" max="9760" width="19.625" style="41" customWidth="1"/>
    <col min="9761" max="9761" width="16" style="41" customWidth="1"/>
    <col min="9762" max="9762" width="19" style="41" customWidth="1"/>
    <col min="9763" max="9763" width="12.75" style="41" customWidth="1"/>
    <col min="9764" max="9764" width="20.75" style="41" customWidth="1"/>
    <col min="9765" max="9765" width="12.75" style="41" customWidth="1"/>
    <col min="9766" max="9766" width="16.75" style="41" customWidth="1"/>
    <col min="9767" max="9767" width="31.25" style="41" customWidth="1"/>
    <col min="9768" max="9768" width="20.25" style="41" customWidth="1"/>
    <col min="9769" max="9769" width="17.75" style="41" customWidth="1"/>
    <col min="9770" max="9770" width="32.625" style="41" customWidth="1"/>
    <col min="9771" max="9771" width="17.25" style="41" customWidth="1"/>
    <col min="9772" max="9772" width="13.5" style="41" customWidth="1"/>
    <col min="9773" max="9773" width="13.875" style="41" customWidth="1"/>
    <col min="9774" max="9775" width="17.25" style="41" customWidth="1"/>
    <col min="9776" max="9776" width="32.625" style="41" customWidth="1"/>
    <col min="9777" max="9960" width="7.875" style="41" customWidth="1"/>
    <col min="9961" max="9985" width="9" style="41"/>
    <col min="9986" max="9987" width="0" style="41" hidden="1" customWidth="1"/>
    <col min="9988" max="9989" width="20.625" style="41" customWidth="1"/>
    <col min="9990" max="9990" width="16.5" style="41" customWidth="1"/>
    <col min="9991" max="9991" width="16.25" style="41" customWidth="1"/>
    <col min="9992" max="9992" width="18.75" style="41" customWidth="1"/>
    <col min="9993" max="9993" width="16.5" style="41" customWidth="1"/>
    <col min="9994" max="9994" width="18.75" style="41" customWidth="1"/>
    <col min="9995" max="9995" width="17.125" style="41" customWidth="1"/>
    <col min="9996" max="9996" width="13.875" style="41" customWidth="1"/>
    <col min="9997" max="9997" width="13.125" style="41" customWidth="1"/>
    <col min="9998" max="9998" width="16.125" style="41" customWidth="1"/>
    <col min="9999" max="9999" width="17.375" style="41" customWidth="1"/>
    <col min="10000" max="10000" width="22.5" style="41" customWidth="1"/>
    <col min="10001" max="10001" width="20.625" style="41" customWidth="1"/>
    <col min="10002" max="10002" width="14.125" style="41" customWidth="1"/>
    <col min="10003" max="10003" width="37.875" style="41" bestFit="1" customWidth="1"/>
    <col min="10004" max="10006" width="25.25" style="41" customWidth="1"/>
    <col min="10007" max="10007" width="32.125" style="41" customWidth="1"/>
    <col min="10008" max="10008" width="20.625" style="41" customWidth="1"/>
    <col min="10009" max="10009" width="20.375" style="41" customWidth="1"/>
    <col min="10010" max="10010" width="21.125" style="41" customWidth="1"/>
    <col min="10011" max="10011" width="18.125" style="41" bestFit="1" customWidth="1"/>
    <col min="10012" max="10012" width="17.75" style="41" bestFit="1" customWidth="1"/>
    <col min="10013" max="10013" width="25" style="41" customWidth="1"/>
    <col min="10014" max="10014" width="11.25" style="41" customWidth="1"/>
    <col min="10015" max="10015" width="9.625" style="41" customWidth="1"/>
    <col min="10016" max="10016" width="19.625" style="41" customWidth="1"/>
    <col min="10017" max="10017" width="16" style="41" customWidth="1"/>
    <col min="10018" max="10018" width="19" style="41" customWidth="1"/>
    <col min="10019" max="10019" width="12.75" style="41" customWidth="1"/>
    <col min="10020" max="10020" width="20.75" style="41" customWidth="1"/>
    <col min="10021" max="10021" width="12.75" style="41" customWidth="1"/>
    <col min="10022" max="10022" width="16.75" style="41" customWidth="1"/>
    <col min="10023" max="10023" width="31.25" style="41" customWidth="1"/>
    <col min="10024" max="10024" width="20.25" style="41" customWidth="1"/>
    <col min="10025" max="10025" width="17.75" style="41" customWidth="1"/>
    <col min="10026" max="10026" width="32.625" style="41" customWidth="1"/>
    <col min="10027" max="10027" width="17.25" style="41" customWidth="1"/>
    <col min="10028" max="10028" width="13.5" style="41" customWidth="1"/>
    <col min="10029" max="10029" width="13.875" style="41" customWidth="1"/>
    <col min="10030" max="10031" width="17.25" style="41" customWidth="1"/>
    <col min="10032" max="10032" width="32.625" style="41" customWidth="1"/>
    <col min="10033" max="10216" width="7.875" style="41" customWidth="1"/>
    <col min="10217" max="10241" width="9" style="41"/>
    <col min="10242" max="10243" width="0" style="41" hidden="1" customWidth="1"/>
    <col min="10244" max="10245" width="20.625" style="41" customWidth="1"/>
    <col min="10246" max="10246" width="16.5" style="41" customWidth="1"/>
    <col min="10247" max="10247" width="16.25" style="41" customWidth="1"/>
    <col min="10248" max="10248" width="18.75" style="41" customWidth="1"/>
    <col min="10249" max="10249" width="16.5" style="41" customWidth="1"/>
    <col min="10250" max="10250" width="18.75" style="41" customWidth="1"/>
    <col min="10251" max="10251" width="17.125" style="41" customWidth="1"/>
    <col min="10252" max="10252" width="13.875" style="41" customWidth="1"/>
    <col min="10253" max="10253" width="13.125" style="41" customWidth="1"/>
    <col min="10254" max="10254" width="16.125" style="41" customWidth="1"/>
    <col min="10255" max="10255" width="17.375" style="41" customWidth="1"/>
    <col min="10256" max="10256" width="22.5" style="41" customWidth="1"/>
    <col min="10257" max="10257" width="20.625" style="41" customWidth="1"/>
    <col min="10258" max="10258" width="14.125" style="41" customWidth="1"/>
    <col min="10259" max="10259" width="37.875" style="41" bestFit="1" customWidth="1"/>
    <col min="10260" max="10262" width="25.25" style="41" customWidth="1"/>
    <col min="10263" max="10263" width="32.125" style="41" customWidth="1"/>
    <col min="10264" max="10264" width="20.625" style="41" customWidth="1"/>
    <col min="10265" max="10265" width="20.375" style="41" customWidth="1"/>
    <col min="10266" max="10266" width="21.125" style="41" customWidth="1"/>
    <col min="10267" max="10267" width="18.125" style="41" bestFit="1" customWidth="1"/>
    <col min="10268" max="10268" width="17.75" style="41" bestFit="1" customWidth="1"/>
    <col min="10269" max="10269" width="25" style="41" customWidth="1"/>
    <col min="10270" max="10270" width="11.25" style="41" customWidth="1"/>
    <col min="10271" max="10271" width="9.625" style="41" customWidth="1"/>
    <col min="10272" max="10272" width="19.625" style="41" customWidth="1"/>
    <col min="10273" max="10273" width="16" style="41" customWidth="1"/>
    <col min="10274" max="10274" width="19" style="41" customWidth="1"/>
    <col min="10275" max="10275" width="12.75" style="41" customWidth="1"/>
    <col min="10276" max="10276" width="20.75" style="41" customWidth="1"/>
    <col min="10277" max="10277" width="12.75" style="41" customWidth="1"/>
    <col min="10278" max="10278" width="16.75" style="41" customWidth="1"/>
    <col min="10279" max="10279" width="31.25" style="41" customWidth="1"/>
    <col min="10280" max="10280" width="20.25" style="41" customWidth="1"/>
    <col min="10281" max="10281" width="17.75" style="41" customWidth="1"/>
    <col min="10282" max="10282" width="32.625" style="41" customWidth="1"/>
    <col min="10283" max="10283" width="17.25" style="41" customWidth="1"/>
    <col min="10284" max="10284" width="13.5" style="41" customWidth="1"/>
    <col min="10285" max="10285" width="13.875" style="41" customWidth="1"/>
    <col min="10286" max="10287" width="17.25" style="41" customWidth="1"/>
    <col min="10288" max="10288" width="32.625" style="41" customWidth="1"/>
    <col min="10289" max="10472" width="7.875" style="41" customWidth="1"/>
    <col min="10473" max="10497" width="9" style="41"/>
    <col min="10498" max="10499" width="0" style="41" hidden="1" customWidth="1"/>
    <col min="10500" max="10501" width="20.625" style="41" customWidth="1"/>
    <col min="10502" max="10502" width="16.5" style="41" customWidth="1"/>
    <col min="10503" max="10503" width="16.25" style="41" customWidth="1"/>
    <col min="10504" max="10504" width="18.75" style="41" customWidth="1"/>
    <col min="10505" max="10505" width="16.5" style="41" customWidth="1"/>
    <col min="10506" max="10506" width="18.75" style="41" customWidth="1"/>
    <col min="10507" max="10507" width="17.125" style="41" customWidth="1"/>
    <col min="10508" max="10508" width="13.875" style="41" customWidth="1"/>
    <col min="10509" max="10509" width="13.125" style="41" customWidth="1"/>
    <col min="10510" max="10510" width="16.125" style="41" customWidth="1"/>
    <col min="10511" max="10511" width="17.375" style="41" customWidth="1"/>
    <col min="10512" max="10512" width="22.5" style="41" customWidth="1"/>
    <col min="10513" max="10513" width="20.625" style="41" customWidth="1"/>
    <col min="10514" max="10514" width="14.125" style="41" customWidth="1"/>
    <col min="10515" max="10515" width="37.875" style="41" bestFit="1" customWidth="1"/>
    <col min="10516" max="10518" width="25.25" style="41" customWidth="1"/>
    <col min="10519" max="10519" width="32.125" style="41" customWidth="1"/>
    <col min="10520" max="10520" width="20.625" style="41" customWidth="1"/>
    <col min="10521" max="10521" width="20.375" style="41" customWidth="1"/>
    <col min="10522" max="10522" width="21.125" style="41" customWidth="1"/>
    <col min="10523" max="10523" width="18.125" style="41" bestFit="1" customWidth="1"/>
    <col min="10524" max="10524" width="17.75" style="41" bestFit="1" customWidth="1"/>
    <col min="10525" max="10525" width="25" style="41" customWidth="1"/>
    <col min="10526" max="10526" width="11.25" style="41" customWidth="1"/>
    <col min="10527" max="10527" width="9.625" style="41" customWidth="1"/>
    <col min="10528" max="10528" width="19.625" style="41" customWidth="1"/>
    <col min="10529" max="10529" width="16" style="41" customWidth="1"/>
    <col min="10530" max="10530" width="19" style="41" customWidth="1"/>
    <col min="10531" max="10531" width="12.75" style="41" customWidth="1"/>
    <col min="10532" max="10532" width="20.75" style="41" customWidth="1"/>
    <col min="10533" max="10533" width="12.75" style="41" customWidth="1"/>
    <col min="10534" max="10534" width="16.75" style="41" customWidth="1"/>
    <col min="10535" max="10535" width="31.25" style="41" customWidth="1"/>
    <col min="10536" max="10536" width="20.25" style="41" customWidth="1"/>
    <col min="10537" max="10537" width="17.75" style="41" customWidth="1"/>
    <col min="10538" max="10538" width="32.625" style="41" customWidth="1"/>
    <col min="10539" max="10539" width="17.25" style="41" customWidth="1"/>
    <col min="10540" max="10540" width="13.5" style="41" customWidth="1"/>
    <col min="10541" max="10541" width="13.875" style="41" customWidth="1"/>
    <col min="10542" max="10543" width="17.25" style="41" customWidth="1"/>
    <col min="10544" max="10544" width="32.625" style="41" customWidth="1"/>
    <col min="10545" max="10728" width="7.875" style="41" customWidth="1"/>
    <col min="10729" max="10753" width="9" style="41"/>
    <col min="10754" max="10755" width="0" style="41" hidden="1" customWidth="1"/>
    <col min="10756" max="10757" width="20.625" style="41" customWidth="1"/>
    <col min="10758" max="10758" width="16.5" style="41" customWidth="1"/>
    <col min="10759" max="10759" width="16.25" style="41" customWidth="1"/>
    <col min="10760" max="10760" width="18.75" style="41" customWidth="1"/>
    <col min="10761" max="10761" width="16.5" style="41" customWidth="1"/>
    <col min="10762" max="10762" width="18.75" style="41" customWidth="1"/>
    <col min="10763" max="10763" width="17.125" style="41" customWidth="1"/>
    <col min="10764" max="10764" width="13.875" style="41" customWidth="1"/>
    <col min="10765" max="10765" width="13.125" style="41" customWidth="1"/>
    <col min="10766" max="10766" width="16.125" style="41" customWidth="1"/>
    <col min="10767" max="10767" width="17.375" style="41" customWidth="1"/>
    <col min="10768" max="10768" width="22.5" style="41" customWidth="1"/>
    <col min="10769" max="10769" width="20.625" style="41" customWidth="1"/>
    <col min="10770" max="10770" width="14.125" style="41" customWidth="1"/>
    <col min="10771" max="10771" width="37.875" style="41" bestFit="1" customWidth="1"/>
    <col min="10772" max="10774" width="25.25" style="41" customWidth="1"/>
    <col min="10775" max="10775" width="32.125" style="41" customWidth="1"/>
    <col min="10776" max="10776" width="20.625" style="41" customWidth="1"/>
    <col min="10777" max="10777" width="20.375" style="41" customWidth="1"/>
    <col min="10778" max="10778" width="21.125" style="41" customWidth="1"/>
    <col min="10779" max="10779" width="18.125" style="41" bestFit="1" customWidth="1"/>
    <col min="10780" max="10780" width="17.75" style="41" bestFit="1" customWidth="1"/>
    <col min="10781" max="10781" width="25" style="41" customWidth="1"/>
    <col min="10782" max="10782" width="11.25" style="41" customWidth="1"/>
    <col min="10783" max="10783" width="9.625" style="41" customWidth="1"/>
    <col min="10784" max="10784" width="19.625" style="41" customWidth="1"/>
    <col min="10785" max="10785" width="16" style="41" customWidth="1"/>
    <col min="10786" max="10786" width="19" style="41" customWidth="1"/>
    <col min="10787" max="10787" width="12.75" style="41" customWidth="1"/>
    <col min="10788" max="10788" width="20.75" style="41" customWidth="1"/>
    <col min="10789" max="10789" width="12.75" style="41" customWidth="1"/>
    <col min="10790" max="10790" width="16.75" style="41" customWidth="1"/>
    <col min="10791" max="10791" width="31.25" style="41" customWidth="1"/>
    <col min="10792" max="10792" width="20.25" style="41" customWidth="1"/>
    <col min="10793" max="10793" width="17.75" style="41" customWidth="1"/>
    <col min="10794" max="10794" width="32.625" style="41" customWidth="1"/>
    <col min="10795" max="10795" width="17.25" style="41" customWidth="1"/>
    <col min="10796" max="10796" width="13.5" style="41" customWidth="1"/>
    <col min="10797" max="10797" width="13.875" style="41" customWidth="1"/>
    <col min="10798" max="10799" width="17.25" style="41" customWidth="1"/>
    <col min="10800" max="10800" width="32.625" style="41" customWidth="1"/>
    <col min="10801" max="10984" width="7.875" style="41" customWidth="1"/>
    <col min="10985" max="11009" width="9" style="41"/>
    <col min="11010" max="11011" width="0" style="41" hidden="1" customWidth="1"/>
    <col min="11012" max="11013" width="20.625" style="41" customWidth="1"/>
    <col min="11014" max="11014" width="16.5" style="41" customWidth="1"/>
    <col min="11015" max="11015" width="16.25" style="41" customWidth="1"/>
    <col min="11016" max="11016" width="18.75" style="41" customWidth="1"/>
    <col min="11017" max="11017" width="16.5" style="41" customWidth="1"/>
    <col min="11018" max="11018" width="18.75" style="41" customWidth="1"/>
    <col min="11019" max="11019" width="17.125" style="41" customWidth="1"/>
    <col min="11020" max="11020" width="13.875" style="41" customWidth="1"/>
    <col min="11021" max="11021" width="13.125" style="41" customWidth="1"/>
    <col min="11022" max="11022" width="16.125" style="41" customWidth="1"/>
    <col min="11023" max="11023" width="17.375" style="41" customWidth="1"/>
    <col min="11024" max="11024" width="22.5" style="41" customWidth="1"/>
    <col min="11025" max="11025" width="20.625" style="41" customWidth="1"/>
    <col min="11026" max="11026" width="14.125" style="41" customWidth="1"/>
    <col min="11027" max="11027" width="37.875" style="41" bestFit="1" customWidth="1"/>
    <col min="11028" max="11030" width="25.25" style="41" customWidth="1"/>
    <col min="11031" max="11031" width="32.125" style="41" customWidth="1"/>
    <col min="11032" max="11032" width="20.625" style="41" customWidth="1"/>
    <col min="11033" max="11033" width="20.375" style="41" customWidth="1"/>
    <col min="11034" max="11034" width="21.125" style="41" customWidth="1"/>
    <col min="11035" max="11035" width="18.125" style="41" bestFit="1" customWidth="1"/>
    <col min="11036" max="11036" width="17.75" style="41" bestFit="1" customWidth="1"/>
    <col min="11037" max="11037" width="25" style="41" customWidth="1"/>
    <col min="11038" max="11038" width="11.25" style="41" customWidth="1"/>
    <col min="11039" max="11039" width="9.625" style="41" customWidth="1"/>
    <col min="11040" max="11040" width="19.625" style="41" customWidth="1"/>
    <col min="11041" max="11041" width="16" style="41" customWidth="1"/>
    <col min="11042" max="11042" width="19" style="41" customWidth="1"/>
    <col min="11043" max="11043" width="12.75" style="41" customWidth="1"/>
    <col min="11044" max="11044" width="20.75" style="41" customWidth="1"/>
    <col min="11045" max="11045" width="12.75" style="41" customWidth="1"/>
    <col min="11046" max="11046" width="16.75" style="41" customWidth="1"/>
    <col min="11047" max="11047" width="31.25" style="41" customWidth="1"/>
    <col min="11048" max="11048" width="20.25" style="41" customWidth="1"/>
    <col min="11049" max="11049" width="17.75" style="41" customWidth="1"/>
    <col min="11050" max="11050" width="32.625" style="41" customWidth="1"/>
    <col min="11051" max="11051" width="17.25" style="41" customWidth="1"/>
    <col min="11052" max="11052" width="13.5" style="41" customWidth="1"/>
    <col min="11053" max="11053" width="13.875" style="41" customWidth="1"/>
    <col min="11054" max="11055" width="17.25" style="41" customWidth="1"/>
    <col min="11056" max="11056" width="32.625" style="41" customWidth="1"/>
    <col min="11057" max="11240" width="7.875" style="41" customWidth="1"/>
    <col min="11241" max="11265" width="9" style="41"/>
    <col min="11266" max="11267" width="0" style="41" hidden="1" customWidth="1"/>
    <col min="11268" max="11269" width="20.625" style="41" customWidth="1"/>
    <col min="11270" max="11270" width="16.5" style="41" customWidth="1"/>
    <col min="11271" max="11271" width="16.25" style="41" customWidth="1"/>
    <col min="11272" max="11272" width="18.75" style="41" customWidth="1"/>
    <col min="11273" max="11273" width="16.5" style="41" customWidth="1"/>
    <col min="11274" max="11274" width="18.75" style="41" customWidth="1"/>
    <col min="11275" max="11275" width="17.125" style="41" customWidth="1"/>
    <col min="11276" max="11276" width="13.875" style="41" customWidth="1"/>
    <col min="11277" max="11277" width="13.125" style="41" customWidth="1"/>
    <col min="11278" max="11278" width="16.125" style="41" customWidth="1"/>
    <col min="11279" max="11279" width="17.375" style="41" customWidth="1"/>
    <col min="11280" max="11280" width="22.5" style="41" customWidth="1"/>
    <col min="11281" max="11281" width="20.625" style="41" customWidth="1"/>
    <col min="11282" max="11282" width="14.125" style="41" customWidth="1"/>
    <col min="11283" max="11283" width="37.875" style="41" bestFit="1" customWidth="1"/>
    <col min="11284" max="11286" width="25.25" style="41" customWidth="1"/>
    <col min="11287" max="11287" width="32.125" style="41" customWidth="1"/>
    <col min="11288" max="11288" width="20.625" style="41" customWidth="1"/>
    <col min="11289" max="11289" width="20.375" style="41" customWidth="1"/>
    <col min="11290" max="11290" width="21.125" style="41" customWidth="1"/>
    <col min="11291" max="11291" width="18.125" style="41" bestFit="1" customWidth="1"/>
    <col min="11292" max="11292" width="17.75" style="41" bestFit="1" customWidth="1"/>
    <col min="11293" max="11293" width="25" style="41" customWidth="1"/>
    <col min="11294" max="11294" width="11.25" style="41" customWidth="1"/>
    <col min="11295" max="11295" width="9.625" style="41" customWidth="1"/>
    <col min="11296" max="11296" width="19.625" style="41" customWidth="1"/>
    <col min="11297" max="11297" width="16" style="41" customWidth="1"/>
    <col min="11298" max="11298" width="19" style="41" customWidth="1"/>
    <col min="11299" max="11299" width="12.75" style="41" customWidth="1"/>
    <col min="11300" max="11300" width="20.75" style="41" customWidth="1"/>
    <col min="11301" max="11301" width="12.75" style="41" customWidth="1"/>
    <col min="11302" max="11302" width="16.75" style="41" customWidth="1"/>
    <col min="11303" max="11303" width="31.25" style="41" customWidth="1"/>
    <col min="11304" max="11304" width="20.25" style="41" customWidth="1"/>
    <col min="11305" max="11305" width="17.75" style="41" customWidth="1"/>
    <col min="11306" max="11306" width="32.625" style="41" customWidth="1"/>
    <col min="11307" max="11307" width="17.25" style="41" customWidth="1"/>
    <col min="11308" max="11308" width="13.5" style="41" customWidth="1"/>
    <col min="11309" max="11309" width="13.875" style="41" customWidth="1"/>
    <col min="11310" max="11311" width="17.25" style="41" customWidth="1"/>
    <col min="11312" max="11312" width="32.625" style="41" customWidth="1"/>
    <col min="11313" max="11496" width="7.875" style="41" customWidth="1"/>
    <col min="11497" max="11521" width="9" style="41"/>
    <col min="11522" max="11523" width="0" style="41" hidden="1" customWidth="1"/>
    <col min="11524" max="11525" width="20.625" style="41" customWidth="1"/>
    <col min="11526" max="11526" width="16.5" style="41" customWidth="1"/>
    <col min="11527" max="11527" width="16.25" style="41" customWidth="1"/>
    <col min="11528" max="11528" width="18.75" style="41" customWidth="1"/>
    <col min="11529" max="11529" width="16.5" style="41" customWidth="1"/>
    <col min="11530" max="11530" width="18.75" style="41" customWidth="1"/>
    <col min="11531" max="11531" width="17.125" style="41" customWidth="1"/>
    <col min="11532" max="11532" width="13.875" style="41" customWidth="1"/>
    <col min="11533" max="11533" width="13.125" style="41" customWidth="1"/>
    <col min="11534" max="11534" width="16.125" style="41" customWidth="1"/>
    <col min="11535" max="11535" width="17.375" style="41" customWidth="1"/>
    <col min="11536" max="11536" width="22.5" style="41" customWidth="1"/>
    <col min="11537" max="11537" width="20.625" style="41" customWidth="1"/>
    <col min="11538" max="11538" width="14.125" style="41" customWidth="1"/>
    <col min="11539" max="11539" width="37.875" style="41" bestFit="1" customWidth="1"/>
    <col min="11540" max="11542" width="25.25" style="41" customWidth="1"/>
    <col min="11543" max="11543" width="32.125" style="41" customWidth="1"/>
    <col min="11544" max="11544" width="20.625" style="41" customWidth="1"/>
    <col min="11545" max="11545" width="20.375" style="41" customWidth="1"/>
    <col min="11546" max="11546" width="21.125" style="41" customWidth="1"/>
    <col min="11547" max="11547" width="18.125" style="41" bestFit="1" customWidth="1"/>
    <col min="11548" max="11548" width="17.75" style="41" bestFit="1" customWidth="1"/>
    <col min="11549" max="11549" width="25" style="41" customWidth="1"/>
    <col min="11550" max="11550" width="11.25" style="41" customWidth="1"/>
    <col min="11551" max="11551" width="9.625" style="41" customWidth="1"/>
    <col min="11552" max="11552" width="19.625" style="41" customWidth="1"/>
    <col min="11553" max="11553" width="16" style="41" customWidth="1"/>
    <col min="11554" max="11554" width="19" style="41" customWidth="1"/>
    <col min="11555" max="11555" width="12.75" style="41" customWidth="1"/>
    <col min="11556" max="11556" width="20.75" style="41" customWidth="1"/>
    <col min="11557" max="11557" width="12.75" style="41" customWidth="1"/>
    <col min="11558" max="11558" width="16.75" style="41" customWidth="1"/>
    <col min="11559" max="11559" width="31.25" style="41" customWidth="1"/>
    <col min="11560" max="11560" width="20.25" style="41" customWidth="1"/>
    <col min="11561" max="11561" width="17.75" style="41" customWidth="1"/>
    <col min="11562" max="11562" width="32.625" style="41" customWidth="1"/>
    <col min="11563" max="11563" width="17.25" style="41" customWidth="1"/>
    <col min="11564" max="11564" width="13.5" style="41" customWidth="1"/>
    <col min="11565" max="11565" width="13.875" style="41" customWidth="1"/>
    <col min="11566" max="11567" width="17.25" style="41" customWidth="1"/>
    <col min="11568" max="11568" width="32.625" style="41" customWidth="1"/>
    <col min="11569" max="11752" width="7.875" style="41" customWidth="1"/>
    <col min="11753" max="11777" width="9" style="41"/>
    <col min="11778" max="11779" width="0" style="41" hidden="1" customWidth="1"/>
    <col min="11780" max="11781" width="20.625" style="41" customWidth="1"/>
    <col min="11782" max="11782" width="16.5" style="41" customWidth="1"/>
    <col min="11783" max="11783" width="16.25" style="41" customWidth="1"/>
    <col min="11784" max="11784" width="18.75" style="41" customWidth="1"/>
    <col min="11785" max="11785" width="16.5" style="41" customWidth="1"/>
    <col min="11786" max="11786" width="18.75" style="41" customWidth="1"/>
    <col min="11787" max="11787" width="17.125" style="41" customWidth="1"/>
    <col min="11788" max="11788" width="13.875" style="41" customWidth="1"/>
    <col min="11789" max="11789" width="13.125" style="41" customWidth="1"/>
    <col min="11790" max="11790" width="16.125" style="41" customWidth="1"/>
    <col min="11791" max="11791" width="17.375" style="41" customWidth="1"/>
    <col min="11792" max="11792" width="22.5" style="41" customWidth="1"/>
    <col min="11793" max="11793" width="20.625" style="41" customWidth="1"/>
    <col min="11794" max="11794" width="14.125" style="41" customWidth="1"/>
    <col min="11795" max="11795" width="37.875" style="41" bestFit="1" customWidth="1"/>
    <col min="11796" max="11798" width="25.25" style="41" customWidth="1"/>
    <col min="11799" max="11799" width="32.125" style="41" customWidth="1"/>
    <col min="11800" max="11800" width="20.625" style="41" customWidth="1"/>
    <col min="11801" max="11801" width="20.375" style="41" customWidth="1"/>
    <col min="11802" max="11802" width="21.125" style="41" customWidth="1"/>
    <col min="11803" max="11803" width="18.125" style="41" bestFit="1" customWidth="1"/>
    <col min="11804" max="11804" width="17.75" style="41" bestFit="1" customWidth="1"/>
    <col min="11805" max="11805" width="25" style="41" customWidth="1"/>
    <col min="11806" max="11806" width="11.25" style="41" customWidth="1"/>
    <col min="11807" max="11807" width="9.625" style="41" customWidth="1"/>
    <col min="11808" max="11808" width="19.625" style="41" customWidth="1"/>
    <col min="11809" max="11809" width="16" style="41" customWidth="1"/>
    <col min="11810" max="11810" width="19" style="41" customWidth="1"/>
    <col min="11811" max="11811" width="12.75" style="41" customWidth="1"/>
    <col min="11812" max="11812" width="20.75" style="41" customWidth="1"/>
    <col min="11813" max="11813" width="12.75" style="41" customWidth="1"/>
    <col min="11814" max="11814" width="16.75" style="41" customWidth="1"/>
    <col min="11815" max="11815" width="31.25" style="41" customWidth="1"/>
    <col min="11816" max="11816" width="20.25" style="41" customWidth="1"/>
    <col min="11817" max="11817" width="17.75" style="41" customWidth="1"/>
    <col min="11818" max="11818" width="32.625" style="41" customWidth="1"/>
    <col min="11819" max="11819" width="17.25" style="41" customWidth="1"/>
    <col min="11820" max="11820" width="13.5" style="41" customWidth="1"/>
    <col min="11821" max="11821" width="13.875" style="41" customWidth="1"/>
    <col min="11822" max="11823" width="17.25" style="41" customWidth="1"/>
    <col min="11824" max="11824" width="32.625" style="41" customWidth="1"/>
    <col min="11825" max="12008" width="7.875" style="41" customWidth="1"/>
    <col min="12009" max="12033" width="9" style="41"/>
    <col min="12034" max="12035" width="0" style="41" hidden="1" customWidth="1"/>
    <col min="12036" max="12037" width="20.625" style="41" customWidth="1"/>
    <col min="12038" max="12038" width="16.5" style="41" customWidth="1"/>
    <col min="12039" max="12039" width="16.25" style="41" customWidth="1"/>
    <col min="12040" max="12040" width="18.75" style="41" customWidth="1"/>
    <col min="12041" max="12041" width="16.5" style="41" customWidth="1"/>
    <col min="12042" max="12042" width="18.75" style="41" customWidth="1"/>
    <col min="12043" max="12043" width="17.125" style="41" customWidth="1"/>
    <col min="12044" max="12044" width="13.875" style="41" customWidth="1"/>
    <col min="12045" max="12045" width="13.125" style="41" customWidth="1"/>
    <col min="12046" max="12046" width="16.125" style="41" customWidth="1"/>
    <col min="12047" max="12047" width="17.375" style="41" customWidth="1"/>
    <col min="12048" max="12048" width="22.5" style="41" customWidth="1"/>
    <col min="12049" max="12049" width="20.625" style="41" customWidth="1"/>
    <col min="12050" max="12050" width="14.125" style="41" customWidth="1"/>
    <col min="12051" max="12051" width="37.875" style="41" bestFit="1" customWidth="1"/>
    <col min="12052" max="12054" width="25.25" style="41" customWidth="1"/>
    <col min="12055" max="12055" width="32.125" style="41" customWidth="1"/>
    <col min="12056" max="12056" width="20.625" style="41" customWidth="1"/>
    <col min="12057" max="12057" width="20.375" style="41" customWidth="1"/>
    <col min="12058" max="12058" width="21.125" style="41" customWidth="1"/>
    <col min="12059" max="12059" width="18.125" style="41" bestFit="1" customWidth="1"/>
    <col min="12060" max="12060" width="17.75" style="41" bestFit="1" customWidth="1"/>
    <col min="12061" max="12061" width="25" style="41" customWidth="1"/>
    <col min="12062" max="12062" width="11.25" style="41" customWidth="1"/>
    <col min="12063" max="12063" width="9.625" style="41" customWidth="1"/>
    <col min="12064" max="12064" width="19.625" style="41" customWidth="1"/>
    <col min="12065" max="12065" width="16" style="41" customWidth="1"/>
    <col min="12066" max="12066" width="19" style="41" customWidth="1"/>
    <col min="12067" max="12067" width="12.75" style="41" customWidth="1"/>
    <col min="12068" max="12068" width="20.75" style="41" customWidth="1"/>
    <col min="12069" max="12069" width="12.75" style="41" customWidth="1"/>
    <col min="12070" max="12070" width="16.75" style="41" customWidth="1"/>
    <col min="12071" max="12071" width="31.25" style="41" customWidth="1"/>
    <col min="12072" max="12072" width="20.25" style="41" customWidth="1"/>
    <col min="12073" max="12073" width="17.75" style="41" customWidth="1"/>
    <col min="12074" max="12074" width="32.625" style="41" customWidth="1"/>
    <col min="12075" max="12075" width="17.25" style="41" customWidth="1"/>
    <col min="12076" max="12076" width="13.5" style="41" customWidth="1"/>
    <col min="12077" max="12077" width="13.875" style="41" customWidth="1"/>
    <col min="12078" max="12079" width="17.25" style="41" customWidth="1"/>
    <col min="12080" max="12080" width="32.625" style="41" customWidth="1"/>
    <col min="12081" max="12264" width="7.875" style="41" customWidth="1"/>
    <col min="12265" max="12289" width="9" style="41"/>
    <col min="12290" max="12291" width="0" style="41" hidden="1" customWidth="1"/>
    <col min="12292" max="12293" width="20.625" style="41" customWidth="1"/>
    <col min="12294" max="12294" width="16.5" style="41" customWidth="1"/>
    <col min="12295" max="12295" width="16.25" style="41" customWidth="1"/>
    <col min="12296" max="12296" width="18.75" style="41" customWidth="1"/>
    <col min="12297" max="12297" width="16.5" style="41" customWidth="1"/>
    <col min="12298" max="12298" width="18.75" style="41" customWidth="1"/>
    <col min="12299" max="12299" width="17.125" style="41" customWidth="1"/>
    <col min="12300" max="12300" width="13.875" style="41" customWidth="1"/>
    <col min="12301" max="12301" width="13.125" style="41" customWidth="1"/>
    <col min="12302" max="12302" width="16.125" style="41" customWidth="1"/>
    <col min="12303" max="12303" width="17.375" style="41" customWidth="1"/>
    <col min="12304" max="12304" width="22.5" style="41" customWidth="1"/>
    <col min="12305" max="12305" width="20.625" style="41" customWidth="1"/>
    <col min="12306" max="12306" width="14.125" style="41" customWidth="1"/>
    <col min="12307" max="12307" width="37.875" style="41" bestFit="1" customWidth="1"/>
    <col min="12308" max="12310" width="25.25" style="41" customWidth="1"/>
    <col min="12311" max="12311" width="32.125" style="41" customWidth="1"/>
    <col min="12312" max="12312" width="20.625" style="41" customWidth="1"/>
    <col min="12313" max="12313" width="20.375" style="41" customWidth="1"/>
    <col min="12314" max="12314" width="21.125" style="41" customWidth="1"/>
    <col min="12315" max="12315" width="18.125" style="41" bestFit="1" customWidth="1"/>
    <col min="12316" max="12316" width="17.75" style="41" bestFit="1" customWidth="1"/>
    <col min="12317" max="12317" width="25" style="41" customWidth="1"/>
    <col min="12318" max="12318" width="11.25" style="41" customWidth="1"/>
    <col min="12319" max="12319" width="9.625" style="41" customWidth="1"/>
    <col min="12320" max="12320" width="19.625" style="41" customWidth="1"/>
    <col min="12321" max="12321" width="16" style="41" customWidth="1"/>
    <col min="12322" max="12322" width="19" style="41" customWidth="1"/>
    <col min="12323" max="12323" width="12.75" style="41" customWidth="1"/>
    <col min="12324" max="12324" width="20.75" style="41" customWidth="1"/>
    <col min="12325" max="12325" width="12.75" style="41" customWidth="1"/>
    <col min="12326" max="12326" width="16.75" style="41" customWidth="1"/>
    <col min="12327" max="12327" width="31.25" style="41" customWidth="1"/>
    <col min="12328" max="12328" width="20.25" style="41" customWidth="1"/>
    <col min="12329" max="12329" width="17.75" style="41" customWidth="1"/>
    <col min="12330" max="12330" width="32.625" style="41" customWidth="1"/>
    <col min="12331" max="12331" width="17.25" style="41" customWidth="1"/>
    <col min="12332" max="12332" width="13.5" style="41" customWidth="1"/>
    <col min="12333" max="12333" width="13.875" style="41" customWidth="1"/>
    <col min="12334" max="12335" width="17.25" style="41" customWidth="1"/>
    <col min="12336" max="12336" width="32.625" style="41" customWidth="1"/>
    <col min="12337" max="12520" width="7.875" style="41" customWidth="1"/>
    <col min="12521" max="12545" width="9" style="41"/>
    <col min="12546" max="12547" width="0" style="41" hidden="1" customWidth="1"/>
    <col min="12548" max="12549" width="20.625" style="41" customWidth="1"/>
    <col min="12550" max="12550" width="16.5" style="41" customWidth="1"/>
    <col min="12551" max="12551" width="16.25" style="41" customWidth="1"/>
    <col min="12552" max="12552" width="18.75" style="41" customWidth="1"/>
    <col min="12553" max="12553" width="16.5" style="41" customWidth="1"/>
    <col min="12554" max="12554" width="18.75" style="41" customWidth="1"/>
    <col min="12555" max="12555" width="17.125" style="41" customWidth="1"/>
    <col min="12556" max="12556" width="13.875" style="41" customWidth="1"/>
    <col min="12557" max="12557" width="13.125" style="41" customWidth="1"/>
    <col min="12558" max="12558" width="16.125" style="41" customWidth="1"/>
    <col min="12559" max="12559" width="17.375" style="41" customWidth="1"/>
    <col min="12560" max="12560" width="22.5" style="41" customWidth="1"/>
    <col min="12561" max="12561" width="20.625" style="41" customWidth="1"/>
    <col min="12562" max="12562" width="14.125" style="41" customWidth="1"/>
    <col min="12563" max="12563" width="37.875" style="41" bestFit="1" customWidth="1"/>
    <col min="12564" max="12566" width="25.25" style="41" customWidth="1"/>
    <col min="12567" max="12567" width="32.125" style="41" customWidth="1"/>
    <col min="12568" max="12568" width="20.625" style="41" customWidth="1"/>
    <col min="12569" max="12569" width="20.375" style="41" customWidth="1"/>
    <col min="12570" max="12570" width="21.125" style="41" customWidth="1"/>
    <col min="12571" max="12571" width="18.125" style="41" bestFit="1" customWidth="1"/>
    <col min="12572" max="12572" width="17.75" style="41" bestFit="1" customWidth="1"/>
    <col min="12573" max="12573" width="25" style="41" customWidth="1"/>
    <col min="12574" max="12574" width="11.25" style="41" customWidth="1"/>
    <col min="12575" max="12575" width="9.625" style="41" customWidth="1"/>
    <col min="12576" max="12576" width="19.625" style="41" customWidth="1"/>
    <col min="12577" max="12577" width="16" style="41" customWidth="1"/>
    <col min="12578" max="12578" width="19" style="41" customWidth="1"/>
    <col min="12579" max="12579" width="12.75" style="41" customWidth="1"/>
    <col min="12580" max="12580" width="20.75" style="41" customWidth="1"/>
    <col min="12581" max="12581" width="12.75" style="41" customWidth="1"/>
    <col min="12582" max="12582" width="16.75" style="41" customWidth="1"/>
    <col min="12583" max="12583" width="31.25" style="41" customWidth="1"/>
    <col min="12584" max="12584" width="20.25" style="41" customWidth="1"/>
    <col min="12585" max="12585" width="17.75" style="41" customWidth="1"/>
    <col min="12586" max="12586" width="32.625" style="41" customWidth="1"/>
    <col min="12587" max="12587" width="17.25" style="41" customWidth="1"/>
    <col min="12588" max="12588" width="13.5" style="41" customWidth="1"/>
    <col min="12589" max="12589" width="13.875" style="41" customWidth="1"/>
    <col min="12590" max="12591" width="17.25" style="41" customWidth="1"/>
    <col min="12592" max="12592" width="32.625" style="41" customWidth="1"/>
    <col min="12593" max="12776" width="7.875" style="41" customWidth="1"/>
    <col min="12777" max="12801" width="9" style="41"/>
    <col min="12802" max="12803" width="0" style="41" hidden="1" customWidth="1"/>
    <col min="12804" max="12805" width="20.625" style="41" customWidth="1"/>
    <col min="12806" max="12806" width="16.5" style="41" customWidth="1"/>
    <col min="12807" max="12807" width="16.25" style="41" customWidth="1"/>
    <col min="12808" max="12808" width="18.75" style="41" customWidth="1"/>
    <col min="12809" max="12809" width="16.5" style="41" customWidth="1"/>
    <col min="12810" max="12810" width="18.75" style="41" customWidth="1"/>
    <col min="12811" max="12811" width="17.125" style="41" customWidth="1"/>
    <col min="12812" max="12812" width="13.875" style="41" customWidth="1"/>
    <col min="12813" max="12813" width="13.125" style="41" customWidth="1"/>
    <col min="12814" max="12814" width="16.125" style="41" customWidth="1"/>
    <col min="12815" max="12815" width="17.375" style="41" customWidth="1"/>
    <col min="12816" max="12816" width="22.5" style="41" customWidth="1"/>
    <col min="12817" max="12817" width="20.625" style="41" customWidth="1"/>
    <col min="12818" max="12818" width="14.125" style="41" customWidth="1"/>
    <col min="12819" max="12819" width="37.875" style="41" bestFit="1" customWidth="1"/>
    <col min="12820" max="12822" width="25.25" style="41" customWidth="1"/>
    <col min="12823" max="12823" width="32.125" style="41" customWidth="1"/>
    <col min="12824" max="12824" width="20.625" style="41" customWidth="1"/>
    <col min="12825" max="12825" width="20.375" style="41" customWidth="1"/>
    <col min="12826" max="12826" width="21.125" style="41" customWidth="1"/>
    <col min="12827" max="12827" width="18.125" style="41" bestFit="1" customWidth="1"/>
    <col min="12828" max="12828" width="17.75" style="41" bestFit="1" customWidth="1"/>
    <col min="12829" max="12829" width="25" style="41" customWidth="1"/>
    <col min="12830" max="12830" width="11.25" style="41" customWidth="1"/>
    <col min="12831" max="12831" width="9.625" style="41" customWidth="1"/>
    <col min="12832" max="12832" width="19.625" style="41" customWidth="1"/>
    <col min="12833" max="12833" width="16" style="41" customWidth="1"/>
    <col min="12834" max="12834" width="19" style="41" customWidth="1"/>
    <col min="12835" max="12835" width="12.75" style="41" customWidth="1"/>
    <col min="12836" max="12836" width="20.75" style="41" customWidth="1"/>
    <col min="12837" max="12837" width="12.75" style="41" customWidth="1"/>
    <col min="12838" max="12838" width="16.75" style="41" customWidth="1"/>
    <col min="12839" max="12839" width="31.25" style="41" customWidth="1"/>
    <col min="12840" max="12840" width="20.25" style="41" customWidth="1"/>
    <col min="12841" max="12841" width="17.75" style="41" customWidth="1"/>
    <col min="12842" max="12842" width="32.625" style="41" customWidth="1"/>
    <col min="12843" max="12843" width="17.25" style="41" customWidth="1"/>
    <col min="12844" max="12844" width="13.5" style="41" customWidth="1"/>
    <col min="12845" max="12845" width="13.875" style="41" customWidth="1"/>
    <col min="12846" max="12847" width="17.25" style="41" customWidth="1"/>
    <col min="12848" max="12848" width="32.625" style="41" customWidth="1"/>
    <col min="12849" max="13032" width="7.875" style="41" customWidth="1"/>
    <col min="13033" max="13057" width="9" style="41"/>
    <col min="13058" max="13059" width="0" style="41" hidden="1" customWidth="1"/>
    <col min="13060" max="13061" width="20.625" style="41" customWidth="1"/>
    <col min="13062" max="13062" width="16.5" style="41" customWidth="1"/>
    <col min="13063" max="13063" width="16.25" style="41" customWidth="1"/>
    <col min="13064" max="13064" width="18.75" style="41" customWidth="1"/>
    <col min="13065" max="13065" width="16.5" style="41" customWidth="1"/>
    <col min="13066" max="13066" width="18.75" style="41" customWidth="1"/>
    <col min="13067" max="13067" width="17.125" style="41" customWidth="1"/>
    <col min="13068" max="13068" width="13.875" style="41" customWidth="1"/>
    <col min="13069" max="13069" width="13.125" style="41" customWidth="1"/>
    <col min="13070" max="13070" width="16.125" style="41" customWidth="1"/>
    <col min="13071" max="13071" width="17.375" style="41" customWidth="1"/>
    <col min="13072" max="13072" width="22.5" style="41" customWidth="1"/>
    <col min="13073" max="13073" width="20.625" style="41" customWidth="1"/>
    <col min="13074" max="13074" width="14.125" style="41" customWidth="1"/>
    <col min="13075" max="13075" width="37.875" style="41" bestFit="1" customWidth="1"/>
    <col min="13076" max="13078" width="25.25" style="41" customWidth="1"/>
    <col min="13079" max="13079" width="32.125" style="41" customWidth="1"/>
    <col min="13080" max="13080" width="20.625" style="41" customWidth="1"/>
    <col min="13081" max="13081" width="20.375" style="41" customWidth="1"/>
    <col min="13082" max="13082" width="21.125" style="41" customWidth="1"/>
    <col min="13083" max="13083" width="18.125" style="41" bestFit="1" customWidth="1"/>
    <col min="13084" max="13084" width="17.75" style="41" bestFit="1" customWidth="1"/>
    <col min="13085" max="13085" width="25" style="41" customWidth="1"/>
    <col min="13086" max="13086" width="11.25" style="41" customWidth="1"/>
    <col min="13087" max="13087" width="9.625" style="41" customWidth="1"/>
    <col min="13088" max="13088" width="19.625" style="41" customWidth="1"/>
    <col min="13089" max="13089" width="16" style="41" customWidth="1"/>
    <col min="13090" max="13090" width="19" style="41" customWidth="1"/>
    <col min="13091" max="13091" width="12.75" style="41" customWidth="1"/>
    <col min="13092" max="13092" width="20.75" style="41" customWidth="1"/>
    <col min="13093" max="13093" width="12.75" style="41" customWidth="1"/>
    <col min="13094" max="13094" width="16.75" style="41" customWidth="1"/>
    <col min="13095" max="13095" width="31.25" style="41" customWidth="1"/>
    <col min="13096" max="13096" width="20.25" style="41" customWidth="1"/>
    <col min="13097" max="13097" width="17.75" style="41" customWidth="1"/>
    <col min="13098" max="13098" width="32.625" style="41" customWidth="1"/>
    <col min="13099" max="13099" width="17.25" style="41" customWidth="1"/>
    <col min="13100" max="13100" width="13.5" style="41" customWidth="1"/>
    <col min="13101" max="13101" width="13.875" style="41" customWidth="1"/>
    <col min="13102" max="13103" width="17.25" style="41" customWidth="1"/>
    <col min="13104" max="13104" width="32.625" style="41" customWidth="1"/>
    <col min="13105" max="13288" width="7.875" style="41" customWidth="1"/>
    <col min="13289" max="13313" width="9" style="41"/>
    <col min="13314" max="13315" width="0" style="41" hidden="1" customWidth="1"/>
    <col min="13316" max="13317" width="20.625" style="41" customWidth="1"/>
    <col min="13318" max="13318" width="16.5" style="41" customWidth="1"/>
    <col min="13319" max="13319" width="16.25" style="41" customWidth="1"/>
    <col min="13320" max="13320" width="18.75" style="41" customWidth="1"/>
    <col min="13321" max="13321" width="16.5" style="41" customWidth="1"/>
    <col min="13322" max="13322" width="18.75" style="41" customWidth="1"/>
    <col min="13323" max="13323" width="17.125" style="41" customWidth="1"/>
    <col min="13324" max="13324" width="13.875" style="41" customWidth="1"/>
    <col min="13325" max="13325" width="13.125" style="41" customWidth="1"/>
    <col min="13326" max="13326" width="16.125" style="41" customWidth="1"/>
    <col min="13327" max="13327" width="17.375" style="41" customWidth="1"/>
    <col min="13328" max="13328" width="22.5" style="41" customWidth="1"/>
    <col min="13329" max="13329" width="20.625" style="41" customWidth="1"/>
    <col min="13330" max="13330" width="14.125" style="41" customWidth="1"/>
    <col min="13331" max="13331" width="37.875" style="41" bestFit="1" customWidth="1"/>
    <col min="13332" max="13334" width="25.25" style="41" customWidth="1"/>
    <col min="13335" max="13335" width="32.125" style="41" customWidth="1"/>
    <col min="13336" max="13336" width="20.625" style="41" customWidth="1"/>
    <col min="13337" max="13337" width="20.375" style="41" customWidth="1"/>
    <col min="13338" max="13338" width="21.125" style="41" customWidth="1"/>
    <col min="13339" max="13339" width="18.125" style="41" bestFit="1" customWidth="1"/>
    <col min="13340" max="13340" width="17.75" style="41" bestFit="1" customWidth="1"/>
    <col min="13341" max="13341" width="25" style="41" customWidth="1"/>
    <col min="13342" max="13342" width="11.25" style="41" customWidth="1"/>
    <col min="13343" max="13343" width="9.625" style="41" customWidth="1"/>
    <col min="13344" max="13344" width="19.625" style="41" customWidth="1"/>
    <col min="13345" max="13345" width="16" style="41" customWidth="1"/>
    <col min="13346" max="13346" width="19" style="41" customWidth="1"/>
    <col min="13347" max="13347" width="12.75" style="41" customWidth="1"/>
    <col min="13348" max="13348" width="20.75" style="41" customWidth="1"/>
    <col min="13349" max="13349" width="12.75" style="41" customWidth="1"/>
    <col min="13350" max="13350" width="16.75" style="41" customWidth="1"/>
    <col min="13351" max="13351" width="31.25" style="41" customWidth="1"/>
    <col min="13352" max="13352" width="20.25" style="41" customWidth="1"/>
    <col min="13353" max="13353" width="17.75" style="41" customWidth="1"/>
    <col min="13354" max="13354" width="32.625" style="41" customWidth="1"/>
    <col min="13355" max="13355" width="17.25" style="41" customWidth="1"/>
    <col min="13356" max="13356" width="13.5" style="41" customWidth="1"/>
    <col min="13357" max="13357" width="13.875" style="41" customWidth="1"/>
    <col min="13358" max="13359" width="17.25" style="41" customWidth="1"/>
    <col min="13360" max="13360" width="32.625" style="41" customWidth="1"/>
    <col min="13361" max="13544" width="7.875" style="41" customWidth="1"/>
    <col min="13545" max="13569" width="9" style="41"/>
    <col min="13570" max="13571" width="0" style="41" hidden="1" customWidth="1"/>
    <col min="13572" max="13573" width="20.625" style="41" customWidth="1"/>
    <col min="13574" max="13574" width="16.5" style="41" customWidth="1"/>
    <col min="13575" max="13575" width="16.25" style="41" customWidth="1"/>
    <col min="13576" max="13576" width="18.75" style="41" customWidth="1"/>
    <col min="13577" max="13577" width="16.5" style="41" customWidth="1"/>
    <col min="13578" max="13578" width="18.75" style="41" customWidth="1"/>
    <col min="13579" max="13579" width="17.125" style="41" customWidth="1"/>
    <col min="13580" max="13580" width="13.875" style="41" customWidth="1"/>
    <col min="13581" max="13581" width="13.125" style="41" customWidth="1"/>
    <col min="13582" max="13582" width="16.125" style="41" customWidth="1"/>
    <col min="13583" max="13583" width="17.375" style="41" customWidth="1"/>
    <col min="13584" max="13584" width="22.5" style="41" customWidth="1"/>
    <col min="13585" max="13585" width="20.625" style="41" customWidth="1"/>
    <col min="13586" max="13586" width="14.125" style="41" customWidth="1"/>
    <col min="13587" max="13587" width="37.875" style="41" bestFit="1" customWidth="1"/>
    <col min="13588" max="13590" width="25.25" style="41" customWidth="1"/>
    <col min="13591" max="13591" width="32.125" style="41" customWidth="1"/>
    <col min="13592" max="13592" width="20.625" style="41" customWidth="1"/>
    <col min="13593" max="13593" width="20.375" style="41" customWidth="1"/>
    <col min="13594" max="13594" width="21.125" style="41" customWidth="1"/>
    <col min="13595" max="13595" width="18.125" style="41" bestFit="1" customWidth="1"/>
    <col min="13596" max="13596" width="17.75" style="41" bestFit="1" customWidth="1"/>
    <col min="13597" max="13597" width="25" style="41" customWidth="1"/>
    <col min="13598" max="13598" width="11.25" style="41" customWidth="1"/>
    <col min="13599" max="13599" width="9.625" style="41" customWidth="1"/>
    <col min="13600" max="13600" width="19.625" style="41" customWidth="1"/>
    <col min="13601" max="13601" width="16" style="41" customWidth="1"/>
    <col min="13602" max="13602" width="19" style="41" customWidth="1"/>
    <col min="13603" max="13603" width="12.75" style="41" customWidth="1"/>
    <col min="13604" max="13604" width="20.75" style="41" customWidth="1"/>
    <col min="13605" max="13605" width="12.75" style="41" customWidth="1"/>
    <col min="13606" max="13606" width="16.75" style="41" customWidth="1"/>
    <col min="13607" max="13607" width="31.25" style="41" customWidth="1"/>
    <col min="13608" max="13608" width="20.25" style="41" customWidth="1"/>
    <col min="13609" max="13609" width="17.75" style="41" customWidth="1"/>
    <col min="13610" max="13610" width="32.625" style="41" customWidth="1"/>
    <col min="13611" max="13611" width="17.25" style="41" customWidth="1"/>
    <col min="13612" max="13612" width="13.5" style="41" customWidth="1"/>
    <col min="13613" max="13613" width="13.875" style="41" customWidth="1"/>
    <col min="13614" max="13615" width="17.25" style="41" customWidth="1"/>
    <col min="13616" max="13616" width="32.625" style="41" customWidth="1"/>
    <col min="13617" max="13800" width="7.875" style="41" customWidth="1"/>
    <col min="13801" max="13825" width="9" style="41"/>
    <col min="13826" max="13827" width="0" style="41" hidden="1" customWidth="1"/>
    <col min="13828" max="13829" width="20.625" style="41" customWidth="1"/>
    <col min="13830" max="13830" width="16.5" style="41" customWidth="1"/>
    <col min="13831" max="13831" width="16.25" style="41" customWidth="1"/>
    <col min="13832" max="13832" width="18.75" style="41" customWidth="1"/>
    <col min="13833" max="13833" width="16.5" style="41" customWidth="1"/>
    <col min="13834" max="13834" width="18.75" style="41" customWidth="1"/>
    <col min="13835" max="13835" width="17.125" style="41" customWidth="1"/>
    <col min="13836" max="13836" width="13.875" style="41" customWidth="1"/>
    <col min="13837" max="13837" width="13.125" style="41" customWidth="1"/>
    <col min="13838" max="13838" width="16.125" style="41" customWidth="1"/>
    <col min="13839" max="13839" width="17.375" style="41" customWidth="1"/>
    <col min="13840" max="13840" width="22.5" style="41" customWidth="1"/>
    <col min="13841" max="13841" width="20.625" style="41" customWidth="1"/>
    <col min="13842" max="13842" width="14.125" style="41" customWidth="1"/>
    <col min="13843" max="13843" width="37.875" style="41" bestFit="1" customWidth="1"/>
    <col min="13844" max="13846" width="25.25" style="41" customWidth="1"/>
    <col min="13847" max="13847" width="32.125" style="41" customWidth="1"/>
    <col min="13848" max="13848" width="20.625" style="41" customWidth="1"/>
    <col min="13849" max="13849" width="20.375" style="41" customWidth="1"/>
    <col min="13850" max="13850" width="21.125" style="41" customWidth="1"/>
    <col min="13851" max="13851" width="18.125" style="41" bestFit="1" customWidth="1"/>
    <col min="13852" max="13852" width="17.75" style="41" bestFit="1" customWidth="1"/>
    <col min="13853" max="13853" width="25" style="41" customWidth="1"/>
    <col min="13854" max="13854" width="11.25" style="41" customWidth="1"/>
    <col min="13855" max="13855" width="9.625" style="41" customWidth="1"/>
    <col min="13856" max="13856" width="19.625" style="41" customWidth="1"/>
    <col min="13857" max="13857" width="16" style="41" customWidth="1"/>
    <col min="13858" max="13858" width="19" style="41" customWidth="1"/>
    <col min="13859" max="13859" width="12.75" style="41" customWidth="1"/>
    <col min="13860" max="13860" width="20.75" style="41" customWidth="1"/>
    <col min="13861" max="13861" width="12.75" style="41" customWidth="1"/>
    <col min="13862" max="13862" width="16.75" style="41" customWidth="1"/>
    <col min="13863" max="13863" width="31.25" style="41" customWidth="1"/>
    <col min="13864" max="13864" width="20.25" style="41" customWidth="1"/>
    <col min="13865" max="13865" width="17.75" style="41" customWidth="1"/>
    <col min="13866" max="13866" width="32.625" style="41" customWidth="1"/>
    <col min="13867" max="13867" width="17.25" style="41" customWidth="1"/>
    <col min="13868" max="13868" width="13.5" style="41" customWidth="1"/>
    <col min="13869" max="13869" width="13.875" style="41" customWidth="1"/>
    <col min="13870" max="13871" width="17.25" style="41" customWidth="1"/>
    <col min="13872" max="13872" width="32.625" style="41" customWidth="1"/>
    <col min="13873" max="14056" width="7.875" style="41" customWidth="1"/>
    <col min="14057" max="14081" width="9" style="41"/>
    <col min="14082" max="14083" width="0" style="41" hidden="1" customWidth="1"/>
    <col min="14084" max="14085" width="20.625" style="41" customWidth="1"/>
    <col min="14086" max="14086" width="16.5" style="41" customWidth="1"/>
    <col min="14087" max="14087" width="16.25" style="41" customWidth="1"/>
    <col min="14088" max="14088" width="18.75" style="41" customWidth="1"/>
    <col min="14089" max="14089" width="16.5" style="41" customWidth="1"/>
    <col min="14090" max="14090" width="18.75" style="41" customWidth="1"/>
    <col min="14091" max="14091" width="17.125" style="41" customWidth="1"/>
    <col min="14092" max="14092" width="13.875" style="41" customWidth="1"/>
    <col min="14093" max="14093" width="13.125" style="41" customWidth="1"/>
    <col min="14094" max="14094" width="16.125" style="41" customWidth="1"/>
    <col min="14095" max="14095" width="17.375" style="41" customWidth="1"/>
    <col min="14096" max="14096" width="22.5" style="41" customWidth="1"/>
    <col min="14097" max="14097" width="20.625" style="41" customWidth="1"/>
    <col min="14098" max="14098" width="14.125" style="41" customWidth="1"/>
    <col min="14099" max="14099" width="37.875" style="41" bestFit="1" customWidth="1"/>
    <col min="14100" max="14102" width="25.25" style="41" customWidth="1"/>
    <col min="14103" max="14103" width="32.125" style="41" customWidth="1"/>
    <col min="14104" max="14104" width="20.625" style="41" customWidth="1"/>
    <col min="14105" max="14105" width="20.375" style="41" customWidth="1"/>
    <col min="14106" max="14106" width="21.125" style="41" customWidth="1"/>
    <col min="14107" max="14107" width="18.125" style="41" bestFit="1" customWidth="1"/>
    <col min="14108" max="14108" width="17.75" style="41" bestFit="1" customWidth="1"/>
    <col min="14109" max="14109" width="25" style="41" customWidth="1"/>
    <col min="14110" max="14110" width="11.25" style="41" customWidth="1"/>
    <col min="14111" max="14111" width="9.625" style="41" customWidth="1"/>
    <col min="14112" max="14112" width="19.625" style="41" customWidth="1"/>
    <col min="14113" max="14113" width="16" style="41" customWidth="1"/>
    <col min="14114" max="14114" width="19" style="41" customWidth="1"/>
    <col min="14115" max="14115" width="12.75" style="41" customWidth="1"/>
    <col min="14116" max="14116" width="20.75" style="41" customWidth="1"/>
    <col min="14117" max="14117" width="12.75" style="41" customWidth="1"/>
    <col min="14118" max="14118" width="16.75" style="41" customWidth="1"/>
    <col min="14119" max="14119" width="31.25" style="41" customWidth="1"/>
    <col min="14120" max="14120" width="20.25" style="41" customWidth="1"/>
    <col min="14121" max="14121" width="17.75" style="41" customWidth="1"/>
    <col min="14122" max="14122" width="32.625" style="41" customWidth="1"/>
    <col min="14123" max="14123" width="17.25" style="41" customWidth="1"/>
    <col min="14124" max="14124" width="13.5" style="41" customWidth="1"/>
    <col min="14125" max="14125" width="13.875" style="41" customWidth="1"/>
    <col min="14126" max="14127" width="17.25" style="41" customWidth="1"/>
    <col min="14128" max="14128" width="32.625" style="41" customWidth="1"/>
    <col min="14129" max="14312" width="7.875" style="41" customWidth="1"/>
    <col min="14313" max="14337" width="9" style="41"/>
    <col min="14338" max="14339" width="0" style="41" hidden="1" customWidth="1"/>
    <col min="14340" max="14341" width="20.625" style="41" customWidth="1"/>
    <col min="14342" max="14342" width="16.5" style="41" customWidth="1"/>
    <col min="14343" max="14343" width="16.25" style="41" customWidth="1"/>
    <col min="14344" max="14344" width="18.75" style="41" customWidth="1"/>
    <col min="14345" max="14345" width="16.5" style="41" customWidth="1"/>
    <col min="14346" max="14346" width="18.75" style="41" customWidth="1"/>
    <col min="14347" max="14347" width="17.125" style="41" customWidth="1"/>
    <col min="14348" max="14348" width="13.875" style="41" customWidth="1"/>
    <col min="14349" max="14349" width="13.125" style="41" customWidth="1"/>
    <col min="14350" max="14350" width="16.125" style="41" customWidth="1"/>
    <col min="14351" max="14351" width="17.375" style="41" customWidth="1"/>
    <col min="14352" max="14352" width="22.5" style="41" customWidth="1"/>
    <col min="14353" max="14353" width="20.625" style="41" customWidth="1"/>
    <col min="14354" max="14354" width="14.125" style="41" customWidth="1"/>
    <col min="14355" max="14355" width="37.875" style="41" bestFit="1" customWidth="1"/>
    <col min="14356" max="14358" width="25.25" style="41" customWidth="1"/>
    <col min="14359" max="14359" width="32.125" style="41" customWidth="1"/>
    <col min="14360" max="14360" width="20.625" style="41" customWidth="1"/>
    <col min="14361" max="14361" width="20.375" style="41" customWidth="1"/>
    <col min="14362" max="14362" width="21.125" style="41" customWidth="1"/>
    <col min="14363" max="14363" width="18.125" style="41" bestFit="1" customWidth="1"/>
    <col min="14364" max="14364" width="17.75" style="41" bestFit="1" customWidth="1"/>
    <col min="14365" max="14365" width="25" style="41" customWidth="1"/>
    <col min="14366" max="14366" width="11.25" style="41" customWidth="1"/>
    <col min="14367" max="14367" width="9.625" style="41" customWidth="1"/>
    <col min="14368" max="14368" width="19.625" style="41" customWidth="1"/>
    <col min="14369" max="14369" width="16" style="41" customWidth="1"/>
    <col min="14370" max="14370" width="19" style="41" customWidth="1"/>
    <col min="14371" max="14371" width="12.75" style="41" customWidth="1"/>
    <col min="14372" max="14372" width="20.75" style="41" customWidth="1"/>
    <col min="14373" max="14373" width="12.75" style="41" customWidth="1"/>
    <col min="14374" max="14374" width="16.75" style="41" customWidth="1"/>
    <col min="14375" max="14375" width="31.25" style="41" customWidth="1"/>
    <col min="14376" max="14376" width="20.25" style="41" customWidth="1"/>
    <col min="14377" max="14377" width="17.75" style="41" customWidth="1"/>
    <col min="14378" max="14378" width="32.625" style="41" customWidth="1"/>
    <col min="14379" max="14379" width="17.25" style="41" customWidth="1"/>
    <col min="14380" max="14380" width="13.5" style="41" customWidth="1"/>
    <col min="14381" max="14381" width="13.875" style="41" customWidth="1"/>
    <col min="14382" max="14383" width="17.25" style="41" customWidth="1"/>
    <col min="14384" max="14384" width="32.625" style="41" customWidth="1"/>
    <col min="14385" max="14568" width="7.875" style="41" customWidth="1"/>
    <col min="14569" max="14593" width="9" style="41"/>
    <col min="14594" max="14595" width="0" style="41" hidden="1" customWidth="1"/>
    <col min="14596" max="14597" width="20.625" style="41" customWidth="1"/>
    <col min="14598" max="14598" width="16.5" style="41" customWidth="1"/>
    <col min="14599" max="14599" width="16.25" style="41" customWidth="1"/>
    <col min="14600" max="14600" width="18.75" style="41" customWidth="1"/>
    <col min="14601" max="14601" width="16.5" style="41" customWidth="1"/>
    <col min="14602" max="14602" width="18.75" style="41" customWidth="1"/>
    <col min="14603" max="14603" width="17.125" style="41" customWidth="1"/>
    <col min="14604" max="14604" width="13.875" style="41" customWidth="1"/>
    <col min="14605" max="14605" width="13.125" style="41" customWidth="1"/>
    <col min="14606" max="14606" width="16.125" style="41" customWidth="1"/>
    <col min="14607" max="14607" width="17.375" style="41" customWidth="1"/>
    <col min="14608" max="14608" width="22.5" style="41" customWidth="1"/>
    <col min="14609" max="14609" width="20.625" style="41" customWidth="1"/>
    <col min="14610" max="14610" width="14.125" style="41" customWidth="1"/>
    <col min="14611" max="14611" width="37.875" style="41" bestFit="1" customWidth="1"/>
    <col min="14612" max="14614" width="25.25" style="41" customWidth="1"/>
    <col min="14615" max="14615" width="32.125" style="41" customWidth="1"/>
    <col min="14616" max="14616" width="20.625" style="41" customWidth="1"/>
    <col min="14617" max="14617" width="20.375" style="41" customWidth="1"/>
    <col min="14618" max="14618" width="21.125" style="41" customWidth="1"/>
    <col min="14619" max="14619" width="18.125" style="41" bestFit="1" customWidth="1"/>
    <col min="14620" max="14620" width="17.75" style="41" bestFit="1" customWidth="1"/>
    <col min="14621" max="14621" width="25" style="41" customWidth="1"/>
    <col min="14622" max="14622" width="11.25" style="41" customWidth="1"/>
    <col min="14623" max="14623" width="9.625" style="41" customWidth="1"/>
    <col min="14624" max="14624" width="19.625" style="41" customWidth="1"/>
    <col min="14625" max="14625" width="16" style="41" customWidth="1"/>
    <col min="14626" max="14626" width="19" style="41" customWidth="1"/>
    <col min="14627" max="14627" width="12.75" style="41" customWidth="1"/>
    <col min="14628" max="14628" width="20.75" style="41" customWidth="1"/>
    <col min="14629" max="14629" width="12.75" style="41" customWidth="1"/>
    <col min="14630" max="14630" width="16.75" style="41" customWidth="1"/>
    <col min="14631" max="14631" width="31.25" style="41" customWidth="1"/>
    <col min="14632" max="14632" width="20.25" style="41" customWidth="1"/>
    <col min="14633" max="14633" width="17.75" style="41" customWidth="1"/>
    <col min="14634" max="14634" width="32.625" style="41" customWidth="1"/>
    <col min="14635" max="14635" width="17.25" style="41" customWidth="1"/>
    <col min="14636" max="14636" width="13.5" style="41" customWidth="1"/>
    <col min="14637" max="14637" width="13.875" style="41" customWidth="1"/>
    <col min="14638" max="14639" width="17.25" style="41" customWidth="1"/>
    <col min="14640" max="14640" width="32.625" style="41" customWidth="1"/>
    <col min="14641" max="14824" width="7.875" style="41" customWidth="1"/>
    <col min="14825" max="14849" width="9" style="41"/>
    <col min="14850" max="14851" width="0" style="41" hidden="1" customWidth="1"/>
    <col min="14852" max="14853" width="20.625" style="41" customWidth="1"/>
    <col min="14854" max="14854" width="16.5" style="41" customWidth="1"/>
    <col min="14855" max="14855" width="16.25" style="41" customWidth="1"/>
    <col min="14856" max="14856" width="18.75" style="41" customWidth="1"/>
    <col min="14857" max="14857" width="16.5" style="41" customWidth="1"/>
    <col min="14858" max="14858" width="18.75" style="41" customWidth="1"/>
    <col min="14859" max="14859" width="17.125" style="41" customWidth="1"/>
    <col min="14860" max="14860" width="13.875" style="41" customWidth="1"/>
    <col min="14861" max="14861" width="13.125" style="41" customWidth="1"/>
    <col min="14862" max="14862" width="16.125" style="41" customWidth="1"/>
    <col min="14863" max="14863" width="17.375" style="41" customWidth="1"/>
    <col min="14864" max="14864" width="22.5" style="41" customWidth="1"/>
    <col min="14865" max="14865" width="20.625" style="41" customWidth="1"/>
    <col min="14866" max="14866" width="14.125" style="41" customWidth="1"/>
    <col min="14867" max="14867" width="37.875" style="41" bestFit="1" customWidth="1"/>
    <col min="14868" max="14870" width="25.25" style="41" customWidth="1"/>
    <col min="14871" max="14871" width="32.125" style="41" customWidth="1"/>
    <col min="14872" max="14872" width="20.625" style="41" customWidth="1"/>
    <col min="14873" max="14873" width="20.375" style="41" customWidth="1"/>
    <col min="14874" max="14874" width="21.125" style="41" customWidth="1"/>
    <col min="14875" max="14875" width="18.125" style="41" bestFit="1" customWidth="1"/>
    <col min="14876" max="14876" width="17.75" style="41" bestFit="1" customWidth="1"/>
    <col min="14877" max="14877" width="25" style="41" customWidth="1"/>
    <col min="14878" max="14878" width="11.25" style="41" customWidth="1"/>
    <col min="14879" max="14879" width="9.625" style="41" customWidth="1"/>
    <col min="14880" max="14880" width="19.625" style="41" customWidth="1"/>
    <col min="14881" max="14881" width="16" style="41" customWidth="1"/>
    <col min="14882" max="14882" width="19" style="41" customWidth="1"/>
    <col min="14883" max="14883" width="12.75" style="41" customWidth="1"/>
    <col min="14884" max="14884" width="20.75" style="41" customWidth="1"/>
    <col min="14885" max="14885" width="12.75" style="41" customWidth="1"/>
    <col min="14886" max="14886" width="16.75" style="41" customWidth="1"/>
    <col min="14887" max="14887" width="31.25" style="41" customWidth="1"/>
    <col min="14888" max="14888" width="20.25" style="41" customWidth="1"/>
    <col min="14889" max="14889" width="17.75" style="41" customWidth="1"/>
    <col min="14890" max="14890" width="32.625" style="41" customWidth="1"/>
    <col min="14891" max="14891" width="17.25" style="41" customWidth="1"/>
    <col min="14892" max="14892" width="13.5" style="41" customWidth="1"/>
    <col min="14893" max="14893" width="13.875" style="41" customWidth="1"/>
    <col min="14894" max="14895" width="17.25" style="41" customWidth="1"/>
    <col min="14896" max="14896" width="32.625" style="41" customWidth="1"/>
    <col min="14897" max="15080" width="7.875" style="41" customWidth="1"/>
    <col min="15081" max="15105" width="9" style="41"/>
    <col min="15106" max="15107" width="0" style="41" hidden="1" customWidth="1"/>
    <col min="15108" max="15109" width="20.625" style="41" customWidth="1"/>
    <col min="15110" max="15110" width="16.5" style="41" customWidth="1"/>
    <col min="15111" max="15111" width="16.25" style="41" customWidth="1"/>
    <col min="15112" max="15112" width="18.75" style="41" customWidth="1"/>
    <col min="15113" max="15113" width="16.5" style="41" customWidth="1"/>
    <col min="15114" max="15114" width="18.75" style="41" customWidth="1"/>
    <col min="15115" max="15115" width="17.125" style="41" customWidth="1"/>
    <col min="15116" max="15116" width="13.875" style="41" customWidth="1"/>
    <col min="15117" max="15117" width="13.125" style="41" customWidth="1"/>
    <col min="15118" max="15118" width="16.125" style="41" customWidth="1"/>
    <col min="15119" max="15119" width="17.375" style="41" customWidth="1"/>
    <col min="15120" max="15120" width="22.5" style="41" customWidth="1"/>
    <col min="15121" max="15121" width="20.625" style="41" customWidth="1"/>
    <col min="15122" max="15122" width="14.125" style="41" customWidth="1"/>
    <col min="15123" max="15123" width="37.875" style="41" bestFit="1" customWidth="1"/>
    <col min="15124" max="15126" width="25.25" style="41" customWidth="1"/>
    <col min="15127" max="15127" width="32.125" style="41" customWidth="1"/>
    <col min="15128" max="15128" width="20.625" style="41" customWidth="1"/>
    <col min="15129" max="15129" width="20.375" style="41" customWidth="1"/>
    <col min="15130" max="15130" width="21.125" style="41" customWidth="1"/>
    <col min="15131" max="15131" width="18.125" style="41" bestFit="1" customWidth="1"/>
    <col min="15132" max="15132" width="17.75" style="41" bestFit="1" customWidth="1"/>
    <col min="15133" max="15133" width="25" style="41" customWidth="1"/>
    <col min="15134" max="15134" width="11.25" style="41" customWidth="1"/>
    <col min="15135" max="15135" width="9.625" style="41" customWidth="1"/>
    <col min="15136" max="15136" width="19.625" style="41" customWidth="1"/>
    <col min="15137" max="15137" width="16" style="41" customWidth="1"/>
    <col min="15138" max="15138" width="19" style="41" customWidth="1"/>
    <col min="15139" max="15139" width="12.75" style="41" customWidth="1"/>
    <col min="15140" max="15140" width="20.75" style="41" customWidth="1"/>
    <col min="15141" max="15141" width="12.75" style="41" customWidth="1"/>
    <col min="15142" max="15142" width="16.75" style="41" customWidth="1"/>
    <col min="15143" max="15143" width="31.25" style="41" customWidth="1"/>
    <col min="15144" max="15144" width="20.25" style="41" customWidth="1"/>
    <col min="15145" max="15145" width="17.75" style="41" customWidth="1"/>
    <col min="15146" max="15146" width="32.625" style="41" customWidth="1"/>
    <col min="15147" max="15147" width="17.25" style="41" customWidth="1"/>
    <col min="15148" max="15148" width="13.5" style="41" customWidth="1"/>
    <col min="15149" max="15149" width="13.875" style="41" customWidth="1"/>
    <col min="15150" max="15151" width="17.25" style="41" customWidth="1"/>
    <col min="15152" max="15152" width="32.625" style="41" customWidth="1"/>
    <col min="15153" max="15336" width="7.875" style="41" customWidth="1"/>
    <col min="15337" max="15361" width="9" style="41"/>
    <col min="15362" max="15363" width="0" style="41" hidden="1" customWidth="1"/>
    <col min="15364" max="15365" width="20.625" style="41" customWidth="1"/>
    <col min="15366" max="15366" width="16.5" style="41" customWidth="1"/>
    <col min="15367" max="15367" width="16.25" style="41" customWidth="1"/>
    <col min="15368" max="15368" width="18.75" style="41" customWidth="1"/>
    <col min="15369" max="15369" width="16.5" style="41" customWidth="1"/>
    <col min="15370" max="15370" width="18.75" style="41" customWidth="1"/>
    <col min="15371" max="15371" width="17.125" style="41" customWidth="1"/>
    <col min="15372" max="15372" width="13.875" style="41" customWidth="1"/>
    <col min="15373" max="15373" width="13.125" style="41" customWidth="1"/>
    <col min="15374" max="15374" width="16.125" style="41" customWidth="1"/>
    <col min="15375" max="15375" width="17.375" style="41" customWidth="1"/>
    <col min="15376" max="15376" width="22.5" style="41" customWidth="1"/>
    <col min="15377" max="15377" width="20.625" style="41" customWidth="1"/>
    <col min="15378" max="15378" width="14.125" style="41" customWidth="1"/>
    <col min="15379" max="15379" width="37.875" style="41" bestFit="1" customWidth="1"/>
    <col min="15380" max="15382" width="25.25" style="41" customWidth="1"/>
    <col min="15383" max="15383" width="32.125" style="41" customWidth="1"/>
    <col min="15384" max="15384" width="20.625" style="41" customWidth="1"/>
    <col min="15385" max="15385" width="20.375" style="41" customWidth="1"/>
    <col min="15386" max="15386" width="21.125" style="41" customWidth="1"/>
    <col min="15387" max="15387" width="18.125" style="41" bestFit="1" customWidth="1"/>
    <col min="15388" max="15388" width="17.75" style="41" bestFit="1" customWidth="1"/>
    <col min="15389" max="15389" width="25" style="41" customWidth="1"/>
    <col min="15390" max="15390" width="11.25" style="41" customWidth="1"/>
    <col min="15391" max="15391" width="9.625" style="41" customWidth="1"/>
    <col min="15392" max="15392" width="19.625" style="41" customWidth="1"/>
    <col min="15393" max="15393" width="16" style="41" customWidth="1"/>
    <col min="15394" max="15394" width="19" style="41" customWidth="1"/>
    <col min="15395" max="15395" width="12.75" style="41" customWidth="1"/>
    <col min="15396" max="15396" width="20.75" style="41" customWidth="1"/>
    <col min="15397" max="15397" width="12.75" style="41" customWidth="1"/>
    <col min="15398" max="15398" width="16.75" style="41" customWidth="1"/>
    <col min="15399" max="15399" width="31.25" style="41" customWidth="1"/>
    <col min="15400" max="15400" width="20.25" style="41" customWidth="1"/>
    <col min="15401" max="15401" width="17.75" style="41" customWidth="1"/>
    <col min="15402" max="15402" width="32.625" style="41" customWidth="1"/>
    <col min="15403" max="15403" width="17.25" style="41" customWidth="1"/>
    <col min="15404" max="15404" width="13.5" style="41" customWidth="1"/>
    <col min="15405" max="15405" width="13.875" style="41" customWidth="1"/>
    <col min="15406" max="15407" width="17.25" style="41" customWidth="1"/>
    <col min="15408" max="15408" width="32.625" style="41" customWidth="1"/>
    <col min="15409" max="15592" width="7.875" style="41" customWidth="1"/>
    <col min="15593" max="15617" width="9" style="41"/>
    <col min="15618" max="15619" width="0" style="41" hidden="1" customWidth="1"/>
    <col min="15620" max="15621" width="20.625" style="41" customWidth="1"/>
    <col min="15622" max="15622" width="16.5" style="41" customWidth="1"/>
    <col min="15623" max="15623" width="16.25" style="41" customWidth="1"/>
    <col min="15624" max="15624" width="18.75" style="41" customWidth="1"/>
    <col min="15625" max="15625" width="16.5" style="41" customWidth="1"/>
    <col min="15626" max="15626" width="18.75" style="41" customWidth="1"/>
    <col min="15627" max="15627" width="17.125" style="41" customWidth="1"/>
    <col min="15628" max="15628" width="13.875" style="41" customWidth="1"/>
    <col min="15629" max="15629" width="13.125" style="41" customWidth="1"/>
    <col min="15630" max="15630" width="16.125" style="41" customWidth="1"/>
    <col min="15631" max="15631" width="17.375" style="41" customWidth="1"/>
    <col min="15632" max="15632" width="22.5" style="41" customWidth="1"/>
    <col min="15633" max="15633" width="20.625" style="41" customWidth="1"/>
    <col min="15634" max="15634" width="14.125" style="41" customWidth="1"/>
    <col min="15635" max="15635" width="37.875" style="41" bestFit="1" customWidth="1"/>
    <col min="15636" max="15638" width="25.25" style="41" customWidth="1"/>
    <col min="15639" max="15639" width="32.125" style="41" customWidth="1"/>
    <col min="15640" max="15640" width="20.625" style="41" customWidth="1"/>
    <col min="15641" max="15641" width="20.375" style="41" customWidth="1"/>
    <col min="15642" max="15642" width="21.125" style="41" customWidth="1"/>
    <col min="15643" max="15643" width="18.125" style="41" bestFit="1" customWidth="1"/>
    <col min="15644" max="15644" width="17.75" style="41" bestFit="1" customWidth="1"/>
    <col min="15645" max="15645" width="25" style="41" customWidth="1"/>
    <col min="15646" max="15646" width="11.25" style="41" customWidth="1"/>
    <col min="15647" max="15647" width="9.625" style="41" customWidth="1"/>
    <col min="15648" max="15648" width="19.625" style="41" customWidth="1"/>
    <col min="15649" max="15649" width="16" style="41" customWidth="1"/>
    <col min="15650" max="15650" width="19" style="41" customWidth="1"/>
    <col min="15651" max="15651" width="12.75" style="41" customWidth="1"/>
    <col min="15652" max="15652" width="20.75" style="41" customWidth="1"/>
    <col min="15653" max="15653" width="12.75" style="41" customWidth="1"/>
    <col min="15654" max="15654" width="16.75" style="41" customWidth="1"/>
    <col min="15655" max="15655" width="31.25" style="41" customWidth="1"/>
    <col min="15656" max="15656" width="20.25" style="41" customWidth="1"/>
    <col min="15657" max="15657" width="17.75" style="41" customWidth="1"/>
    <col min="15658" max="15658" width="32.625" style="41" customWidth="1"/>
    <col min="15659" max="15659" width="17.25" style="41" customWidth="1"/>
    <col min="15660" max="15660" width="13.5" style="41" customWidth="1"/>
    <col min="15661" max="15661" width="13.875" style="41" customWidth="1"/>
    <col min="15662" max="15663" width="17.25" style="41" customWidth="1"/>
    <col min="15664" max="15664" width="32.625" style="41" customWidth="1"/>
    <col min="15665" max="15848" width="7.875" style="41" customWidth="1"/>
    <col min="15849" max="15873" width="9" style="41"/>
    <col min="15874" max="15875" width="0" style="41" hidden="1" customWidth="1"/>
    <col min="15876" max="15877" width="20.625" style="41" customWidth="1"/>
    <col min="15878" max="15878" width="16.5" style="41" customWidth="1"/>
    <col min="15879" max="15879" width="16.25" style="41" customWidth="1"/>
    <col min="15880" max="15880" width="18.75" style="41" customWidth="1"/>
    <col min="15881" max="15881" width="16.5" style="41" customWidth="1"/>
    <col min="15882" max="15882" width="18.75" style="41" customWidth="1"/>
    <col min="15883" max="15883" width="17.125" style="41" customWidth="1"/>
    <col min="15884" max="15884" width="13.875" style="41" customWidth="1"/>
    <col min="15885" max="15885" width="13.125" style="41" customWidth="1"/>
    <col min="15886" max="15886" width="16.125" style="41" customWidth="1"/>
    <col min="15887" max="15887" width="17.375" style="41" customWidth="1"/>
    <col min="15888" max="15888" width="22.5" style="41" customWidth="1"/>
    <col min="15889" max="15889" width="20.625" style="41" customWidth="1"/>
    <col min="15890" max="15890" width="14.125" style="41" customWidth="1"/>
    <col min="15891" max="15891" width="37.875" style="41" bestFit="1" customWidth="1"/>
    <col min="15892" max="15894" width="25.25" style="41" customWidth="1"/>
    <col min="15895" max="15895" width="32.125" style="41" customWidth="1"/>
    <col min="15896" max="15896" width="20.625" style="41" customWidth="1"/>
    <col min="15897" max="15897" width="20.375" style="41" customWidth="1"/>
    <col min="15898" max="15898" width="21.125" style="41" customWidth="1"/>
    <col min="15899" max="15899" width="18.125" style="41" bestFit="1" customWidth="1"/>
    <col min="15900" max="15900" width="17.75" style="41" bestFit="1" customWidth="1"/>
    <col min="15901" max="15901" width="25" style="41" customWidth="1"/>
    <col min="15902" max="15902" width="11.25" style="41" customWidth="1"/>
    <col min="15903" max="15903" width="9.625" style="41" customWidth="1"/>
    <col min="15904" max="15904" width="19.625" style="41" customWidth="1"/>
    <col min="15905" max="15905" width="16" style="41" customWidth="1"/>
    <col min="15906" max="15906" width="19" style="41" customWidth="1"/>
    <col min="15907" max="15907" width="12.75" style="41" customWidth="1"/>
    <col min="15908" max="15908" width="20.75" style="41" customWidth="1"/>
    <col min="15909" max="15909" width="12.75" style="41" customWidth="1"/>
    <col min="15910" max="15910" width="16.75" style="41" customWidth="1"/>
    <col min="15911" max="15911" width="31.25" style="41" customWidth="1"/>
    <col min="15912" max="15912" width="20.25" style="41" customWidth="1"/>
    <col min="15913" max="15913" width="17.75" style="41" customWidth="1"/>
    <col min="15914" max="15914" width="32.625" style="41" customWidth="1"/>
    <col min="15915" max="15915" width="17.25" style="41" customWidth="1"/>
    <col min="15916" max="15916" width="13.5" style="41" customWidth="1"/>
    <col min="15917" max="15917" width="13.875" style="41" customWidth="1"/>
    <col min="15918" max="15919" width="17.25" style="41" customWidth="1"/>
    <col min="15920" max="15920" width="32.625" style="41" customWidth="1"/>
    <col min="15921" max="16104" width="7.875" style="41" customWidth="1"/>
    <col min="16105" max="16129" width="9" style="41"/>
    <col min="16130" max="16131" width="0" style="41" hidden="1" customWidth="1"/>
    <col min="16132" max="16133" width="20.625" style="41" customWidth="1"/>
    <col min="16134" max="16134" width="16.5" style="41" customWidth="1"/>
    <col min="16135" max="16135" width="16.25" style="41" customWidth="1"/>
    <col min="16136" max="16136" width="18.75" style="41" customWidth="1"/>
    <col min="16137" max="16137" width="16.5" style="41" customWidth="1"/>
    <col min="16138" max="16138" width="18.75" style="41" customWidth="1"/>
    <col min="16139" max="16139" width="17.125" style="41" customWidth="1"/>
    <col min="16140" max="16140" width="13.875" style="41" customWidth="1"/>
    <col min="16141" max="16141" width="13.125" style="41" customWidth="1"/>
    <col min="16142" max="16142" width="16.125" style="41" customWidth="1"/>
    <col min="16143" max="16143" width="17.375" style="41" customWidth="1"/>
    <col min="16144" max="16144" width="22.5" style="41" customWidth="1"/>
    <col min="16145" max="16145" width="20.625" style="41" customWidth="1"/>
    <col min="16146" max="16146" width="14.125" style="41" customWidth="1"/>
    <col min="16147" max="16147" width="37.875" style="41" bestFit="1" customWidth="1"/>
    <col min="16148" max="16150" width="25.25" style="41" customWidth="1"/>
    <col min="16151" max="16151" width="32.125" style="41" customWidth="1"/>
    <col min="16152" max="16152" width="20.625" style="41" customWidth="1"/>
    <col min="16153" max="16153" width="20.375" style="41" customWidth="1"/>
    <col min="16154" max="16154" width="21.125" style="41" customWidth="1"/>
    <col min="16155" max="16155" width="18.125" style="41" bestFit="1" customWidth="1"/>
    <col min="16156" max="16156" width="17.75" style="41" bestFit="1" customWidth="1"/>
    <col min="16157" max="16157" width="25" style="41" customWidth="1"/>
    <col min="16158" max="16158" width="11.25" style="41" customWidth="1"/>
    <col min="16159" max="16159" width="9.625" style="41" customWidth="1"/>
    <col min="16160" max="16160" width="19.625" style="41" customWidth="1"/>
    <col min="16161" max="16161" width="16" style="41" customWidth="1"/>
    <col min="16162" max="16162" width="19" style="41" customWidth="1"/>
    <col min="16163" max="16163" width="12.75" style="41" customWidth="1"/>
    <col min="16164" max="16164" width="20.75" style="41" customWidth="1"/>
    <col min="16165" max="16165" width="12.75" style="41" customWidth="1"/>
    <col min="16166" max="16166" width="16.75" style="41" customWidth="1"/>
    <col min="16167" max="16167" width="31.25" style="41" customWidth="1"/>
    <col min="16168" max="16168" width="20.25" style="41" customWidth="1"/>
    <col min="16169" max="16169" width="17.75" style="41" customWidth="1"/>
    <col min="16170" max="16170" width="32.625" style="41" customWidth="1"/>
    <col min="16171" max="16171" width="17.25" style="41" customWidth="1"/>
    <col min="16172" max="16172" width="13.5" style="41" customWidth="1"/>
    <col min="16173" max="16173" width="13.875" style="41" customWidth="1"/>
    <col min="16174" max="16175" width="17.25" style="41" customWidth="1"/>
    <col min="16176" max="16176" width="32.625" style="41" customWidth="1"/>
    <col min="16177" max="16360" width="7.875" style="41" customWidth="1"/>
    <col min="16361" max="16384" width="9" style="41"/>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C2" s="46" t="str">
        <f>VLOOKUP(O2,'mã đối tượng'!$C:$F,4,0)</f>
        <v>N</v>
      </c>
      <c r="D2" s="30" t="s">
        <v>950</v>
      </c>
      <c r="E2" s="30" t="s">
        <v>24</v>
      </c>
      <c r="F2" s="57">
        <v>45891</v>
      </c>
      <c r="G2" s="57">
        <v>45891</v>
      </c>
      <c r="H2" s="3">
        <v>9105821781</v>
      </c>
      <c r="I2" s="57">
        <v>45891</v>
      </c>
      <c r="J2" s="46" t="s">
        <v>1860</v>
      </c>
      <c r="K2" s="58"/>
      <c r="L2" s="42" t="s">
        <v>25</v>
      </c>
      <c r="M2" s="46" t="str">
        <f>IFERROR(INDEX('Data (2)'!$H$2:$H$1733,MATCH(H2,'Data (2)'!$C$2:$C$1733,0),1),"")</f>
        <v>00021728</v>
      </c>
      <c r="N2" s="57">
        <v>45891</v>
      </c>
      <c r="O2" s="56" t="s">
        <v>1558</v>
      </c>
      <c r="S2" s="40" t="str">
        <f>IFERROR(INDEX('Sheet1 (2)'!$H$2:$H$900,MATCH(O2,'Sheet1 (2)'!$F$2:$F$900,0),1),"")</f>
        <v>WM CTO Ninh Kiều</v>
      </c>
      <c r="V2" s="40" t="s">
        <v>4571</v>
      </c>
      <c r="AB2" s="30"/>
      <c r="AC2" s="30"/>
      <c r="AE2" s="2">
        <v>2</v>
      </c>
      <c r="AG2" s="2">
        <v>55595</v>
      </c>
      <c r="AH2" s="45">
        <f>AE2*AG2</f>
        <v>111190</v>
      </c>
      <c r="AL2" s="35">
        <v>8</v>
      </c>
      <c r="AN2" s="33">
        <f>AH2*8%</f>
        <v>8895.2000000000007</v>
      </c>
      <c r="AO2" s="36" t="s">
        <v>1856</v>
      </c>
      <c r="AQ2" s="37" t="s">
        <v>1857</v>
      </c>
      <c r="AR2" s="37" t="s">
        <v>1858</v>
      </c>
      <c r="AS2" s="37" t="s">
        <v>1859</v>
      </c>
    </row>
    <row r="3" spans="1:97" x14ac:dyDescent="0.25">
      <c r="C3" s="46" t="str">
        <f>VLOOKUP(O3,'mã đối tượng'!$C:$F,4,0)</f>
        <v>N</v>
      </c>
      <c r="D3" s="30" t="s">
        <v>950</v>
      </c>
      <c r="E3" s="30" t="s">
        <v>24</v>
      </c>
      <c r="F3" s="57">
        <v>45891</v>
      </c>
      <c r="G3" s="57">
        <v>45891</v>
      </c>
      <c r="H3" s="3">
        <v>9105821781</v>
      </c>
      <c r="I3" s="57">
        <v>45891</v>
      </c>
      <c r="J3" s="46" t="s">
        <v>1861</v>
      </c>
      <c r="K3" s="58"/>
      <c r="L3" s="42" t="s">
        <v>25</v>
      </c>
      <c r="M3" s="46" t="str">
        <f>IFERROR(INDEX('Data (2)'!$H$2:$H$1733,MATCH(H3,'Data (2)'!$C$2:$C$1733,0),1),"")</f>
        <v>00021728</v>
      </c>
      <c r="N3" s="57">
        <v>45891</v>
      </c>
      <c r="O3" s="56" t="s">
        <v>1558</v>
      </c>
      <c r="S3" s="40" t="str">
        <f>IFERROR(INDEX('Sheet1 (2)'!$H$2:$H$900,MATCH(O3,'Sheet1 (2)'!$F$2:$F$900,0),1),"")</f>
        <v>WM CTO Ninh Kiều</v>
      </c>
      <c r="V3" s="40" t="s">
        <v>4571</v>
      </c>
      <c r="AB3" s="30"/>
      <c r="AC3" s="30"/>
      <c r="AE3" s="2">
        <v>1</v>
      </c>
      <c r="AG3" s="2">
        <v>111058</v>
      </c>
      <c r="AH3" s="45">
        <f t="shared" ref="AH3:AH66" si="0">AE3*AG3</f>
        <v>111058</v>
      </c>
      <c r="AL3" s="35">
        <v>8</v>
      </c>
      <c r="AN3" s="33">
        <f t="shared" ref="AN3:AN66" si="1">AH3*8%</f>
        <v>8884.64</v>
      </c>
      <c r="AO3" s="36" t="s">
        <v>1856</v>
      </c>
      <c r="AQ3" s="37" t="s">
        <v>1857</v>
      </c>
      <c r="AR3" s="37" t="s">
        <v>1858</v>
      </c>
      <c r="AS3" s="37" t="s">
        <v>1859</v>
      </c>
    </row>
    <row r="4" spans="1:97" x14ac:dyDescent="0.25">
      <c r="C4" s="46" t="str">
        <f>VLOOKUP(O4,'mã đối tượng'!$C:$F,4,0)</f>
        <v>N</v>
      </c>
      <c r="D4" s="30" t="s">
        <v>950</v>
      </c>
      <c r="E4" s="30" t="s">
        <v>24</v>
      </c>
      <c r="F4" s="57">
        <v>45891</v>
      </c>
      <c r="G4" s="57">
        <v>45891</v>
      </c>
      <c r="H4" s="3">
        <v>9105821781</v>
      </c>
      <c r="I4" s="57">
        <v>45891</v>
      </c>
      <c r="J4" s="46" t="s">
        <v>7695</v>
      </c>
      <c r="K4" s="58"/>
      <c r="L4" s="42" t="s">
        <v>25</v>
      </c>
      <c r="M4" s="46" t="str">
        <f>IFERROR(INDEX('Data (2)'!$H$2:$H$1733,MATCH(H4,'Data (2)'!$C$2:$C$1733,0),1),"")</f>
        <v>00021728</v>
      </c>
      <c r="N4" s="57">
        <v>45891</v>
      </c>
      <c r="O4" s="56" t="s">
        <v>1558</v>
      </c>
      <c r="S4" s="40" t="str">
        <f>IFERROR(INDEX('Sheet1 (2)'!$H$2:$H$900,MATCH(O4,'Sheet1 (2)'!$F$2:$F$900,0),1),"")</f>
        <v>WM CTO Ninh Kiều</v>
      </c>
      <c r="V4" s="40" t="s">
        <v>4571</v>
      </c>
      <c r="AB4" s="30"/>
      <c r="AC4" s="30"/>
      <c r="AE4" s="2">
        <v>3</v>
      </c>
      <c r="AG4" s="2">
        <v>50400</v>
      </c>
      <c r="AH4" s="45">
        <f t="shared" si="0"/>
        <v>151200</v>
      </c>
      <c r="AL4" s="35">
        <v>8</v>
      </c>
      <c r="AN4" s="33">
        <f t="shared" si="1"/>
        <v>12096</v>
      </c>
      <c r="AO4" s="36" t="s">
        <v>1856</v>
      </c>
      <c r="AQ4" s="37" t="s">
        <v>1857</v>
      </c>
      <c r="AR4" s="37" t="s">
        <v>1858</v>
      </c>
      <c r="AS4" s="37" t="s">
        <v>1859</v>
      </c>
    </row>
    <row r="5" spans="1:97" x14ac:dyDescent="0.25">
      <c r="C5" s="46" t="str">
        <f>VLOOKUP(O5,'mã đối tượng'!$C:$F,4,0)</f>
        <v>B</v>
      </c>
      <c r="D5" s="30" t="s">
        <v>950</v>
      </c>
      <c r="E5" s="30" t="s">
        <v>24</v>
      </c>
      <c r="F5" s="57">
        <v>45891</v>
      </c>
      <c r="G5" s="57">
        <v>45891</v>
      </c>
      <c r="H5" s="3">
        <v>9105824651</v>
      </c>
      <c r="I5" s="57">
        <v>45891</v>
      </c>
      <c r="J5" s="46" t="s">
        <v>7696</v>
      </c>
      <c r="K5" s="58"/>
      <c r="L5" s="42" t="s">
        <v>25</v>
      </c>
      <c r="M5" s="46" t="str">
        <f>IFERROR(INDEX('Data (2)'!$H$2:$H$1733,MATCH(H5,'Data (2)'!$C$2:$C$1733,0),1),"")</f>
        <v>00015292</v>
      </c>
      <c r="N5" s="57">
        <v>45891</v>
      </c>
      <c r="O5" s="56" t="s">
        <v>1560</v>
      </c>
      <c r="S5" s="40" t="str">
        <f>IFERROR(INDEX('Sheet1 (2)'!$H$2:$H$900,MATCH(O5,'Sheet1 (2)'!$F$2:$F$900,0),1),"")</f>
        <v>WM VC+ PTO Phú Thọ</v>
      </c>
      <c r="V5" s="40" t="s">
        <v>5190</v>
      </c>
      <c r="AB5" s="30"/>
      <c r="AC5" s="30"/>
      <c r="AE5" s="2">
        <v>1</v>
      </c>
      <c r="AG5" s="2">
        <v>49500</v>
      </c>
      <c r="AH5" s="45">
        <f t="shared" si="0"/>
        <v>49500</v>
      </c>
      <c r="AL5" s="35">
        <v>8</v>
      </c>
      <c r="AN5" s="33">
        <f t="shared" si="1"/>
        <v>3960</v>
      </c>
      <c r="AO5" s="36" t="s">
        <v>1856</v>
      </c>
      <c r="AQ5" s="37" t="s">
        <v>1857</v>
      </c>
      <c r="AR5" s="37" t="s">
        <v>1858</v>
      </c>
      <c r="AS5" s="37" t="s">
        <v>1859</v>
      </c>
    </row>
    <row r="6" spans="1:97" x14ac:dyDescent="0.25">
      <c r="C6" s="46" t="str">
        <f>VLOOKUP(O6,'mã đối tượng'!$C:$F,4,0)</f>
        <v>B</v>
      </c>
      <c r="D6" s="30" t="s">
        <v>950</v>
      </c>
      <c r="E6" s="30" t="s">
        <v>24</v>
      </c>
      <c r="F6" s="57">
        <v>45891</v>
      </c>
      <c r="G6" s="57">
        <v>45891</v>
      </c>
      <c r="H6" s="3">
        <v>9105824651</v>
      </c>
      <c r="I6" s="57">
        <v>45891</v>
      </c>
      <c r="J6" s="46" t="s">
        <v>7697</v>
      </c>
      <c r="K6" s="58"/>
      <c r="L6" s="42" t="s">
        <v>25</v>
      </c>
      <c r="M6" s="46" t="str">
        <f>IFERROR(INDEX('Data (2)'!$H$2:$H$1733,MATCH(H6,'Data (2)'!$C$2:$C$1733,0),1),"")</f>
        <v>00015292</v>
      </c>
      <c r="N6" s="57">
        <v>45891</v>
      </c>
      <c r="O6" s="56" t="s">
        <v>1560</v>
      </c>
      <c r="S6" s="40" t="str">
        <f>IFERROR(INDEX('Sheet1 (2)'!$H$2:$H$900,MATCH(O6,'Sheet1 (2)'!$F$2:$F$900,0),1),"")</f>
        <v>WM VC+ PTO Phú Thọ</v>
      </c>
      <c r="V6" s="40" t="s">
        <v>5190</v>
      </c>
      <c r="AB6" s="30"/>
      <c r="AC6" s="30"/>
      <c r="AE6" s="2">
        <v>3</v>
      </c>
      <c r="AG6" s="2">
        <v>111606</v>
      </c>
      <c r="AH6" s="45">
        <f t="shared" si="0"/>
        <v>334818</v>
      </c>
      <c r="AL6" s="35">
        <v>8</v>
      </c>
      <c r="AN6" s="33">
        <f t="shared" si="1"/>
        <v>26785.440000000002</v>
      </c>
      <c r="AO6" s="36" t="s">
        <v>1856</v>
      </c>
      <c r="AQ6" s="37" t="s">
        <v>1857</v>
      </c>
      <c r="AR6" s="37" t="s">
        <v>1858</v>
      </c>
      <c r="AS6" s="37" t="s">
        <v>1859</v>
      </c>
    </row>
    <row r="7" spans="1:97" x14ac:dyDescent="0.25">
      <c r="C7" s="46" t="str">
        <f>VLOOKUP(O7,'mã đối tượng'!$C:$F,4,0)</f>
        <v>B</v>
      </c>
      <c r="D7" s="30" t="s">
        <v>950</v>
      </c>
      <c r="E7" s="30" t="s">
        <v>24</v>
      </c>
      <c r="F7" s="57">
        <v>45891</v>
      </c>
      <c r="G7" s="57">
        <v>45891</v>
      </c>
      <c r="H7" s="3">
        <v>9105834659</v>
      </c>
      <c r="I7" s="57">
        <v>45891</v>
      </c>
      <c r="J7" s="46" t="s">
        <v>7698</v>
      </c>
      <c r="K7" s="58"/>
      <c r="L7" s="42" t="s">
        <v>25</v>
      </c>
      <c r="M7" s="46" t="str">
        <f>IFERROR(INDEX('Data (2)'!$H$2:$H$1733,MATCH(H7,'Data (2)'!$C$2:$C$1733,0),1),"")</f>
        <v>00409095</v>
      </c>
      <c r="N7" s="57">
        <v>45891</v>
      </c>
      <c r="O7" s="56" t="s">
        <v>1548</v>
      </c>
      <c r="S7" s="40" t="str">
        <f>IFERROR(INDEX('Sheet1 (2)'!$H$2:$H$900,MATCH(O7,'Sheet1 (2)'!$F$2:$F$900,0),1),"")</f>
        <v>WM HNI Trương Định</v>
      </c>
      <c r="V7" s="40" t="s">
        <v>3972</v>
      </c>
      <c r="AB7" s="30"/>
      <c r="AC7" s="30"/>
      <c r="AE7" s="2">
        <v>3</v>
      </c>
      <c r="AG7" s="2">
        <v>74250</v>
      </c>
      <c r="AH7" s="45">
        <f t="shared" si="0"/>
        <v>222750</v>
      </c>
      <c r="AL7" s="35">
        <v>8</v>
      </c>
      <c r="AN7" s="33">
        <f t="shared" si="1"/>
        <v>17820</v>
      </c>
      <c r="AO7" s="36" t="s">
        <v>1856</v>
      </c>
      <c r="AQ7" s="37" t="s">
        <v>1857</v>
      </c>
      <c r="AR7" s="37" t="s">
        <v>1858</v>
      </c>
      <c r="AS7" s="37" t="s">
        <v>1859</v>
      </c>
    </row>
    <row r="8" spans="1:97" x14ac:dyDescent="0.25">
      <c r="C8" s="46" t="str">
        <f>VLOOKUP(O8,'mã đối tượng'!$C:$F,4,0)</f>
        <v>B</v>
      </c>
      <c r="D8" s="30" t="s">
        <v>950</v>
      </c>
      <c r="E8" s="30" t="s">
        <v>24</v>
      </c>
      <c r="F8" s="57">
        <v>45891</v>
      </c>
      <c r="G8" s="57">
        <v>45891</v>
      </c>
      <c r="H8" s="3">
        <v>9105834679</v>
      </c>
      <c r="I8" s="57">
        <v>45891</v>
      </c>
      <c r="J8" s="46" t="s">
        <v>7699</v>
      </c>
      <c r="K8" s="58"/>
      <c r="L8" s="42" t="s">
        <v>25</v>
      </c>
      <c r="M8" s="46" t="str">
        <f>IFERROR(INDEX('Data (2)'!$H$2:$H$1733,MATCH(H8,'Data (2)'!$C$2:$C$1733,0),1),"")</f>
        <v>00409098</v>
      </c>
      <c r="N8" s="57">
        <v>45891</v>
      </c>
      <c r="O8" s="56" t="s">
        <v>1548</v>
      </c>
      <c r="S8" s="40" t="str">
        <f>IFERROR(INDEX('Sheet1 (2)'!$H$2:$H$900,MATCH(O8,'Sheet1 (2)'!$F$2:$F$900,0),1),"")</f>
        <v>WM HNI Trương Định</v>
      </c>
      <c r="V8" s="40" t="s">
        <v>3972</v>
      </c>
      <c r="AB8" s="30"/>
      <c r="AC8" s="30"/>
      <c r="AE8" s="2">
        <v>1</v>
      </c>
      <c r="AG8" s="2">
        <v>111058</v>
      </c>
      <c r="AH8" s="45">
        <f t="shared" si="0"/>
        <v>111058</v>
      </c>
      <c r="AL8" s="35">
        <v>8</v>
      </c>
      <c r="AN8" s="33">
        <f t="shared" si="1"/>
        <v>8884.64</v>
      </c>
      <c r="AO8" s="36" t="s">
        <v>1856</v>
      </c>
      <c r="AQ8" s="37" t="s">
        <v>1857</v>
      </c>
      <c r="AR8" s="37" t="s">
        <v>1858</v>
      </c>
      <c r="AS8" s="37" t="s">
        <v>1859</v>
      </c>
    </row>
    <row r="9" spans="1:97" x14ac:dyDescent="0.25">
      <c r="C9" s="46" t="str">
        <f>VLOOKUP(O9,'mã đối tượng'!$C:$F,4,0)</f>
        <v>B</v>
      </c>
      <c r="D9" s="30" t="s">
        <v>950</v>
      </c>
      <c r="E9" s="30" t="s">
        <v>24</v>
      </c>
      <c r="F9" s="57">
        <v>45891</v>
      </c>
      <c r="G9" s="57">
        <v>45891</v>
      </c>
      <c r="H9" s="3">
        <v>9105834679</v>
      </c>
      <c r="I9" s="57">
        <v>45891</v>
      </c>
      <c r="J9" s="46" t="s">
        <v>7700</v>
      </c>
      <c r="K9" s="58"/>
      <c r="L9" s="42" t="s">
        <v>25</v>
      </c>
      <c r="M9" s="46" t="str">
        <f>IFERROR(INDEX('Data (2)'!$H$2:$H$1733,MATCH(H9,'Data (2)'!$C$2:$C$1733,0),1),"")</f>
        <v>00409098</v>
      </c>
      <c r="N9" s="57">
        <v>45891</v>
      </c>
      <c r="O9" s="56" t="s">
        <v>1548</v>
      </c>
      <c r="S9" s="40" t="str">
        <f>IFERROR(INDEX('Sheet1 (2)'!$H$2:$H$900,MATCH(O9,'Sheet1 (2)'!$F$2:$F$900,0),1),"")</f>
        <v>WM HNI Trương Định</v>
      </c>
      <c r="V9" s="40" t="s">
        <v>3972</v>
      </c>
      <c r="AB9" s="30"/>
      <c r="AC9" s="30"/>
      <c r="AE9" s="2">
        <v>1</v>
      </c>
      <c r="AG9" s="2">
        <v>73431</v>
      </c>
      <c r="AH9" s="45">
        <f t="shared" si="0"/>
        <v>73431</v>
      </c>
      <c r="AL9" s="35">
        <v>8</v>
      </c>
      <c r="AN9" s="33">
        <f t="shared" si="1"/>
        <v>5874.4800000000005</v>
      </c>
      <c r="AO9" s="36" t="s">
        <v>1856</v>
      </c>
      <c r="AQ9" s="37" t="s">
        <v>1857</v>
      </c>
      <c r="AR9" s="37" t="s">
        <v>1858</v>
      </c>
      <c r="AS9" s="37" t="s">
        <v>1859</v>
      </c>
    </row>
    <row r="10" spans="1:97" x14ac:dyDescent="0.25">
      <c r="C10" s="46" t="str">
        <f>VLOOKUP(O10,'mã đối tượng'!$C:$F,4,0)</f>
        <v>B</v>
      </c>
      <c r="D10" s="30" t="s">
        <v>950</v>
      </c>
      <c r="E10" s="30" t="s">
        <v>24</v>
      </c>
      <c r="F10" s="57">
        <v>45891</v>
      </c>
      <c r="G10" s="57">
        <v>45891</v>
      </c>
      <c r="H10" s="3">
        <v>9105834841</v>
      </c>
      <c r="I10" s="57">
        <v>45891</v>
      </c>
      <c r="J10" s="46" t="s">
        <v>7701</v>
      </c>
      <c r="K10" s="58"/>
      <c r="L10" s="42" t="s">
        <v>25</v>
      </c>
      <c r="M10" s="46" t="str">
        <f>IFERROR(INDEX('Data (2)'!$H$2:$H$1733,MATCH(H10,'Data (2)'!$C$2:$C$1733,0),1),"")</f>
        <v>00031991</v>
      </c>
      <c r="N10" s="57">
        <v>45891</v>
      </c>
      <c r="O10" s="56" t="s">
        <v>1544</v>
      </c>
      <c r="S10" s="40" t="str">
        <f>IFERROR(INDEX('Sheet1 (2)'!$H$2:$H$900,MATCH(O10,'Sheet1 (2)'!$F$2:$F$900,0),1),"")</f>
        <v>WM+ NAN Khối 7, TT Cầu Giát</v>
      </c>
      <c r="V10" s="40" t="s">
        <v>2769</v>
      </c>
      <c r="AB10" s="30"/>
      <c r="AC10" s="30"/>
      <c r="AE10" s="2">
        <v>1</v>
      </c>
      <c r="AG10" s="2">
        <v>74250</v>
      </c>
      <c r="AH10" s="45">
        <f t="shared" si="0"/>
        <v>74250</v>
      </c>
      <c r="AL10" s="35">
        <v>8</v>
      </c>
      <c r="AN10" s="33">
        <f t="shared" si="1"/>
        <v>5940</v>
      </c>
      <c r="AO10" s="36" t="s">
        <v>1856</v>
      </c>
      <c r="AQ10" s="37" t="s">
        <v>1857</v>
      </c>
      <c r="AR10" s="37" t="s">
        <v>1858</v>
      </c>
      <c r="AS10" s="37" t="s">
        <v>1859</v>
      </c>
    </row>
    <row r="11" spans="1:97" x14ac:dyDescent="0.25">
      <c r="C11" s="46" t="str">
        <f>VLOOKUP(O11,'mã đối tượng'!$C:$F,4,0)</f>
        <v>B</v>
      </c>
      <c r="D11" s="30" t="s">
        <v>950</v>
      </c>
      <c r="E11" s="30" t="s">
        <v>24</v>
      </c>
      <c r="F11" s="57">
        <v>45891</v>
      </c>
      <c r="G11" s="57">
        <v>45891</v>
      </c>
      <c r="H11" s="3">
        <v>9105834841</v>
      </c>
      <c r="I11" s="57">
        <v>45891</v>
      </c>
      <c r="J11" s="46" t="s">
        <v>7702</v>
      </c>
      <c r="K11" s="58"/>
      <c r="L11" s="42" t="s">
        <v>25</v>
      </c>
      <c r="M11" s="46" t="str">
        <f>IFERROR(INDEX('Data (2)'!$H$2:$H$1733,MATCH(H11,'Data (2)'!$C$2:$C$1733,0),1),"")</f>
        <v>00031991</v>
      </c>
      <c r="N11" s="57">
        <v>45891</v>
      </c>
      <c r="O11" s="56" t="s">
        <v>1544</v>
      </c>
      <c r="S11" s="40" t="str">
        <f>IFERROR(INDEX('Sheet1 (2)'!$H$2:$H$900,MATCH(O11,'Sheet1 (2)'!$F$2:$F$900,0),1),"")</f>
        <v>WM+ NAN Khối 7, TT Cầu Giát</v>
      </c>
      <c r="V11" s="40" t="s">
        <v>2769</v>
      </c>
      <c r="AB11" s="30"/>
      <c r="AC11" s="30"/>
      <c r="AE11" s="2">
        <v>1</v>
      </c>
      <c r="AG11" s="2">
        <v>49500</v>
      </c>
      <c r="AH11" s="45">
        <f t="shared" si="0"/>
        <v>49500</v>
      </c>
      <c r="AL11" s="35">
        <v>8</v>
      </c>
      <c r="AN11" s="33">
        <f t="shared" si="1"/>
        <v>3960</v>
      </c>
      <c r="AO11" s="36" t="s">
        <v>1856</v>
      </c>
      <c r="AQ11" s="37" t="s">
        <v>1857</v>
      </c>
      <c r="AR11" s="37" t="s">
        <v>1858</v>
      </c>
      <c r="AS11" s="37" t="s">
        <v>1859</v>
      </c>
    </row>
    <row r="12" spans="1:97" x14ac:dyDescent="0.25">
      <c r="C12" s="46" t="str">
        <f>VLOOKUP(O12,'mã đối tượng'!$C:$F,4,0)</f>
        <v>B</v>
      </c>
      <c r="D12" s="30" t="s">
        <v>950</v>
      </c>
      <c r="E12" s="30" t="s">
        <v>24</v>
      </c>
      <c r="F12" s="57">
        <v>45891</v>
      </c>
      <c r="G12" s="57">
        <v>45891</v>
      </c>
      <c r="H12" s="3">
        <v>9105834842</v>
      </c>
      <c r="I12" s="57">
        <v>45891</v>
      </c>
      <c r="J12" s="46" t="s">
        <v>7703</v>
      </c>
      <c r="K12" s="58"/>
      <c r="L12" s="42" t="s">
        <v>25</v>
      </c>
      <c r="M12" s="46" t="str">
        <f>IFERROR(INDEX('Data (2)'!$H$2:$H$1733,MATCH(H12,'Data (2)'!$C$2:$C$1733,0),1),"")</f>
        <v>00028026</v>
      </c>
      <c r="N12" s="57">
        <v>45891</v>
      </c>
      <c r="O12" s="56" t="s">
        <v>1559</v>
      </c>
      <c r="S12" s="40" t="str">
        <f>IFERROR(INDEX('Sheet1 (2)'!$H$2:$H$900,MATCH(O12,'Sheet1 (2)'!$F$2:$F$900,0),1),"")</f>
        <v>WM+ THA 12 Phạm Bành</v>
      </c>
      <c r="V12" s="40" t="s">
        <v>6527</v>
      </c>
      <c r="AB12" s="30"/>
      <c r="AC12" s="30"/>
      <c r="AE12" s="2">
        <v>1</v>
      </c>
      <c r="AG12" s="2">
        <v>111058</v>
      </c>
      <c r="AH12" s="45">
        <f t="shared" si="0"/>
        <v>111058</v>
      </c>
      <c r="AL12" s="35">
        <v>8</v>
      </c>
      <c r="AN12" s="33">
        <f t="shared" si="1"/>
        <v>8884.64</v>
      </c>
      <c r="AO12" s="36" t="s">
        <v>1856</v>
      </c>
      <c r="AQ12" s="37" t="s">
        <v>1857</v>
      </c>
      <c r="AR12" s="37" t="s">
        <v>1858</v>
      </c>
      <c r="AS12" s="37" t="s">
        <v>1859</v>
      </c>
    </row>
    <row r="13" spans="1:97" x14ac:dyDescent="0.25">
      <c r="C13" s="46" t="str">
        <f>VLOOKUP(O13,'mã đối tượng'!$C:$F,4,0)</f>
        <v>B</v>
      </c>
      <c r="D13" s="30" t="s">
        <v>950</v>
      </c>
      <c r="E13" s="30" t="s">
        <v>24</v>
      </c>
      <c r="F13" s="57">
        <v>45891</v>
      </c>
      <c r="G13" s="57">
        <v>45891</v>
      </c>
      <c r="H13" s="3">
        <v>9105834920</v>
      </c>
      <c r="I13" s="57">
        <v>45891</v>
      </c>
      <c r="J13" s="46" t="s">
        <v>7704</v>
      </c>
      <c r="K13" s="58"/>
      <c r="L13" s="42" t="s">
        <v>25</v>
      </c>
      <c r="M13" s="46" t="str">
        <f>IFERROR(INDEX('Data (2)'!$H$2:$H$1733,MATCH(H13,'Data (2)'!$C$2:$C$1733,0),1),"")</f>
        <v>00039732</v>
      </c>
      <c r="N13" s="57">
        <v>45891</v>
      </c>
      <c r="O13" s="56" t="s">
        <v>1527</v>
      </c>
      <c r="S13" s="40" t="str">
        <f>IFERROR(INDEX('Sheet1 (2)'!$H$2:$H$900,MATCH(O13,'Sheet1 (2)'!$F$2:$F$900,0),1),"")</f>
        <v>WM+ QNH Cửa Tràng, Tiền An</v>
      </c>
      <c r="V13" s="40" t="s">
        <v>6532</v>
      </c>
      <c r="AB13" s="30"/>
      <c r="AC13" s="30"/>
      <c r="AE13" s="2">
        <v>4</v>
      </c>
      <c r="AG13" s="2">
        <v>46000</v>
      </c>
      <c r="AH13" s="45">
        <f t="shared" si="0"/>
        <v>184000</v>
      </c>
      <c r="AL13" s="35">
        <v>8</v>
      </c>
      <c r="AN13" s="33">
        <f t="shared" si="1"/>
        <v>14720</v>
      </c>
      <c r="AO13" s="36" t="s">
        <v>1856</v>
      </c>
      <c r="AQ13" s="37" t="s">
        <v>1857</v>
      </c>
      <c r="AR13" s="37" t="s">
        <v>1858</v>
      </c>
      <c r="AS13" s="37" t="s">
        <v>1859</v>
      </c>
    </row>
    <row r="14" spans="1:97" x14ac:dyDescent="0.25">
      <c r="C14" s="46" t="str">
        <f>VLOOKUP(O14,'mã đối tượng'!$C:$F,4,0)</f>
        <v>B</v>
      </c>
      <c r="D14" s="30" t="s">
        <v>950</v>
      </c>
      <c r="E14" s="30" t="s">
        <v>24</v>
      </c>
      <c r="F14" s="57">
        <v>45891</v>
      </c>
      <c r="G14" s="57">
        <v>45891</v>
      </c>
      <c r="H14" s="3">
        <v>9105834914</v>
      </c>
      <c r="I14" s="57">
        <v>45891</v>
      </c>
      <c r="J14" s="46" t="s">
        <v>7705</v>
      </c>
      <c r="K14" s="58"/>
      <c r="L14" s="42" t="s">
        <v>25</v>
      </c>
      <c r="M14" s="46" t="str">
        <f>IFERROR(INDEX('Data (2)'!$H$2:$H$1733,MATCH(H14,'Data (2)'!$C$2:$C$1733,0),1),"")</f>
        <v>00011968</v>
      </c>
      <c r="N14" s="57">
        <v>45891</v>
      </c>
      <c r="O14" s="56" t="s">
        <v>1568</v>
      </c>
      <c r="S14" s="40" t="str">
        <f>IFERROR(INDEX('Sheet1 (2)'!$H$2:$H$900,MATCH(O14,'Sheet1 (2)'!$F$2:$F$900,0),1),"")</f>
        <v>WM+ TBH Đồng Hòa, Thái Thụy</v>
      </c>
      <c r="V14" s="40" t="s">
        <v>4137</v>
      </c>
      <c r="AB14" s="30"/>
      <c r="AC14" s="30"/>
      <c r="AE14" s="2">
        <v>2</v>
      </c>
      <c r="AG14" s="2">
        <v>50182</v>
      </c>
      <c r="AH14" s="45">
        <f t="shared" si="0"/>
        <v>100364</v>
      </c>
      <c r="AL14" s="35">
        <v>8</v>
      </c>
      <c r="AN14" s="33">
        <f t="shared" si="1"/>
        <v>8029.12</v>
      </c>
      <c r="AO14" s="36" t="s">
        <v>1856</v>
      </c>
      <c r="AQ14" s="37" t="s">
        <v>1857</v>
      </c>
      <c r="AR14" s="37" t="s">
        <v>1858</v>
      </c>
      <c r="AS14" s="37" t="s">
        <v>1859</v>
      </c>
    </row>
    <row r="15" spans="1:97" x14ac:dyDescent="0.25">
      <c r="C15" s="46" t="str">
        <f>VLOOKUP(O15,'mã đối tượng'!$C:$F,4,0)</f>
        <v>B</v>
      </c>
      <c r="D15" s="30" t="s">
        <v>950</v>
      </c>
      <c r="E15" s="30" t="s">
        <v>24</v>
      </c>
      <c r="F15" s="57">
        <v>45891</v>
      </c>
      <c r="G15" s="57">
        <v>45891</v>
      </c>
      <c r="H15" s="3">
        <v>9105834968</v>
      </c>
      <c r="I15" s="57">
        <v>45891</v>
      </c>
      <c r="J15" s="46" t="s">
        <v>7706</v>
      </c>
      <c r="K15" s="58"/>
      <c r="L15" s="42" t="s">
        <v>25</v>
      </c>
      <c r="M15" s="46" t="str">
        <f>IFERROR(INDEX('Data (2)'!$H$2:$H$1733,MATCH(H15,'Data (2)'!$C$2:$C$1733,0),1),"")</f>
        <v>00011969</v>
      </c>
      <c r="N15" s="57">
        <v>45891</v>
      </c>
      <c r="O15" s="56" t="s">
        <v>1568</v>
      </c>
      <c r="S15" s="40" t="str">
        <f>IFERROR(INDEX('Sheet1 (2)'!$H$2:$H$900,MATCH(O15,'Sheet1 (2)'!$F$2:$F$900,0),1),"")</f>
        <v>WM+ TBH Đồng Hòa, Thái Thụy</v>
      </c>
      <c r="V15" s="40" t="s">
        <v>4137</v>
      </c>
      <c r="AB15" s="30"/>
      <c r="AC15" s="30"/>
      <c r="AE15" s="2">
        <v>1</v>
      </c>
      <c r="AG15" s="2">
        <v>50182</v>
      </c>
      <c r="AH15" s="45">
        <f t="shared" si="0"/>
        <v>50182</v>
      </c>
      <c r="AL15" s="35">
        <v>8</v>
      </c>
      <c r="AN15" s="33">
        <f t="shared" si="1"/>
        <v>4014.56</v>
      </c>
      <c r="AO15" s="36" t="s">
        <v>1856</v>
      </c>
      <c r="AQ15" s="37" t="s">
        <v>1857</v>
      </c>
      <c r="AR15" s="37" t="s">
        <v>1858</v>
      </c>
      <c r="AS15" s="37" t="s">
        <v>1859</v>
      </c>
    </row>
    <row r="16" spans="1:97" x14ac:dyDescent="0.25">
      <c r="C16" s="46" t="str">
        <f>VLOOKUP(O16,'mã đối tượng'!$C:$F,4,0)</f>
        <v>B</v>
      </c>
      <c r="D16" s="30" t="s">
        <v>950</v>
      </c>
      <c r="E16" s="30" t="s">
        <v>24</v>
      </c>
      <c r="F16" s="57">
        <v>45891</v>
      </c>
      <c r="G16" s="57">
        <v>45891</v>
      </c>
      <c r="H16" s="3">
        <v>9105834968</v>
      </c>
      <c r="I16" s="57">
        <v>45891</v>
      </c>
      <c r="J16" s="46" t="s">
        <v>7707</v>
      </c>
      <c r="K16" s="58"/>
      <c r="L16" s="42" t="s">
        <v>25</v>
      </c>
      <c r="M16" s="46" t="str">
        <f>IFERROR(INDEX('Data (2)'!$H$2:$H$1733,MATCH(H16,'Data (2)'!$C$2:$C$1733,0),1),"")</f>
        <v>00011969</v>
      </c>
      <c r="N16" s="57">
        <v>45891</v>
      </c>
      <c r="O16" s="56" t="s">
        <v>1568</v>
      </c>
      <c r="S16" s="40" t="str">
        <f>IFERROR(INDEX('Sheet1 (2)'!$H$2:$H$900,MATCH(O16,'Sheet1 (2)'!$F$2:$F$900,0),1),"")</f>
        <v>WM+ TBH Đồng Hòa, Thái Thụy</v>
      </c>
      <c r="V16" s="40" t="s">
        <v>4137</v>
      </c>
      <c r="AB16" s="30"/>
      <c r="AC16" s="30"/>
      <c r="AE16" s="2">
        <v>10</v>
      </c>
      <c r="AG16" s="2">
        <v>46000</v>
      </c>
      <c r="AH16" s="45">
        <f t="shared" si="0"/>
        <v>460000</v>
      </c>
      <c r="AL16" s="35">
        <v>8</v>
      </c>
      <c r="AN16" s="33">
        <f t="shared" si="1"/>
        <v>36800</v>
      </c>
      <c r="AO16" s="36" t="s">
        <v>1856</v>
      </c>
      <c r="AQ16" s="37" t="s">
        <v>1857</v>
      </c>
      <c r="AR16" s="37" t="s">
        <v>1858</v>
      </c>
      <c r="AS16" s="37" t="s">
        <v>1859</v>
      </c>
    </row>
    <row r="17" spans="3:45" x14ac:dyDescent="0.25">
      <c r="C17" s="46" t="str">
        <f>VLOOKUP(O17,'mã đối tượng'!$C:$F,4,0)</f>
        <v>B</v>
      </c>
      <c r="D17" s="30" t="s">
        <v>950</v>
      </c>
      <c r="E17" s="30" t="s">
        <v>24</v>
      </c>
      <c r="F17" s="57">
        <v>45891</v>
      </c>
      <c r="G17" s="57">
        <v>45891</v>
      </c>
      <c r="H17" s="3">
        <v>9105834988</v>
      </c>
      <c r="I17" s="57">
        <v>45891</v>
      </c>
      <c r="J17" s="46" t="s">
        <v>7708</v>
      </c>
      <c r="K17" s="58"/>
      <c r="L17" s="42" t="s">
        <v>25</v>
      </c>
      <c r="M17" s="46" t="str">
        <f>IFERROR(INDEX('Data (2)'!$H$2:$H$1733,MATCH(H17,'Data (2)'!$C$2:$C$1733,0),1),"")</f>
        <v>00030241</v>
      </c>
      <c r="N17" s="57">
        <v>45891</v>
      </c>
      <c r="O17" s="56" t="s">
        <v>1561</v>
      </c>
      <c r="S17" s="40" t="str">
        <f>IFERROR(INDEX('Sheet1 (2)'!$H$2:$H$900,MATCH(O17,'Sheet1 (2)'!$F$2:$F$900,0),1),"")</f>
        <v>WM+ HPG Thôn Giữa, X. Quảng Thanh</v>
      </c>
      <c r="V17" s="40" t="s">
        <v>6545</v>
      </c>
      <c r="AB17" s="30"/>
      <c r="AC17" s="30"/>
      <c r="AE17" s="2">
        <v>6</v>
      </c>
      <c r="AG17" s="2">
        <v>55595</v>
      </c>
      <c r="AH17" s="45">
        <f t="shared" si="0"/>
        <v>333570</v>
      </c>
      <c r="AL17" s="35">
        <v>8</v>
      </c>
      <c r="AN17" s="33">
        <f t="shared" si="1"/>
        <v>26685.600000000002</v>
      </c>
      <c r="AO17" s="36" t="s">
        <v>1856</v>
      </c>
      <c r="AQ17" s="37" t="s">
        <v>1857</v>
      </c>
      <c r="AR17" s="37" t="s">
        <v>1858</v>
      </c>
      <c r="AS17" s="37" t="s">
        <v>1859</v>
      </c>
    </row>
    <row r="18" spans="3:45" x14ac:dyDescent="0.25">
      <c r="C18" s="46" t="str">
        <f>VLOOKUP(O18,'mã đối tượng'!$C:$F,4,0)</f>
        <v>B</v>
      </c>
      <c r="D18" s="30" t="s">
        <v>950</v>
      </c>
      <c r="E18" s="30" t="s">
        <v>24</v>
      </c>
      <c r="F18" s="57">
        <v>45891</v>
      </c>
      <c r="G18" s="57">
        <v>45891</v>
      </c>
      <c r="H18" s="3">
        <v>9105834992</v>
      </c>
      <c r="I18" s="57">
        <v>45891</v>
      </c>
      <c r="J18" s="46" t="s">
        <v>7709</v>
      </c>
      <c r="K18" s="58"/>
      <c r="L18" s="42" t="s">
        <v>25</v>
      </c>
      <c r="M18" s="46" t="str">
        <f>IFERROR(INDEX('Data (2)'!$H$2:$H$1733,MATCH(H18,'Data (2)'!$C$2:$C$1733,0),1),"")</f>
        <v>00409157</v>
      </c>
      <c r="N18" s="57">
        <v>45891</v>
      </c>
      <c r="O18" s="56" t="s">
        <v>1548</v>
      </c>
      <c r="S18" s="40" t="str">
        <f>IFERROR(INDEX('Sheet1 (2)'!$H$2:$H$900,MATCH(O18,'Sheet1 (2)'!$F$2:$F$900,0),1),"")</f>
        <v>WM HNI Trương Định</v>
      </c>
      <c r="V18" s="40" t="s">
        <v>3972</v>
      </c>
      <c r="AB18" s="30"/>
      <c r="AC18" s="30"/>
      <c r="AE18" s="2">
        <v>2</v>
      </c>
      <c r="AG18" s="2">
        <v>111058</v>
      </c>
      <c r="AH18" s="45">
        <f t="shared" si="0"/>
        <v>222116</v>
      </c>
      <c r="AL18" s="35">
        <v>8</v>
      </c>
      <c r="AN18" s="33">
        <f t="shared" si="1"/>
        <v>17769.28</v>
      </c>
      <c r="AO18" s="36" t="s">
        <v>1856</v>
      </c>
      <c r="AQ18" s="37" t="s">
        <v>1857</v>
      </c>
      <c r="AR18" s="37" t="s">
        <v>1858</v>
      </c>
      <c r="AS18" s="37" t="s">
        <v>1859</v>
      </c>
    </row>
    <row r="19" spans="3:45" x14ac:dyDescent="0.25">
      <c r="C19" s="46" t="str">
        <f>VLOOKUP(O19,'mã đối tượng'!$C:$F,4,0)</f>
        <v>B</v>
      </c>
      <c r="D19" s="30" t="s">
        <v>950</v>
      </c>
      <c r="E19" s="30" t="s">
        <v>24</v>
      </c>
      <c r="F19" s="57">
        <v>45891</v>
      </c>
      <c r="G19" s="57">
        <v>45891</v>
      </c>
      <c r="H19" s="3">
        <v>9105835045</v>
      </c>
      <c r="I19" s="57">
        <v>45891</v>
      </c>
      <c r="J19" s="46" t="s">
        <v>7710</v>
      </c>
      <c r="K19" s="58"/>
      <c r="L19" s="42" t="s">
        <v>25</v>
      </c>
      <c r="M19" s="46" t="str">
        <f>IFERROR(INDEX('Data (2)'!$H$2:$H$1733,MATCH(H19,'Data (2)'!$C$2:$C$1733,0),1),"")</f>
        <v>00030243</v>
      </c>
      <c r="N19" s="57">
        <v>45891</v>
      </c>
      <c r="O19" s="56" t="s">
        <v>1561</v>
      </c>
      <c r="S19" s="40" t="str">
        <f>IFERROR(INDEX('Sheet1 (2)'!$H$2:$H$900,MATCH(O19,'Sheet1 (2)'!$F$2:$F$900,0),1),"")</f>
        <v>WM+ HPG Thôn Giữa, X. Quảng Thanh</v>
      </c>
      <c r="V19" s="40" t="s">
        <v>6545</v>
      </c>
      <c r="AB19" s="30"/>
      <c r="AC19" s="30"/>
      <c r="AE19" s="2">
        <v>1</v>
      </c>
      <c r="AG19" s="2">
        <v>55595</v>
      </c>
      <c r="AH19" s="45">
        <f t="shared" si="0"/>
        <v>55595</v>
      </c>
      <c r="AL19" s="35">
        <v>8</v>
      </c>
      <c r="AN19" s="33">
        <f t="shared" si="1"/>
        <v>4447.6000000000004</v>
      </c>
      <c r="AO19" s="36" t="s">
        <v>1856</v>
      </c>
      <c r="AQ19" s="37" t="s">
        <v>1857</v>
      </c>
      <c r="AR19" s="37" t="s">
        <v>1858</v>
      </c>
      <c r="AS19" s="37" t="s">
        <v>1859</v>
      </c>
    </row>
    <row r="20" spans="3:45" x14ac:dyDescent="0.25">
      <c r="C20" s="46" t="str">
        <f>VLOOKUP(O20,'mã đối tượng'!$C:$F,4,0)</f>
        <v>B</v>
      </c>
      <c r="D20" s="30" t="s">
        <v>950</v>
      </c>
      <c r="E20" s="30" t="s">
        <v>24</v>
      </c>
      <c r="F20" s="57">
        <v>45891</v>
      </c>
      <c r="G20" s="57">
        <v>45891</v>
      </c>
      <c r="H20" s="3">
        <v>9105835045</v>
      </c>
      <c r="I20" s="57">
        <v>45891</v>
      </c>
      <c r="J20" s="46" t="s">
        <v>7711</v>
      </c>
      <c r="K20" s="58"/>
      <c r="L20" s="42" t="s">
        <v>25</v>
      </c>
      <c r="M20" s="46" t="str">
        <f>IFERROR(INDEX('Data (2)'!$H$2:$H$1733,MATCH(H20,'Data (2)'!$C$2:$C$1733,0),1),"")</f>
        <v>00030243</v>
      </c>
      <c r="N20" s="57">
        <v>45891</v>
      </c>
      <c r="O20" s="56" t="s">
        <v>1561</v>
      </c>
      <c r="S20" s="40" t="str">
        <f>IFERROR(INDEX('Sheet1 (2)'!$H$2:$H$900,MATCH(O20,'Sheet1 (2)'!$F$2:$F$900,0),1),"")</f>
        <v>WM+ HPG Thôn Giữa, X. Quảng Thanh</v>
      </c>
      <c r="V20" s="40" t="s">
        <v>6545</v>
      </c>
      <c r="AB20" s="30"/>
      <c r="AC20" s="30"/>
      <c r="AE20" s="2">
        <v>1</v>
      </c>
      <c r="AG20" s="2">
        <v>50182</v>
      </c>
      <c r="AH20" s="45">
        <f t="shared" si="0"/>
        <v>50182</v>
      </c>
      <c r="AL20" s="35">
        <v>8</v>
      </c>
      <c r="AN20" s="33">
        <f t="shared" si="1"/>
        <v>4014.56</v>
      </c>
      <c r="AO20" s="36" t="s">
        <v>1856</v>
      </c>
      <c r="AQ20" s="37" t="s">
        <v>1857</v>
      </c>
      <c r="AR20" s="37" t="s">
        <v>1858</v>
      </c>
      <c r="AS20" s="37" t="s">
        <v>1859</v>
      </c>
    </row>
    <row r="21" spans="3:45" x14ac:dyDescent="0.25">
      <c r="C21" s="46" t="str">
        <f>VLOOKUP(O21,'mã đối tượng'!$C:$F,4,0)</f>
        <v>B</v>
      </c>
      <c r="D21" s="30" t="s">
        <v>950</v>
      </c>
      <c r="E21" s="30" t="s">
        <v>24</v>
      </c>
      <c r="F21" s="57">
        <v>45891</v>
      </c>
      <c r="G21" s="57">
        <v>45891</v>
      </c>
      <c r="H21" s="3">
        <v>9105835082</v>
      </c>
      <c r="I21" s="57">
        <v>45891</v>
      </c>
      <c r="J21" s="46" t="s">
        <v>7712</v>
      </c>
      <c r="K21" s="58"/>
      <c r="L21" s="42" t="s">
        <v>25</v>
      </c>
      <c r="M21" s="46" t="str">
        <f>IFERROR(INDEX('Data (2)'!$H$2:$H$1733,MATCH(H21,'Data (2)'!$C$2:$C$1733,0),1),"")</f>
        <v>00031997</v>
      </c>
      <c r="N21" s="57">
        <v>45891</v>
      </c>
      <c r="O21" s="56" t="s">
        <v>1544</v>
      </c>
      <c r="S21" s="40" t="str">
        <f>IFERROR(INDEX('Sheet1 (2)'!$H$2:$H$900,MATCH(O21,'Sheet1 (2)'!$F$2:$F$900,0),1),"")</f>
        <v>WM+ NAN Khối 7, TT Cầu Giát</v>
      </c>
      <c r="V21" s="40" t="s">
        <v>2769</v>
      </c>
      <c r="AB21" s="30"/>
      <c r="AC21" s="30"/>
      <c r="AE21" s="2">
        <v>1</v>
      </c>
      <c r="AG21" s="2">
        <v>50182</v>
      </c>
      <c r="AH21" s="45">
        <f t="shared" si="0"/>
        <v>50182</v>
      </c>
      <c r="AL21" s="35">
        <v>8</v>
      </c>
      <c r="AN21" s="33">
        <f t="shared" si="1"/>
        <v>4014.56</v>
      </c>
      <c r="AO21" s="36" t="s">
        <v>1856</v>
      </c>
      <c r="AQ21" s="37" t="s">
        <v>1857</v>
      </c>
      <c r="AR21" s="37" t="s">
        <v>1858</v>
      </c>
      <c r="AS21" s="37" t="s">
        <v>1859</v>
      </c>
    </row>
    <row r="22" spans="3:45" x14ac:dyDescent="0.25">
      <c r="C22" s="46" t="str">
        <f>VLOOKUP(O22,'mã đối tượng'!$C:$F,4,0)</f>
        <v>B</v>
      </c>
      <c r="D22" s="30" t="s">
        <v>950</v>
      </c>
      <c r="E22" s="30" t="s">
        <v>24</v>
      </c>
      <c r="F22" s="57">
        <v>45891</v>
      </c>
      <c r="G22" s="57">
        <v>45891</v>
      </c>
      <c r="H22" s="3">
        <v>9105835082</v>
      </c>
      <c r="I22" s="57">
        <v>45891</v>
      </c>
      <c r="J22" s="46" t="s">
        <v>7713</v>
      </c>
      <c r="K22" s="58"/>
      <c r="L22" s="42" t="s">
        <v>25</v>
      </c>
      <c r="M22" s="46" t="str">
        <f>IFERROR(INDEX('Data (2)'!$H$2:$H$1733,MATCH(H22,'Data (2)'!$C$2:$C$1733,0),1),"")</f>
        <v>00031997</v>
      </c>
      <c r="N22" s="57">
        <v>45891</v>
      </c>
      <c r="O22" s="56" t="s">
        <v>1544</v>
      </c>
      <c r="S22" s="40" t="str">
        <f>IFERROR(INDEX('Sheet1 (2)'!$H$2:$H$900,MATCH(O22,'Sheet1 (2)'!$F$2:$F$900,0),1),"")</f>
        <v>WM+ NAN Khối 7, TT Cầu Giát</v>
      </c>
      <c r="V22" s="40" t="s">
        <v>2769</v>
      </c>
      <c r="AB22" s="30"/>
      <c r="AC22" s="30"/>
      <c r="AE22" s="2">
        <v>2</v>
      </c>
      <c r="AG22" s="2">
        <v>46000</v>
      </c>
      <c r="AH22" s="45">
        <f t="shared" si="0"/>
        <v>92000</v>
      </c>
      <c r="AL22" s="35">
        <v>8</v>
      </c>
      <c r="AN22" s="33">
        <f t="shared" si="1"/>
        <v>7360</v>
      </c>
      <c r="AO22" s="36" t="s">
        <v>1856</v>
      </c>
      <c r="AQ22" s="37" t="s">
        <v>1857</v>
      </c>
      <c r="AR22" s="37" t="s">
        <v>1858</v>
      </c>
      <c r="AS22" s="37" t="s">
        <v>1859</v>
      </c>
    </row>
    <row r="23" spans="3:45" x14ac:dyDescent="0.25">
      <c r="C23" s="46" t="str">
        <f>VLOOKUP(O23,'mã đối tượng'!$C:$F,4,0)</f>
        <v>N</v>
      </c>
      <c r="D23" s="30" t="s">
        <v>950</v>
      </c>
      <c r="E23" s="30" t="s">
        <v>24</v>
      </c>
      <c r="F23" s="57">
        <v>45891</v>
      </c>
      <c r="G23" s="57">
        <v>45891</v>
      </c>
      <c r="H23" s="3">
        <v>9105835161</v>
      </c>
      <c r="I23" s="57">
        <v>45891</v>
      </c>
      <c r="J23" s="46" t="s">
        <v>7714</v>
      </c>
      <c r="K23" s="58"/>
      <c r="L23" s="42" t="s">
        <v>25</v>
      </c>
      <c r="M23" s="46" t="str">
        <f>IFERROR(INDEX('Data (2)'!$H$2:$H$1733,MATCH(H23,'Data (2)'!$C$2:$C$1733,0),1),"")</f>
        <v>00021742</v>
      </c>
      <c r="N23" s="57">
        <v>45891</v>
      </c>
      <c r="O23" s="56" t="s">
        <v>1558</v>
      </c>
      <c r="S23" s="40" t="str">
        <f>IFERROR(INDEX('Sheet1 (2)'!$H$2:$H$900,MATCH(O23,'Sheet1 (2)'!$F$2:$F$900,0),1),"")</f>
        <v>WM CTO Ninh Kiều</v>
      </c>
      <c r="V23" s="40" t="s">
        <v>4571</v>
      </c>
      <c r="AB23" s="30"/>
      <c r="AC23" s="30"/>
      <c r="AE23" s="2">
        <v>3</v>
      </c>
      <c r="AG23" s="2">
        <v>111606</v>
      </c>
      <c r="AH23" s="45">
        <f t="shared" si="0"/>
        <v>334818</v>
      </c>
      <c r="AL23" s="35">
        <v>8</v>
      </c>
      <c r="AN23" s="33">
        <f t="shared" si="1"/>
        <v>26785.440000000002</v>
      </c>
      <c r="AO23" s="36" t="s">
        <v>1856</v>
      </c>
      <c r="AQ23" s="37" t="s">
        <v>1857</v>
      </c>
      <c r="AR23" s="37" t="s">
        <v>1858</v>
      </c>
      <c r="AS23" s="37" t="s">
        <v>1859</v>
      </c>
    </row>
    <row r="24" spans="3:45" x14ac:dyDescent="0.25">
      <c r="C24" s="46" t="str">
        <f>VLOOKUP(O24,'mã đối tượng'!$C:$F,4,0)</f>
        <v>B</v>
      </c>
      <c r="D24" s="30" t="s">
        <v>950</v>
      </c>
      <c r="E24" s="30" t="s">
        <v>24</v>
      </c>
      <c r="F24" s="57">
        <v>45891</v>
      </c>
      <c r="G24" s="57">
        <v>45891</v>
      </c>
      <c r="H24" s="3">
        <v>9105835223</v>
      </c>
      <c r="I24" s="57">
        <v>45891</v>
      </c>
      <c r="J24" s="46" t="s">
        <v>7715</v>
      </c>
      <c r="K24" s="58"/>
      <c r="L24" s="42" t="s">
        <v>25</v>
      </c>
      <c r="M24" s="46" t="str">
        <f>IFERROR(INDEX('Data (2)'!$H$2:$H$1733,MATCH(H24,'Data (2)'!$C$2:$C$1733,0),1),"")</f>
        <v>00409233</v>
      </c>
      <c r="N24" s="57">
        <v>45891</v>
      </c>
      <c r="O24" s="56" t="s">
        <v>1548</v>
      </c>
      <c r="S24" s="40" t="str">
        <f>IFERROR(INDEX('Sheet1 (2)'!$H$2:$H$900,MATCH(O24,'Sheet1 (2)'!$F$2:$F$900,0),1),"")</f>
        <v>WM HNI Trương Định</v>
      </c>
      <c r="V24" s="40" t="s">
        <v>3972</v>
      </c>
      <c r="AB24" s="30"/>
      <c r="AC24" s="30"/>
      <c r="AE24" s="2">
        <v>1</v>
      </c>
      <c r="AG24" s="2">
        <v>111058</v>
      </c>
      <c r="AH24" s="45">
        <f t="shared" si="0"/>
        <v>111058</v>
      </c>
      <c r="AL24" s="35">
        <v>8</v>
      </c>
      <c r="AN24" s="33">
        <f t="shared" si="1"/>
        <v>8884.64</v>
      </c>
      <c r="AO24" s="36" t="s">
        <v>1856</v>
      </c>
      <c r="AQ24" s="37" t="s">
        <v>1857</v>
      </c>
      <c r="AR24" s="37" t="s">
        <v>1858</v>
      </c>
      <c r="AS24" s="37" t="s">
        <v>1859</v>
      </c>
    </row>
    <row r="25" spans="3:45" x14ac:dyDescent="0.25">
      <c r="C25" s="46" t="str">
        <f>VLOOKUP(O25,'mã đối tượng'!$C:$F,4,0)</f>
        <v>B</v>
      </c>
      <c r="D25" s="30" t="s">
        <v>950</v>
      </c>
      <c r="E25" s="30" t="s">
        <v>24</v>
      </c>
      <c r="F25" s="57">
        <v>45891</v>
      </c>
      <c r="G25" s="57">
        <v>45891</v>
      </c>
      <c r="H25" s="3">
        <v>9105835223</v>
      </c>
      <c r="I25" s="57">
        <v>45891</v>
      </c>
      <c r="J25" s="46" t="s">
        <v>7716</v>
      </c>
      <c r="K25" s="58"/>
      <c r="L25" s="42" t="s">
        <v>25</v>
      </c>
      <c r="M25" s="46" t="str">
        <f>IFERROR(INDEX('Data (2)'!$H$2:$H$1733,MATCH(H25,'Data (2)'!$C$2:$C$1733,0),1),"")</f>
        <v>00409233</v>
      </c>
      <c r="N25" s="57">
        <v>45891</v>
      </c>
      <c r="O25" s="56" t="s">
        <v>1548</v>
      </c>
      <c r="S25" s="40" t="str">
        <f>IFERROR(INDEX('Sheet1 (2)'!$H$2:$H$900,MATCH(O25,'Sheet1 (2)'!$F$2:$F$900,0),1),"")</f>
        <v>WM HNI Trương Định</v>
      </c>
      <c r="V25" s="40" t="s">
        <v>3972</v>
      </c>
      <c r="AB25" s="30"/>
      <c r="AC25" s="30"/>
      <c r="AE25" s="2">
        <v>1</v>
      </c>
      <c r="AG25" s="2">
        <v>55595</v>
      </c>
      <c r="AH25" s="45">
        <f t="shared" si="0"/>
        <v>55595</v>
      </c>
      <c r="AL25" s="35">
        <v>8</v>
      </c>
      <c r="AN25" s="33">
        <f t="shared" si="1"/>
        <v>4447.6000000000004</v>
      </c>
      <c r="AO25" s="36" t="s">
        <v>1856</v>
      </c>
      <c r="AQ25" s="37" t="s">
        <v>1857</v>
      </c>
      <c r="AR25" s="37" t="s">
        <v>1858</v>
      </c>
      <c r="AS25" s="37" t="s">
        <v>1859</v>
      </c>
    </row>
    <row r="26" spans="3:45" x14ac:dyDescent="0.25">
      <c r="C26" s="46" t="str">
        <f>VLOOKUP(O26,'mã đối tượng'!$C:$F,4,0)</f>
        <v>B</v>
      </c>
      <c r="D26" s="30" t="s">
        <v>950</v>
      </c>
      <c r="E26" s="30" t="s">
        <v>24</v>
      </c>
      <c r="F26" s="57">
        <v>45891</v>
      </c>
      <c r="G26" s="57">
        <v>45891</v>
      </c>
      <c r="H26" s="3">
        <v>9105835223</v>
      </c>
      <c r="I26" s="57">
        <v>45891</v>
      </c>
      <c r="J26" s="46" t="s">
        <v>7717</v>
      </c>
      <c r="K26" s="58"/>
      <c r="L26" s="42" t="s">
        <v>25</v>
      </c>
      <c r="M26" s="46" t="str">
        <f>IFERROR(INDEX('Data (2)'!$H$2:$H$1733,MATCH(H26,'Data (2)'!$C$2:$C$1733,0),1),"")</f>
        <v>00409233</v>
      </c>
      <c r="N26" s="57">
        <v>45891</v>
      </c>
      <c r="O26" s="56" t="s">
        <v>1548</v>
      </c>
      <c r="S26" s="40" t="str">
        <f>IFERROR(INDEX('Sheet1 (2)'!$H$2:$H$900,MATCH(O26,'Sheet1 (2)'!$F$2:$F$900,0),1),"")</f>
        <v>WM HNI Trương Định</v>
      </c>
      <c r="V26" s="40" t="s">
        <v>3972</v>
      </c>
      <c r="AB26" s="30"/>
      <c r="AC26" s="30"/>
      <c r="AE26" s="2">
        <v>2</v>
      </c>
      <c r="AG26" s="2">
        <v>74250</v>
      </c>
      <c r="AH26" s="45">
        <f t="shared" si="0"/>
        <v>148500</v>
      </c>
      <c r="AL26" s="35">
        <v>8</v>
      </c>
      <c r="AN26" s="33">
        <f t="shared" si="1"/>
        <v>11880</v>
      </c>
      <c r="AO26" s="36" t="s">
        <v>1856</v>
      </c>
      <c r="AQ26" s="37" t="s">
        <v>1857</v>
      </c>
      <c r="AR26" s="37" t="s">
        <v>1858</v>
      </c>
      <c r="AS26" s="37" t="s">
        <v>1859</v>
      </c>
    </row>
    <row r="27" spans="3:45" x14ac:dyDescent="0.25">
      <c r="C27" s="46" t="str">
        <f>VLOOKUP(O27,'mã đối tượng'!$C:$F,4,0)</f>
        <v>B</v>
      </c>
      <c r="D27" s="30" t="s">
        <v>950</v>
      </c>
      <c r="E27" s="30" t="s">
        <v>24</v>
      </c>
      <c r="F27" s="57">
        <v>45891</v>
      </c>
      <c r="G27" s="57">
        <v>45891</v>
      </c>
      <c r="H27" s="3">
        <v>9105835223</v>
      </c>
      <c r="I27" s="57">
        <v>45891</v>
      </c>
      <c r="J27" s="46" t="s">
        <v>7718</v>
      </c>
      <c r="K27" s="58"/>
      <c r="L27" s="42" t="s">
        <v>25</v>
      </c>
      <c r="M27" s="46" t="str">
        <f>IFERROR(INDEX('Data (2)'!$H$2:$H$1733,MATCH(H27,'Data (2)'!$C$2:$C$1733,0),1),"")</f>
        <v>00409233</v>
      </c>
      <c r="N27" s="57">
        <v>45891</v>
      </c>
      <c r="O27" s="56" t="s">
        <v>1548</v>
      </c>
      <c r="S27" s="40" t="str">
        <f>IFERROR(INDEX('Sheet1 (2)'!$H$2:$H$900,MATCH(O27,'Sheet1 (2)'!$F$2:$F$900,0),1),"")</f>
        <v>WM HNI Trương Định</v>
      </c>
      <c r="V27" s="40" t="s">
        <v>3972</v>
      </c>
      <c r="AB27" s="30"/>
      <c r="AC27" s="30"/>
      <c r="AE27" s="2">
        <v>1</v>
      </c>
      <c r="AG27" s="2">
        <v>46000</v>
      </c>
      <c r="AH27" s="45">
        <f t="shared" si="0"/>
        <v>46000</v>
      </c>
      <c r="AL27" s="35">
        <v>8</v>
      </c>
      <c r="AN27" s="33">
        <f t="shared" si="1"/>
        <v>3680</v>
      </c>
      <c r="AO27" s="36" t="s">
        <v>1856</v>
      </c>
      <c r="AQ27" s="37" t="s">
        <v>1857</v>
      </c>
      <c r="AR27" s="37" t="s">
        <v>1858</v>
      </c>
      <c r="AS27" s="37" t="s">
        <v>1859</v>
      </c>
    </row>
    <row r="28" spans="3:45" x14ac:dyDescent="0.25">
      <c r="C28" s="46" t="str">
        <f>VLOOKUP(O28,'mã đối tượng'!$C:$F,4,0)</f>
        <v>N</v>
      </c>
      <c r="D28" s="30" t="s">
        <v>950</v>
      </c>
      <c r="E28" s="30" t="s">
        <v>24</v>
      </c>
      <c r="F28" s="57">
        <v>45891</v>
      </c>
      <c r="G28" s="57">
        <v>45891</v>
      </c>
      <c r="H28" s="3">
        <v>9105835269</v>
      </c>
      <c r="I28" s="57">
        <v>45891</v>
      </c>
      <c r="J28" s="46" t="s">
        <v>7719</v>
      </c>
      <c r="K28" s="58"/>
      <c r="L28" s="42" t="s">
        <v>25</v>
      </c>
      <c r="M28" s="46" t="str">
        <f>IFERROR(INDEX('Data (2)'!$H$2:$H$1733,MATCH(H28,'Data (2)'!$C$2:$C$1733,0),1),"")</f>
        <v>00133961</v>
      </c>
      <c r="N28" s="57">
        <v>45891</v>
      </c>
      <c r="O28" s="56" t="s">
        <v>1534</v>
      </c>
      <c r="S28" s="40" t="str">
        <f>IFERROR(INDEX('Sheet1 (2)'!$H$2:$H$900,MATCH(O28,'Sheet1 (2)'!$F$2:$F$900,0),1),"")</f>
        <v>WM+HCM 01.04 Chung cư Pegasuite</v>
      </c>
      <c r="V28" s="40" t="s">
        <v>6576</v>
      </c>
      <c r="AB28" s="30"/>
      <c r="AC28" s="30"/>
      <c r="AE28" s="2">
        <v>1</v>
      </c>
      <c r="AG28" s="2">
        <v>73431</v>
      </c>
      <c r="AH28" s="45">
        <f t="shared" si="0"/>
        <v>73431</v>
      </c>
      <c r="AL28" s="35">
        <v>8</v>
      </c>
      <c r="AN28" s="33">
        <f t="shared" si="1"/>
        <v>5874.4800000000005</v>
      </c>
      <c r="AO28" s="36" t="s">
        <v>1856</v>
      </c>
      <c r="AQ28" s="37" t="s">
        <v>1857</v>
      </c>
      <c r="AR28" s="37" t="s">
        <v>1858</v>
      </c>
      <c r="AS28" s="37" t="s">
        <v>1859</v>
      </c>
    </row>
    <row r="29" spans="3:45" x14ac:dyDescent="0.25">
      <c r="C29" s="46" t="str">
        <f>VLOOKUP(O29,'mã đối tượng'!$C:$F,4,0)</f>
        <v>N</v>
      </c>
      <c r="D29" s="30" t="s">
        <v>950</v>
      </c>
      <c r="E29" s="30" t="s">
        <v>24</v>
      </c>
      <c r="F29" s="57">
        <v>45891</v>
      </c>
      <c r="G29" s="57">
        <v>45891</v>
      </c>
      <c r="H29" s="3">
        <v>9105835269</v>
      </c>
      <c r="I29" s="57">
        <v>45891</v>
      </c>
      <c r="J29" s="46" t="s">
        <v>7720</v>
      </c>
      <c r="K29" s="58"/>
      <c r="L29" s="42" t="s">
        <v>25</v>
      </c>
      <c r="M29" s="46" t="str">
        <f>IFERROR(INDEX('Data (2)'!$H$2:$H$1733,MATCH(H29,'Data (2)'!$C$2:$C$1733,0),1),"")</f>
        <v>00133961</v>
      </c>
      <c r="N29" s="57">
        <v>45891</v>
      </c>
      <c r="O29" s="56" t="s">
        <v>1534</v>
      </c>
      <c r="S29" s="40" t="str">
        <f>IFERROR(INDEX('Sheet1 (2)'!$H$2:$H$900,MATCH(O29,'Sheet1 (2)'!$F$2:$F$900,0),1),"")</f>
        <v>WM+HCM 01.04 Chung cư Pegasuite</v>
      </c>
      <c r="V29" s="40" t="s">
        <v>6576</v>
      </c>
      <c r="AB29" s="30"/>
      <c r="AC29" s="30"/>
      <c r="AE29" s="2">
        <v>1</v>
      </c>
      <c r="AG29" s="2">
        <v>111058</v>
      </c>
      <c r="AH29" s="45">
        <f t="shared" si="0"/>
        <v>111058</v>
      </c>
      <c r="AL29" s="35">
        <v>8</v>
      </c>
      <c r="AN29" s="33">
        <f t="shared" si="1"/>
        <v>8884.64</v>
      </c>
      <c r="AO29" s="36" t="s">
        <v>1856</v>
      </c>
      <c r="AQ29" s="37" t="s">
        <v>1857</v>
      </c>
      <c r="AR29" s="37" t="s">
        <v>1858</v>
      </c>
      <c r="AS29" s="37" t="s">
        <v>1859</v>
      </c>
    </row>
    <row r="30" spans="3:45" x14ac:dyDescent="0.25">
      <c r="C30" s="46" t="str">
        <f>VLOOKUP(O30,'mã đối tượng'!$C:$F,4,0)</f>
        <v>N</v>
      </c>
      <c r="D30" s="30" t="s">
        <v>950</v>
      </c>
      <c r="E30" s="30" t="s">
        <v>24</v>
      </c>
      <c r="F30" s="57">
        <v>45891</v>
      </c>
      <c r="G30" s="57">
        <v>45891</v>
      </c>
      <c r="H30" s="3">
        <v>9105835269</v>
      </c>
      <c r="I30" s="57">
        <v>45891</v>
      </c>
      <c r="J30" s="46" t="s">
        <v>7721</v>
      </c>
      <c r="K30" s="58"/>
      <c r="L30" s="42" t="s">
        <v>25</v>
      </c>
      <c r="M30" s="46" t="str">
        <f>IFERROR(INDEX('Data (2)'!$H$2:$H$1733,MATCH(H30,'Data (2)'!$C$2:$C$1733,0),1),"")</f>
        <v>00133961</v>
      </c>
      <c r="N30" s="57">
        <v>45891</v>
      </c>
      <c r="O30" s="56" t="s">
        <v>1534</v>
      </c>
      <c r="S30" s="40" t="str">
        <f>IFERROR(INDEX('Sheet1 (2)'!$H$2:$H$900,MATCH(O30,'Sheet1 (2)'!$F$2:$F$900,0),1),"")</f>
        <v>WM+HCM 01.04 Chung cư Pegasuite</v>
      </c>
      <c r="V30" s="40" t="s">
        <v>6576</v>
      </c>
      <c r="AB30" s="30"/>
      <c r="AC30" s="30"/>
      <c r="AE30" s="2">
        <v>3</v>
      </c>
      <c r="AG30" s="2">
        <v>55595</v>
      </c>
      <c r="AH30" s="45">
        <f t="shared" si="0"/>
        <v>166785</v>
      </c>
      <c r="AL30" s="35">
        <v>8</v>
      </c>
      <c r="AN30" s="33">
        <f t="shared" si="1"/>
        <v>13342.800000000001</v>
      </c>
      <c r="AO30" s="36" t="s">
        <v>1856</v>
      </c>
      <c r="AQ30" s="37" t="s">
        <v>1857</v>
      </c>
      <c r="AR30" s="37" t="s">
        <v>1858</v>
      </c>
      <c r="AS30" s="37" t="s">
        <v>1859</v>
      </c>
    </row>
    <row r="31" spans="3:45" x14ac:dyDescent="0.25">
      <c r="C31" s="46" t="str">
        <f>VLOOKUP(O31,'mã đối tượng'!$C:$F,4,0)</f>
        <v>N</v>
      </c>
      <c r="D31" s="30" t="s">
        <v>950</v>
      </c>
      <c r="E31" s="30" t="s">
        <v>24</v>
      </c>
      <c r="F31" s="57">
        <v>45891</v>
      </c>
      <c r="G31" s="57">
        <v>45891</v>
      </c>
      <c r="H31" s="3">
        <v>9105835269</v>
      </c>
      <c r="I31" s="57">
        <v>45891</v>
      </c>
      <c r="J31" s="46" t="s">
        <v>7722</v>
      </c>
      <c r="K31" s="58"/>
      <c r="L31" s="42" t="s">
        <v>25</v>
      </c>
      <c r="M31" s="46" t="str">
        <f>IFERROR(INDEX('Data (2)'!$H$2:$H$1733,MATCH(H31,'Data (2)'!$C$2:$C$1733,0),1),"")</f>
        <v>00133961</v>
      </c>
      <c r="N31" s="57">
        <v>45891</v>
      </c>
      <c r="O31" s="56" t="s">
        <v>1534</v>
      </c>
      <c r="S31" s="40" t="str">
        <f>IFERROR(INDEX('Sheet1 (2)'!$H$2:$H$900,MATCH(O31,'Sheet1 (2)'!$F$2:$F$900,0),1),"")</f>
        <v>WM+HCM 01.04 Chung cư Pegasuite</v>
      </c>
      <c r="V31" s="40" t="s">
        <v>6576</v>
      </c>
      <c r="AB31" s="30"/>
      <c r="AC31" s="30"/>
      <c r="AE31" s="2">
        <v>1</v>
      </c>
      <c r="AG31" s="2">
        <v>70950</v>
      </c>
      <c r="AH31" s="45">
        <f t="shared" si="0"/>
        <v>70950</v>
      </c>
      <c r="AL31" s="35">
        <v>8</v>
      </c>
      <c r="AN31" s="33">
        <f t="shared" si="1"/>
        <v>5676</v>
      </c>
      <c r="AO31" s="36" t="s">
        <v>1856</v>
      </c>
      <c r="AQ31" s="37" t="s">
        <v>1857</v>
      </c>
      <c r="AR31" s="37" t="s">
        <v>1858</v>
      </c>
      <c r="AS31" s="37" t="s">
        <v>1859</v>
      </c>
    </row>
    <row r="32" spans="3:45" x14ac:dyDescent="0.25">
      <c r="C32" s="46" t="str">
        <f>VLOOKUP(O32,'mã đối tượng'!$C:$F,4,0)</f>
        <v>N</v>
      </c>
      <c r="D32" s="30" t="s">
        <v>950</v>
      </c>
      <c r="E32" s="30" t="s">
        <v>24</v>
      </c>
      <c r="F32" s="57">
        <v>45891</v>
      </c>
      <c r="G32" s="57">
        <v>45891</v>
      </c>
      <c r="H32" s="3">
        <v>9105835269</v>
      </c>
      <c r="I32" s="57">
        <v>45891</v>
      </c>
      <c r="J32" s="46" t="s">
        <v>7723</v>
      </c>
      <c r="K32" s="58"/>
      <c r="L32" s="42" t="s">
        <v>25</v>
      </c>
      <c r="M32" s="46" t="str">
        <f>IFERROR(INDEX('Data (2)'!$H$2:$H$1733,MATCH(H32,'Data (2)'!$C$2:$C$1733,0),1),"")</f>
        <v>00133961</v>
      </c>
      <c r="N32" s="57">
        <v>45891</v>
      </c>
      <c r="O32" s="56" t="s">
        <v>1534</v>
      </c>
      <c r="S32" s="40" t="str">
        <f>IFERROR(INDEX('Sheet1 (2)'!$H$2:$H$900,MATCH(O32,'Sheet1 (2)'!$F$2:$F$900,0),1),"")</f>
        <v>WM+HCM 01.04 Chung cư Pegasuite</v>
      </c>
      <c r="V32" s="40" t="s">
        <v>6576</v>
      </c>
      <c r="AB32" s="30"/>
      <c r="AC32" s="30"/>
      <c r="AE32" s="2">
        <v>1</v>
      </c>
      <c r="AG32" s="2">
        <v>74250</v>
      </c>
      <c r="AH32" s="45">
        <f t="shared" si="0"/>
        <v>74250</v>
      </c>
      <c r="AL32" s="35">
        <v>8</v>
      </c>
      <c r="AN32" s="33">
        <f t="shared" si="1"/>
        <v>5940</v>
      </c>
      <c r="AO32" s="36" t="s">
        <v>1856</v>
      </c>
      <c r="AQ32" s="37" t="s">
        <v>1857</v>
      </c>
      <c r="AR32" s="37" t="s">
        <v>1858</v>
      </c>
      <c r="AS32" s="37" t="s">
        <v>1859</v>
      </c>
    </row>
    <row r="33" spans="3:45" x14ac:dyDescent="0.25">
      <c r="C33" s="46" t="str">
        <f>VLOOKUP(O33,'mã đối tượng'!$C:$F,4,0)</f>
        <v>N</v>
      </c>
      <c r="D33" s="30" t="s">
        <v>950</v>
      </c>
      <c r="E33" s="30" t="s">
        <v>24</v>
      </c>
      <c r="F33" s="57">
        <v>45891</v>
      </c>
      <c r="G33" s="57">
        <v>45891</v>
      </c>
      <c r="H33" s="3">
        <v>9105835269</v>
      </c>
      <c r="I33" s="57">
        <v>45891</v>
      </c>
      <c r="J33" s="46" t="s">
        <v>7724</v>
      </c>
      <c r="K33" s="58"/>
      <c r="L33" s="42" t="s">
        <v>25</v>
      </c>
      <c r="M33" s="46" t="str">
        <f>IFERROR(INDEX('Data (2)'!$H$2:$H$1733,MATCH(H33,'Data (2)'!$C$2:$C$1733,0),1),"")</f>
        <v>00133961</v>
      </c>
      <c r="N33" s="57">
        <v>45891</v>
      </c>
      <c r="O33" s="56" t="s">
        <v>1534</v>
      </c>
      <c r="S33" s="40" t="str">
        <f>IFERROR(INDEX('Sheet1 (2)'!$H$2:$H$900,MATCH(O33,'Sheet1 (2)'!$F$2:$F$900,0),1),"")</f>
        <v>WM+HCM 01.04 Chung cư Pegasuite</v>
      </c>
      <c r="V33" s="40" t="s">
        <v>6576</v>
      </c>
      <c r="AB33" s="30"/>
      <c r="AC33" s="30"/>
      <c r="AE33" s="2">
        <v>1</v>
      </c>
      <c r="AG33" s="2">
        <v>50182</v>
      </c>
      <c r="AH33" s="45">
        <f t="shared" si="0"/>
        <v>50182</v>
      </c>
      <c r="AL33" s="35">
        <v>8</v>
      </c>
      <c r="AN33" s="33">
        <f t="shared" si="1"/>
        <v>4014.56</v>
      </c>
      <c r="AO33" s="36" t="s">
        <v>1856</v>
      </c>
      <c r="AQ33" s="37" t="s">
        <v>1857</v>
      </c>
      <c r="AR33" s="37" t="s">
        <v>1858</v>
      </c>
      <c r="AS33" s="37" t="s">
        <v>1859</v>
      </c>
    </row>
    <row r="34" spans="3:45" x14ac:dyDescent="0.25">
      <c r="C34" s="46" t="str">
        <f>VLOOKUP(O34,'mã đối tượng'!$C:$F,4,0)</f>
        <v>N</v>
      </c>
      <c r="D34" s="30" t="s">
        <v>950</v>
      </c>
      <c r="E34" s="30" t="s">
        <v>24</v>
      </c>
      <c r="F34" s="57">
        <v>45891</v>
      </c>
      <c r="G34" s="57">
        <v>45891</v>
      </c>
      <c r="H34" s="3">
        <v>9105835269</v>
      </c>
      <c r="I34" s="57">
        <v>45891</v>
      </c>
      <c r="J34" s="46" t="s">
        <v>7725</v>
      </c>
      <c r="K34" s="58"/>
      <c r="L34" s="42" t="s">
        <v>25</v>
      </c>
      <c r="M34" s="46" t="str">
        <f>IFERROR(INDEX('Data (2)'!$H$2:$H$1733,MATCH(H34,'Data (2)'!$C$2:$C$1733,0),1),"")</f>
        <v>00133961</v>
      </c>
      <c r="N34" s="57">
        <v>45891</v>
      </c>
      <c r="O34" s="56" t="s">
        <v>1534</v>
      </c>
      <c r="S34" s="40" t="str">
        <f>IFERROR(INDEX('Sheet1 (2)'!$H$2:$H$900,MATCH(O34,'Sheet1 (2)'!$F$2:$F$900,0),1),"")</f>
        <v>WM+HCM 01.04 Chung cư Pegasuite</v>
      </c>
      <c r="V34" s="40" t="s">
        <v>6576</v>
      </c>
      <c r="AB34" s="30"/>
      <c r="AC34" s="30"/>
      <c r="AE34" s="2">
        <v>1</v>
      </c>
      <c r="AG34" s="2">
        <v>46000</v>
      </c>
      <c r="AH34" s="45">
        <f t="shared" si="0"/>
        <v>46000</v>
      </c>
      <c r="AL34" s="35">
        <v>8</v>
      </c>
      <c r="AN34" s="33">
        <f t="shared" si="1"/>
        <v>3680</v>
      </c>
      <c r="AO34" s="36" t="s">
        <v>1856</v>
      </c>
      <c r="AQ34" s="37" t="s">
        <v>1857</v>
      </c>
      <c r="AR34" s="37" t="s">
        <v>1858</v>
      </c>
      <c r="AS34" s="37" t="s">
        <v>1859</v>
      </c>
    </row>
    <row r="35" spans="3:45" x14ac:dyDescent="0.25">
      <c r="C35" s="46" t="str">
        <f>VLOOKUP(O35,'mã đối tượng'!$C:$F,4,0)</f>
        <v>N</v>
      </c>
      <c r="D35" s="30" t="s">
        <v>950</v>
      </c>
      <c r="E35" s="30" t="s">
        <v>24</v>
      </c>
      <c r="F35" s="57">
        <v>45891</v>
      </c>
      <c r="G35" s="57">
        <v>45891</v>
      </c>
      <c r="H35" s="3">
        <v>9105835242</v>
      </c>
      <c r="I35" s="57">
        <v>45891</v>
      </c>
      <c r="J35" s="46" t="s">
        <v>7726</v>
      </c>
      <c r="K35" s="58"/>
      <c r="L35" s="42" t="s">
        <v>25</v>
      </c>
      <c r="M35" s="46" t="str">
        <f>IFERROR(INDEX('Data (2)'!$H$2:$H$1733,MATCH(H35,'Data (2)'!$C$2:$C$1733,0),1),"")</f>
        <v>00001512</v>
      </c>
      <c r="N35" s="57">
        <v>45891</v>
      </c>
      <c r="O35" s="56" t="s">
        <v>1708</v>
      </c>
      <c r="S35" s="40" t="str">
        <f>IFERROR(INDEX('Sheet1 (2)'!$H$2:$H$900,MATCH(O35,'Sheet1 (2)'!$F$2:$F$900,0),1),"")</f>
        <v>WM+ TNH 245 Lạc Long Quân</v>
      </c>
      <c r="V35" s="40" t="s">
        <v>6583</v>
      </c>
      <c r="AB35" s="30"/>
      <c r="AC35" s="30"/>
      <c r="AE35" s="2">
        <v>4</v>
      </c>
      <c r="AG35" s="2">
        <v>73431</v>
      </c>
      <c r="AH35" s="45">
        <f t="shared" si="0"/>
        <v>293724</v>
      </c>
      <c r="AL35" s="35">
        <v>8</v>
      </c>
      <c r="AN35" s="33">
        <f t="shared" si="1"/>
        <v>23497.920000000002</v>
      </c>
      <c r="AO35" s="36" t="s">
        <v>1856</v>
      </c>
      <c r="AQ35" s="37" t="s">
        <v>1857</v>
      </c>
      <c r="AR35" s="37" t="s">
        <v>1858</v>
      </c>
      <c r="AS35" s="37" t="s">
        <v>1859</v>
      </c>
    </row>
    <row r="36" spans="3:45" x14ac:dyDescent="0.25">
      <c r="C36" s="46" t="str">
        <f>VLOOKUP(O36,'mã đối tượng'!$C:$F,4,0)</f>
        <v>N</v>
      </c>
      <c r="D36" s="30" t="s">
        <v>950</v>
      </c>
      <c r="E36" s="30" t="s">
        <v>24</v>
      </c>
      <c r="F36" s="57">
        <v>45891</v>
      </c>
      <c r="G36" s="57">
        <v>45891</v>
      </c>
      <c r="H36" s="3">
        <v>9105835242</v>
      </c>
      <c r="I36" s="57">
        <v>45891</v>
      </c>
      <c r="J36" s="46" t="s">
        <v>7727</v>
      </c>
      <c r="K36" s="58"/>
      <c r="L36" s="42" t="s">
        <v>25</v>
      </c>
      <c r="M36" s="46" t="str">
        <f>IFERROR(INDEX('Data (2)'!$H$2:$H$1733,MATCH(H36,'Data (2)'!$C$2:$C$1733,0),1),"")</f>
        <v>00001512</v>
      </c>
      <c r="N36" s="57">
        <v>45891</v>
      </c>
      <c r="O36" s="56" t="s">
        <v>1708</v>
      </c>
      <c r="S36" s="40" t="str">
        <f>IFERROR(INDEX('Sheet1 (2)'!$H$2:$H$900,MATCH(O36,'Sheet1 (2)'!$F$2:$F$900,0),1),"")</f>
        <v>WM+ TNH 245 Lạc Long Quân</v>
      </c>
      <c r="V36" s="40" t="s">
        <v>6583</v>
      </c>
      <c r="AB36" s="30"/>
      <c r="AC36" s="30"/>
      <c r="AE36" s="2">
        <v>6</v>
      </c>
      <c r="AG36" s="2">
        <v>111058</v>
      </c>
      <c r="AH36" s="45">
        <f t="shared" si="0"/>
        <v>666348</v>
      </c>
      <c r="AL36" s="35">
        <v>8</v>
      </c>
      <c r="AN36" s="33">
        <f t="shared" si="1"/>
        <v>53307.840000000004</v>
      </c>
      <c r="AO36" s="36" t="s">
        <v>1856</v>
      </c>
      <c r="AQ36" s="37" t="s">
        <v>1857</v>
      </c>
      <c r="AR36" s="37" t="s">
        <v>1858</v>
      </c>
      <c r="AS36" s="37" t="s">
        <v>1859</v>
      </c>
    </row>
    <row r="37" spans="3:45" x14ac:dyDescent="0.25">
      <c r="C37" s="46" t="str">
        <f>VLOOKUP(O37,'mã đối tượng'!$C:$F,4,0)</f>
        <v>N</v>
      </c>
      <c r="D37" s="30" t="s">
        <v>950</v>
      </c>
      <c r="E37" s="30" t="s">
        <v>24</v>
      </c>
      <c r="F37" s="57">
        <v>45891</v>
      </c>
      <c r="G37" s="57">
        <v>45891</v>
      </c>
      <c r="H37" s="3">
        <v>9105835242</v>
      </c>
      <c r="I37" s="57">
        <v>45891</v>
      </c>
      <c r="J37" s="46" t="s">
        <v>7728</v>
      </c>
      <c r="K37" s="58"/>
      <c r="L37" s="42" t="s">
        <v>25</v>
      </c>
      <c r="M37" s="46" t="str">
        <f>IFERROR(INDEX('Data (2)'!$H$2:$H$1733,MATCH(H37,'Data (2)'!$C$2:$C$1733,0),1),"")</f>
        <v>00001512</v>
      </c>
      <c r="N37" s="57">
        <v>45891</v>
      </c>
      <c r="O37" s="56" t="s">
        <v>1708</v>
      </c>
      <c r="S37" s="40" t="str">
        <f>IFERROR(INDEX('Sheet1 (2)'!$H$2:$H$900,MATCH(O37,'Sheet1 (2)'!$F$2:$F$900,0),1),"")</f>
        <v>WM+ TNH 245 Lạc Long Quân</v>
      </c>
      <c r="V37" s="40" t="s">
        <v>6583</v>
      </c>
      <c r="AB37" s="30"/>
      <c r="AC37" s="30"/>
      <c r="AE37" s="2">
        <v>8</v>
      </c>
      <c r="AG37" s="2">
        <v>55595</v>
      </c>
      <c r="AH37" s="45">
        <f t="shared" si="0"/>
        <v>444760</v>
      </c>
      <c r="AL37" s="35">
        <v>8</v>
      </c>
      <c r="AN37" s="33">
        <f t="shared" si="1"/>
        <v>35580.800000000003</v>
      </c>
      <c r="AO37" s="36" t="s">
        <v>1856</v>
      </c>
      <c r="AQ37" s="37" t="s">
        <v>1857</v>
      </c>
      <c r="AR37" s="37" t="s">
        <v>1858</v>
      </c>
      <c r="AS37" s="37" t="s">
        <v>1859</v>
      </c>
    </row>
    <row r="38" spans="3:45" x14ac:dyDescent="0.25">
      <c r="C38" s="46" t="str">
        <f>VLOOKUP(O38,'mã đối tượng'!$C:$F,4,0)</f>
        <v>B</v>
      </c>
      <c r="D38" s="30" t="s">
        <v>950</v>
      </c>
      <c r="E38" s="30" t="s">
        <v>24</v>
      </c>
      <c r="F38" s="57">
        <v>45891</v>
      </c>
      <c r="G38" s="57">
        <v>45891</v>
      </c>
      <c r="H38" s="3">
        <v>9105835300</v>
      </c>
      <c r="I38" s="57">
        <v>45891</v>
      </c>
      <c r="J38" s="46" t="s">
        <v>7729</v>
      </c>
      <c r="K38" s="58"/>
      <c r="L38" s="42" t="s">
        <v>25</v>
      </c>
      <c r="M38" s="46" t="str">
        <f>IFERROR(INDEX('Data (2)'!$H$2:$H$1733,MATCH(H38,'Data (2)'!$C$2:$C$1733,0),1),"")</f>
        <v>00028048</v>
      </c>
      <c r="N38" s="57">
        <v>45891</v>
      </c>
      <c r="O38" s="56" t="s">
        <v>1559</v>
      </c>
      <c r="S38" s="40" t="str">
        <f>IFERROR(INDEX('Sheet1 (2)'!$H$2:$H$900,MATCH(O38,'Sheet1 (2)'!$F$2:$F$900,0),1),"")</f>
        <v>WM+ THA 12 Phạm Bành</v>
      </c>
      <c r="V38" s="40" t="s">
        <v>6527</v>
      </c>
      <c r="AB38" s="30"/>
      <c r="AC38" s="30"/>
      <c r="AE38" s="2">
        <v>1</v>
      </c>
      <c r="AG38" s="2">
        <v>111058</v>
      </c>
      <c r="AH38" s="45">
        <f t="shared" si="0"/>
        <v>111058</v>
      </c>
      <c r="AL38" s="35">
        <v>8</v>
      </c>
      <c r="AN38" s="33">
        <f t="shared" si="1"/>
        <v>8884.64</v>
      </c>
      <c r="AO38" s="36" t="s">
        <v>1856</v>
      </c>
      <c r="AQ38" s="37" t="s">
        <v>1857</v>
      </c>
      <c r="AR38" s="37" t="s">
        <v>1858</v>
      </c>
      <c r="AS38" s="37" t="s">
        <v>1859</v>
      </c>
    </row>
    <row r="39" spans="3:45" x14ac:dyDescent="0.25">
      <c r="C39" s="46" t="str">
        <f>VLOOKUP(O39,'mã đối tượng'!$C:$F,4,0)</f>
        <v>B</v>
      </c>
      <c r="D39" s="30" t="s">
        <v>950</v>
      </c>
      <c r="E39" s="30" t="s">
        <v>24</v>
      </c>
      <c r="F39" s="57">
        <v>45891</v>
      </c>
      <c r="G39" s="57">
        <v>45891</v>
      </c>
      <c r="H39" s="3">
        <v>9105835445</v>
      </c>
      <c r="I39" s="57">
        <v>45891</v>
      </c>
      <c r="J39" s="46" t="s">
        <v>7730</v>
      </c>
      <c r="K39" s="58"/>
      <c r="L39" s="42" t="s">
        <v>25</v>
      </c>
      <c r="M39" s="46" t="str">
        <f>IFERROR(INDEX('Data (2)'!$H$2:$H$1733,MATCH(H39,'Data (2)'!$C$2:$C$1733,0),1),"")</f>
        <v>00032006</v>
      </c>
      <c r="N39" s="57">
        <v>45891</v>
      </c>
      <c r="O39" s="56" t="s">
        <v>1544</v>
      </c>
      <c r="S39" s="40" t="str">
        <f>IFERROR(INDEX('Sheet1 (2)'!$H$2:$H$900,MATCH(O39,'Sheet1 (2)'!$F$2:$F$900,0),1),"")</f>
        <v>WM+ NAN Khối 7, TT Cầu Giát</v>
      </c>
      <c r="V39" s="40" t="s">
        <v>2769</v>
      </c>
      <c r="AB39" s="30"/>
      <c r="AC39" s="30"/>
      <c r="AE39" s="2">
        <v>2</v>
      </c>
      <c r="AG39" s="2">
        <v>111058</v>
      </c>
      <c r="AH39" s="45">
        <f t="shared" si="0"/>
        <v>222116</v>
      </c>
      <c r="AL39" s="35">
        <v>8</v>
      </c>
      <c r="AN39" s="33">
        <f t="shared" si="1"/>
        <v>17769.28</v>
      </c>
      <c r="AO39" s="36" t="s">
        <v>1856</v>
      </c>
      <c r="AQ39" s="37" t="s">
        <v>1857</v>
      </c>
      <c r="AR39" s="37" t="s">
        <v>1858</v>
      </c>
      <c r="AS39" s="37" t="s">
        <v>1859</v>
      </c>
    </row>
    <row r="40" spans="3:45" x14ac:dyDescent="0.25">
      <c r="C40" s="46" t="str">
        <f>VLOOKUP(O40,'mã đối tượng'!$C:$F,4,0)</f>
        <v>B</v>
      </c>
      <c r="D40" s="30" t="s">
        <v>950</v>
      </c>
      <c r="E40" s="30" t="s">
        <v>24</v>
      </c>
      <c r="F40" s="57">
        <v>45891</v>
      </c>
      <c r="G40" s="57">
        <v>45891</v>
      </c>
      <c r="H40" s="3">
        <v>9105835466</v>
      </c>
      <c r="I40" s="57">
        <v>45891</v>
      </c>
      <c r="J40" s="46" t="s">
        <v>7731</v>
      </c>
      <c r="K40" s="58"/>
      <c r="L40" s="42" t="s">
        <v>25</v>
      </c>
      <c r="M40" s="46" t="str">
        <f>IFERROR(INDEX('Data (2)'!$H$2:$H$1733,MATCH(H40,'Data (2)'!$C$2:$C$1733,0),1),"")</f>
        <v>00016498</v>
      </c>
      <c r="N40" s="57">
        <v>45891</v>
      </c>
      <c r="O40" s="56" t="s">
        <v>1545</v>
      </c>
      <c r="S40" s="40" t="str">
        <f>IFERROR(INDEX('Sheet1 (2)'!$H$2:$H$900,MATCH(O40,'Sheet1 (2)'!$F$2:$F$900,0),1),"")</f>
        <v>WM+ BNH Thôn Đông Yên, Xã Đông Phon</v>
      </c>
      <c r="V40" s="40" t="s">
        <v>6599</v>
      </c>
      <c r="AB40" s="30"/>
      <c r="AC40" s="30"/>
      <c r="AE40" s="2">
        <v>1</v>
      </c>
      <c r="AG40" s="2">
        <v>111058</v>
      </c>
      <c r="AH40" s="45">
        <f t="shared" si="0"/>
        <v>111058</v>
      </c>
      <c r="AL40" s="35">
        <v>8</v>
      </c>
      <c r="AN40" s="33">
        <f t="shared" si="1"/>
        <v>8884.64</v>
      </c>
      <c r="AO40" s="36" t="s">
        <v>1856</v>
      </c>
      <c r="AQ40" s="37" t="s">
        <v>1857</v>
      </c>
      <c r="AR40" s="37" t="s">
        <v>1858</v>
      </c>
      <c r="AS40" s="37" t="s">
        <v>1859</v>
      </c>
    </row>
    <row r="41" spans="3:45" x14ac:dyDescent="0.25">
      <c r="C41" s="46" t="str">
        <f>VLOOKUP(O41,'mã đối tượng'!$C:$F,4,0)</f>
        <v>N</v>
      </c>
      <c r="D41" s="30" t="s">
        <v>950</v>
      </c>
      <c r="E41" s="30" t="s">
        <v>24</v>
      </c>
      <c r="F41" s="57">
        <v>45891</v>
      </c>
      <c r="G41" s="57">
        <v>45891</v>
      </c>
      <c r="H41" s="3">
        <v>9105835560</v>
      </c>
      <c r="I41" s="57">
        <v>45891</v>
      </c>
      <c r="J41" s="46" t="s">
        <v>7732</v>
      </c>
      <c r="K41" s="58"/>
      <c r="L41" s="42" t="s">
        <v>25</v>
      </c>
      <c r="M41" s="46" t="str">
        <f>IFERROR(INDEX('Data (2)'!$H$2:$H$1733,MATCH(H41,'Data (2)'!$C$2:$C$1733,0),1),"")</f>
        <v>00007968</v>
      </c>
      <c r="N41" s="57">
        <v>45891</v>
      </c>
      <c r="O41" s="56" t="s">
        <v>1540</v>
      </c>
      <c r="S41" s="40" t="str">
        <f>IFERROR(INDEX('Sheet1 (2)'!$H$2:$H$900,MATCH(O41,'Sheet1 (2)'!$F$2:$F$900,0),1),"")</f>
        <v>WM+ QNI Thôn Gia Hòa, Tịnh Long</v>
      </c>
      <c r="V41" s="40" t="s">
        <v>4730</v>
      </c>
      <c r="AB41" s="30"/>
      <c r="AC41" s="30"/>
      <c r="AE41" s="2">
        <v>3</v>
      </c>
      <c r="AG41" s="2">
        <v>50400</v>
      </c>
      <c r="AH41" s="45">
        <f t="shared" si="0"/>
        <v>151200</v>
      </c>
      <c r="AL41" s="35">
        <v>8</v>
      </c>
      <c r="AN41" s="33">
        <f t="shared" si="1"/>
        <v>12096</v>
      </c>
      <c r="AO41" s="36" t="s">
        <v>1856</v>
      </c>
      <c r="AQ41" s="37" t="s">
        <v>1857</v>
      </c>
      <c r="AR41" s="37" t="s">
        <v>1858</v>
      </c>
      <c r="AS41" s="37" t="s">
        <v>1859</v>
      </c>
    </row>
    <row r="42" spans="3:45" x14ac:dyDescent="0.25">
      <c r="C42" s="46" t="str">
        <f>VLOOKUP(O42,'mã đối tượng'!$C:$F,4,0)</f>
        <v>N</v>
      </c>
      <c r="D42" s="30" t="s">
        <v>950</v>
      </c>
      <c r="E42" s="30" t="s">
        <v>24</v>
      </c>
      <c r="F42" s="57">
        <v>45891</v>
      </c>
      <c r="G42" s="57">
        <v>45891</v>
      </c>
      <c r="H42" s="3">
        <v>9105835560</v>
      </c>
      <c r="I42" s="57">
        <v>45891</v>
      </c>
      <c r="J42" s="46" t="s">
        <v>7733</v>
      </c>
      <c r="K42" s="58"/>
      <c r="L42" s="42" t="s">
        <v>25</v>
      </c>
      <c r="M42" s="46" t="str">
        <f>IFERROR(INDEX('Data (2)'!$H$2:$H$1733,MATCH(H42,'Data (2)'!$C$2:$C$1733,0),1),"")</f>
        <v>00007968</v>
      </c>
      <c r="N42" s="57">
        <v>45891</v>
      </c>
      <c r="O42" s="56" t="s">
        <v>1540</v>
      </c>
      <c r="S42" s="40" t="str">
        <f>IFERROR(INDEX('Sheet1 (2)'!$H$2:$H$900,MATCH(O42,'Sheet1 (2)'!$F$2:$F$900,0),1),"")</f>
        <v>WM+ QNI Thôn Gia Hòa, Tịnh Long</v>
      </c>
      <c r="V42" s="40" t="s">
        <v>4730</v>
      </c>
      <c r="AB42" s="30"/>
      <c r="AC42" s="30"/>
      <c r="AE42" s="2">
        <v>3</v>
      </c>
      <c r="AG42" s="2">
        <v>49500</v>
      </c>
      <c r="AH42" s="45">
        <f t="shared" si="0"/>
        <v>148500</v>
      </c>
      <c r="AL42" s="35">
        <v>8</v>
      </c>
      <c r="AN42" s="33">
        <f t="shared" si="1"/>
        <v>11880</v>
      </c>
      <c r="AO42" s="36" t="s">
        <v>1856</v>
      </c>
      <c r="AQ42" s="37" t="s">
        <v>1857</v>
      </c>
      <c r="AR42" s="37" t="s">
        <v>1858</v>
      </c>
      <c r="AS42" s="37" t="s">
        <v>1859</v>
      </c>
    </row>
    <row r="43" spans="3:45" x14ac:dyDescent="0.25">
      <c r="C43" s="46" t="str">
        <f>VLOOKUP(O43,'mã đối tượng'!$C:$F,4,0)</f>
        <v>N</v>
      </c>
      <c r="D43" s="30" t="s">
        <v>950</v>
      </c>
      <c r="E43" s="30" t="s">
        <v>24</v>
      </c>
      <c r="F43" s="57">
        <v>45891</v>
      </c>
      <c r="G43" s="57">
        <v>45891</v>
      </c>
      <c r="H43" s="3">
        <v>9105835560</v>
      </c>
      <c r="I43" s="57">
        <v>45891</v>
      </c>
      <c r="J43" s="46" t="s">
        <v>7734</v>
      </c>
      <c r="K43" s="58"/>
      <c r="L43" s="42" t="s">
        <v>25</v>
      </c>
      <c r="M43" s="46" t="str">
        <f>IFERROR(INDEX('Data (2)'!$H$2:$H$1733,MATCH(H43,'Data (2)'!$C$2:$C$1733,0),1),"")</f>
        <v>00007968</v>
      </c>
      <c r="N43" s="57">
        <v>45891</v>
      </c>
      <c r="O43" s="56" t="s">
        <v>1540</v>
      </c>
      <c r="S43" s="40" t="str">
        <f>IFERROR(INDEX('Sheet1 (2)'!$H$2:$H$900,MATCH(O43,'Sheet1 (2)'!$F$2:$F$900,0),1),"")</f>
        <v>WM+ QNI Thôn Gia Hòa, Tịnh Long</v>
      </c>
      <c r="V43" s="40" t="s">
        <v>4730</v>
      </c>
      <c r="AB43" s="30"/>
      <c r="AC43" s="30"/>
      <c r="AE43" s="2">
        <v>3</v>
      </c>
      <c r="AG43" s="2">
        <v>50182</v>
      </c>
      <c r="AH43" s="45">
        <f t="shared" si="0"/>
        <v>150546</v>
      </c>
      <c r="AL43" s="35">
        <v>8</v>
      </c>
      <c r="AN43" s="33">
        <f t="shared" si="1"/>
        <v>12043.68</v>
      </c>
      <c r="AO43" s="36" t="s">
        <v>1856</v>
      </c>
      <c r="AQ43" s="37" t="s">
        <v>1857</v>
      </c>
      <c r="AR43" s="37" t="s">
        <v>1858</v>
      </c>
      <c r="AS43" s="37" t="s">
        <v>1859</v>
      </c>
    </row>
    <row r="44" spans="3:45" x14ac:dyDescent="0.25">
      <c r="C44" s="46" t="str">
        <f>VLOOKUP(O44,'mã đối tượng'!$C:$F,4,0)</f>
        <v>N</v>
      </c>
      <c r="D44" s="30" t="s">
        <v>950</v>
      </c>
      <c r="E44" s="30" t="s">
        <v>24</v>
      </c>
      <c r="F44" s="57">
        <v>45891</v>
      </c>
      <c r="G44" s="57">
        <v>45891</v>
      </c>
      <c r="H44" s="3">
        <v>9105835560</v>
      </c>
      <c r="I44" s="57">
        <v>45891</v>
      </c>
      <c r="J44" s="46" t="s">
        <v>7735</v>
      </c>
      <c r="K44" s="58"/>
      <c r="L44" s="42" t="s">
        <v>25</v>
      </c>
      <c r="M44" s="46" t="str">
        <f>IFERROR(INDEX('Data (2)'!$H$2:$H$1733,MATCH(H44,'Data (2)'!$C$2:$C$1733,0),1),"")</f>
        <v>00007968</v>
      </c>
      <c r="N44" s="57">
        <v>45891</v>
      </c>
      <c r="O44" s="56" t="s">
        <v>1540</v>
      </c>
      <c r="S44" s="40" t="str">
        <f>IFERROR(INDEX('Sheet1 (2)'!$H$2:$H$900,MATCH(O44,'Sheet1 (2)'!$F$2:$F$900,0),1),"")</f>
        <v>WM+ QNI Thôn Gia Hòa, Tịnh Long</v>
      </c>
      <c r="V44" s="40" t="s">
        <v>4730</v>
      </c>
      <c r="AB44" s="30"/>
      <c r="AC44" s="30"/>
      <c r="AE44" s="2">
        <v>2</v>
      </c>
      <c r="AG44" s="2">
        <v>74250</v>
      </c>
      <c r="AH44" s="45">
        <f t="shared" si="0"/>
        <v>148500</v>
      </c>
      <c r="AL44" s="35">
        <v>8</v>
      </c>
      <c r="AN44" s="33">
        <f t="shared" si="1"/>
        <v>11880</v>
      </c>
      <c r="AO44" s="36" t="s">
        <v>1856</v>
      </c>
      <c r="AQ44" s="37" t="s">
        <v>1857</v>
      </c>
      <c r="AR44" s="37" t="s">
        <v>1858</v>
      </c>
      <c r="AS44" s="37" t="s">
        <v>1859</v>
      </c>
    </row>
    <row r="45" spans="3:45" x14ac:dyDescent="0.25">
      <c r="C45" s="46" t="str">
        <f>VLOOKUP(O45,'mã đối tượng'!$C:$F,4,0)</f>
        <v>B</v>
      </c>
      <c r="D45" s="30" t="s">
        <v>950</v>
      </c>
      <c r="E45" s="30" t="s">
        <v>24</v>
      </c>
      <c r="F45" s="57">
        <v>45891</v>
      </c>
      <c r="G45" s="57">
        <v>45891</v>
      </c>
      <c r="H45" s="3">
        <v>9105835617</v>
      </c>
      <c r="I45" s="57">
        <v>45891</v>
      </c>
      <c r="J45" s="46" t="s">
        <v>7736</v>
      </c>
      <c r="K45" s="58"/>
      <c r="L45" s="42" t="s">
        <v>25</v>
      </c>
      <c r="M45" s="46" t="str">
        <f>IFERROR(INDEX('Data (2)'!$H$2:$H$1733,MATCH(H45,'Data (2)'!$C$2:$C$1733,0),1),"")</f>
        <v>00409408</v>
      </c>
      <c r="N45" s="57">
        <v>45891</v>
      </c>
      <c r="O45" s="56" t="s">
        <v>1548</v>
      </c>
      <c r="S45" s="40" t="str">
        <f>IFERROR(INDEX('Sheet1 (2)'!$H$2:$H$900,MATCH(O45,'Sheet1 (2)'!$F$2:$F$900,0),1),"")</f>
        <v>WM HNI Trương Định</v>
      </c>
      <c r="V45" s="40" t="s">
        <v>3972</v>
      </c>
      <c r="AB45" s="30"/>
      <c r="AC45" s="30"/>
      <c r="AE45" s="2">
        <v>2</v>
      </c>
      <c r="AG45" s="2">
        <v>111058</v>
      </c>
      <c r="AH45" s="45">
        <f t="shared" si="0"/>
        <v>222116</v>
      </c>
      <c r="AL45" s="35">
        <v>8</v>
      </c>
      <c r="AN45" s="33">
        <f t="shared" si="1"/>
        <v>17769.28</v>
      </c>
      <c r="AO45" s="36" t="s">
        <v>1856</v>
      </c>
      <c r="AQ45" s="37" t="s">
        <v>1857</v>
      </c>
      <c r="AR45" s="37" t="s">
        <v>1858</v>
      </c>
      <c r="AS45" s="37" t="s">
        <v>1859</v>
      </c>
    </row>
    <row r="46" spans="3:45" x14ac:dyDescent="0.25">
      <c r="C46" s="46" t="str">
        <f>VLOOKUP(O46,'mã đối tượng'!$C:$F,4,0)</f>
        <v>B</v>
      </c>
      <c r="D46" s="30" t="s">
        <v>950</v>
      </c>
      <c r="E46" s="30" t="s">
        <v>24</v>
      </c>
      <c r="F46" s="57">
        <v>45891</v>
      </c>
      <c r="G46" s="57">
        <v>45891</v>
      </c>
      <c r="H46" s="3">
        <v>9105835674</v>
      </c>
      <c r="I46" s="57">
        <v>45891</v>
      </c>
      <c r="J46" s="46" t="s">
        <v>7737</v>
      </c>
      <c r="K46" s="58"/>
      <c r="L46" s="42" t="s">
        <v>25</v>
      </c>
      <c r="M46" s="46" t="str">
        <f>IFERROR(INDEX('Data (2)'!$H$2:$H$1733,MATCH(H46,'Data (2)'!$C$2:$C$1733,0),1),"")</f>
        <v>00409425</v>
      </c>
      <c r="N46" s="57">
        <v>45891</v>
      </c>
      <c r="O46" s="56" t="s">
        <v>1548</v>
      </c>
      <c r="S46" s="40" t="str">
        <f>IFERROR(INDEX('Sheet1 (2)'!$H$2:$H$900,MATCH(O46,'Sheet1 (2)'!$F$2:$F$900,0),1),"")</f>
        <v>WM HNI Trương Định</v>
      </c>
      <c r="V46" s="40" t="s">
        <v>3972</v>
      </c>
      <c r="AB46" s="30"/>
      <c r="AC46" s="30"/>
      <c r="AE46" s="2">
        <v>2</v>
      </c>
      <c r="AG46" s="2">
        <v>70950</v>
      </c>
      <c r="AH46" s="45">
        <f t="shared" si="0"/>
        <v>141900</v>
      </c>
      <c r="AL46" s="35">
        <v>8</v>
      </c>
      <c r="AN46" s="33">
        <f t="shared" si="1"/>
        <v>11352</v>
      </c>
      <c r="AO46" s="36" t="s">
        <v>1856</v>
      </c>
      <c r="AQ46" s="37" t="s">
        <v>1857</v>
      </c>
      <c r="AR46" s="37" t="s">
        <v>1858</v>
      </c>
      <c r="AS46" s="37" t="s">
        <v>1859</v>
      </c>
    </row>
    <row r="47" spans="3:45" x14ac:dyDescent="0.25">
      <c r="C47" s="46" t="str">
        <f>VLOOKUP(O47,'mã đối tượng'!$C:$F,4,0)</f>
        <v>B</v>
      </c>
      <c r="D47" s="30" t="s">
        <v>950</v>
      </c>
      <c r="E47" s="30" t="s">
        <v>24</v>
      </c>
      <c r="F47" s="57">
        <v>45891</v>
      </c>
      <c r="G47" s="57">
        <v>45891</v>
      </c>
      <c r="H47" s="3">
        <v>9105835700</v>
      </c>
      <c r="I47" s="57">
        <v>45891</v>
      </c>
      <c r="J47" s="46" t="s">
        <v>7738</v>
      </c>
      <c r="K47" s="58"/>
      <c r="L47" s="42" t="s">
        <v>25</v>
      </c>
      <c r="M47" s="46" t="str">
        <f>IFERROR(INDEX('Data (2)'!$H$2:$H$1733,MATCH(H47,'Data (2)'!$C$2:$C$1733,0),1),"")</f>
        <v>00039748</v>
      </c>
      <c r="N47" s="57">
        <v>45891</v>
      </c>
      <c r="O47" s="56" t="s">
        <v>1527</v>
      </c>
      <c r="S47" s="40" t="str">
        <f>IFERROR(INDEX('Sheet1 (2)'!$H$2:$H$900,MATCH(O47,'Sheet1 (2)'!$F$2:$F$900,0),1),"")</f>
        <v>WM+ QNH Cửa Tràng, Tiền An</v>
      </c>
      <c r="V47" s="40" t="s">
        <v>6532</v>
      </c>
      <c r="AB47" s="30"/>
      <c r="AC47" s="30"/>
      <c r="AE47" s="2">
        <v>2</v>
      </c>
      <c r="AG47" s="2">
        <v>111058</v>
      </c>
      <c r="AH47" s="45">
        <f t="shared" si="0"/>
        <v>222116</v>
      </c>
      <c r="AL47" s="35">
        <v>8</v>
      </c>
      <c r="AN47" s="33">
        <f t="shared" si="1"/>
        <v>17769.28</v>
      </c>
      <c r="AO47" s="36" t="s">
        <v>1856</v>
      </c>
      <c r="AQ47" s="37" t="s">
        <v>1857</v>
      </c>
      <c r="AR47" s="37" t="s">
        <v>1858</v>
      </c>
      <c r="AS47" s="37" t="s">
        <v>1859</v>
      </c>
    </row>
    <row r="48" spans="3:45" x14ac:dyDescent="0.25">
      <c r="C48" s="46" t="str">
        <f>VLOOKUP(O48,'mã đối tượng'!$C:$F,4,0)</f>
        <v>B</v>
      </c>
      <c r="D48" s="30" t="s">
        <v>950</v>
      </c>
      <c r="E48" s="30" t="s">
        <v>24</v>
      </c>
      <c r="F48" s="57">
        <v>45891</v>
      </c>
      <c r="G48" s="57">
        <v>45891</v>
      </c>
      <c r="H48" s="3">
        <v>9105835717</v>
      </c>
      <c r="I48" s="57">
        <v>45891</v>
      </c>
      <c r="J48" s="46" t="s">
        <v>7739</v>
      </c>
      <c r="K48" s="58"/>
      <c r="L48" s="42" t="s">
        <v>25</v>
      </c>
      <c r="M48" s="46" t="str">
        <f>IFERROR(INDEX('Data (2)'!$H$2:$H$1733,MATCH(H48,'Data (2)'!$C$2:$C$1733,0),1),"")</f>
        <v>00012605</v>
      </c>
      <c r="N48" s="57">
        <v>45891</v>
      </c>
      <c r="O48" s="56" t="s">
        <v>1550</v>
      </c>
      <c r="S48" s="40" t="str">
        <f>IFERROR(INDEX('Sheet1 (2)'!$H$2:$H$900,MATCH(O48,'Sheet1 (2)'!$F$2:$F$900,0),1),"")</f>
        <v>WM+ HTH 259 Trần Phú</v>
      </c>
      <c r="V48" s="40" t="s">
        <v>3037</v>
      </c>
      <c r="AB48" s="30"/>
      <c r="AC48" s="30"/>
      <c r="AE48" s="2">
        <v>2</v>
      </c>
      <c r="AG48" s="2">
        <v>50182</v>
      </c>
      <c r="AH48" s="45">
        <f t="shared" si="0"/>
        <v>100364</v>
      </c>
      <c r="AL48" s="35">
        <v>8</v>
      </c>
      <c r="AN48" s="33">
        <f t="shared" si="1"/>
        <v>8029.12</v>
      </c>
      <c r="AO48" s="36" t="s">
        <v>1856</v>
      </c>
      <c r="AQ48" s="37" t="s">
        <v>1857</v>
      </c>
      <c r="AR48" s="37" t="s">
        <v>1858</v>
      </c>
      <c r="AS48" s="37" t="s">
        <v>1859</v>
      </c>
    </row>
    <row r="49" spans="3:45" x14ac:dyDescent="0.25">
      <c r="C49" s="46" t="str">
        <f>VLOOKUP(O49,'mã đối tượng'!$C:$F,4,0)</f>
        <v>N</v>
      </c>
      <c r="D49" s="30" t="s">
        <v>950</v>
      </c>
      <c r="E49" s="30" t="s">
        <v>24</v>
      </c>
      <c r="F49" s="57">
        <v>45891</v>
      </c>
      <c r="G49" s="57">
        <v>45891</v>
      </c>
      <c r="H49" s="3">
        <v>9105835830</v>
      </c>
      <c r="I49" s="57">
        <v>45891</v>
      </c>
      <c r="J49" s="46" t="s">
        <v>7740</v>
      </c>
      <c r="K49" s="58"/>
      <c r="L49" s="42" t="s">
        <v>25</v>
      </c>
      <c r="M49" s="46" t="str">
        <f>IFERROR(INDEX('Data (2)'!$H$2:$H$1733,MATCH(H49,'Data (2)'!$C$2:$C$1733,0),1),"")</f>
        <v>00067377</v>
      </c>
      <c r="N49" s="57">
        <v>45891</v>
      </c>
      <c r="O49" s="56" t="s">
        <v>1547</v>
      </c>
      <c r="S49" s="40" t="str">
        <f>IFERROR(INDEX('Sheet1 (2)'!$H$2:$H$900,MATCH(O49,'Sheet1 (2)'!$F$2:$F$900,0),1),"")</f>
        <v>WM+ DNG 84 Nguyễn Lương Bằng</v>
      </c>
      <c r="V49" s="40" t="s">
        <v>6625</v>
      </c>
      <c r="AB49" s="30"/>
      <c r="AC49" s="30"/>
      <c r="AE49" s="2">
        <v>1</v>
      </c>
      <c r="AG49" s="2">
        <v>111606</v>
      </c>
      <c r="AH49" s="45">
        <f t="shared" si="0"/>
        <v>111606</v>
      </c>
      <c r="AL49" s="35">
        <v>8</v>
      </c>
      <c r="AN49" s="33">
        <f t="shared" si="1"/>
        <v>8928.48</v>
      </c>
      <c r="AO49" s="36" t="s">
        <v>1856</v>
      </c>
      <c r="AQ49" s="37" t="s">
        <v>1857</v>
      </c>
      <c r="AR49" s="37" t="s">
        <v>1858</v>
      </c>
      <c r="AS49" s="37" t="s">
        <v>1859</v>
      </c>
    </row>
    <row r="50" spans="3:45" x14ac:dyDescent="0.25">
      <c r="C50" s="46" t="str">
        <f>VLOOKUP(O50,'mã đối tượng'!$C:$F,4,0)</f>
        <v>N</v>
      </c>
      <c r="D50" s="30" t="s">
        <v>950</v>
      </c>
      <c r="E50" s="30" t="s">
        <v>24</v>
      </c>
      <c r="F50" s="57">
        <v>45891</v>
      </c>
      <c r="G50" s="57">
        <v>45891</v>
      </c>
      <c r="H50" s="3">
        <v>9105835866</v>
      </c>
      <c r="I50" s="57">
        <v>45891</v>
      </c>
      <c r="J50" s="46" t="s">
        <v>7741</v>
      </c>
      <c r="K50" s="58"/>
      <c r="L50" s="42" t="s">
        <v>25</v>
      </c>
      <c r="M50" s="46" t="str">
        <f>IFERROR(INDEX('Data (2)'!$H$2:$H$1733,MATCH(H50,'Data (2)'!$C$2:$C$1733,0),1),"")</f>
        <v>00014490</v>
      </c>
      <c r="N50" s="57">
        <v>45891</v>
      </c>
      <c r="O50" s="56" t="s">
        <v>1651</v>
      </c>
      <c r="S50" s="40" t="str">
        <f>IFERROR(INDEX('Sheet1 (2)'!$H$2:$H$900,MATCH(O50,'Sheet1 (2)'!$F$2:$F$900,0),1),"")</f>
        <v>WM+ DNI 19/5 Cách Mạng Tháng 8</v>
      </c>
      <c r="V50" s="40" t="s">
        <v>6631</v>
      </c>
      <c r="AB50" s="30"/>
      <c r="AC50" s="30"/>
      <c r="AE50" s="2">
        <v>1</v>
      </c>
      <c r="AG50" s="2">
        <v>74250</v>
      </c>
      <c r="AH50" s="45">
        <f t="shared" si="0"/>
        <v>74250</v>
      </c>
      <c r="AL50" s="35">
        <v>8</v>
      </c>
      <c r="AN50" s="33">
        <f t="shared" si="1"/>
        <v>5940</v>
      </c>
      <c r="AO50" s="36" t="s">
        <v>1856</v>
      </c>
      <c r="AQ50" s="37" t="s">
        <v>1857</v>
      </c>
      <c r="AR50" s="37" t="s">
        <v>1858</v>
      </c>
      <c r="AS50" s="37" t="s">
        <v>1859</v>
      </c>
    </row>
    <row r="51" spans="3:45" x14ac:dyDescent="0.25">
      <c r="C51" s="46" t="str">
        <f>VLOOKUP(O51,'mã đối tượng'!$C:$F,4,0)</f>
        <v>N</v>
      </c>
      <c r="D51" s="30" t="s">
        <v>950</v>
      </c>
      <c r="E51" s="30" t="s">
        <v>24</v>
      </c>
      <c r="F51" s="57">
        <v>45891</v>
      </c>
      <c r="G51" s="57">
        <v>45891</v>
      </c>
      <c r="H51" s="3">
        <v>9105835866</v>
      </c>
      <c r="I51" s="57">
        <v>45891</v>
      </c>
      <c r="J51" s="46" t="s">
        <v>7742</v>
      </c>
      <c r="K51" s="58"/>
      <c r="L51" s="42" t="s">
        <v>25</v>
      </c>
      <c r="M51" s="46" t="str">
        <f>IFERROR(INDEX('Data (2)'!$H$2:$H$1733,MATCH(H51,'Data (2)'!$C$2:$C$1733,0),1),"")</f>
        <v>00014490</v>
      </c>
      <c r="N51" s="57">
        <v>45891</v>
      </c>
      <c r="O51" s="56" t="s">
        <v>1651</v>
      </c>
      <c r="S51" s="40" t="str">
        <f>IFERROR(INDEX('Sheet1 (2)'!$H$2:$H$900,MATCH(O51,'Sheet1 (2)'!$F$2:$F$900,0),1),"")</f>
        <v>WM+ DNI 19/5 Cách Mạng Tháng 8</v>
      </c>
      <c r="V51" s="40" t="s">
        <v>6631</v>
      </c>
      <c r="AB51" s="30"/>
      <c r="AC51" s="30"/>
      <c r="AE51" s="2">
        <v>1</v>
      </c>
      <c r="AG51" s="2">
        <v>55595</v>
      </c>
      <c r="AH51" s="45">
        <f t="shared" si="0"/>
        <v>55595</v>
      </c>
      <c r="AL51" s="35">
        <v>8</v>
      </c>
      <c r="AN51" s="33">
        <f t="shared" si="1"/>
        <v>4447.6000000000004</v>
      </c>
      <c r="AO51" s="36" t="s">
        <v>1856</v>
      </c>
      <c r="AQ51" s="37" t="s">
        <v>1857</v>
      </c>
      <c r="AR51" s="37" t="s">
        <v>1858</v>
      </c>
      <c r="AS51" s="37" t="s">
        <v>1859</v>
      </c>
    </row>
    <row r="52" spans="3:45" x14ac:dyDescent="0.25">
      <c r="C52" s="46" t="str">
        <f>VLOOKUP(O52,'mã đối tượng'!$C:$F,4,0)</f>
        <v>B</v>
      </c>
      <c r="D52" s="30" t="s">
        <v>950</v>
      </c>
      <c r="E52" s="30" t="s">
        <v>24</v>
      </c>
      <c r="F52" s="57">
        <v>45891</v>
      </c>
      <c r="G52" s="57">
        <v>45891</v>
      </c>
      <c r="H52" s="3">
        <v>9105835936</v>
      </c>
      <c r="I52" s="57">
        <v>45891</v>
      </c>
      <c r="J52" s="46" t="s">
        <v>7743</v>
      </c>
      <c r="K52" s="58"/>
      <c r="L52" s="42" t="s">
        <v>25</v>
      </c>
      <c r="M52" s="46" t="str">
        <f>IFERROR(INDEX('Data (2)'!$H$2:$H$1733,MATCH(H52,'Data (2)'!$C$2:$C$1733,0),1),"")</f>
        <v>00409528</v>
      </c>
      <c r="N52" s="57">
        <v>45891</v>
      </c>
      <c r="O52" s="56" t="s">
        <v>1548</v>
      </c>
      <c r="S52" s="40" t="str">
        <f>IFERROR(INDEX('Sheet1 (2)'!$H$2:$H$900,MATCH(O52,'Sheet1 (2)'!$F$2:$F$900,0),1),"")</f>
        <v>WM HNI Trương Định</v>
      </c>
      <c r="V52" s="40" t="s">
        <v>3972</v>
      </c>
      <c r="AB52" s="30"/>
      <c r="AC52" s="30"/>
      <c r="AE52" s="2">
        <v>1</v>
      </c>
      <c r="AG52" s="2">
        <v>73431</v>
      </c>
      <c r="AH52" s="45">
        <f t="shared" si="0"/>
        <v>73431</v>
      </c>
      <c r="AL52" s="35">
        <v>8</v>
      </c>
      <c r="AN52" s="33">
        <f t="shared" si="1"/>
        <v>5874.4800000000005</v>
      </c>
      <c r="AO52" s="36" t="s">
        <v>1856</v>
      </c>
      <c r="AQ52" s="37" t="s">
        <v>1857</v>
      </c>
      <c r="AR52" s="37" t="s">
        <v>1858</v>
      </c>
      <c r="AS52" s="37" t="s">
        <v>1859</v>
      </c>
    </row>
    <row r="53" spans="3:45" x14ac:dyDescent="0.25">
      <c r="C53" s="46" t="str">
        <f>VLOOKUP(O53,'mã đối tượng'!$C:$F,4,0)</f>
        <v>B</v>
      </c>
      <c r="D53" s="30" t="s">
        <v>950</v>
      </c>
      <c r="E53" s="30" t="s">
        <v>24</v>
      </c>
      <c r="F53" s="57">
        <v>45891</v>
      </c>
      <c r="G53" s="57">
        <v>45891</v>
      </c>
      <c r="H53" s="3">
        <v>9105835936</v>
      </c>
      <c r="I53" s="57">
        <v>45891</v>
      </c>
      <c r="J53" s="46" t="s">
        <v>7744</v>
      </c>
      <c r="K53" s="58"/>
      <c r="L53" s="42" t="s">
        <v>25</v>
      </c>
      <c r="M53" s="46" t="str">
        <f>IFERROR(INDEX('Data (2)'!$H$2:$H$1733,MATCH(H53,'Data (2)'!$C$2:$C$1733,0),1),"")</f>
        <v>00409528</v>
      </c>
      <c r="N53" s="57">
        <v>45891</v>
      </c>
      <c r="O53" s="56" t="s">
        <v>1548</v>
      </c>
      <c r="S53" s="40" t="str">
        <f>IFERROR(INDEX('Sheet1 (2)'!$H$2:$H$900,MATCH(O53,'Sheet1 (2)'!$F$2:$F$900,0),1),"")</f>
        <v>WM HNI Trương Định</v>
      </c>
      <c r="V53" s="40" t="s">
        <v>3972</v>
      </c>
      <c r="AB53" s="30"/>
      <c r="AC53" s="30"/>
      <c r="AE53" s="2">
        <v>1</v>
      </c>
      <c r="AG53" s="2">
        <v>111058</v>
      </c>
      <c r="AH53" s="45">
        <f t="shared" si="0"/>
        <v>111058</v>
      </c>
      <c r="AL53" s="35">
        <v>8</v>
      </c>
      <c r="AN53" s="33">
        <f t="shared" si="1"/>
        <v>8884.64</v>
      </c>
      <c r="AO53" s="36" t="s">
        <v>1856</v>
      </c>
      <c r="AQ53" s="37" t="s">
        <v>1857</v>
      </c>
      <c r="AR53" s="37" t="s">
        <v>1858</v>
      </c>
      <c r="AS53" s="37" t="s">
        <v>1859</v>
      </c>
    </row>
    <row r="54" spans="3:45" x14ac:dyDescent="0.25">
      <c r="C54" s="46" t="str">
        <f>VLOOKUP(O54,'mã đối tượng'!$C:$F,4,0)</f>
        <v>B</v>
      </c>
      <c r="D54" s="30" t="s">
        <v>950</v>
      </c>
      <c r="E54" s="30" t="s">
        <v>24</v>
      </c>
      <c r="F54" s="57">
        <v>45891</v>
      </c>
      <c r="G54" s="57">
        <v>45891</v>
      </c>
      <c r="H54" s="3">
        <v>9105835885</v>
      </c>
      <c r="I54" s="57">
        <v>45891</v>
      </c>
      <c r="J54" s="46" t="s">
        <v>7745</v>
      </c>
      <c r="K54" s="58"/>
      <c r="L54" s="42" t="s">
        <v>25</v>
      </c>
      <c r="M54" s="46" t="str">
        <f>IFERROR(INDEX('Data (2)'!$H$2:$H$1733,MATCH(H54,'Data (2)'!$C$2:$C$1733,0),1),"")</f>
        <v>00011977</v>
      </c>
      <c r="N54" s="57">
        <v>45891</v>
      </c>
      <c r="O54" s="56" t="s">
        <v>1568</v>
      </c>
      <c r="S54" s="40" t="str">
        <f>IFERROR(INDEX('Sheet1 (2)'!$H$2:$H$900,MATCH(O54,'Sheet1 (2)'!$F$2:$F$900,0),1),"")</f>
        <v>WM+ TBH Đồng Hòa, Thái Thụy</v>
      </c>
      <c r="V54" s="40" t="s">
        <v>4137</v>
      </c>
      <c r="AB54" s="30"/>
      <c r="AC54" s="30"/>
      <c r="AE54" s="2">
        <v>10</v>
      </c>
      <c r="AG54" s="2">
        <v>46000</v>
      </c>
      <c r="AH54" s="45">
        <f t="shared" si="0"/>
        <v>460000</v>
      </c>
      <c r="AL54" s="35">
        <v>8</v>
      </c>
      <c r="AN54" s="33">
        <f t="shared" si="1"/>
        <v>36800</v>
      </c>
      <c r="AO54" s="36" t="s">
        <v>1856</v>
      </c>
      <c r="AQ54" s="37" t="s">
        <v>1857</v>
      </c>
      <c r="AR54" s="37" t="s">
        <v>1858</v>
      </c>
      <c r="AS54" s="37" t="s">
        <v>1859</v>
      </c>
    </row>
    <row r="55" spans="3:45" x14ac:dyDescent="0.25">
      <c r="C55" s="46" t="str">
        <f>VLOOKUP(O55,'mã đối tượng'!$C:$F,4,0)</f>
        <v>N</v>
      </c>
      <c r="D55" s="30" t="s">
        <v>950</v>
      </c>
      <c r="E55" s="30" t="s">
        <v>24</v>
      </c>
      <c r="F55" s="57">
        <v>45891</v>
      </c>
      <c r="G55" s="57">
        <v>45891</v>
      </c>
      <c r="H55" s="3">
        <v>9105835886</v>
      </c>
      <c r="I55" s="57">
        <v>45891</v>
      </c>
      <c r="J55" s="46" t="s">
        <v>7746</v>
      </c>
      <c r="K55" s="58"/>
      <c r="L55" s="42" t="s">
        <v>25</v>
      </c>
      <c r="M55" s="46" t="str">
        <f>IFERROR(INDEX('Data (2)'!$H$2:$H$1733,MATCH(H55,'Data (2)'!$C$2:$C$1733,0),1),"")</f>
        <v>00134021</v>
      </c>
      <c r="N55" s="57">
        <v>45891</v>
      </c>
      <c r="O55" s="56" t="s">
        <v>1534</v>
      </c>
      <c r="S55" s="40" t="str">
        <f>IFERROR(INDEX('Sheet1 (2)'!$H$2:$H$900,MATCH(O55,'Sheet1 (2)'!$F$2:$F$900,0),1),"")</f>
        <v>WM+HCM 01.04 Chung cư Pegasuite</v>
      </c>
      <c r="V55" s="40" t="s">
        <v>6576</v>
      </c>
      <c r="AB55" s="30"/>
      <c r="AC55" s="30"/>
      <c r="AE55" s="2">
        <v>1</v>
      </c>
      <c r="AG55" s="2">
        <v>111058</v>
      </c>
      <c r="AH55" s="45">
        <f t="shared" si="0"/>
        <v>111058</v>
      </c>
      <c r="AL55" s="35">
        <v>8</v>
      </c>
      <c r="AN55" s="33">
        <f t="shared" si="1"/>
        <v>8884.64</v>
      </c>
      <c r="AO55" s="36" t="s">
        <v>1856</v>
      </c>
      <c r="AQ55" s="37" t="s">
        <v>1857</v>
      </c>
      <c r="AR55" s="37" t="s">
        <v>1858</v>
      </c>
      <c r="AS55" s="37" t="s">
        <v>1859</v>
      </c>
    </row>
    <row r="56" spans="3:45" x14ac:dyDescent="0.25">
      <c r="C56" s="46" t="str">
        <f>VLOOKUP(O56,'mã đối tượng'!$C:$F,4,0)</f>
        <v>B</v>
      </c>
      <c r="D56" s="30" t="s">
        <v>950</v>
      </c>
      <c r="E56" s="30" t="s">
        <v>24</v>
      </c>
      <c r="F56" s="57">
        <v>45891</v>
      </c>
      <c r="G56" s="57">
        <v>45891</v>
      </c>
      <c r="H56" s="3">
        <v>9105835978</v>
      </c>
      <c r="I56" s="57">
        <v>45891</v>
      </c>
      <c r="J56" s="46" t="s">
        <v>7747</v>
      </c>
      <c r="K56" s="58"/>
      <c r="L56" s="42" t="s">
        <v>25</v>
      </c>
      <c r="M56" s="46" t="str">
        <f>IFERROR(INDEX('Data (2)'!$H$2:$H$1733,MATCH(H56,'Data (2)'!$C$2:$C$1733,0),1),"")</f>
        <v>00039751</v>
      </c>
      <c r="N56" s="57">
        <v>45891</v>
      </c>
      <c r="O56" s="56" t="s">
        <v>1527</v>
      </c>
      <c r="S56" s="40" t="str">
        <f>IFERROR(INDEX('Sheet1 (2)'!$H$2:$H$900,MATCH(O56,'Sheet1 (2)'!$F$2:$F$900,0),1),"")</f>
        <v>WM+ QNH Cửa Tràng, Tiền An</v>
      </c>
      <c r="V56" s="40" t="s">
        <v>6532</v>
      </c>
      <c r="AB56" s="30"/>
      <c r="AC56" s="30"/>
      <c r="AE56" s="2">
        <v>2</v>
      </c>
      <c r="AG56" s="2">
        <v>74250</v>
      </c>
      <c r="AH56" s="45">
        <f t="shared" si="0"/>
        <v>148500</v>
      </c>
      <c r="AL56" s="35">
        <v>8</v>
      </c>
      <c r="AN56" s="33">
        <f t="shared" si="1"/>
        <v>11880</v>
      </c>
      <c r="AO56" s="36" t="s">
        <v>1856</v>
      </c>
      <c r="AQ56" s="37" t="s">
        <v>1857</v>
      </c>
      <c r="AR56" s="37" t="s">
        <v>1858</v>
      </c>
      <c r="AS56" s="37" t="s">
        <v>1859</v>
      </c>
    </row>
    <row r="57" spans="3:45" x14ac:dyDescent="0.25">
      <c r="C57" s="46" t="str">
        <f>VLOOKUP(O57,'mã đối tượng'!$C:$F,4,0)</f>
        <v>N</v>
      </c>
      <c r="D57" s="30" t="s">
        <v>950</v>
      </c>
      <c r="E57" s="30" t="s">
        <v>24</v>
      </c>
      <c r="F57" s="57">
        <v>45891</v>
      </c>
      <c r="G57" s="57">
        <v>45891</v>
      </c>
      <c r="H57" s="3">
        <v>9105835964</v>
      </c>
      <c r="I57" s="57">
        <v>45891</v>
      </c>
      <c r="J57" s="46" t="s">
        <v>7748</v>
      </c>
      <c r="K57" s="58"/>
      <c r="L57" s="42" t="s">
        <v>25</v>
      </c>
      <c r="M57" s="46" t="str">
        <f>IFERROR(INDEX('Data (2)'!$H$2:$H$1733,MATCH(H57,'Data (2)'!$C$2:$C$1733,0),1),"")</f>
        <v>00014492</v>
      </c>
      <c r="N57" s="57">
        <v>45891</v>
      </c>
      <c r="O57" s="56" t="s">
        <v>1651</v>
      </c>
      <c r="S57" s="40" t="str">
        <f>IFERROR(INDEX('Sheet1 (2)'!$H$2:$H$900,MATCH(O57,'Sheet1 (2)'!$F$2:$F$900,0),1),"")</f>
        <v>WM+ DNI 19/5 Cách Mạng Tháng 8</v>
      </c>
      <c r="V57" s="40" t="s">
        <v>6631</v>
      </c>
      <c r="AB57" s="30"/>
      <c r="AC57" s="30"/>
      <c r="AE57" s="2">
        <v>2</v>
      </c>
      <c r="AG57" s="2">
        <v>111058</v>
      </c>
      <c r="AH57" s="45">
        <f t="shared" si="0"/>
        <v>222116</v>
      </c>
      <c r="AL57" s="35">
        <v>8</v>
      </c>
      <c r="AN57" s="33">
        <f t="shared" si="1"/>
        <v>17769.28</v>
      </c>
      <c r="AO57" s="36" t="s">
        <v>1856</v>
      </c>
      <c r="AQ57" s="37" t="s">
        <v>1857</v>
      </c>
      <c r="AR57" s="37" t="s">
        <v>1858</v>
      </c>
      <c r="AS57" s="37" t="s">
        <v>1859</v>
      </c>
    </row>
    <row r="58" spans="3:45" x14ac:dyDescent="0.25">
      <c r="C58" s="46" t="str">
        <f>VLOOKUP(O58,'mã đối tượng'!$C:$F,4,0)</f>
        <v>N</v>
      </c>
      <c r="D58" s="30" t="s">
        <v>950</v>
      </c>
      <c r="E58" s="30" t="s">
        <v>24</v>
      </c>
      <c r="F58" s="57">
        <v>45891</v>
      </c>
      <c r="G58" s="57">
        <v>45891</v>
      </c>
      <c r="H58" s="3">
        <v>9105835984</v>
      </c>
      <c r="I58" s="57">
        <v>45891</v>
      </c>
      <c r="J58" s="46" t="s">
        <v>7749</v>
      </c>
      <c r="K58" s="58"/>
      <c r="L58" s="42" t="s">
        <v>25</v>
      </c>
      <c r="M58" s="46" t="str">
        <f>IFERROR(INDEX('Data (2)'!$H$2:$H$1733,MATCH(H58,'Data (2)'!$C$2:$C$1733,0),1),"")</f>
        <v>00134036</v>
      </c>
      <c r="N58" s="57">
        <v>45891</v>
      </c>
      <c r="O58" s="56" t="s">
        <v>1534</v>
      </c>
      <c r="S58" s="40" t="str">
        <f>IFERROR(INDEX('Sheet1 (2)'!$H$2:$H$900,MATCH(O58,'Sheet1 (2)'!$F$2:$F$900,0),1),"")</f>
        <v>WM+HCM 01.04 Chung cư Pegasuite</v>
      </c>
      <c r="V58" s="40" t="s">
        <v>6576</v>
      </c>
      <c r="AB58" s="30"/>
      <c r="AC58" s="30"/>
      <c r="AE58" s="2">
        <v>2</v>
      </c>
      <c r="AG58" s="2">
        <v>73431</v>
      </c>
      <c r="AH58" s="45">
        <f t="shared" si="0"/>
        <v>146862</v>
      </c>
      <c r="AL58" s="35">
        <v>8</v>
      </c>
      <c r="AN58" s="33">
        <f t="shared" si="1"/>
        <v>11748.960000000001</v>
      </c>
      <c r="AO58" s="36" t="s">
        <v>1856</v>
      </c>
      <c r="AQ58" s="37" t="s">
        <v>1857</v>
      </c>
      <c r="AR58" s="37" t="s">
        <v>1858</v>
      </c>
      <c r="AS58" s="37" t="s">
        <v>1859</v>
      </c>
    </row>
    <row r="59" spans="3:45" x14ac:dyDescent="0.25">
      <c r="C59" s="46" t="str">
        <f>VLOOKUP(O59,'mã đối tượng'!$C:$F,4,0)</f>
        <v>N</v>
      </c>
      <c r="D59" s="30" t="s">
        <v>950</v>
      </c>
      <c r="E59" s="30" t="s">
        <v>24</v>
      </c>
      <c r="F59" s="57">
        <v>45891</v>
      </c>
      <c r="G59" s="57">
        <v>45891</v>
      </c>
      <c r="H59" s="3">
        <v>9105835984</v>
      </c>
      <c r="I59" s="57">
        <v>45891</v>
      </c>
      <c r="J59" s="46" t="s">
        <v>7750</v>
      </c>
      <c r="K59" s="58"/>
      <c r="L59" s="42" t="s">
        <v>25</v>
      </c>
      <c r="M59" s="46" t="str">
        <f>IFERROR(INDEX('Data (2)'!$H$2:$H$1733,MATCH(H59,'Data (2)'!$C$2:$C$1733,0),1),"")</f>
        <v>00134036</v>
      </c>
      <c r="N59" s="57">
        <v>45891</v>
      </c>
      <c r="O59" s="56" t="s">
        <v>1534</v>
      </c>
      <c r="S59" s="40" t="str">
        <f>IFERROR(INDEX('Sheet1 (2)'!$H$2:$H$900,MATCH(O59,'Sheet1 (2)'!$F$2:$F$900,0),1),"")</f>
        <v>WM+HCM 01.04 Chung cư Pegasuite</v>
      </c>
      <c r="V59" s="40" t="s">
        <v>6576</v>
      </c>
      <c r="AB59" s="30"/>
      <c r="AC59" s="30"/>
      <c r="AE59" s="2">
        <v>2</v>
      </c>
      <c r="AG59" s="2">
        <v>111058</v>
      </c>
      <c r="AH59" s="45">
        <f t="shared" si="0"/>
        <v>222116</v>
      </c>
      <c r="AL59" s="35">
        <v>8</v>
      </c>
      <c r="AN59" s="33">
        <f t="shared" si="1"/>
        <v>17769.28</v>
      </c>
      <c r="AO59" s="36" t="s">
        <v>1856</v>
      </c>
      <c r="AQ59" s="37" t="s">
        <v>1857</v>
      </c>
      <c r="AR59" s="37" t="s">
        <v>1858</v>
      </c>
      <c r="AS59" s="37" t="s">
        <v>1859</v>
      </c>
    </row>
    <row r="60" spans="3:45" x14ac:dyDescent="0.25">
      <c r="C60" s="46" t="str">
        <f>VLOOKUP(O60,'mã đối tượng'!$C:$F,4,0)</f>
        <v>N</v>
      </c>
      <c r="D60" s="30" t="s">
        <v>950</v>
      </c>
      <c r="E60" s="30" t="s">
        <v>24</v>
      </c>
      <c r="F60" s="57">
        <v>45891</v>
      </c>
      <c r="G60" s="57">
        <v>45891</v>
      </c>
      <c r="H60" s="3">
        <v>9105835984</v>
      </c>
      <c r="I60" s="57">
        <v>45891</v>
      </c>
      <c r="J60" s="46" t="s">
        <v>7751</v>
      </c>
      <c r="K60" s="58"/>
      <c r="L60" s="42" t="s">
        <v>25</v>
      </c>
      <c r="M60" s="46" t="str">
        <f>IFERROR(INDEX('Data (2)'!$H$2:$H$1733,MATCH(H60,'Data (2)'!$C$2:$C$1733,0),1),"")</f>
        <v>00134036</v>
      </c>
      <c r="N60" s="57">
        <v>45891</v>
      </c>
      <c r="O60" s="56" t="s">
        <v>1534</v>
      </c>
      <c r="S60" s="40" t="str">
        <f>IFERROR(INDEX('Sheet1 (2)'!$H$2:$H$900,MATCH(O60,'Sheet1 (2)'!$F$2:$F$900,0),1),"")</f>
        <v>WM+HCM 01.04 Chung cư Pegasuite</v>
      </c>
      <c r="V60" s="40" t="s">
        <v>6576</v>
      </c>
      <c r="AB60" s="30"/>
      <c r="AC60" s="30"/>
      <c r="AE60" s="2">
        <v>4</v>
      </c>
      <c r="AG60" s="2">
        <v>50182</v>
      </c>
      <c r="AH60" s="45">
        <f t="shared" si="0"/>
        <v>200728</v>
      </c>
      <c r="AL60" s="35">
        <v>8</v>
      </c>
      <c r="AN60" s="33">
        <f t="shared" si="1"/>
        <v>16058.24</v>
      </c>
      <c r="AO60" s="36" t="s">
        <v>1856</v>
      </c>
      <c r="AQ60" s="37" t="s">
        <v>1857</v>
      </c>
      <c r="AR60" s="37" t="s">
        <v>1858</v>
      </c>
      <c r="AS60" s="37" t="s">
        <v>1859</v>
      </c>
    </row>
    <row r="61" spans="3:45" x14ac:dyDescent="0.25">
      <c r="C61" s="46" t="str">
        <f>VLOOKUP(O61,'mã đối tượng'!$C:$F,4,0)</f>
        <v>N</v>
      </c>
      <c r="D61" s="30" t="s">
        <v>950</v>
      </c>
      <c r="E61" s="30" t="s">
        <v>24</v>
      </c>
      <c r="F61" s="57">
        <v>45891</v>
      </c>
      <c r="G61" s="57">
        <v>45891</v>
      </c>
      <c r="H61" s="3">
        <v>9105835984</v>
      </c>
      <c r="I61" s="57">
        <v>45891</v>
      </c>
      <c r="J61" s="46" t="s">
        <v>7752</v>
      </c>
      <c r="K61" s="58"/>
      <c r="L61" s="42" t="s">
        <v>25</v>
      </c>
      <c r="M61" s="46" t="str">
        <f>IFERROR(INDEX('Data (2)'!$H$2:$H$1733,MATCH(H61,'Data (2)'!$C$2:$C$1733,0),1),"")</f>
        <v>00134036</v>
      </c>
      <c r="N61" s="57">
        <v>45891</v>
      </c>
      <c r="O61" s="56" t="s">
        <v>1534</v>
      </c>
      <c r="S61" s="40" t="str">
        <f>IFERROR(INDEX('Sheet1 (2)'!$H$2:$H$900,MATCH(O61,'Sheet1 (2)'!$F$2:$F$900,0),1),"")</f>
        <v>WM+HCM 01.04 Chung cư Pegasuite</v>
      </c>
      <c r="V61" s="40" t="s">
        <v>6576</v>
      </c>
      <c r="AB61" s="30"/>
      <c r="AC61" s="30"/>
      <c r="AE61" s="2">
        <v>1</v>
      </c>
      <c r="AG61" s="2">
        <v>70950</v>
      </c>
      <c r="AH61" s="45">
        <f t="shared" si="0"/>
        <v>70950</v>
      </c>
      <c r="AL61" s="35">
        <v>8</v>
      </c>
      <c r="AN61" s="33">
        <f t="shared" si="1"/>
        <v>5676</v>
      </c>
      <c r="AO61" s="36" t="s">
        <v>1856</v>
      </c>
      <c r="AQ61" s="37" t="s">
        <v>1857</v>
      </c>
      <c r="AR61" s="37" t="s">
        <v>1858</v>
      </c>
      <c r="AS61" s="37" t="s">
        <v>1859</v>
      </c>
    </row>
    <row r="62" spans="3:45" x14ac:dyDescent="0.25">
      <c r="C62" s="46" t="str">
        <f>VLOOKUP(O62,'mã đối tượng'!$C:$F,4,0)</f>
        <v>B</v>
      </c>
      <c r="D62" s="30" t="s">
        <v>950</v>
      </c>
      <c r="E62" s="30" t="s">
        <v>24</v>
      </c>
      <c r="F62" s="57">
        <v>45891</v>
      </c>
      <c r="G62" s="57">
        <v>45891</v>
      </c>
      <c r="H62" s="3">
        <v>9105836031</v>
      </c>
      <c r="I62" s="57">
        <v>45891</v>
      </c>
      <c r="J62" s="46" t="s">
        <v>7753</v>
      </c>
      <c r="K62" s="58"/>
      <c r="L62" s="42" t="s">
        <v>25</v>
      </c>
      <c r="M62" s="46" t="str">
        <f>IFERROR(INDEX('Data (2)'!$H$2:$H$1733,MATCH(H62,'Data (2)'!$C$2:$C$1733,0),1),"")</f>
        <v>00032020</v>
      </c>
      <c r="N62" s="57">
        <v>45891</v>
      </c>
      <c r="O62" s="56" t="s">
        <v>1544</v>
      </c>
      <c r="S62" s="40" t="str">
        <f>IFERROR(INDEX('Sheet1 (2)'!$H$2:$H$900,MATCH(O62,'Sheet1 (2)'!$F$2:$F$900,0),1),"")</f>
        <v>WM+ NAN Khối 7, TT Cầu Giát</v>
      </c>
      <c r="V62" s="40" t="s">
        <v>2769</v>
      </c>
      <c r="AB62" s="30"/>
      <c r="AC62" s="30"/>
      <c r="AE62" s="2">
        <v>2</v>
      </c>
      <c r="AG62" s="2">
        <v>111058</v>
      </c>
      <c r="AH62" s="45">
        <f t="shared" si="0"/>
        <v>222116</v>
      </c>
      <c r="AL62" s="35">
        <v>8</v>
      </c>
      <c r="AN62" s="33">
        <f t="shared" si="1"/>
        <v>17769.28</v>
      </c>
      <c r="AO62" s="36" t="s">
        <v>1856</v>
      </c>
      <c r="AQ62" s="37" t="s">
        <v>1857</v>
      </c>
      <c r="AR62" s="37" t="s">
        <v>1858</v>
      </c>
      <c r="AS62" s="37" t="s">
        <v>1859</v>
      </c>
    </row>
    <row r="63" spans="3:45" x14ac:dyDescent="0.25">
      <c r="C63" s="46" t="str">
        <f>VLOOKUP(O63,'mã đối tượng'!$C:$F,4,0)</f>
        <v>B</v>
      </c>
      <c r="D63" s="30" t="s">
        <v>950</v>
      </c>
      <c r="E63" s="30" t="s">
        <v>24</v>
      </c>
      <c r="F63" s="57">
        <v>45891</v>
      </c>
      <c r="G63" s="57">
        <v>45891</v>
      </c>
      <c r="H63" s="3">
        <v>9105836031</v>
      </c>
      <c r="I63" s="57">
        <v>45891</v>
      </c>
      <c r="J63" s="46" t="s">
        <v>7754</v>
      </c>
      <c r="K63" s="58"/>
      <c r="L63" s="42" t="s">
        <v>25</v>
      </c>
      <c r="M63" s="46" t="str">
        <f>IFERROR(INDEX('Data (2)'!$H$2:$H$1733,MATCH(H63,'Data (2)'!$C$2:$C$1733,0),1),"")</f>
        <v>00032020</v>
      </c>
      <c r="N63" s="57">
        <v>45891</v>
      </c>
      <c r="O63" s="56" t="s">
        <v>1544</v>
      </c>
      <c r="S63" s="40" t="str">
        <f>IFERROR(INDEX('Sheet1 (2)'!$H$2:$H$900,MATCH(O63,'Sheet1 (2)'!$F$2:$F$900,0),1),"")</f>
        <v>WM+ NAN Khối 7, TT Cầu Giát</v>
      </c>
      <c r="V63" s="40" t="s">
        <v>2769</v>
      </c>
      <c r="AB63" s="30"/>
      <c r="AC63" s="30"/>
      <c r="AE63" s="2">
        <v>1</v>
      </c>
      <c r="AG63" s="2">
        <v>50182</v>
      </c>
      <c r="AH63" s="45">
        <f t="shared" si="0"/>
        <v>50182</v>
      </c>
      <c r="AL63" s="35">
        <v>8</v>
      </c>
      <c r="AN63" s="33">
        <f t="shared" si="1"/>
        <v>4014.56</v>
      </c>
      <c r="AO63" s="36" t="s">
        <v>1856</v>
      </c>
      <c r="AQ63" s="37" t="s">
        <v>1857</v>
      </c>
      <c r="AR63" s="37" t="s">
        <v>1858</v>
      </c>
      <c r="AS63" s="37" t="s">
        <v>1859</v>
      </c>
    </row>
    <row r="64" spans="3:45" x14ac:dyDescent="0.25">
      <c r="C64" s="46" t="str">
        <f>VLOOKUP(O64,'mã đối tượng'!$C:$F,4,0)</f>
        <v>B</v>
      </c>
      <c r="D64" s="30" t="s">
        <v>950</v>
      </c>
      <c r="E64" s="30" t="s">
        <v>24</v>
      </c>
      <c r="F64" s="57">
        <v>45891</v>
      </c>
      <c r="G64" s="57">
        <v>45891</v>
      </c>
      <c r="H64" s="3">
        <v>9105836060</v>
      </c>
      <c r="I64" s="57">
        <v>45891</v>
      </c>
      <c r="J64" s="46" t="s">
        <v>7755</v>
      </c>
      <c r="K64" s="58"/>
      <c r="L64" s="42" t="s">
        <v>25</v>
      </c>
      <c r="M64" s="46" t="str">
        <f>IFERROR(INDEX('Data (2)'!$H$2:$H$1733,MATCH(H64,'Data (2)'!$C$2:$C$1733,0),1),"")</f>
        <v>00409574</v>
      </c>
      <c r="N64" s="57">
        <v>45891</v>
      </c>
      <c r="O64" s="56" t="s">
        <v>1548</v>
      </c>
      <c r="S64" s="40" t="str">
        <f>IFERROR(INDEX('Sheet1 (2)'!$H$2:$H$900,MATCH(O64,'Sheet1 (2)'!$F$2:$F$900,0),1),"")</f>
        <v>WM HNI Trương Định</v>
      </c>
      <c r="V64" s="40" t="s">
        <v>3972</v>
      </c>
      <c r="AB64" s="30"/>
      <c r="AC64" s="30"/>
      <c r="AE64" s="2">
        <v>5</v>
      </c>
      <c r="AG64" s="2">
        <v>50182</v>
      </c>
      <c r="AH64" s="45">
        <f t="shared" si="0"/>
        <v>250910</v>
      </c>
      <c r="AL64" s="35">
        <v>8</v>
      </c>
      <c r="AN64" s="33">
        <f t="shared" si="1"/>
        <v>20072.8</v>
      </c>
      <c r="AO64" s="36" t="s">
        <v>1856</v>
      </c>
      <c r="AQ64" s="37" t="s">
        <v>1857</v>
      </c>
      <c r="AR64" s="37" t="s">
        <v>1858</v>
      </c>
      <c r="AS64" s="37" t="s">
        <v>1859</v>
      </c>
    </row>
    <row r="65" spans="3:45" x14ac:dyDescent="0.25">
      <c r="C65" s="46" t="str">
        <f>VLOOKUP(O65,'mã đối tượng'!$C:$F,4,0)</f>
        <v>N</v>
      </c>
      <c r="D65" s="30" t="s">
        <v>950</v>
      </c>
      <c r="E65" s="30" t="s">
        <v>24</v>
      </c>
      <c r="F65" s="57">
        <v>45891</v>
      </c>
      <c r="G65" s="57">
        <v>45891</v>
      </c>
      <c r="H65" s="3">
        <v>9105836093</v>
      </c>
      <c r="I65" s="57">
        <v>45891</v>
      </c>
      <c r="J65" s="46" t="s">
        <v>7756</v>
      </c>
      <c r="K65" s="58"/>
      <c r="L65" s="42" t="s">
        <v>25</v>
      </c>
      <c r="M65" s="46" t="str">
        <f>IFERROR(INDEX('Data (2)'!$H$2:$H$1733,MATCH(H65,'Data (2)'!$C$2:$C$1733,0),1),"")</f>
        <v>00134045</v>
      </c>
      <c r="N65" s="57">
        <v>45891</v>
      </c>
      <c r="O65" s="56" t="s">
        <v>1534</v>
      </c>
      <c r="S65" s="40" t="str">
        <f>IFERROR(INDEX('Sheet1 (2)'!$H$2:$H$900,MATCH(O65,'Sheet1 (2)'!$F$2:$F$900,0),1),"")</f>
        <v>WM+HCM 01.04 Chung cư Pegasuite</v>
      </c>
      <c r="V65" s="40" t="s">
        <v>6576</v>
      </c>
      <c r="AB65" s="30"/>
      <c r="AC65" s="30"/>
      <c r="AE65" s="2">
        <v>1</v>
      </c>
      <c r="AG65" s="2">
        <v>111058</v>
      </c>
      <c r="AH65" s="45">
        <f t="shared" si="0"/>
        <v>111058</v>
      </c>
      <c r="AL65" s="35">
        <v>8</v>
      </c>
      <c r="AN65" s="33">
        <f t="shared" si="1"/>
        <v>8884.64</v>
      </c>
      <c r="AO65" s="36" t="s">
        <v>1856</v>
      </c>
      <c r="AQ65" s="37" t="s">
        <v>1857</v>
      </c>
      <c r="AR65" s="37" t="s">
        <v>1858</v>
      </c>
      <c r="AS65" s="37" t="s">
        <v>1859</v>
      </c>
    </row>
    <row r="66" spans="3:45" x14ac:dyDescent="0.25">
      <c r="C66" s="46" t="str">
        <f>VLOOKUP(O66,'mã đối tượng'!$C:$F,4,0)</f>
        <v>N</v>
      </c>
      <c r="D66" s="30" t="s">
        <v>950</v>
      </c>
      <c r="E66" s="30" t="s">
        <v>24</v>
      </c>
      <c r="F66" s="57">
        <v>45891</v>
      </c>
      <c r="G66" s="57">
        <v>45891</v>
      </c>
      <c r="H66" s="3">
        <v>9105836093</v>
      </c>
      <c r="I66" s="57">
        <v>45891</v>
      </c>
      <c r="J66" s="46" t="s">
        <v>7757</v>
      </c>
      <c r="K66" s="58"/>
      <c r="L66" s="42" t="s">
        <v>25</v>
      </c>
      <c r="M66" s="46" t="str">
        <f>IFERROR(INDEX('Data (2)'!$H$2:$H$1733,MATCH(H66,'Data (2)'!$C$2:$C$1733,0),1),"")</f>
        <v>00134045</v>
      </c>
      <c r="N66" s="57">
        <v>45891</v>
      </c>
      <c r="O66" s="56" t="s">
        <v>1534</v>
      </c>
      <c r="S66" s="40" t="str">
        <f>IFERROR(INDEX('Sheet1 (2)'!$H$2:$H$900,MATCH(O66,'Sheet1 (2)'!$F$2:$F$900,0),1),"")</f>
        <v>WM+HCM 01.04 Chung cư Pegasuite</v>
      </c>
      <c r="V66" s="40" t="s">
        <v>6576</v>
      </c>
      <c r="AB66" s="30"/>
      <c r="AC66" s="30"/>
      <c r="AE66" s="2">
        <v>1</v>
      </c>
      <c r="AG66" s="2">
        <v>55595</v>
      </c>
      <c r="AH66" s="45">
        <f t="shared" si="0"/>
        <v>55595</v>
      </c>
      <c r="AL66" s="35">
        <v>8</v>
      </c>
      <c r="AN66" s="33">
        <f t="shared" si="1"/>
        <v>4447.6000000000004</v>
      </c>
      <c r="AO66" s="36" t="s">
        <v>1856</v>
      </c>
      <c r="AQ66" s="37" t="s">
        <v>1857</v>
      </c>
      <c r="AR66" s="37" t="s">
        <v>1858</v>
      </c>
      <c r="AS66" s="37" t="s">
        <v>1859</v>
      </c>
    </row>
    <row r="67" spans="3:45" x14ac:dyDescent="0.25">
      <c r="C67" s="46" t="str">
        <f>VLOOKUP(O67,'mã đối tượng'!$C:$F,4,0)</f>
        <v>N</v>
      </c>
      <c r="D67" s="30" t="s">
        <v>950</v>
      </c>
      <c r="E67" s="30" t="s">
        <v>24</v>
      </c>
      <c r="F67" s="57">
        <v>45891</v>
      </c>
      <c r="G67" s="57">
        <v>45891</v>
      </c>
      <c r="H67" s="3">
        <v>9105836093</v>
      </c>
      <c r="I67" s="57">
        <v>45891</v>
      </c>
      <c r="J67" s="46" t="s">
        <v>7758</v>
      </c>
      <c r="K67" s="58"/>
      <c r="L67" s="42" t="s">
        <v>25</v>
      </c>
      <c r="M67" s="46" t="str">
        <f>IFERROR(INDEX('Data (2)'!$H$2:$H$1733,MATCH(H67,'Data (2)'!$C$2:$C$1733,0),1),"")</f>
        <v>00134045</v>
      </c>
      <c r="N67" s="57">
        <v>45891</v>
      </c>
      <c r="O67" s="56" t="s">
        <v>1534</v>
      </c>
      <c r="S67" s="40" t="str">
        <f>IFERROR(INDEX('Sheet1 (2)'!$H$2:$H$900,MATCH(O67,'Sheet1 (2)'!$F$2:$F$900,0),1),"")</f>
        <v>WM+HCM 01.04 Chung cư Pegasuite</v>
      </c>
      <c r="V67" s="40" t="s">
        <v>6576</v>
      </c>
      <c r="AB67" s="30"/>
      <c r="AC67" s="30"/>
      <c r="AE67" s="2">
        <v>1</v>
      </c>
      <c r="AG67" s="2">
        <v>74250</v>
      </c>
      <c r="AH67" s="45">
        <f t="shared" ref="AH67:AH130" si="2">AE67*AG67</f>
        <v>74250</v>
      </c>
      <c r="AL67" s="35">
        <v>8</v>
      </c>
      <c r="AN67" s="33">
        <f t="shared" ref="AN67:AN130" si="3">AH67*8%</f>
        <v>5940</v>
      </c>
      <c r="AO67" s="36" t="s">
        <v>1856</v>
      </c>
      <c r="AQ67" s="37" t="s">
        <v>1857</v>
      </c>
      <c r="AR67" s="37" t="s">
        <v>1858</v>
      </c>
      <c r="AS67" s="37" t="s">
        <v>1859</v>
      </c>
    </row>
    <row r="68" spans="3:45" x14ac:dyDescent="0.25">
      <c r="C68" s="46" t="str">
        <f>VLOOKUP(O68,'mã đối tượng'!$C:$F,4,0)</f>
        <v>N</v>
      </c>
      <c r="D68" s="30" t="s">
        <v>950</v>
      </c>
      <c r="E68" s="30" t="s">
        <v>24</v>
      </c>
      <c r="F68" s="57">
        <v>45891</v>
      </c>
      <c r="G68" s="57">
        <v>45891</v>
      </c>
      <c r="H68" s="3">
        <v>9105836093</v>
      </c>
      <c r="I68" s="57">
        <v>45891</v>
      </c>
      <c r="J68" s="46" t="s">
        <v>7759</v>
      </c>
      <c r="K68" s="58"/>
      <c r="L68" s="42" t="s">
        <v>25</v>
      </c>
      <c r="M68" s="46" t="str">
        <f>IFERROR(INDEX('Data (2)'!$H$2:$H$1733,MATCH(H68,'Data (2)'!$C$2:$C$1733,0),1),"")</f>
        <v>00134045</v>
      </c>
      <c r="N68" s="57">
        <v>45891</v>
      </c>
      <c r="O68" s="56" t="s">
        <v>1534</v>
      </c>
      <c r="S68" s="40" t="str">
        <f>IFERROR(INDEX('Sheet1 (2)'!$H$2:$H$900,MATCH(O68,'Sheet1 (2)'!$F$2:$F$900,0),1),"")</f>
        <v>WM+HCM 01.04 Chung cư Pegasuite</v>
      </c>
      <c r="V68" s="40" t="s">
        <v>6576</v>
      </c>
      <c r="AB68" s="30"/>
      <c r="AC68" s="30"/>
      <c r="AE68" s="2">
        <v>1</v>
      </c>
      <c r="AG68" s="2">
        <v>111606</v>
      </c>
      <c r="AH68" s="45">
        <f t="shared" si="2"/>
        <v>111606</v>
      </c>
      <c r="AL68" s="35">
        <v>8</v>
      </c>
      <c r="AN68" s="33">
        <f t="shared" si="3"/>
        <v>8928.48</v>
      </c>
      <c r="AO68" s="36" t="s">
        <v>1856</v>
      </c>
      <c r="AQ68" s="37" t="s">
        <v>1857</v>
      </c>
      <c r="AR68" s="37" t="s">
        <v>1858</v>
      </c>
      <c r="AS68" s="37" t="s">
        <v>1859</v>
      </c>
    </row>
    <row r="69" spans="3:45" x14ac:dyDescent="0.25">
      <c r="C69" s="46" t="str">
        <f>VLOOKUP(O69,'mã đối tượng'!$C:$F,4,0)</f>
        <v>N</v>
      </c>
      <c r="D69" s="30" t="s">
        <v>950</v>
      </c>
      <c r="E69" s="30" t="s">
        <v>24</v>
      </c>
      <c r="F69" s="57">
        <v>45891</v>
      </c>
      <c r="G69" s="57">
        <v>45891</v>
      </c>
      <c r="H69" s="3">
        <v>9105836093</v>
      </c>
      <c r="I69" s="57">
        <v>45891</v>
      </c>
      <c r="J69" s="46" t="s">
        <v>7760</v>
      </c>
      <c r="K69" s="58"/>
      <c r="L69" s="42" t="s">
        <v>25</v>
      </c>
      <c r="M69" s="46" t="str">
        <f>IFERROR(INDEX('Data (2)'!$H$2:$H$1733,MATCH(H69,'Data (2)'!$C$2:$C$1733,0),1),"")</f>
        <v>00134045</v>
      </c>
      <c r="N69" s="57">
        <v>45891</v>
      </c>
      <c r="O69" s="56" t="s">
        <v>1534</v>
      </c>
      <c r="S69" s="40" t="str">
        <f>IFERROR(INDEX('Sheet1 (2)'!$H$2:$H$900,MATCH(O69,'Sheet1 (2)'!$F$2:$F$900,0),1),"")</f>
        <v>WM+HCM 01.04 Chung cư Pegasuite</v>
      </c>
      <c r="V69" s="40" t="s">
        <v>6576</v>
      </c>
      <c r="AB69" s="30"/>
      <c r="AC69" s="30"/>
      <c r="AE69" s="2">
        <v>1</v>
      </c>
      <c r="AG69" s="2">
        <v>50182</v>
      </c>
      <c r="AH69" s="45">
        <f t="shared" si="2"/>
        <v>50182</v>
      </c>
      <c r="AL69" s="35">
        <v>8</v>
      </c>
      <c r="AN69" s="33">
        <f t="shared" si="3"/>
        <v>4014.56</v>
      </c>
      <c r="AO69" s="36" t="s">
        <v>1856</v>
      </c>
      <c r="AQ69" s="37" t="s">
        <v>1857</v>
      </c>
      <c r="AR69" s="37" t="s">
        <v>1858</v>
      </c>
      <c r="AS69" s="37" t="s">
        <v>1859</v>
      </c>
    </row>
    <row r="70" spans="3:45" x14ac:dyDescent="0.25">
      <c r="C70" s="46" t="str">
        <f>VLOOKUP(O70,'mã đối tượng'!$C:$F,4,0)</f>
        <v>B</v>
      </c>
      <c r="D70" s="30" t="s">
        <v>950</v>
      </c>
      <c r="E70" s="30" t="s">
        <v>24</v>
      </c>
      <c r="F70" s="57">
        <v>45891</v>
      </c>
      <c r="G70" s="57">
        <v>45891</v>
      </c>
      <c r="H70" s="3">
        <v>9105836212</v>
      </c>
      <c r="I70" s="57">
        <v>45891</v>
      </c>
      <c r="J70" s="46" t="s">
        <v>7761</v>
      </c>
      <c r="K70" s="58"/>
      <c r="L70" s="42" t="s">
        <v>25</v>
      </c>
      <c r="M70" s="46" t="str">
        <f>IFERROR(INDEX('Data (2)'!$H$2:$H$1733,MATCH(H70,'Data (2)'!$C$2:$C$1733,0),1),"")</f>
        <v>00409637</v>
      </c>
      <c r="N70" s="57">
        <v>45891</v>
      </c>
      <c r="O70" s="56" t="s">
        <v>1548</v>
      </c>
      <c r="S70" s="40" t="str">
        <f>IFERROR(INDEX('Sheet1 (2)'!$H$2:$H$900,MATCH(O70,'Sheet1 (2)'!$F$2:$F$900,0),1),"")</f>
        <v>WM HNI Trương Định</v>
      </c>
      <c r="V70" s="40" t="s">
        <v>3972</v>
      </c>
      <c r="AB70" s="30"/>
      <c r="AC70" s="30"/>
      <c r="AE70" s="2">
        <v>2</v>
      </c>
      <c r="AG70" s="2">
        <v>46000</v>
      </c>
      <c r="AH70" s="45">
        <f t="shared" si="2"/>
        <v>92000</v>
      </c>
      <c r="AL70" s="35">
        <v>8</v>
      </c>
      <c r="AN70" s="33">
        <f t="shared" si="3"/>
        <v>7360</v>
      </c>
      <c r="AO70" s="36" t="s">
        <v>1856</v>
      </c>
      <c r="AQ70" s="37" t="s">
        <v>1857</v>
      </c>
      <c r="AR70" s="37" t="s">
        <v>1858</v>
      </c>
      <c r="AS70" s="37" t="s">
        <v>1859</v>
      </c>
    </row>
    <row r="71" spans="3:45" x14ac:dyDescent="0.25">
      <c r="C71" s="46" t="str">
        <f>VLOOKUP(O71,'mã đối tượng'!$C:$F,4,0)</f>
        <v>N</v>
      </c>
      <c r="D71" s="30" t="s">
        <v>950</v>
      </c>
      <c r="E71" s="30" t="s">
        <v>24</v>
      </c>
      <c r="F71" s="57">
        <v>45891</v>
      </c>
      <c r="G71" s="57">
        <v>45891</v>
      </c>
      <c r="H71" s="3">
        <v>9105836202</v>
      </c>
      <c r="I71" s="57">
        <v>45891</v>
      </c>
      <c r="J71" s="46" t="s">
        <v>7762</v>
      </c>
      <c r="K71" s="58"/>
      <c r="L71" s="42" t="s">
        <v>25</v>
      </c>
      <c r="M71" s="46" t="str">
        <f>IFERROR(INDEX('Data (2)'!$H$2:$H$1733,MATCH(H71,'Data (2)'!$C$2:$C$1733,0),1),"")</f>
        <v>00053133</v>
      </c>
      <c r="N71" s="57">
        <v>45891</v>
      </c>
      <c r="O71" s="56" t="s">
        <v>1564</v>
      </c>
      <c r="S71" s="40" t="str">
        <f>IFERROR(INDEX('Sheet1 (2)'!$H$2:$H$900,MATCH(O71,'Sheet1 (2)'!$F$2:$F$900,0),1),"")</f>
        <v>WM+ BDG 103/1 Khu Phố 1A</v>
      </c>
      <c r="V71" s="40" t="s">
        <v>6691</v>
      </c>
      <c r="AB71" s="30"/>
      <c r="AC71" s="30"/>
      <c r="AE71" s="2">
        <v>1</v>
      </c>
      <c r="AG71" s="2">
        <v>50400</v>
      </c>
      <c r="AH71" s="45">
        <f t="shared" si="2"/>
        <v>50400</v>
      </c>
      <c r="AL71" s="35">
        <v>8</v>
      </c>
      <c r="AN71" s="33">
        <f t="shared" si="3"/>
        <v>4032</v>
      </c>
      <c r="AO71" s="36" t="s">
        <v>1856</v>
      </c>
      <c r="AQ71" s="37" t="s">
        <v>1857</v>
      </c>
      <c r="AR71" s="37" t="s">
        <v>1858</v>
      </c>
      <c r="AS71" s="37" t="s">
        <v>1859</v>
      </c>
    </row>
    <row r="72" spans="3:45" x14ac:dyDescent="0.25">
      <c r="C72" s="46" t="str">
        <f>VLOOKUP(O72,'mã đối tượng'!$C:$F,4,0)</f>
        <v>N</v>
      </c>
      <c r="D72" s="30" t="s">
        <v>950</v>
      </c>
      <c r="E72" s="30" t="s">
        <v>24</v>
      </c>
      <c r="F72" s="57">
        <v>45891</v>
      </c>
      <c r="G72" s="57">
        <v>45891</v>
      </c>
      <c r="H72" s="3">
        <v>9105836202</v>
      </c>
      <c r="I72" s="57">
        <v>45891</v>
      </c>
      <c r="J72" s="46" t="s">
        <v>7763</v>
      </c>
      <c r="K72" s="58"/>
      <c r="L72" s="42" t="s">
        <v>25</v>
      </c>
      <c r="M72" s="46" t="str">
        <f>IFERROR(INDEX('Data (2)'!$H$2:$H$1733,MATCH(H72,'Data (2)'!$C$2:$C$1733,0),1),"")</f>
        <v>00053133</v>
      </c>
      <c r="N72" s="57">
        <v>45891</v>
      </c>
      <c r="O72" s="56" t="s">
        <v>1564</v>
      </c>
      <c r="S72" s="40" t="str">
        <f>IFERROR(INDEX('Sheet1 (2)'!$H$2:$H$900,MATCH(O72,'Sheet1 (2)'!$F$2:$F$900,0),1),"")</f>
        <v>WM+ BDG 103/1 Khu Phố 1A</v>
      </c>
      <c r="V72" s="40" t="s">
        <v>6691</v>
      </c>
      <c r="AB72" s="30"/>
      <c r="AC72" s="30"/>
      <c r="AE72" s="2">
        <v>1</v>
      </c>
      <c r="AG72" s="2">
        <v>50182</v>
      </c>
      <c r="AH72" s="45">
        <f t="shared" si="2"/>
        <v>50182</v>
      </c>
      <c r="AL72" s="35">
        <v>8</v>
      </c>
      <c r="AN72" s="33">
        <f t="shared" si="3"/>
        <v>4014.56</v>
      </c>
      <c r="AO72" s="36" t="s">
        <v>1856</v>
      </c>
      <c r="AQ72" s="37" t="s">
        <v>1857</v>
      </c>
      <c r="AR72" s="37" t="s">
        <v>1858</v>
      </c>
      <c r="AS72" s="37" t="s">
        <v>1859</v>
      </c>
    </row>
    <row r="73" spans="3:45" x14ac:dyDescent="0.25">
      <c r="C73" s="46" t="str">
        <f>VLOOKUP(O73,'mã đối tượng'!$C:$F,4,0)</f>
        <v>N</v>
      </c>
      <c r="D73" s="30" t="s">
        <v>950</v>
      </c>
      <c r="E73" s="30" t="s">
        <v>24</v>
      </c>
      <c r="F73" s="57">
        <v>45891</v>
      </c>
      <c r="G73" s="57">
        <v>45891</v>
      </c>
      <c r="H73" s="3">
        <v>9105836202</v>
      </c>
      <c r="I73" s="57">
        <v>45891</v>
      </c>
      <c r="J73" s="46" t="s">
        <v>7764</v>
      </c>
      <c r="K73" s="58"/>
      <c r="L73" s="42" t="s">
        <v>25</v>
      </c>
      <c r="M73" s="46" t="str">
        <f>IFERROR(INDEX('Data (2)'!$H$2:$H$1733,MATCH(H73,'Data (2)'!$C$2:$C$1733,0),1),"")</f>
        <v>00053133</v>
      </c>
      <c r="N73" s="57">
        <v>45891</v>
      </c>
      <c r="O73" s="56" t="s">
        <v>1564</v>
      </c>
      <c r="S73" s="40" t="str">
        <f>IFERROR(INDEX('Sheet1 (2)'!$H$2:$H$900,MATCH(O73,'Sheet1 (2)'!$F$2:$F$900,0),1),"")</f>
        <v>WM+ BDG 103/1 Khu Phố 1A</v>
      </c>
      <c r="V73" s="40" t="s">
        <v>6691</v>
      </c>
      <c r="AB73" s="30"/>
      <c r="AC73" s="30"/>
      <c r="AE73" s="2">
        <v>2</v>
      </c>
      <c r="AG73" s="2">
        <v>55595</v>
      </c>
      <c r="AH73" s="45">
        <f t="shared" si="2"/>
        <v>111190</v>
      </c>
      <c r="AL73" s="35">
        <v>8</v>
      </c>
      <c r="AN73" s="33">
        <f t="shared" si="3"/>
        <v>8895.2000000000007</v>
      </c>
      <c r="AO73" s="36" t="s">
        <v>1856</v>
      </c>
      <c r="AQ73" s="37" t="s">
        <v>1857</v>
      </c>
      <c r="AR73" s="37" t="s">
        <v>1858</v>
      </c>
      <c r="AS73" s="37" t="s">
        <v>1859</v>
      </c>
    </row>
    <row r="74" spans="3:45" x14ac:dyDescent="0.25">
      <c r="C74" s="46" t="str">
        <f>VLOOKUP(O74,'mã đối tượng'!$C:$F,4,0)</f>
        <v>N</v>
      </c>
      <c r="D74" s="30" t="s">
        <v>950</v>
      </c>
      <c r="E74" s="30" t="s">
        <v>24</v>
      </c>
      <c r="F74" s="57">
        <v>45891</v>
      </c>
      <c r="G74" s="57">
        <v>45891</v>
      </c>
      <c r="H74" s="3">
        <v>9105836174</v>
      </c>
      <c r="I74" s="57">
        <v>45891</v>
      </c>
      <c r="J74" s="46" t="s">
        <v>7765</v>
      </c>
      <c r="K74" s="58"/>
      <c r="L74" s="42" t="s">
        <v>25</v>
      </c>
      <c r="M74" s="46" t="str">
        <f>IFERROR(INDEX('Data (2)'!$H$2:$H$1733,MATCH(H74,'Data (2)'!$C$2:$C$1733,0),1),"")</f>
        <v>00014496</v>
      </c>
      <c r="N74" s="57">
        <v>45891</v>
      </c>
      <c r="O74" s="56" t="s">
        <v>1651</v>
      </c>
      <c r="S74" s="40" t="str">
        <f>IFERROR(INDEX('Sheet1 (2)'!$H$2:$H$900,MATCH(O74,'Sheet1 (2)'!$F$2:$F$900,0),1),"")</f>
        <v>WM+ DNI 19/5 Cách Mạng Tháng 8</v>
      </c>
      <c r="V74" s="40" t="s">
        <v>6631</v>
      </c>
      <c r="AB74" s="30"/>
      <c r="AC74" s="30"/>
      <c r="AE74" s="2">
        <v>1</v>
      </c>
      <c r="AG74" s="2">
        <v>111606</v>
      </c>
      <c r="AH74" s="45">
        <f t="shared" si="2"/>
        <v>111606</v>
      </c>
      <c r="AL74" s="35">
        <v>8</v>
      </c>
      <c r="AN74" s="33">
        <f t="shared" si="3"/>
        <v>8928.48</v>
      </c>
      <c r="AO74" s="36" t="s">
        <v>1856</v>
      </c>
      <c r="AQ74" s="37" t="s">
        <v>1857</v>
      </c>
      <c r="AR74" s="37" t="s">
        <v>1858</v>
      </c>
      <c r="AS74" s="37" t="s">
        <v>1859</v>
      </c>
    </row>
    <row r="75" spans="3:45" x14ac:dyDescent="0.25">
      <c r="C75" s="46" t="str">
        <f>VLOOKUP(O75,'mã đối tượng'!$C:$F,4,0)</f>
        <v>N</v>
      </c>
      <c r="D75" s="30" t="s">
        <v>950</v>
      </c>
      <c r="E75" s="30" t="s">
        <v>24</v>
      </c>
      <c r="F75" s="57">
        <v>45891</v>
      </c>
      <c r="G75" s="57">
        <v>45891</v>
      </c>
      <c r="H75" s="3">
        <v>9105836174</v>
      </c>
      <c r="I75" s="57">
        <v>45891</v>
      </c>
      <c r="J75" s="46" t="s">
        <v>7766</v>
      </c>
      <c r="K75" s="58"/>
      <c r="L75" s="42" t="s">
        <v>25</v>
      </c>
      <c r="M75" s="46" t="str">
        <f>IFERROR(INDEX('Data (2)'!$H$2:$H$1733,MATCH(H75,'Data (2)'!$C$2:$C$1733,0),1),"")</f>
        <v>00014496</v>
      </c>
      <c r="N75" s="57">
        <v>45891</v>
      </c>
      <c r="O75" s="56" t="s">
        <v>1651</v>
      </c>
      <c r="S75" s="40" t="str">
        <f>IFERROR(INDEX('Sheet1 (2)'!$H$2:$H$900,MATCH(O75,'Sheet1 (2)'!$F$2:$F$900,0),1),"")</f>
        <v>WM+ DNI 19/5 Cách Mạng Tháng 8</v>
      </c>
      <c r="V75" s="40" t="s">
        <v>6631</v>
      </c>
      <c r="AB75" s="30"/>
      <c r="AC75" s="30"/>
      <c r="AE75" s="2">
        <v>1</v>
      </c>
      <c r="AG75" s="2">
        <v>73431</v>
      </c>
      <c r="AH75" s="45">
        <f t="shared" si="2"/>
        <v>73431</v>
      </c>
      <c r="AL75" s="35">
        <v>8</v>
      </c>
      <c r="AN75" s="33">
        <f t="shared" si="3"/>
        <v>5874.4800000000005</v>
      </c>
      <c r="AO75" s="36" t="s">
        <v>1856</v>
      </c>
      <c r="AQ75" s="37" t="s">
        <v>1857</v>
      </c>
      <c r="AR75" s="37" t="s">
        <v>1858</v>
      </c>
      <c r="AS75" s="37" t="s">
        <v>1859</v>
      </c>
    </row>
    <row r="76" spans="3:45" x14ac:dyDescent="0.25">
      <c r="C76" s="46" t="str">
        <f>VLOOKUP(O76,'mã đối tượng'!$C:$F,4,0)</f>
        <v>N</v>
      </c>
      <c r="D76" s="30" t="s">
        <v>950</v>
      </c>
      <c r="E76" s="30" t="s">
        <v>24</v>
      </c>
      <c r="F76" s="57">
        <v>45891</v>
      </c>
      <c r="G76" s="57">
        <v>45891</v>
      </c>
      <c r="H76" s="3">
        <v>9105836174</v>
      </c>
      <c r="I76" s="57">
        <v>45891</v>
      </c>
      <c r="J76" s="46" t="s">
        <v>7767</v>
      </c>
      <c r="K76" s="58"/>
      <c r="L76" s="42" t="s">
        <v>25</v>
      </c>
      <c r="M76" s="46" t="str">
        <f>IFERROR(INDEX('Data (2)'!$H$2:$H$1733,MATCH(H76,'Data (2)'!$C$2:$C$1733,0),1),"")</f>
        <v>00014496</v>
      </c>
      <c r="N76" s="57">
        <v>45891</v>
      </c>
      <c r="O76" s="56" t="s">
        <v>1651</v>
      </c>
      <c r="S76" s="40" t="str">
        <f>IFERROR(INDEX('Sheet1 (2)'!$H$2:$H$900,MATCH(O76,'Sheet1 (2)'!$F$2:$F$900,0),1),"")</f>
        <v>WM+ DNI 19/5 Cách Mạng Tháng 8</v>
      </c>
      <c r="V76" s="40" t="s">
        <v>6631</v>
      </c>
      <c r="AB76" s="30"/>
      <c r="AC76" s="30"/>
      <c r="AE76" s="2">
        <v>1</v>
      </c>
      <c r="AG76" s="2">
        <v>111058</v>
      </c>
      <c r="AH76" s="45">
        <f t="shared" si="2"/>
        <v>111058</v>
      </c>
      <c r="AL76" s="35">
        <v>8</v>
      </c>
      <c r="AN76" s="33">
        <f t="shared" si="3"/>
        <v>8884.64</v>
      </c>
      <c r="AO76" s="36" t="s">
        <v>1856</v>
      </c>
      <c r="AQ76" s="37" t="s">
        <v>1857</v>
      </c>
      <c r="AR76" s="37" t="s">
        <v>1858</v>
      </c>
      <c r="AS76" s="37" t="s">
        <v>1859</v>
      </c>
    </row>
    <row r="77" spans="3:45" x14ac:dyDescent="0.25">
      <c r="C77" s="46" t="str">
        <f>VLOOKUP(O77,'mã đối tượng'!$C:$F,4,0)</f>
        <v>B</v>
      </c>
      <c r="D77" s="30" t="s">
        <v>950</v>
      </c>
      <c r="E77" s="30" t="s">
        <v>24</v>
      </c>
      <c r="F77" s="57">
        <v>45891</v>
      </c>
      <c r="G77" s="57">
        <v>45891</v>
      </c>
      <c r="H77" s="3">
        <v>9105836228</v>
      </c>
      <c r="I77" s="57">
        <v>45891</v>
      </c>
      <c r="J77" s="46" t="s">
        <v>7768</v>
      </c>
      <c r="K77" s="58"/>
      <c r="L77" s="42" t="s">
        <v>25</v>
      </c>
      <c r="M77" s="46" t="str">
        <f>IFERROR(INDEX('Data (2)'!$H$2:$H$1733,MATCH(H77,'Data (2)'!$C$2:$C$1733,0),1),"")</f>
        <v>00032024</v>
      </c>
      <c r="N77" s="57">
        <v>45891</v>
      </c>
      <c r="O77" s="56" t="s">
        <v>1544</v>
      </c>
      <c r="S77" s="40" t="str">
        <f>IFERROR(INDEX('Sheet1 (2)'!$H$2:$H$900,MATCH(O77,'Sheet1 (2)'!$F$2:$F$900,0),1),"")</f>
        <v>WM+ NAN Khối 7, TT Cầu Giát</v>
      </c>
      <c r="V77" s="40" t="s">
        <v>2769</v>
      </c>
      <c r="AB77" s="30"/>
      <c r="AC77" s="30"/>
      <c r="AE77" s="2">
        <v>2</v>
      </c>
      <c r="AG77" s="2">
        <v>74250</v>
      </c>
      <c r="AH77" s="45">
        <f t="shared" si="2"/>
        <v>148500</v>
      </c>
      <c r="AL77" s="35">
        <v>8</v>
      </c>
      <c r="AN77" s="33">
        <f t="shared" si="3"/>
        <v>11880</v>
      </c>
      <c r="AO77" s="36" t="s">
        <v>1856</v>
      </c>
      <c r="AQ77" s="37" t="s">
        <v>1857</v>
      </c>
      <c r="AR77" s="37" t="s">
        <v>1858</v>
      </c>
      <c r="AS77" s="37" t="s">
        <v>1859</v>
      </c>
    </row>
    <row r="78" spans="3:45" x14ac:dyDescent="0.25">
      <c r="C78" s="46" t="str">
        <f>VLOOKUP(O78,'mã đối tượng'!$C:$F,4,0)</f>
        <v>N</v>
      </c>
      <c r="D78" s="30" t="s">
        <v>950</v>
      </c>
      <c r="E78" s="30" t="s">
        <v>24</v>
      </c>
      <c r="F78" s="57">
        <v>45891</v>
      </c>
      <c r="G78" s="57">
        <v>45891</v>
      </c>
      <c r="H78" s="3">
        <v>9105836230</v>
      </c>
      <c r="I78" s="57">
        <v>45891</v>
      </c>
      <c r="J78" s="46" t="s">
        <v>7769</v>
      </c>
      <c r="K78" s="58"/>
      <c r="L78" s="42" t="s">
        <v>25</v>
      </c>
      <c r="M78" s="46" t="str">
        <f>IFERROR(INDEX('Data (2)'!$H$2:$H$1733,MATCH(H78,'Data (2)'!$C$2:$C$1733,0),1),"")</f>
        <v>00134062</v>
      </c>
      <c r="N78" s="57">
        <v>45891</v>
      </c>
      <c r="O78" s="56" t="s">
        <v>1534</v>
      </c>
      <c r="S78" s="40" t="str">
        <f>IFERROR(INDEX('Sheet1 (2)'!$H$2:$H$900,MATCH(O78,'Sheet1 (2)'!$F$2:$F$900,0),1),"")</f>
        <v>WM+HCM 01.04 Chung cư Pegasuite</v>
      </c>
      <c r="V78" s="40" t="s">
        <v>6576</v>
      </c>
      <c r="AB78" s="30"/>
      <c r="AC78" s="30"/>
      <c r="AE78" s="2">
        <v>4</v>
      </c>
      <c r="AG78" s="2">
        <v>50400</v>
      </c>
      <c r="AH78" s="45">
        <f t="shared" si="2"/>
        <v>201600</v>
      </c>
      <c r="AL78" s="35">
        <v>8</v>
      </c>
      <c r="AN78" s="33">
        <f t="shared" si="3"/>
        <v>16128</v>
      </c>
      <c r="AO78" s="36" t="s">
        <v>1856</v>
      </c>
      <c r="AQ78" s="37" t="s">
        <v>1857</v>
      </c>
      <c r="AR78" s="37" t="s">
        <v>1858</v>
      </c>
      <c r="AS78" s="37" t="s">
        <v>1859</v>
      </c>
    </row>
    <row r="79" spans="3:45" x14ac:dyDescent="0.25">
      <c r="C79" s="46" t="str">
        <f>VLOOKUP(O79,'mã đối tượng'!$C:$F,4,0)</f>
        <v>N</v>
      </c>
      <c r="D79" s="30" t="s">
        <v>950</v>
      </c>
      <c r="E79" s="30" t="s">
        <v>24</v>
      </c>
      <c r="F79" s="57">
        <v>45891</v>
      </c>
      <c r="G79" s="57">
        <v>45891</v>
      </c>
      <c r="H79" s="3">
        <v>9105836230</v>
      </c>
      <c r="I79" s="57">
        <v>45891</v>
      </c>
      <c r="J79" s="46" t="s">
        <v>7770</v>
      </c>
      <c r="K79" s="58"/>
      <c r="L79" s="42" t="s">
        <v>25</v>
      </c>
      <c r="M79" s="46" t="str">
        <f>IFERROR(INDEX('Data (2)'!$H$2:$H$1733,MATCH(H79,'Data (2)'!$C$2:$C$1733,0),1),"")</f>
        <v>00134062</v>
      </c>
      <c r="N79" s="57">
        <v>45891</v>
      </c>
      <c r="O79" s="56" t="s">
        <v>1534</v>
      </c>
      <c r="S79" s="40" t="str">
        <f>IFERROR(INDEX('Sheet1 (2)'!$H$2:$H$900,MATCH(O79,'Sheet1 (2)'!$F$2:$F$900,0),1),"")</f>
        <v>WM+HCM 01.04 Chung cư Pegasuite</v>
      </c>
      <c r="V79" s="40" t="s">
        <v>6576</v>
      </c>
      <c r="AB79" s="30"/>
      <c r="AC79" s="30"/>
      <c r="AE79" s="2">
        <v>1</v>
      </c>
      <c r="AG79" s="2">
        <v>74250</v>
      </c>
      <c r="AH79" s="45">
        <f t="shared" si="2"/>
        <v>74250</v>
      </c>
      <c r="AL79" s="35">
        <v>8</v>
      </c>
      <c r="AN79" s="33">
        <f t="shared" si="3"/>
        <v>5940</v>
      </c>
      <c r="AO79" s="36" t="s">
        <v>1856</v>
      </c>
      <c r="AQ79" s="37" t="s">
        <v>1857</v>
      </c>
      <c r="AR79" s="37" t="s">
        <v>1858</v>
      </c>
      <c r="AS79" s="37" t="s">
        <v>1859</v>
      </c>
    </row>
    <row r="80" spans="3:45" x14ac:dyDescent="0.25">
      <c r="C80" s="46" t="str">
        <f>VLOOKUP(O80,'mã đối tượng'!$C:$F,4,0)</f>
        <v>N</v>
      </c>
      <c r="D80" s="30" t="s">
        <v>950</v>
      </c>
      <c r="E80" s="30" t="s">
        <v>24</v>
      </c>
      <c r="F80" s="57">
        <v>45891</v>
      </c>
      <c r="G80" s="57">
        <v>45891</v>
      </c>
      <c r="H80" s="3">
        <v>9105836270</v>
      </c>
      <c r="I80" s="57">
        <v>45891</v>
      </c>
      <c r="J80" s="46" t="s">
        <v>7771</v>
      </c>
      <c r="K80" s="58"/>
      <c r="L80" s="42" t="s">
        <v>25</v>
      </c>
      <c r="M80" s="46" t="str">
        <f>IFERROR(INDEX('Data (2)'!$H$2:$H$1733,MATCH(H80,'Data (2)'!$C$2:$C$1733,0),1),"")</f>
        <v>00134066</v>
      </c>
      <c r="N80" s="57">
        <v>45891</v>
      </c>
      <c r="O80" s="56" t="s">
        <v>1534</v>
      </c>
      <c r="S80" s="40" t="str">
        <f>IFERROR(INDEX('Sheet1 (2)'!$H$2:$H$900,MATCH(O80,'Sheet1 (2)'!$F$2:$F$900,0),1),"")</f>
        <v>WM+HCM 01.04 Chung cư Pegasuite</v>
      </c>
      <c r="V80" s="40" t="s">
        <v>6576</v>
      </c>
      <c r="AB80" s="30"/>
      <c r="AC80" s="30"/>
      <c r="AE80" s="2">
        <v>1</v>
      </c>
      <c r="AG80" s="2">
        <v>50182</v>
      </c>
      <c r="AH80" s="45">
        <f t="shared" si="2"/>
        <v>50182</v>
      </c>
      <c r="AL80" s="35">
        <v>8</v>
      </c>
      <c r="AN80" s="33">
        <f t="shared" si="3"/>
        <v>4014.56</v>
      </c>
      <c r="AO80" s="36" t="s">
        <v>1856</v>
      </c>
      <c r="AQ80" s="37" t="s">
        <v>1857</v>
      </c>
      <c r="AR80" s="37" t="s">
        <v>1858</v>
      </c>
      <c r="AS80" s="37" t="s">
        <v>1859</v>
      </c>
    </row>
    <row r="81" spans="3:45" x14ac:dyDescent="0.25">
      <c r="C81" s="46" t="str">
        <f>VLOOKUP(O81,'mã đối tượng'!$C:$F,4,0)</f>
        <v>N</v>
      </c>
      <c r="D81" s="30" t="s">
        <v>950</v>
      </c>
      <c r="E81" s="30" t="s">
        <v>24</v>
      </c>
      <c r="F81" s="57">
        <v>45891</v>
      </c>
      <c r="G81" s="57">
        <v>45891</v>
      </c>
      <c r="H81" s="3">
        <v>9105836270</v>
      </c>
      <c r="I81" s="57">
        <v>45891</v>
      </c>
      <c r="J81" s="46" t="s">
        <v>7772</v>
      </c>
      <c r="K81" s="58"/>
      <c r="L81" s="42" t="s">
        <v>25</v>
      </c>
      <c r="M81" s="46" t="str">
        <f>IFERROR(INDEX('Data (2)'!$H$2:$H$1733,MATCH(H81,'Data (2)'!$C$2:$C$1733,0),1),"")</f>
        <v>00134066</v>
      </c>
      <c r="N81" s="57">
        <v>45891</v>
      </c>
      <c r="O81" s="56" t="s">
        <v>1534</v>
      </c>
      <c r="S81" s="40" t="str">
        <f>IFERROR(INDEX('Sheet1 (2)'!$H$2:$H$900,MATCH(O81,'Sheet1 (2)'!$F$2:$F$900,0),1),"")</f>
        <v>WM+HCM 01.04 Chung cư Pegasuite</v>
      </c>
      <c r="V81" s="40" t="s">
        <v>6576</v>
      </c>
      <c r="AB81" s="30"/>
      <c r="AC81" s="30"/>
      <c r="AE81" s="2">
        <v>3</v>
      </c>
      <c r="AG81" s="2">
        <v>111606</v>
      </c>
      <c r="AH81" s="45">
        <f t="shared" si="2"/>
        <v>334818</v>
      </c>
      <c r="AL81" s="35">
        <v>8</v>
      </c>
      <c r="AN81" s="33">
        <f t="shared" si="3"/>
        <v>26785.440000000002</v>
      </c>
      <c r="AO81" s="36" t="s">
        <v>1856</v>
      </c>
      <c r="AQ81" s="37" t="s">
        <v>1857</v>
      </c>
      <c r="AR81" s="37" t="s">
        <v>1858</v>
      </c>
      <c r="AS81" s="37" t="s">
        <v>1859</v>
      </c>
    </row>
    <row r="82" spans="3:45" x14ac:dyDescent="0.25">
      <c r="C82" s="46" t="str">
        <f>VLOOKUP(O82,'mã đối tượng'!$C:$F,4,0)</f>
        <v>N</v>
      </c>
      <c r="D82" s="30" t="s">
        <v>950</v>
      </c>
      <c r="E82" s="30" t="s">
        <v>24</v>
      </c>
      <c r="F82" s="57">
        <v>45891</v>
      </c>
      <c r="G82" s="57">
        <v>45891</v>
      </c>
      <c r="H82" s="3">
        <v>9105836270</v>
      </c>
      <c r="I82" s="57">
        <v>45891</v>
      </c>
      <c r="J82" s="46" t="s">
        <v>7773</v>
      </c>
      <c r="K82" s="58"/>
      <c r="L82" s="42" t="s">
        <v>25</v>
      </c>
      <c r="M82" s="46" t="str">
        <f>IFERROR(INDEX('Data (2)'!$H$2:$H$1733,MATCH(H82,'Data (2)'!$C$2:$C$1733,0),1),"")</f>
        <v>00134066</v>
      </c>
      <c r="N82" s="57">
        <v>45891</v>
      </c>
      <c r="O82" s="56" t="s">
        <v>1534</v>
      </c>
      <c r="S82" s="40" t="str">
        <f>IFERROR(INDEX('Sheet1 (2)'!$H$2:$H$900,MATCH(O82,'Sheet1 (2)'!$F$2:$F$900,0),1),"")</f>
        <v>WM+HCM 01.04 Chung cư Pegasuite</v>
      </c>
      <c r="V82" s="40" t="s">
        <v>6576</v>
      </c>
      <c r="AB82" s="30"/>
      <c r="AC82" s="30"/>
      <c r="AE82" s="2">
        <v>2</v>
      </c>
      <c r="AG82" s="2">
        <v>70950</v>
      </c>
      <c r="AH82" s="45">
        <f t="shared" si="2"/>
        <v>141900</v>
      </c>
      <c r="AL82" s="35">
        <v>8</v>
      </c>
      <c r="AN82" s="33">
        <f t="shared" si="3"/>
        <v>11352</v>
      </c>
      <c r="AO82" s="36" t="s">
        <v>1856</v>
      </c>
      <c r="AQ82" s="37" t="s">
        <v>1857</v>
      </c>
      <c r="AR82" s="37" t="s">
        <v>1858</v>
      </c>
      <c r="AS82" s="37" t="s">
        <v>1859</v>
      </c>
    </row>
    <row r="83" spans="3:45" x14ac:dyDescent="0.25">
      <c r="C83" s="46" t="str">
        <f>VLOOKUP(O83,'mã đối tượng'!$C:$F,4,0)</f>
        <v>N</v>
      </c>
      <c r="D83" s="30" t="s">
        <v>950</v>
      </c>
      <c r="E83" s="30" t="s">
        <v>24</v>
      </c>
      <c r="F83" s="57">
        <v>45891</v>
      </c>
      <c r="G83" s="57">
        <v>45891</v>
      </c>
      <c r="H83" s="3">
        <v>9105836270</v>
      </c>
      <c r="I83" s="57">
        <v>45891</v>
      </c>
      <c r="J83" s="46" t="s">
        <v>7774</v>
      </c>
      <c r="K83" s="58"/>
      <c r="L83" s="42" t="s">
        <v>25</v>
      </c>
      <c r="M83" s="46" t="str">
        <f>IFERROR(INDEX('Data (2)'!$H$2:$H$1733,MATCH(H83,'Data (2)'!$C$2:$C$1733,0),1),"")</f>
        <v>00134066</v>
      </c>
      <c r="N83" s="57">
        <v>45891</v>
      </c>
      <c r="O83" s="56" t="s">
        <v>1534</v>
      </c>
      <c r="S83" s="40" t="str">
        <f>IFERROR(INDEX('Sheet1 (2)'!$H$2:$H$900,MATCH(O83,'Sheet1 (2)'!$F$2:$F$900,0),1),"")</f>
        <v>WM+HCM 01.04 Chung cư Pegasuite</v>
      </c>
      <c r="V83" s="40" t="s">
        <v>6576</v>
      </c>
      <c r="AB83" s="30"/>
      <c r="AC83" s="30"/>
      <c r="AE83" s="2">
        <v>2</v>
      </c>
      <c r="AG83" s="2">
        <v>55595</v>
      </c>
      <c r="AH83" s="45">
        <f t="shared" si="2"/>
        <v>111190</v>
      </c>
      <c r="AL83" s="35">
        <v>8</v>
      </c>
      <c r="AN83" s="33">
        <f t="shared" si="3"/>
        <v>8895.2000000000007</v>
      </c>
      <c r="AO83" s="36" t="s">
        <v>1856</v>
      </c>
      <c r="AQ83" s="37" t="s">
        <v>1857</v>
      </c>
      <c r="AR83" s="37" t="s">
        <v>1858</v>
      </c>
      <c r="AS83" s="37" t="s">
        <v>1859</v>
      </c>
    </row>
    <row r="84" spans="3:45" x14ac:dyDescent="0.25">
      <c r="C84" s="46" t="str">
        <f>VLOOKUP(O84,'mã đối tượng'!$C:$F,4,0)</f>
        <v>N</v>
      </c>
      <c r="D84" s="30" t="s">
        <v>950</v>
      </c>
      <c r="E84" s="30" t="s">
        <v>24</v>
      </c>
      <c r="F84" s="57">
        <v>45891</v>
      </c>
      <c r="G84" s="57">
        <v>45891</v>
      </c>
      <c r="H84" s="3">
        <v>9105836270</v>
      </c>
      <c r="I84" s="57">
        <v>45891</v>
      </c>
      <c r="J84" s="46" t="s">
        <v>7775</v>
      </c>
      <c r="K84" s="58"/>
      <c r="L84" s="42" t="s">
        <v>25</v>
      </c>
      <c r="M84" s="46" t="str">
        <f>IFERROR(INDEX('Data (2)'!$H$2:$H$1733,MATCH(H84,'Data (2)'!$C$2:$C$1733,0),1),"")</f>
        <v>00134066</v>
      </c>
      <c r="N84" s="57">
        <v>45891</v>
      </c>
      <c r="O84" s="56" t="s">
        <v>1534</v>
      </c>
      <c r="S84" s="40" t="str">
        <f>IFERROR(INDEX('Sheet1 (2)'!$H$2:$H$900,MATCH(O84,'Sheet1 (2)'!$F$2:$F$900,0),1),"")</f>
        <v>WM+HCM 01.04 Chung cư Pegasuite</v>
      </c>
      <c r="V84" s="40" t="s">
        <v>6576</v>
      </c>
      <c r="AB84" s="30"/>
      <c r="AC84" s="30"/>
      <c r="AE84" s="2">
        <v>1</v>
      </c>
      <c r="AG84" s="2">
        <v>111058</v>
      </c>
      <c r="AH84" s="45">
        <f t="shared" si="2"/>
        <v>111058</v>
      </c>
      <c r="AL84" s="35">
        <v>8</v>
      </c>
      <c r="AN84" s="33">
        <f t="shared" si="3"/>
        <v>8884.64</v>
      </c>
      <c r="AO84" s="36" t="s">
        <v>1856</v>
      </c>
      <c r="AQ84" s="37" t="s">
        <v>1857</v>
      </c>
      <c r="AR84" s="37" t="s">
        <v>1858</v>
      </c>
      <c r="AS84" s="37" t="s">
        <v>1859</v>
      </c>
    </row>
    <row r="85" spans="3:45" x14ac:dyDescent="0.25">
      <c r="C85" s="46" t="str">
        <f>VLOOKUP(O85,'mã đối tượng'!$C:$F,4,0)</f>
        <v>N</v>
      </c>
      <c r="D85" s="30" t="s">
        <v>950</v>
      </c>
      <c r="E85" s="30" t="s">
        <v>24</v>
      </c>
      <c r="F85" s="57">
        <v>45891</v>
      </c>
      <c r="G85" s="57">
        <v>45891</v>
      </c>
      <c r="H85" s="3">
        <v>9105836270</v>
      </c>
      <c r="I85" s="57">
        <v>45891</v>
      </c>
      <c r="J85" s="46" t="s">
        <v>7776</v>
      </c>
      <c r="K85" s="58"/>
      <c r="L85" s="42" t="s">
        <v>25</v>
      </c>
      <c r="M85" s="46" t="str">
        <f>IFERROR(INDEX('Data (2)'!$H$2:$H$1733,MATCH(H85,'Data (2)'!$C$2:$C$1733,0),1),"")</f>
        <v>00134066</v>
      </c>
      <c r="N85" s="57">
        <v>45891</v>
      </c>
      <c r="O85" s="56" t="s">
        <v>1534</v>
      </c>
      <c r="S85" s="40" t="str">
        <f>IFERROR(INDEX('Sheet1 (2)'!$H$2:$H$900,MATCH(O85,'Sheet1 (2)'!$F$2:$F$900,0),1),"")</f>
        <v>WM+HCM 01.04 Chung cư Pegasuite</v>
      </c>
      <c r="V85" s="40" t="s">
        <v>6576</v>
      </c>
      <c r="AB85" s="30"/>
      <c r="AC85" s="30"/>
      <c r="AE85" s="2">
        <v>1</v>
      </c>
      <c r="AG85" s="2">
        <v>73431</v>
      </c>
      <c r="AH85" s="45">
        <f t="shared" si="2"/>
        <v>73431</v>
      </c>
      <c r="AL85" s="35">
        <v>8</v>
      </c>
      <c r="AN85" s="33">
        <f t="shared" si="3"/>
        <v>5874.4800000000005</v>
      </c>
      <c r="AO85" s="36" t="s">
        <v>1856</v>
      </c>
      <c r="AQ85" s="37" t="s">
        <v>1857</v>
      </c>
      <c r="AR85" s="37" t="s">
        <v>1858</v>
      </c>
      <c r="AS85" s="37" t="s">
        <v>1859</v>
      </c>
    </row>
    <row r="86" spans="3:45" x14ac:dyDescent="0.25">
      <c r="C86" s="46" t="str">
        <f>VLOOKUP(O86,'mã đối tượng'!$C:$F,4,0)</f>
        <v>B</v>
      </c>
      <c r="D86" s="30" t="s">
        <v>950</v>
      </c>
      <c r="E86" s="30" t="s">
        <v>24</v>
      </c>
      <c r="F86" s="57">
        <v>45891</v>
      </c>
      <c r="G86" s="57">
        <v>45891</v>
      </c>
      <c r="H86" s="3">
        <v>9105836287</v>
      </c>
      <c r="I86" s="57">
        <v>45891</v>
      </c>
      <c r="J86" s="46" t="s">
        <v>7777</v>
      </c>
      <c r="K86" s="58"/>
      <c r="L86" s="42" t="s">
        <v>25</v>
      </c>
      <c r="M86" s="46" t="str">
        <f>IFERROR(INDEX('Data (2)'!$H$2:$H$1733,MATCH(H86,'Data (2)'!$C$2:$C$1733,0),1),"")</f>
        <v>00409662</v>
      </c>
      <c r="N86" s="57">
        <v>45891</v>
      </c>
      <c r="O86" s="56" t="s">
        <v>1548</v>
      </c>
      <c r="S86" s="40" t="str">
        <f>IFERROR(INDEX('Sheet1 (2)'!$H$2:$H$900,MATCH(O86,'Sheet1 (2)'!$F$2:$F$900,0),1),"")</f>
        <v>WM HNI Trương Định</v>
      </c>
      <c r="V86" s="40" t="s">
        <v>3972</v>
      </c>
      <c r="AB86" s="30"/>
      <c r="AC86" s="30"/>
      <c r="AE86" s="2">
        <v>6</v>
      </c>
      <c r="AG86" s="2">
        <v>46000</v>
      </c>
      <c r="AH86" s="45">
        <f t="shared" si="2"/>
        <v>276000</v>
      </c>
      <c r="AL86" s="35">
        <v>8</v>
      </c>
      <c r="AN86" s="33">
        <f t="shared" si="3"/>
        <v>22080</v>
      </c>
      <c r="AO86" s="36" t="s">
        <v>1856</v>
      </c>
      <c r="AQ86" s="37" t="s">
        <v>1857</v>
      </c>
      <c r="AR86" s="37" t="s">
        <v>1858</v>
      </c>
      <c r="AS86" s="37" t="s">
        <v>1859</v>
      </c>
    </row>
    <row r="87" spans="3:45" x14ac:dyDescent="0.25">
      <c r="C87" s="46" t="str">
        <f>VLOOKUP(O87,'mã đối tượng'!$C:$F,4,0)</f>
        <v>B</v>
      </c>
      <c r="D87" s="30" t="s">
        <v>950</v>
      </c>
      <c r="E87" s="30" t="s">
        <v>24</v>
      </c>
      <c r="F87" s="57">
        <v>45891</v>
      </c>
      <c r="G87" s="57">
        <v>45891</v>
      </c>
      <c r="H87" s="3">
        <v>9105836284</v>
      </c>
      <c r="I87" s="57">
        <v>45891</v>
      </c>
      <c r="J87" s="46" t="s">
        <v>7778</v>
      </c>
      <c r="K87" s="58"/>
      <c r="L87" s="42" t="s">
        <v>25</v>
      </c>
      <c r="M87" s="46" t="str">
        <f>IFERROR(INDEX('Data (2)'!$H$2:$H$1733,MATCH(H87,'Data (2)'!$C$2:$C$1733,0),1),"")</f>
        <v>00039761</v>
      </c>
      <c r="N87" s="57">
        <v>45891</v>
      </c>
      <c r="O87" s="56" t="s">
        <v>1527</v>
      </c>
      <c r="S87" s="40" t="str">
        <f>IFERROR(INDEX('Sheet1 (2)'!$H$2:$H$900,MATCH(O87,'Sheet1 (2)'!$F$2:$F$900,0),1),"")</f>
        <v>WM+ QNH Cửa Tràng, Tiền An</v>
      </c>
      <c r="V87" s="40" t="s">
        <v>6532</v>
      </c>
      <c r="AB87" s="30"/>
      <c r="AC87" s="30"/>
      <c r="AE87" s="2">
        <v>2</v>
      </c>
      <c r="AG87" s="2">
        <v>111058</v>
      </c>
      <c r="AH87" s="45">
        <f t="shared" si="2"/>
        <v>222116</v>
      </c>
      <c r="AL87" s="35">
        <v>8</v>
      </c>
      <c r="AN87" s="33">
        <f t="shared" si="3"/>
        <v>17769.28</v>
      </c>
      <c r="AO87" s="36" t="s">
        <v>1856</v>
      </c>
      <c r="AQ87" s="37" t="s">
        <v>1857</v>
      </c>
      <c r="AR87" s="37" t="s">
        <v>1858</v>
      </c>
      <c r="AS87" s="37" t="s">
        <v>1859</v>
      </c>
    </row>
    <row r="88" spans="3:45" x14ac:dyDescent="0.25">
      <c r="C88" s="46" t="str">
        <f>VLOOKUP(O88,'mã đối tượng'!$C:$F,4,0)</f>
        <v>N</v>
      </c>
      <c r="D88" s="30" t="s">
        <v>950</v>
      </c>
      <c r="E88" s="30" t="s">
        <v>24</v>
      </c>
      <c r="F88" s="57">
        <v>45891</v>
      </c>
      <c r="G88" s="57">
        <v>45891</v>
      </c>
      <c r="H88" s="3">
        <v>9105836309</v>
      </c>
      <c r="I88" s="57">
        <v>45891</v>
      </c>
      <c r="J88" s="46" t="s">
        <v>7779</v>
      </c>
      <c r="K88" s="58"/>
      <c r="L88" s="42" t="s">
        <v>25</v>
      </c>
      <c r="M88" s="46" t="str">
        <f>IFERROR(INDEX('Data (2)'!$H$2:$H$1733,MATCH(H88,'Data (2)'!$C$2:$C$1733,0),1),"")</f>
        <v>00014497</v>
      </c>
      <c r="N88" s="57">
        <v>45891</v>
      </c>
      <c r="O88" s="56" t="s">
        <v>1651</v>
      </c>
      <c r="S88" s="40" t="str">
        <f>IFERROR(INDEX('Sheet1 (2)'!$H$2:$H$900,MATCH(O88,'Sheet1 (2)'!$F$2:$F$900,0),1),"")</f>
        <v>WM+ DNI 19/5 Cách Mạng Tháng 8</v>
      </c>
      <c r="V88" s="40" t="s">
        <v>6631</v>
      </c>
      <c r="AB88" s="30"/>
      <c r="AC88" s="30"/>
      <c r="AE88" s="2">
        <v>2</v>
      </c>
      <c r="AG88" s="2">
        <v>55595</v>
      </c>
      <c r="AH88" s="45">
        <f t="shared" si="2"/>
        <v>111190</v>
      </c>
      <c r="AL88" s="35">
        <v>8</v>
      </c>
      <c r="AN88" s="33">
        <f t="shared" si="3"/>
        <v>8895.2000000000007</v>
      </c>
      <c r="AO88" s="36" t="s">
        <v>1856</v>
      </c>
      <c r="AQ88" s="37" t="s">
        <v>1857</v>
      </c>
      <c r="AR88" s="37" t="s">
        <v>1858</v>
      </c>
      <c r="AS88" s="37" t="s">
        <v>1859</v>
      </c>
    </row>
    <row r="89" spans="3:45" x14ac:dyDescent="0.25">
      <c r="C89" s="46" t="str">
        <f>VLOOKUP(O89,'mã đối tượng'!$C:$F,4,0)</f>
        <v>N</v>
      </c>
      <c r="D89" s="30" t="s">
        <v>950</v>
      </c>
      <c r="E89" s="30" t="s">
        <v>24</v>
      </c>
      <c r="F89" s="57">
        <v>45891</v>
      </c>
      <c r="G89" s="57">
        <v>45891</v>
      </c>
      <c r="H89" s="3">
        <v>9105836309</v>
      </c>
      <c r="I89" s="57">
        <v>45891</v>
      </c>
      <c r="J89" s="46" t="s">
        <v>7780</v>
      </c>
      <c r="K89" s="58"/>
      <c r="L89" s="42" t="s">
        <v>25</v>
      </c>
      <c r="M89" s="46" t="str">
        <f>IFERROR(INDEX('Data (2)'!$H$2:$H$1733,MATCH(H89,'Data (2)'!$C$2:$C$1733,0),1),"")</f>
        <v>00014497</v>
      </c>
      <c r="N89" s="57">
        <v>45891</v>
      </c>
      <c r="O89" s="56" t="s">
        <v>1651</v>
      </c>
      <c r="S89" s="40" t="str">
        <f>IFERROR(INDEX('Sheet1 (2)'!$H$2:$H$900,MATCH(O89,'Sheet1 (2)'!$F$2:$F$900,0),1),"")</f>
        <v>WM+ DNI 19/5 Cách Mạng Tháng 8</v>
      </c>
      <c r="V89" s="40" t="s">
        <v>6631</v>
      </c>
      <c r="AB89" s="30"/>
      <c r="AC89" s="30"/>
      <c r="AE89" s="2">
        <v>2</v>
      </c>
      <c r="AG89" s="2">
        <v>73431</v>
      </c>
      <c r="AH89" s="45">
        <f t="shared" si="2"/>
        <v>146862</v>
      </c>
      <c r="AL89" s="35">
        <v>8</v>
      </c>
      <c r="AN89" s="33">
        <f t="shared" si="3"/>
        <v>11748.960000000001</v>
      </c>
      <c r="AO89" s="36" t="s">
        <v>1856</v>
      </c>
      <c r="AQ89" s="37" t="s">
        <v>1857</v>
      </c>
      <c r="AR89" s="37" t="s">
        <v>1858</v>
      </c>
      <c r="AS89" s="37" t="s">
        <v>1859</v>
      </c>
    </row>
    <row r="90" spans="3:45" x14ac:dyDescent="0.25">
      <c r="C90" s="46" t="str">
        <f>VLOOKUP(O90,'mã đối tượng'!$C:$F,4,0)</f>
        <v>N</v>
      </c>
      <c r="D90" s="30" t="s">
        <v>950</v>
      </c>
      <c r="E90" s="30" t="s">
        <v>24</v>
      </c>
      <c r="F90" s="57">
        <v>45891</v>
      </c>
      <c r="G90" s="57">
        <v>45891</v>
      </c>
      <c r="H90" s="3">
        <v>9105836309</v>
      </c>
      <c r="I90" s="57">
        <v>45891</v>
      </c>
      <c r="J90" s="46" t="s">
        <v>7781</v>
      </c>
      <c r="K90" s="58"/>
      <c r="L90" s="42" t="s">
        <v>25</v>
      </c>
      <c r="M90" s="46" t="str">
        <f>IFERROR(INDEX('Data (2)'!$H$2:$H$1733,MATCH(H90,'Data (2)'!$C$2:$C$1733,0),1),"")</f>
        <v>00014497</v>
      </c>
      <c r="N90" s="57">
        <v>45891</v>
      </c>
      <c r="O90" s="56" t="s">
        <v>1651</v>
      </c>
      <c r="S90" s="40" t="str">
        <f>IFERROR(INDEX('Sheet1 (2)'!$H$2:$H$900,MATCH(O90,'Sheet1 (2)'!$F$2:$F$900,0),1),"")</f>
        <v>WM+ DNI 19/5 Cách Mạng Tháng 8</v>
      </c>
      <c r="V90" s="40" t="s">
        <v>6631</v>
      </c>
      <c r="AB90" s="30"/>
      <c r="AC90" s="30"/>
      <c r="AE90" s="2">
        <v>2</v>
      </c>
      <c r="AG90" s="2">
        <v>50182</v>
      </c>
      <c r="AH90" s="45">
        <f t="shared" si="2"/>
        <v>100364</v>
      </c>
      <c r="AL90" s="35">
        <v>8</v>
      </c>
      <c r="AN90" s="33">
        <f t="shared" si="3"/>
        <v>8029.12</v>
      </c>
      <c r="AO90" s="36" t="s">
        <v>1856</v>
      </c>
      <c r="AQ90" s="37" t="s">
        <v>1857</v>
      </c>
      <c r="AR90" s="37" t="s">
        <v>1858</v>
      </c>
      <c r="AS90" s="37" t="s">
        <v>1859</v>
      </c>
    </row>
    <row r="91" spans="3:45" x14ac:dyDescent="0.25">
      <c r="C91" s="46" t="str">
        <f>VLOOKUP(O91,'mã đối tượng'!$C:$F,4,0)</f>
        <v>N</v>
      </c>
      <c r="D91" s="30" t="s">
        <v>950</v>
      </c>
      <c r="E91" s="30" t="s">
        <v>24</v>
      </c>
      <c r="F91" s="57">
        <v>45891</v>
      </c>
      <c r="G91" s="57">
        <v>45891</v>
      </c>
      <c r="H91" s="3">
        <v>9105836309</v>
      </c>
      <c r="I91" s="57">
        <v>45891</v>
      </c>
      <c r="J91" s="46" t="s">
        <v>7782</v>
      </c>
      <c r="K91" s="58"/>
      <c r="L91" s="42" t="s">
        <v>25</v>
      </c>
      <c r="M91" s="46" t="str">
        <f>IFERROR(INDEX('Data (2)'!$H$2:$H$1733,MATCH(H91,'Data (2)'!$C$2:$C$1733,0),1),"")</f>
        <v>00014497</v>
      </c>
      <c r="N91" s="57">
        <v>45891</v>
      </c>
      <c r="O91" s="56" t="s">
        <v>1651</v>
      </c>
      <c r="S91" s="40" t="str">
        <f>IFERROR(INDEX('Sheet1 (2)'!$H$2:$H$900,MATCH(O91,'Sheet1 (2)'!$F$2:$F$900,0),1),"")</f>
        <v>WM+ DNI 19/5 Cách Mạng Tháng 8</v>
      </c>
      <c r="V91" s="40" t="s">
        <v>6631</v>
      </c>
      <c r="AB91" s="30"/>
      <c r="AC91" s="30"/>
      <c r="AE91" s="2">
        <v>2</v>
      </c>
      <c r="AG91" s="2">
        <v>111058</v>
      </c>
      <c r="AH91" s="45">
        <f t="shared" si="2"/>
        <v>222116</v>
      </c>
      <c r="AL91" s="35">
        <v>8</v>
      </c>
      <c r="AN91" s="33">
        <f t="shared" si="3"/>
        <v>17769.28</v>
      </c>
      <c r="AO91" s="36" t="s">
        <v>1856</v>
      </c>
      <c r="AQ91" s="37" t="s">
        <v>1857</v>
      </c>
      <c r="AR91" s="37" t="s">
        <v>1858</v>
      </c>
      <c r="AS91" s="37" t="s">
        <v>1859</v>
      </c>
    </row>
    <row r="92" spans="3:45" x14ac:dyDescent="0.25">
      <c r="C92" s="46" t="str">
        <f>VLOOKUP(O92,'mã đối tượng'!$C:$F,4,0)</f>
        <v>N</v>
      </c>
      <c r="D92" s="30" t="s">
        <v>950</v>
      </c>
      <c r="E92" s="30" t="s">
        <v>24</v>
      </c>
      <c r="F92" s="57">
        <v>45891</v>
      </c>
      <c r="G92" s="57">
        <v>45891</v>
      </c>
      <c r="H92" s="3">
        <v>9105836309</v>
      </c>
      <c r="I92" s="57">
        <v>45891</v>
      </c>
      <c r="J92" s="46" t="s">
        <v>7783</v>
      </c>
      <c r="K92" s="58"/>
      <c r="L92" s="42" t="s">
        <v>25</v>
      </c>
      <c r="M92" s="46" t="str">
        <f>IFERROR(INDEX('Data (2)'!$H$2:$H$1733,MATCH(H92,'Data (2)'!$C$2:$C$1733,0),1),"")</f>
        <v>00014497</v>
      </c>
      <c r="N92" s="57">
        <v>45891</v>
      </c>
      <c r="O92" s="56" t="s">
        <v>1651</v>
      </c>
      <c r="S92" s="40" t="str">
        <f>IFERROR(INDEX('Sheet1 (2)'!$H$2:$H$900,MATCH(O92,'Sheet1 (2)'!$F$2:$F$900,0),1),"")</f>
        <v>WM+ DNI 19/5 Cách Mạng Tháng 8</v>
      </c>
      <c r="V92" s="40" t="s">
        <v>6631</v>
      </c>
      <c r="AB92" s="30"/>
      <c r="AC92" s="30"/>
      <c r="AE92" s="2">
        <v>1</v>
      </c>
      <c r="AG92" s="2">
        <v>74250</v>
      </c>
      <c r="AH92" s="45">
        <f t="shared" si="2"/>
        <v>74250</v>
      </c>
      <c r="AL92" s="35">
        <v>8</v>
      </c>
      <c r="AN92" s="33">
        <f t="shared" si="3"/>
        <v>5940</v>
      </c>
      <c r="AO92" s="36" t="s">
        <v>1856</v>
      </c>
      <c r="AQ92" s="37" t="s">
        <v>1857</v>
      </c>
      <c r="AR92" s="37" t="s">
        <v>1858</v>
      </c>
      <c r="AS92" s="37" t="s">
        <v>1859</v>
      </c>
    </row>
    <row r="93" spans="3:45" x14ac:dyDescent="0.25">
      <c r="C93" s="46" t="str">
        <f>VLOOKUP(O93,'mã đối tượng'!$C:$F,4,0)</f>
        <v>N</v>
      </c>
      <c r="D93" s="30" t="s">
        <v>950</v>
      </c>
      <c r="E93" s="30" t="s">
        <v>24</v>
      </c>
      <c r="F93" s="57">
        <v>45891</v>
      </c>
      <c r="G93" s="57">
        <v>45891</v>
      </c>
      <c r="H93" s="3">
        <v>9105836309</v>
      </c>
      <c r="I93" s="57">
        <v>45891</v>
      </c>
      <c r="J93" s="46" t="s">
        <v>7784</v>
      </c>
      <c r="K93" s="58"/>
      <c r="L93" s="42" t="s">
        <v>25</v>
      </c>
      <c r="M93" s="46" t="str">
        <f>IFERROR(INDEX('Data (2)'!$H$2:$H$1733,MATCH(H93,'Data (2)'!$C$2:$C$1733,0),1),"")</f>
        <v>00014497</v>
      </c>
      <c r="N93" s="57">
        <v>45891</v>
      </c>
      <c r="O93" s="56" t="s">
        <v>1651</v>
      </c>
      <c r="S93" s="40" t="str">
        <f>IFERROR(INDEX('Sheet1 (2)'!$H$2:$H$900,MATCH(O93,'Sheet1 (2)'!$F$2:$F$900,0),1),"")</f>
        <v>WM+ DNI 19/5 Cách Mạng Tháng 8</v>
      </c>
      <c r="V93" s="40" t="s">
        <v>6631</v>
      </c>
      <c r="AB93" s="30"/>
      <c r="AC93" s="30"/>
      <c r="AE93" s="2">
        <v>1</v>
      </c>
      <c r="AG93" s="2">
        <v>49500</v>
      </c>
      <c r="AH93" s="45">
        <f t="shared" si="2"/>
        <v>49500</v>
      </c>
      <c r="AL93" s="35">
        <v>8</v>
      </c>
      <c r="AN93" s="33">
        <f t="shared" si="3"/>
        <v>3960</v>
      </c>
      <c r="AO93" s="36" t="s">
        <v>1856</v>
      </c>
      <c r="AQ93" s="37" t="s">
        <v>1857</v>
      </c>
      <c r="AR93" s="37" t="s">
        <v>1858</v>
      </c>
      <c r="AS93" s="37" t="s">
        <v>1859</v>
      </c>
    </row>
    <row r="94" spans="3:45" x14ac:dyDescent="0.25">
      <c r="C94" s="46" t="str">
        <f>VLOOKUP(O94,'mã đối tượng'!$C:$F,4,0)</f>
        <v>B</v>
      </c>
      <c r="D94" s="30" t="s">
        <v>950</v>
      </c>
      <c r="E94" s="30" t="s">
        <v>24</v>
      </c>
      <c r="F94" s="57">
        <v>45891</v>
      </c>
      <c r="G94" s="57">
        <v>45891</v>
      </c>
      <c r="H94" s="3">
        <v>9105836345</v>
      </c>
      <c r="I94" s="57">
        <v>45891</v>
      </c>
      <c r="J94" s="46" t="s">
        <v>7785</v>
      </c>
      <c r="K94" s="58"/>
      <c r="L94" s="42" t="s">
        <v>25</v>
      </c>
      <c r="M94" s="46" t="str">
        <f>IFERROR(INDEX('Data (2)'!$H$2:$H$1733,MATCH(H94,'Data (2)'!$C$2:$C$1733,0),1),"")</f>
        <v>00409686</v>
      </c>
      <c r="N94" s="57">
        <v>45891</v>
      </c>
      <c r="O94" s="56" t="s">
        <v>1548</v>
      </c>
      <c r="S94" s="40" t="str">
        <f>IFERROR(INDEX('Sheet1 (2)'!$H$2:$H$900,MATCH(O94,'Sheet1 (2)'!$F$2:$F$900,0),1),"")</f>
        <v>WM HNI Trương Định</v>
      </c>
      <c r="V94" s="40" t="s">
        <v>3972</v>
      </c>
      <c r="AB94" s="30"/>
      <c r="AC94" s="30"/>
      <c r="AE94" s="2">
        <v>2</v>
      </c>
      <c r="AG94" s="2">
        <v>74250</v>
      </c>
      <c r="AH94" s="45">
        <f t="shared" si="2"/>
        <v>148500</v>
      </c>
      <c r="AL94" s="35">
        <v>8</v>
      </c>
      <c r="AN94" s="33">
        <f t="shared" si="3"/>
        <v>11880</v>
      </c>
      <c r="AO94" s="36" t="s">
        <v>1856</v>
      </c>
      <c r="AQ94" s="37" t="s">
        <v>1857</v>
      </c>
      <c r="AR94" s="37" t="s">
        <v>1858</v>
      </c>
      <c r="AS94" s="37" t="s">
        <v>1859</v>
      </c>
    </row>
    <row r="95" spans="3:45" x14ac:dyDescent="0.25">
      <c r="C95" s="46" t="str">
        <f>VLOOKUP(O95,'mã đối tượng'!$C:$F,4,0)</f>
        <v>N</v>
      </c>
      <c r="D95" s="30" t="s">
        <v>950</v>
      </c>
      <c r="E95" s="30" t="s">
        <v>24</v>
      </c>
      <c r="F95" s="57">
        <v>45891</v>
      </c>
      <c r="G95" s="57">
        <v>45891</v>
      </c>
      <c r="H95" s="3">
        <v>9105836373</v>
      </c>
      <c r="I95" s="57">
        <v>45891</v>
      </c>
      <c r="J95" s="46" t="s">
        <v>7786</v>
      </c>
      <c r="K95" s="58"/>
      <c r="L95" s="42" t="s">
        <v>25</v>
      </c>
      <c r="M95" s="46" t="str">
        <f>IFERROR(INDEX('Data (2)'!$H$2:$H$1733,MATCH(H95,'Data (2)'!$C$2:$C$1733,0),1),"")</f>
        <v>00021768</v>
      </c>
      <c r="N95" s="57">
        <v>45891</v>
      </c>
      <c r="O95" s="56" t="s">
        <v>1558</v>
      </c>
      <c r="S95" s="40" t="str">
        <f>IFERROR(INDEX('Sheet1 (2)'!$H$2:$H$900,MATCH(O95,'Sheet1 (2)'!$F$2:$F$900,0),1),"")</f>
        <v>WM CTO Ninh Kiều</v>
      </c>
      <c r="V95" s="40" t="s">
        <v>4571</v>
      </c>
      <c r="AB95" s="30"/>
      <c r="AC95" s="30"/>
      <c r="AE95" s="2">
        <v>1</v>
      </c>
      <c r="AG95" s="2">
        <v>111058</v>
      </c>
      <c r="AH95" s="45">
        <f t="shared" si="2"/>
        <v>111058</v>
      </c>
      <c r="AL95" s="35">
        <v>8</v>
      </c>
      <c r="AN95" s="33">
        <f t="shared" si="3"/>
        <v>8884.64</v>
      </c>
      <c r="AO95" s="36" t="s">
        <v>1856</v>
      </c>
      <c r="AQ95" s="37" t="s">
        <v>1857</v>
      </c>
      <c r="AR95" s="37" t="s">
        <v>1858</v>
      </c>
      <c r="AS95" s="37" t="s">
        <v>1859</v>
      </c>
    </row>
    <row r="96" spans="3:45" x14ac:dyDescent="0.25">
      <c r="C96" s="46" t="str">
        <f>VLOOKUP(O96,'mã đối tượng'!$C:$F,4,0)</f>
        <v>B</v>
      </c>
      <c r="D96" s="30" t="s">
        <v>950</v>
      </c>
      <c r="E96" s="30" t="s">
        <v>24</v>
      </c>
      <c r="F96" s="57">
        <v>45891</v>
      </c>
      <c r="G96" s="57">
        <v>45891</v>
      </c>
      <c r="H96" s="3">
        <v>9105836346</v>
      </c>
      <c r="I96" s="57">
        <v>45891</v>
      </c>
      <c r="J96" s="46" t="s">
        <v>7787</v>
      </c>
      <c r="K96" s="58"/>
      <c r="L96" s="42" t="s">
        <v>25</v>
      </c>
      <c r="M96" s="46" t="str">
        <f>IFERROR(INDEX('Data (2)'!$H$2:$H$1733,MATCH(H96,'Data (2)'!$C$2:$C$1733,0),1),"")</f>
        <v>00028095</v>
      </c>
      <c r="N96" s="57">
        <v>45891</v>
      </c>
      <c r="O96" s="56" t="s">
        <v>1559</v>
      </c>
      <c r="S96" s="40" t="str">
        <f>IFERROR(INDEX('Sheet1 (2)'!$H$2:$H$900,MATCH(O96,'Sheet1 (2)'!$F$2:$F$900,0),1),"")</f>
        <v>WM+ THA 12 Phạm Bành</v>
      </c>
      <c r="V96" s="40" t="s">
        <v>6527</v>
      </c>
      <c r="AB96" s="30"/>
      <c r="AC96" s="30"/>
      <c r="AE96" s="2">
        <v>1</v>
      </c>
      <c r="AG96" s="2">
        <v>111058</v>
      </c>
      <c r="AH96" s="45">
        <f t="shared" si="2"/>
        <v>111058</v>
      </c>
      <c r="AL96" s="35">
        <v>8</v>
      </c>
      <c r="AN96" s="33">
        <f t="shared" si="3"/>
        <v>8884.64</v>
      </c>
      <c r="AO96" s="36" t="s">
        <v>1856</v>
      </c>
      <c r="AQ96" s="37" t="s">
        <v>1857</v>
      </c>
      <c r="AR96" s="37" t="s">
        <v>1858</v>
      </c>
      <c r="AS96" s="37" t="s">
        <v>1859</v>
      </c>
    </row>
    <row r="97" spans="3:45" x14ac:dyDescent="0.25">
      <c r="C97" s="46" t="str">
        <f>VLOOKUP(O97,'mã đối tượng'!$C:$F,4,0)</f>
        <v>N</v>
      </c>
      <c r="D97" s="30" t="s">
        <v>950</v>
      </c>
      <c r="E97" s="30" t="s">
        <v>24</v>
      </c>
      <c r="F97" s="57">
        <v>45891</v>
      </c>
      <c r="G97" s="57">
        <v>45891</v>
      </c>
      <c r="H97" s="3">
        <v>9105836452</v>
      </c>
      <c r="I97" s="57">
        <v>45891</v>
      </c>
      <c r="J97" s="46" t="s">
        <v>7788</v>
      </c>
      <c r="K97" s="58"/>
      <c r="L97" s="42" t="s">
        <v>25</v>
      </c>
      <c r="M97" s="46" t="str">
        <f>IFERROR(INDEX('Data (2)'!$H$2:$H$1733,MATCH(H97,'Data (2)'!$C$2:$C$1733,0),1),"")</f>
        <v>00014500</v>
      </c>
      <c r="N97" s="57">
        <v>45891</v>
      </c>
      <c r="O97" s="56" t="s">
        <v>1651</v>
      </c>
      <c r="S97" s="40" t="str">
        <f>IFERROR(INDEX('Sheet1 (2)'!$H$2:$H$900,MATCH(O97,'Sheet1 (2)'!$F$2:$F$900,0),1),"")</f>
        <v>WM+ DNI 19/5 Cách Mạng Tháng 8</v>
      </c>
      <c r="V97" s="40" t="s">
        <v>6631</v>
      </c>
      <c r="AB97" s="30"/>
      <c r="AC97" s="30"/>
      <c r="AE97" s="2">
        <v>1</v>
      </c>
      <c r="AG97" s="2">
        <v>73431</v>
      </c>
      <c r="AH97" s="45">
        <f t="shared" si="2"/>
        <v>73431</v>
      </c>
      <c r="AL97" s="35">
        <v>8</v>
      </c>
      <c r="AN97" s="33">
        <f t="shared" si="3"/>
        <v>5874.4800000000005</v>
      </c>
      <c r="AO97" s="36" t="s">
        <v>1856</v>
      </c>
      <c r="AQ97" s="37" t="s">
        <v>1857</v>
      </c>
      <c r="AR97" s="37" t="s">
        <v>1858</v>
      </c>
      <c r="AS97" s="37" t="s">
        <v>1859</v>
      </c>
    </row>
    <row r="98" spans="3:45" x14ac:dyDescent="0.25">
      <c r="C98" s="46" t="str">
        <f>VLOOKUP(O98,'mã đối tượng'!$C:$F,4,0)</f>
        <v>N</v>
      </c>
      <c r="D98" s="30" t="s">
        <v>950</v>
      </c>
      <c r="E98" s="30" t="s">
        <v>24</v>
      </c>
      <c r="F98" s="57">
        <v>45891</v>
      </c>
      <c r="G98" s="57">
        <v>45891</v>
      </c>
      <c r="H98" s="3">
        <v>9105836452</v>
      </c>
      <c r="I98" s="57">
        <v>45891</v>
      </c>
      <c r="J98" s="46" t="s">
        <v>7789</v>
      </c>
      <c r="K98" s="58"/>
      <c r="L98" s="42" t="s">
        <v>25</v>
      </c>
      <c r="M98" s="46" t="str">
        <f>IFERROR(INDEX('Data (2)'!$H$2:$H$1733,MATCH(H98,'Data (2)'!$C$2:$C$1733,0),1),"")</f>
        <v>00014500</v>
      </c>
      <c r="N98" s="57">
        <v>45891</v>
      </c>
      <c r="O98" s="56" t="s">
        <v>1651</v>
      </c>
      <c r="S98" s="40" t="str">
        <f>IFERROR(INDEX('Sheet1 (2)'!$H$2:$H$900,MATCH(O98,'Sheet1 (2)'!$F$2:$F$900,0),1),"")</f>
        <v>WM+ DNI 19/5 Cách Mạng Tháng 8</v>
      </c>
      <c r="V98" s="40" t="s">
        <v>6631</v>
      </c>
      <c r="AB98" s="30"/>
      <c r="AC98" s="30"/>
      <c r="AE98" s="2">
        <v>1</v>
      </c>
      <c r="AG98" s="2">
        <v>55595</v>
      </c>
      <c r="AH98" s="45">
        <f t="shared" si="2"/>
        <v>55595</v>
      </c>
      <c r="AL98" s="35">
        <v>8</v>
      </c>
      <c r="AN98" s="33">
        <f t="shared" si="3"/>
        <v>4447.6000000000004</v>
      </c>
      <c r="AO98" s="36" t="s">
        <v>1856</v>
      </c>
      <c r="AQ98" s="37" t="s">
        <v>1857</v>
      </c>
      <c r="AR98" s="37" t="s">
        <v>1858</v>
      </c>
      <c r="AS98" s="37" t="s">
        <v>1859</v>
      </c>
    </row>
    <row r="99" spans="3:45" x14ac:dyDescent="0.25">
      <c r="C99" s="46" t="str">
        <f>VLOOKUP(O99,'mã đối tượng'!$C:$F,4,0)</f>
        <v>B</v>
      </c>
      <c r="D99" s="30" t="s">
        <v>950</v>
      </c>
      <c r="E99" s="30" t="s">
        <v>24</v>
      </c>
      <c r="F99" s="57">
        <v>45891</v>
      </c>
      <c r="G99" s="57">
        <v>45891</v>
      </c>
      <c r="H99" s="3">
        <v>9105836488</v>
      </c>
      <c r="I99" s="57">
        <v>45891</v>
      </c>
      <c r="J99" s="46" t="s">
        <v>7790</v>
      </c>
      <c r="K99" s="58"/>
      <c r="L99" s="42" t="s">
        <v>25</v>
      </c>
      <c r="M99" s="46" t="str">
        <f>IFERROR(INDEX('Data (2)'!$H$2:$H$1733,MATCH(H99,'Data (2)'!$C$2:$C$1733,0),1),"")</f>
        <v>00409748</v>
      </c>
      <c r="N99" s="57">
        <v>45891</v>
      </c>
      <c r="O99" s="56" t="s">
        <v>1548</v>
      </c>
      <c r="S99" s="40" t="str">
        <f>IFERROR(INDEX('Sheet1 (2)'!$H$2:$H$900,MATCH(O99,'Sheet1 (2)'!$F$2:$F$900,0),1),"")</f>
        <v>WM HNI Trương Định</v>
      </c>
      <c r="V99" s="40" t="s">
        <v>3972</v>
      </c>
      <c r="AB99" s="30"/>
      <c r="AC99" s="30"/>
      <c r="AE99" s="2">
        <v>1</v>
      </c>
      <c r="AG99" s="2">
        <v>46000</v>
      </c>
      <c r="AH99" s="45">
        <f t="shared" si="2"/>
        <v>46000</v>
      </c>
      <c r="AL99" s="35">
        <v>8</v>
      </c>
      <c r="AN99" s="33">
        <f t="shared" si="3"/>
        <v>3680</v>
      </c>
      <c r="AO99" s="36" t="s">
        <v>1856</v>
      </c>
      <c r="AQ99" s="37" t="s">
        <v>1857</v>
      </c>
      <c r="AR99" s="37" t="s">
        <v>1858</v>
      </c>
      <c r="AS99" s="37" t="s">
        <v>1859</v>
      </c>
    </row>
    <row r="100" spans="3:45" x14ac:dyDescent="0.25">
      <c r="C100" s="46" t="str">
        <f>VLOOKUP(O100,'mã đối tượng'!$C:$F,4,0)</f>
        <v>B</v>
      </c>
      <c r="D100" s="30" t="s">
        <v>950</v>
      </c>
      <c r="E100" s="30" t="s">
        <v>24</v>
      </c>
      <c r="F100" s="57">
        <v>45891</v>
      </c>
      <c r="G100" s="57">
        <v>45891</v>
      </c>
      <c r="H100" s="3">
        <v>9105836488</v>
      </c>
      <c r="I100" s="57">
        <v>45891</v>
      </c>
      <c r="J100" s="46" t="s">
        <v>7791</v>
      </c>
      <c r="K100" s="58"/>
      <c r="L100" s="42" t="s">
        <v>25</v>
      </c>
      <c r="M100" s="46" t="str">
        <f>IFERROR(INDEX('Data (2)'!$H$2:$H$1733,MATCH(H100,'Data (2)'!$C$2:$C$1733,0),1),"")</f>
        <v>00409748</v>
      </c>
      <c r="N100" s="57">
        <v>45891</v>
      </c>
      <c r="O100" s="56" t="s">
        <v>1548</v>
      </c>
      <c r="S100" s="40" t="str">
        <f>IFERROR(INDEX('Sheet1 (2)'!$H$2:$H$900,MATCH(O100,'Sheet1 (2)'!$F$2:$F$900,0),1),"")</f>
        <v>WM HNI Trương Định</v>
      </c>
      <c r="V100" s="40" t="s">
        <v>3972</v>
      </c>
      <c r="AB100" s="30"/>
      <c r="AC100" s="30"/>
      <c r="AE100" s="2">
        <v>2</v>
      </c>
      <c r="AG100" s="2">
        <v>74250</v>
      </c>
      <c r="AH100" s="45">
        <f t="shared" si="2"/>
        <v>148500</v>
      </c>
      <c r="AL100" s="35">
        <v>8</v>
      </c>
      <c r="AN100" s="33">
        <f t="shared" si="3"/>
        <v>11880</v>
      </c>
      <c r="AO100" s="36" t="s">
        <v>1856</v>
      </c>
      <c r="AQ100" s="37" t="s">
        <v>1857</v>
      </c>
      <c r="AR100" s="37" t="s">
        <v>1858</v>
      </c>
      <c r="AS100" s="37" t="s">
        <v>1859</v>
      </c>
    </row>
    <row r="101" spans="3:45" x14ac:dyDescent="0.25">
      <c r="C101" s="46" t="str">
        <f>VLOOKUP(O101,'mã đối tượng'!$C:$F,4,0)</f>
        <v>B</v>
      </c>
      <c r="D101" s="30" t="s">
        <v>950</v>
      </c>
      <c r="E101" s="30" t="s">
        <v>24</v>
      </c>
      <c r="F101" s="57">
        <v>45891</v>
      </c>
      <c r="G101" s="57">
        <v>45891</v>
      </c>
      <c r="H101" s="3">
        <v>9105836488</v>
      </c>
      <c r="I101" s="57">
        <v>45891</v>
      </c>
      <c r="J101" s="46" t="s">
        <v>7792</v>
      </c>
      <c r="K101" s="58"/>
      <c r="L101" s="42" t="s">
        <v>25</v>
      </c>
      <c r="M101" s="46" t="str">
        <f>IFERROR(INDEX('Data (2)'!$H$2:$H$1733,MATCH(H101,'Data (2)'!$C$2:$C$1733,0),1),"")</f>
        <v>00409748</v>
      </c>
      <c r="N101" s="57">
        <v>45891</v>
      </c>
      <c r="O101" s="56" t="s">
        <v>1548</v>
      </c>
      <c r="S101" s="40" t="str">
        <f>IFERROR(INDEX('Sheet1 (2)'!$H$2:$H$900,MATCH(O101,'Sheet1 (2)'!$F$2:$F$900,0),1),"")</f>
        <v>WM HNI Trương Định</v>
      </c>
      <c r="V101" s="40" t="s">
        <v>3972</v>
      </c>
      <c r="AB101" s="30"/>
      <c r="AC101" s="30"/>
      <c r="AE101" s="2">
        <v>1</v>
      </c>
      <c r="AG101" s="2">
        <v>55595</v>
      </c>
      <c r="AH101" s="45">
        <f t="shared" si="2"/>
        <v>55595</v>
      </c>
      <c r="AL101" s="35">
        <v>8</v>
      </c>
      <c r="AN101" s="33">
        <f t="shared" si="3"/>
        <v>4447.6000000000004</v>
      </c>
      <c r="AO101" s="36" t="s">
        <v>1856</v>
      </c>
      <c r="AQ101" s="37" t="s">
        <v>1857</v>
      </c>
      <c r="AR101" s="37" t="s">
        <v>1858</v>
      </c>
      <c r="AS101" s="37" t="s">
        <v>1859</v>
      </c>
    </row>
    <row r="102" spans="3:45" x14ac:dyDescent="0.25">
      <c r="C102" s="46" t="str">
        <f>VLOOKUP(O102,'mã đối tượng'!$C:$F,4,0)</f>
        <v>B</v>
      </c>
      <c r="D102" s="30" t="s">
        <v>950</v>
      </c>
      <c r="E102" s="30" t="s">
        <v>24</v>
      </c>
      <c r="F102" s="57">
        <v>45891</v>
      </c>
      <c r="G102" s="57">
        <v>45891</v>
      </c>
      <c r="H102" s="3">
        <v>9105836488</v>
      </c>
      <c r="I102" s="57">
        <v>45891</v>
      </c>
      <c r="J102" s="46" t="s">
        <v>7793</v>
      </c>
      <c r="K102" s="58"/>
      <c r="L102" s="42" t="s">
        <v>25</v>
      </c>
      <c r="M102" s="46" t="str">
        <f>IFERROR(INDEX('Data (2)'!$H$2:$H$1733,MATCH(H102,'Data (2)'!$C$2:$C$1733,0),1),"")</f>
        <v>00409748</v>
      </c>
      <c r="N102" s="57">
        <v>45891</v>
      </c>
      <c r="O102" s="56" t="s">
        <v>1548</v>
      </c>
      <c r="S102" s="40" t="str">
        <f>IFERROR(INDEX('Sheet1 (2)'!$H$2:$H$900,MATCH(O102,'Sheet1 (2)'!$F$2:$F$900,0),1),"")</f>
        <v>WM HNI Trương Định</v>
      </c>
      <c r="V102" s="40" t="s">
        <v>3972</v>
      </c>
      <c r="AB102" s="30"/>
      <c r="AC102" s="30"/>
      <c r="AE102" s="2">
        <v>1</v>
      </c>
      <c r="AG102" s="2">
        <v>50182</v>
      </c>
      <c r="AH102" s="45">
        <f t="shared" si="2"/>
        <v>50182</v>
      </c>
      <c r="AL102" s="35">
        <v>8</v>
      </c>
      <c r="AN102" s="33">
        <f t="shared" si="3"/>
        <v>4014.56</v>
      </c>
      <c r="AO102" s="36" t="s">
        <v>1856</v>
      </c>
      <c r="AQ102" s="37" t="s">
        <v>1857</v>
      </c>
      <c r="AR102" s="37" t="s">
        <v>1858</v>
      </c>
      <c r="AS102" s="37" t="s">
        <v>1859</v>
      </c>
    </row>
    <row r="103" spans="3:45" x14ac:dyDescent="0.25">
      <c r="C103" s="46" t="str">
        <f>VLOOKUP(O103,'mã đối tượng'!$C:$F,4,0)</f>
        <v>B</v>
      </c>
      <c r="D103" s="30" t="s">
        <v>950</v>
      </c>
      <c r="E103" s="30" t="s">
        <v>24</v>
      </c>
      <c r="F103" s="57">
        <v>45891</v>
      </c>
      <c r="G103" s="57">
        <v>45891</v>
      </c>
      <c r="H103" s="3">
        <v>9105836488</v>
      </c>
      <c r="I103" s="57">
        <v>45891</v>
      </c>
      <c r="J103" s="46" t="s">
        <v>7794</v>
      </c>
      <c r="K103" s="58"/>
      <c r="L103" s="42" t="s">
        <v>25</v>
      </c>
      <c r="M103" s="46" t="str">
        <f>IFERROR(INDEX('Data (2)'!$H$2:$H$1733,MATCH(H103,'Data (2)'!$C$2:$C$1733,0),1),"")</f>
        <v>00409748</v>
      </c>
      <c r="N103" s="57">
        <v>45891</v>
      </c>
      <c r="O103" s="56" t="s">
        <v>1548</v>
      </c>
      <c r="S103" s="40" t="str">
        <f>IFERROR(INDEX('Sheet1 (2)'!$H$2:$H$900,MATCH(O103,'Sheet1 (2)'!$F$2:$F$900,0),1),"")</f>
        <v>WM HNI Trương Định</v>
      </c>
      <c r="V103" s="40" t="s">
        <v>3972</v>
      </c>
      <c r="AB103" s="30"/>
      <c r="AC103" s="30"/>
      <c r="AE103" s="2">
        <v>2</v>
      </c>
      <c r="AG103" s="2">
        <v>111058</v>
      </c>
      <c r="AH103" s="45">
        <f t="shared" si="2"/>
        <v>222116</v>
      </c>
      <c r="AL103" s="35">
        <v>8</v>
      </c>
      <c r="AN103" s="33">
        <f t="shared" si="3"/>
        <v>17769.28</v>
      </c>
      <c r="AO103" s="36" t="s">
        <v>1856</v>
      </c>
      <c r="AQ103" s="37" t="s">
        <v>1857</v>
      </c>
      <c r="AR103" s="37" t="s">
        <v>1858</v>
      </c>
      <c r="AS103" s="37" t="s">
        <v>1859</v>
      </c>
    </row>
    <row r="104" spans="3:45" x14ac:dyDescent="0.25">
      <c r="C104" s="46" t="str">
        <f>VLOOKUP(O104,'mã đối tượng'!$C:$F,4,0)</f>
        <v>B</v>
      </c>
      <c r="D104" s="30" t="s">
        <v>950</v>
      </c>
      <c r="E104" s="30" t="s">
        <v>24</v>
      </c>
      <c r="F104" s="57">
        <v>45891</v>
      </c>
      <c r="G104" s="57">
        <v>45891</v>
      </c>
      <c r="H104" s="3">
        <v>9105836504</v>
      </c>
      <c r="I104" s="57">
        <v>45891</v>
      </c>
      <c r="J104" s="46" t="s">
        <v>7795</v>
      </c>
      <c r="K104" s="58"/>
      <c r="L104" s="42" t="s">
        <v>25</v>
      </c>
      <c r="M104" s="46" t="str">
        <f>IFERROR(INDEX('Data (2)'!$H$2:$H$1733,MATCH(H104,'Data (2)'!$C$2:$C$1733,0),1),"")</f>
        <v>00009349</v>
      </c>
      <c r="N104" s="57">
        <v>45891</v>
      </c>
      <c r="O104" s="56" t="s">
        <v>1557</v>
      </c>
      <c r="S104" s="40" t="str">
        <f>IFERROR(INDEX('Sheet1 (2)'!$H$2:$H$900,MATCH(O104,'Sheet1 (2)'!$F$2:$F$900,0),1),"")</f>
        <v>WM+ TNN 43 Minh Cầu</v>
      </c>
      <c r="V104" s="40" t="s">
        <v>6749</v>
      </c>
      <c r="AB104" s="30"/>
      <c r="AC104" s="30"/>
      <c r="AE104" s="2">
        <v>2</v>
      </c>
      <c r="AG104" s="2">
        <v>73431</v>
      </c>
      <c r="AH104" s="45">
        <f t="shared" si="2"/>
        <v>146862</v>
      </c>
      <c r="AL104" s="35">
        <v>8</v>
      </c>
      <c r="AN104" s="33">
        <f t="shared" si="3"/>
        <v>11748.960000000001</v>
      </c>
      <c r="AO104" s="36" t="s">
        <v>1856</v>
      </c>
      <c r="AQ104" s="37" t="s">
        <v>1857</v>
      </c>
      <c r="AR104" s="37" t="s">
        <v>1858</v>
      </c>
      <c r="AS104" s="37" t="s">
        <v>1859</v>
      </c>
    </row>
    <row r="105" spans="3:45" x14ac:dyDescent="0.25">
      <c r="C105" s="46" t="str">
        <f>VLOOKUP(O105,'mã đối tượng'!$C:$F,4,0)</f>
        <v>B</v>
      </c>
      <c r="D105" s="30" t="s">
        <v>950</v>
      </c>
      <c r="E105" s="30" t="s">
        <v>24</v>
      </c>
      <c r="F105" s="57">
        <v>45891</v>
      </c>
      <c r="G105" s="57">
        <v>45891</v>
      </c>
      <c r="H105" s="3">
        <v>9105836519</v>
      </c>
      <c r="I105" s="57">
        <v>45891</v>
      </c>
      <c r="J105" s="46" t="s">
        <v>7796</v>
      </c>
      <c r="K105" s="58"/>
      <c r="L105" s="42" t="s">
        <v>25</v>
      </c>
      <c r="M105" s="46" t="str">
        <f>IFERROR(INDEX('Data (2)'!$H$2:$H$1733,MATCH(H105,'Data (2)'!$C$2:$C$1733,0),1),"")</f>
        <v>00028097</v>
      </c>
      <c r="N105" s="57">
        <v>45891</v>
      </c>
      <c r="O105" s="56" t="s">
        <v>1559</v>
      </c>
      <c r="S105" s="40" t="str">
        <f>IFERROR(INDEX('Sheet1 (2)'!$H$2:$H$900,MATCH(O105,'Sheet1 (2)'!$F$2:$F$900,0),1),"")</f>
        <v>WM+ THA 12 Phạm Bành</v>
      </c>
      <c r="V105" s="40" t="s">
        <v>6527</v>
      </c>
      <c r="AB105" s="30"/>
      <c r="AC105" s="30"/>
      <c r="AE105" s="2">
        <v>2</v>
      </c>
      <c r="AG105" s="2">
        <v>74250</v>
      </c>
      <c r="AH105" s="45">
        <f t="shared" si="2"/>
        <v>148500</v>
      </c>
      <c r="AL105" s="35">
        <v>8</v>
      </c>
      <c r="AN105" s="33">
        <f t="shared" si="3"/>
        <v>11880</v>
      </c>
      <c r="AO105" s="36" t="s">
        <v>1856</v>
      </c>
      <c r="AQ105" s="37" t="s">
        <v>1857</v>
      </c>
      <c r="AR105" s="37" t="s">
        <v>1858</v>
      </c>
      <c r="AS105" s="37" t="s">
        <v>1859</v>
      </c>
    </row>
    <row r="106" spans="3:45" x14ac:dyDescent="0.25">
      <c r="C106" s="46" t="str">
        <f>VLOOKUP(O106,'mã đối tượng'!$C:$F,4,0)</f>
        <v>N</v>
      </c>
      <c r="D106" s="30" t="s">
        <v>950</v>
      </c>
      <c r="E106" s="30" t="s">
        <v>24</v>
      </c>
      <c r="F106" s="57">
        <v>45891</v>
      </c>
      <c r="G106" s="57">
        <v>45891</v>
      </c>
      <c r="H106" s="3">
        <v>9105836509</v>
      </c>
      <c r="I106" s="57">
        <v>45891</v>
      </c>
      <c r="J106" s="46" t="s">
        <v>7797</v>
      </c>
      <c r="K106" s="58"/>
      <c r="L106" s="42" t="s">
        <v>25</v>
      </c>
      <c r="M106" s="46" t="str">
        <f>IFERROR(INDEX('Data (2)'!$H$2:$H$1733,MATCH(H106,'Data (2)'!$C$2:$C$1733,0),1),"")</f>
        <v>00012601</v>
      </c>
      <c r="N106" s="57">
        <v>45891</v>
      </c>
      <c r="O106" s="56" t="s">
        <v>1750</v>
      </c>
      <c r="S106" s="40" t="str">
        <f>IFERROR(INDEX('Sheet1 (2)'!$H$2:$H$900,MATCH(O106,'Sheet1 (2)'!$F$2:$F$900,0),1),"")</f>
        <v>WM+ QNM ĐT 609, Thôn Lạc Thành Nam</v>
      </c>
      <c r="V106" s="40" t="s">
        <v>6760</v>
      </c>
      <c r="AB106" s="30"/>
      <c r="AC106" s="30"/>
      <c r="AE106" s="2">
        <v>1</v>
      </c>
      <c r="AG106" s="2">
        <v>111058</v>
      </c>
      <c r="AH106" s="45">
        <f t="shared" si="2"/>
        <v>111058</v>
      </c>
      <c r="AL106" s="35">
        <v>8</v>
      </c>
      <c r="AN106" s="33">
        <f t="shared" si="3"/>
        <v>8884.64</v>
      </c>
      <c r="AO106" s="36" t="s">
        <v>1856</v>
      </c>
      <c r="AQ106" s="37" t="s">
        <v>1857</v>
      </c>
      <c r="AR106" s="37" t="s">
        <v>1858</v>
      </c>
      <c r="AS106" s="37" t="s">
        <v>1859</v>
      </c>
    </row>
    <row r="107" spans="3:45" x14ac:dyDescent="0.25">
      <c r="C107" s="46" t="str">
        <f>VLOOKUP(O107,'mã đối tượng'!$C:$F,4,0)</f>
        <v>B</v>
      </c>
      <c r="D107" s="30" t="s">
        <v>950</v>
      </c>
      <c r="E107" s="30" t="s">
        <v>24</v>
      </c>
      <c r="F107" s="57">
        <v>45891</v>
      </c>
      <c r="G107" s="57">
        <v>45891</v>
      </c>
      <c r="H107" s="3">
        <v>9105836592</v>
      </c>
      <c r="I107" s="57">
        <v>45891</v>
      </c>
      <c r="J107" s="46" t="s">
        <v>7798</v>
      </c>
      <c r="K107" s="58"/>
      <c r="L107" s="42" t="s">
        <v>25</v>
      </c>
      <c r="M107" s="46" t="str">
        <f>IFERROR(INDEX('Data (2)'!$H$2:$H$1733,MATCH(H107,'Data (2)'!$C$2:$C$1733,0),1),"")</f>
        <v>00028100</v>
      </c>
      <c r="N107" s="57">
        <v>45891</v>
      </c>
      <c r="O107" s="56" t="s">
        <v>1559</v>
      </c>
      <c r="S107" s="40" t="str">
        <f>IFERROR(INDEX('Sheet1 (2)'!$H$2:$H$900,MATCH(O107,'Sheet1 (2)'!$F$2:$F$900,0),1),"")</f>
        <v>WM+ THA 12 Phạm Bành</v>
      </c>
      <c r="V107" s="40" t="s">
        <v>6527</v>
      </c>
      <c r="AB107" s="30"/>
      <c r="AC107" s="30"/>
      <c r="AE107" s="2">
        <v>3</v>
      </c>
      <c r="AG107" s="2">
        <v>49500</v>
      </c>
      <c r="AH107" s="45">
        <f t="shared" si="2"/>
        <v>148500</v>
      </c>
      <c r="AL107" s="35">
        <v>8</v>
      </c>
      <c r="AN107" s="33">
        <f t="shared" si="3"/>
        <v>11880</v>
      </c>
      <c r="AO107" s="36" t="s">
        <v>1856</v>
      </c>
      <c r="AQ107" s="37" t="s">
        <v>1857</v>
      </c>
      <c r="AR107" s="37" t="s">
        <v>1858</v>
      </c>
      <c r="AS107" s="37" t="s">
        <v>1859</v>
      </c>
    </row>
    <row r="108" spans="3:45" x14ac:dyDescent="0.25">
      <c r="C108" s="46" t="str">
        <f>VLOOKUP(O108,'mã đối tượng'!$C:$F,4,0)</f>
        <v>B</v>
      </c>
      <c r="D108" s="30" t="s">
        <v>950</v>
      </c>
      <c r="E108" s="30" t="s">
        <v>24</v>
      </c>
      <c r="F108" s="57">
        <v>45891</v>
      </c>
      <c r="G108" s="57">
        <v>45891</v>
      </c>
      <c r="H108" s="3">
        <v>9105836592</v>
      </c>
      <c r="I108" s="57">
        <v>45891</v>
      </c>
      <c r="J108" s="46" t="s">
        <v>7799</v>
      </c>
      <c r="K108" s="58"/>
      <c r="L108" s="42" t="s">
        <v>25</v>
      </c>
      <c r="M108" s="46" t="str">
        <f>IFERROR(INDEX('Data (2)'!$H$2:$H$1733,MATCH(H108,'Data (2)'!$C$2:$C$1733,0),1),"")</f>
        <v>00028100</v>
      </c>
      <c r="N108" s="57">
        <v>45891</v>
      </c>
      <c r="O108" s="56" t="s">
        <v>1559</v>
      </c>
      <c r="S108" s="40" t="str">
        <f>IFERROR(INDEX('Sheet1 (2)'!$H$2:$H$900,MATCH(O108,'Sheet1 (2)'!$F$2:$F$900,0),1),"")</f>
        <v>WM+ THA 12 Phạm Bành</v>
      </c>
      <c r="V108" s="40" t="s">
        <v>6527</v>
      </c>
      <c r="AB108" s="30"/>
      <c r="AC108" s="30"/>
      <c r="AE108" s="2">
        <v>2</v>
      </c>
      <c r="AG108" s="2">
        <v>50400</v>
      </c>
      <c r="AH108" s="45">
        <f t="shared" si="2"/>
        <v>100800</v>
      </c>
      <c r="AL108" s="35">
        <v>8</v>
      </c>
      <c r="AN108" s="33">
        <f t="shared" si="3"/>
        <v>8064</v>
      </c>
      <c r="AO108" s="36" t="s">
        <v>1856</v>
      </c>
      <c r="AQ108" s="37" t="s">
        <v>1857</v>
      </c>
      <c r="AR108" s="37" t="s">
        <v>1858</v>
      </c>
      <c r="AS108" s="37" t="s">
        <v>1859</v>
      </c>
    </row>
    <row r="109" spans="3:45" x14ac:dyDescent="0.25">
      <c r="C109" s="46" t="str">
        <f>VLOOKUP(O109,'mã đối tượng'!$C:$F,4,0)</f>
        <v>B</v>
      </c>
      <c r="D109" s="30" t="s">
        <v>950</v>
      </c>
      <c r="E109" s="30" t="s">
        <v>24</v>
      </c>
      <c r="F109" s="57">
        <v>45891</v>
      </c>
      <c r="G109" s="57">
        <v>45891</v>
      </c>
      <c r="H109" s="3">
        <v>9105836659</v>
      </c>
      <c r="I109" s="57">
        <v>45891</v>
      </c>
      <c r="J109" s="46" t="s">
        <v>7800</v>
      </c>
      <c r="K109" s="58"/>
      <c r="L109" s="42" t="s">
        <v>25</v>
      </c>
      <c r="M109" s="46" t="str">
        <f>IFERROR(INDEX('Data (2)'!$H$2:$H$1733,MATCH(H109,'Data (2)'!$C$2:$C$1733,0),1),"")</f>
        <v>00039769</v>
      </c>
      <c r="N109" s="57">
        <v>45891</v>
      </c>
      <c r="O109" s="56" t="s">
        <v>1527</v>
      </c>
      <c r="S109" s="40" t="str">
        <f>IFERROR(INDEX('Sheet1 (2)'!$H$2:$H$900,MATCH(O109,'Sheet1 (2)'!$F$2:$F$900,0),1),"")</f>
        <v>WM+ QNH Cửa Tràng, Tiền An</v>
      </c>
      <c r="V109" s="40" t="s">
        <v>6532</v>
      </c>
      <c r="AB109" s="30"/>
      <c r="AC109" s="30"/>
      <c r="AE109" s="2">
        <v>1</v>
      </c>
      <c r="AG109" s="2">
        <v>74250</v>
      </c>
      <c r="AH109" s="45">
        <f t="shared" si="2"/>
        <v>74250</v>
      </c>
      <c r="AL109" s="35">
        <v>8</v>
      </c>
      <c r="AN109" s="33">
        <f t="shared" si="3"/>
        <v>5940</v>
      </c>
      <c r="AO109" s="36" t="s">
        <v>1856</v>
      </c>
      <c r="AQ109" s="37" t="s">
        <v>1857</v>
      </c>
      <c r="AR109" s="37" t="s">
        <v>1858</v>
      </c>
      <c r="AS109" s="37" t="s">
        <v>1859</v>
      </c>
    </row>
    <row r="110" spans="3:45" x14ac:dyDescent="0.25">
      <c r="C110" s="46" t="str">
        <f>VLOOKUP(O110,'mã đối tượng'!$C:$F,4,0)</f>
        <v>N</v>
      </c>
      <c r="D110" s="30" t="s">
        <v>950</v>
      </c>
      <c r="E110" s="30" t="s">
        <v>24</v>
      </c>
      <c r="F110" s="57">
        <v>45891</v>
      </c>
      <c r="G110" s="57">
        <v>45891</v>
      </c>
      <c r="H110" s="3">
        <v>9105836688</v>
      </c>
      <c r="I110" s="57">
        <v>45891</v>
      </c>
      <c r="J110" s="46" t="s">
        <v>7801</v>
      </c>
      <c r="K110" s="58"/>
      <c r="L110" s="42" t="s">
        <v>25</v>
      </c>
      <c r="M110" s="46" t="str">
        <f>IFERROR(INDEX('Data (2)'!$H$2:$H$1733,MATCH(H110,'Data (2)'!$C$2:$C$1733,0),1),"")</f>
        <v>00134110</v>
      </c>
      <c r="N110" s="57">
        <v>45891</v>
      </c>
      <c r="O110" s="56" t="s">
        <v>1534</v>
      </c>
      <c r="S110" s="40" t="str">
        <f>IFERROR(INDEX('Sheet1 (2)'!$H$2:$H$900,MATCH(O110,'Sheet1 (2)'!$F$2:$F$900,0),1),"")</f>
        <v>WM+HCM 01.04 Chung cư Pegasuite</v>
      </c>
      <c r="V110" s="40" t="s">
        <v>6576</v>
      </c>
      <c r="AB110" s="30"/>
      <c r="AC110" s="30"/>
      <c r="AE110" s="2">
        <v>2</v>
      </c>
      <c r="AG110" s="2">
        <v>73431</v>
      </c>
      <c r="AH110" s="45">
        <f t="shared" si="2"/>
        <v>146862</v>
      </c>
      <c r="AL110" s="35">
        <v>8</v>
      </c>
      <c r="AN110" s="33">
        <f t="shared" si="3"/>
        <v>11748.960000000001</v>
      </c>
      <c r="AO110" s="36" t="s">
        <v>1856</v>
      </c>
      <c r="AQ110" s="37" t="s">
        <v>1857</v>
      </c>
      <c r="AR110" s="37" t="s">
        <v>1858</v>
      </c>
      <c r="AS110" s="37" t="s">
        <v>1859</v>
      </c>
    </row>
    <row r="111" spans="3:45" x14ac:dyDescent="0.25">
      <c r="C111" s="46" t="str">
        <f>VLOOKUP(O111,'mã đối tượng'!$C:$F,4,0)</f>
        <v>N</v>
      </c>
      <c r="D111" s="30" t="s">
        <v>950</v>
      </c>
      <c r="E111" s="30" t="s">
        <v>24</v>
      </c>
      <c r="F111" s="57">
        <v>45891</v>
      </c>
      <c r="G111" s="57">
        <v>45891</v>
      </c>
      <c r="H111" s="3">
        <v>9105836688</v>
      </c>
      <c r="I111" s="57">
        <v>45891</v>
      </c>
      <c r="J111" s="46" t="s">
        <v>7802</v>
      </c>
      <c r="K111" s="58"/>
      <c r="L111" s="42" t="s">
        <v>25</v>
      </c>
      <c r="M111" s="46" t="str">
        <f>IFERROR(INDEX('Data (2)'!$H$2:$H$1733,MATCH(H111,'Data (2)'!$C$2:$C$1733,0),1),"")</f>
        <v>00134110</v>
      </c>
      <c r="N111" s="57">
        <v>45891</v>
      </c>
      <c r="O111" s="56" t="s">
        <v>1534</v>
      </c>
      <c r="S111" s="40" t="str">
        <f>IFERROR(INDEX('Sheet1 (2)'!$H$2:$H$900,MATCH(O111,'Sheet1 (2)'!$F$2:$F$900,0),1),"")</f>
        <v>WM+HCM 01.04 Chung cư Pegasuite</v>
      </c>
      <c r="V111" s="40" t="s">
        <v>6576</v>
      </c>
      <c r="AB111" s="30"/>
      <c r="AC111" s="30"/>
      <c r="AE111" s="2">
        <v>1</v>
      </c>
      <c r="AG111" s="2">
        <v>49500</v>
      </c>
      <c r="AH111" s="45">
        <f t="shared" si="2"/>
        <v>49500</v>
      </c>
      <c r="AL111" s="35">
        <v>8</v>
      </c>
      <c r="AN111" s="33">
        <f t="shared" si="3"/>
        <v>3960</v>
      </c>
      <c r="AO111" s="36" t="s">
        <v>1856</v>
      </c>
      <c r="AQ111" s="37" t="s">
        <v>1857</v>
      </c>
      <c r="AR111" s="37" t="s">
        <v>1858</v>
      </c>
      <c r="AS111" s="37" t="s">
        <v>1859</v>
      </c>
    </row>
    <row r="112" spans="3:45" x14ac:dyDescent="0.25">
      <c r="C112" s="46" t="str">
        <f>VLOOKUP(O112,'mã đối tượng'!$C:$F,4,0)</f>
        <v>N</v>
      </c>
      <c r="D112" s="30" t="s">
        <v>950</v>
      </c>
      <c r="E112" s="30" t="s">
        <v>24</v>
      </c>
      <c r="F112" s="57">
        <v>45891</v>
      </c>
      <c r="G112" s="57">
        <v>45891</v>
      </c>
      <c r="H112" s="3">
        <v>9105836688</v>
      </c>
      <c r="I112" s="57">
        <v>45891</v>
      </c>
      <c r="J112" s="46" t="s">
        <v>7803</v>
      </c>
      <c r="K112" s="58"/>
      <c r="L112" s="42" t="s">
        <v>25</v>
      </c>
      <c r="M112" s="46" t="str">
        <f>IFERROR(INDEX('Data (2)'!$H$2:$H$1733,MATCH(H112,'Data (2)'!$C$2:$C$1733,0),1),"")</f>
        <v>00134110</v>
      </c>
      <c r="N112" s="57">
        <v>45891</v>
      </c>
      <c r="O112" s="56" t="s">
        <v>1534</v>
      </c>
      <c r="S112" s="40" t="str">
        <f>IFERROR(INDEX('Sheet1 (2)'!$H$2:$H$900,MATCH(O112,'Sheet1 (2)'!$F$2:$F$900,0),1),"")</f>
        <v>WM+HCM 01.04 Chung cư Pegasuite</v>
      </c>
      <c r="V112" s="40" t="s">
        <v>6576</v>
      </c>
      <c r="AB112" s="30"/>
      <c r="AC112" s="30"/>
      <c r="AE112" s="2">
        <v>3</v>
      </c>
      <c r="AG112" s="2">
        <v>74250</v>
      </c>
      <c r="AH112" s="45">
        <f t="shared" si="2"/>
        <v>222750</v>
      </c>
      <c r="AL112" s="35">
        <v>8</v>
      </c>
      <c r="AN112" s="33">
        <f t="shared" si="3"/>
        <v>17820</v>
      </c>
      <c r="AO112" s="36" t="s">
        <v>1856</v>
      </c>
      <c r="AQ112" s="37" t="s">
        <v>1857</v>
      </c>
      <c r="AR112" s="37" t="s">
        <v>1858</v>
      </c>
      <c r="AS112" s="37" t="s">
        <v>1859</v>
      </c>
    </row>
    <row r="113" spans="3:45" x14ac:dyDescent="0.25">
      <c r="C113" s="46" t="str">
        <f>VLOOKUP(O113,'mã đối tượng'!$C:$F,4,0)</f>
        <v>N</v>
      </c>
      <c r="D113" s="30" t="s">
        <v>950</v>
      </c>
      <c r="E113" s="30" t="s">
        <v>24</v>
      </c>
      <c r="F113" s="57">
        <v>45891</v>
      </c>
      <c r="G113" s="57">
        <v>45891</v>
      </c>
      <c r="H113" s="3">
        <v>9105836688</v>
      </c>
      <c r="I113" s="57">
        <v>45891</v>
      </c>
      <c r="J113" s="46" t="s">
        <v>7804</v>
      </c>
      <c r="K113" s="58"/>
      <c r="L113" s="42" t="s">
        <v>25</v>
      </c>
      <c r="M113" s="46" t="str">
        <f>IFERROR(INDEX('Data (2)'!$H$2:$H$1733,MATCH(H113,'Data (2)'!$C$2:$C$1733,0),1),"")</f>
        <v>00134110</v>
      </c>
      <c r="N113" s="57">
        <v>45891</v>
      </c>
      <c r="O113" s="56" t="s">
        <v>1534</v>
      </c>
      <c r="S113" s="40" t="str">
        <f>IFERROR(INDEX('Sheet1 (2)'!$H$2:$H$900,MATCH(O113,'Sheet1 (2)'!$F$2:$F$900,0),1),"")</f>
        <v>WM+HCM 01.04 Chung cư Pegasuite</v>
      </c>
      <c r="V113" s="40" t="s">
        <v>6576</v>
      </c>
      <c r="AB113" s="30"/>
      <c r="AC113" s="30"/>
      <c r="AE113" s="2">
        <v>1</v>
      </c>
      <c r="AG113" s="2">
        <v>111606</v>
      </c>
      <c r="AH113" s="45">
        <f t="shared" si="2"/>
        <v>111606</v>
      </c>
      <c r="AL113" s="35">
        <v>8</v>
      </c>
      <c r="AN113" s="33">
        <f t="shared" si="3"/>
        <v>8928.48</v>
      </c>
      <c r="AO113" s="36" t="s">
        <v>1856</v>
      </c>
      <c r="AQ113" s="37" t="s">
        <v>1857</v>
      </c>
      <c r="AR113" s="37" t="s">
        <v>1858</v>
      </c>
      <c r="AS113" s="37" t="s">
        <v>1859</v>
      </c>
    </row>
    <row r="114" spans="3:45" x14ac:dyDescent="0.25">
      <c r="C114" s="46" t="str">
        <f>VLOOKUP(O114,'mã đối tượng'!$C:$F,4,0)</f>
        <v>N</v>
      </c>
      <c r="D114" s="30" t="s">
        <v>950</v>
      </c>
      <c r="E114" s="30" t="s">
        <v>24</v>
      </c>
      <c r="F114" s="57">
        <v>45891</v>
      </c>
      <c r="G114" s="57">
        <v>45891</v>
      </c>
      <c r="H114" s="3">
        <v>9105836688</v>
      </c>
      <c r="I114" s="57">
        <v>45891</v>
      </c>
      <c r="J114" s="46" t="s">
        <v>7805</v>
      </c>
      <c r="K114" s="58"/>
      <c r="L114" s="42" t="s">
        <v>25</v>
      </c>
      <c r="M114" s="46" t="str">
        <f>IFERROR(INDEX('Data (2)'!$H$2:$H$1733,MATCH(H114,'Data (2)'!$C$2:$C$1733,0),1),"")</f>
        <v>00134110</v>
      </c>
      <c r="N114" s="57">
        <v>45891</v>
      </c>
      <c r="O114" s="56" t="s">
        <v>1534</v>
      </c>
      <c r="S114" s="40" t="str">
        <f>IFERROR(INDEX('Sheet1 (2)'!$H$2:$H$900,MATCH(O114,'Sheet1 (2)'!$F$2:$F$900,0),1),"")</f>
        <v>WM+HCM 01.04 Chung cư Pegasuite</v>
      </c>
      <c r="V114" s="40" t="s">
        <v>6576</v>
      </c>
      <c r="AB114" s="30"/>
      <c r="AC114" s="30"/>
      <c r="AE114" s="2">
        <v>2</v>
      </c>
      <c r="AG114" s="2">
        <v>50182</v>
      </c>
      <c r="AH114" s="45">
        <f t="shared" si="2"/>
        <v>100364</v>
      </c>
      <c r="AL114" s="35">
        <v>8</v>
      </c>
      <c r="AN114" s="33">
        <f t="shared" si="3"/>
        <v>8029.12</v>
      </c>
      <c r="AO114" s="36" t="s">
        <v>1856</v>
      </c>
      <c r="AQ114" s="37" t="s">
        <v>1857</v>
      </c>
      <c r="AR114" s="37" t="s">
        <v>1858</v>
      </c>
      <c r="AS114" s="37" t="s">
        <v>1859</v>
      </c>
    </row>
    <row r="115" spans="3:45" x14ac:dyDescent="0.25">
      <c r="C115" s="46" t="str">
        <f>VLOOKUP(O115,'mã đối tượng'!$C:$F,4,0)</f>
        <v>N</v>
      </c>
      <c r="D115" s="30" t="s">
        <v>950</v>
      </c>
      <c r="E115" s="30" t="s">
        <v>24</v>
      </c>
      <c r="F115" s="57">
        <v>45891</v>
      </c>
      <c r="G115" s="57">
        <v>45891</v>
      </c>
      <c r="H115" s="3">
        <v>9105836646</v>
      </c>
      <c r="I115" s="57">
        <v>45891</v>
      </c>
      <c r="J115" s="46" t="s">
        <v>7806</v>
      </c>
      <c r="K115" s="58"/>
      <c r="L115" s="42" t="s">
        <v>25</v>
      </c>
      <c r="M115" s="46" t="str">
        <f>IFERROR(INDEX('Data (2)'!$H$2:$H$1733,MATCH(H115,'Data (2)'!$C$2:$C$1733,0),1),"")</f>
        <v>00002600</v>
      </c>
      <c r="N115" s="57">
        <v>45891</v>
      </c>
      <c r="O115" s="56" t="s">
        <v>1727</v>
      </c>
      <c r="S115" s="40" t="str">
        <f>IFERROR(INDEX('Sheet1 (2)'!$H$2:$H$900,MATCH(O115,'Sheet1 (2)'!$F$2:$F$900,0),1),"")</f>
        <v>WM+ TVH 363 khóm 8</v>
      </c>
      <c r="V115" s="40" t="s">
        <v>6776</v>
      </c>
      <c r="AB115" s="30"/>
      <c r="AC115" s="30"/>
      <c r="AE115" s="2">
        <v>4</v>
      </c>
      <c r="AG115" s="2">
        <v>111058</v>
      </c>
      <c r="AH115" s="45">
        <f t="shared" si="2"/>
        <v>444232</v>
      </c>
      <c r="AL115" s="35">
        <v>8</v>
      </c>
      <c r="AN115" s="33">
        <f t="shared" si="3"/>
        <v>35538.559999999998</v>
      </c>
      <c r="AO115" s="36" t="s">
        <v>1856</v>
      </c>
      <c r="AQ115" s="37" t="s">
        <v>1857</v>
      </c>
      <c r="AR115" s="37" t="s">
        <v>1858</v>
      </c>
      <c r="AS115" s="37" t="s">
        <v>1859</v>
      </c>
    </row>
    <row r="116" spans="3:45" x14ac:dyDescent="0.25">
      <c r="C116" s="46" t="str">
        <f>VLOOKUP(O116,'mã đối tượng'!$C:$F,4,0)</f>
        <v>B</v>
      </c>
      <c r="D116" s="30" t="s">
        <v>950</v>
      </c>
      <c r="E116" s="30" t="s">
        <v>24</v>
      </c>
      <c r="F116" s="57">
        <v>45891</v>
      </c>
      <c r="G116" s="57">
        <v>45891</v>
      </c>
      <c r="H116" s="3">
        <v>9105836683</v>
      </c>
      <c r="I116" s="57">
        <v>45891</v>
      </c>
      <c r="J116" s="46" t="s">
        <v>7807</v>
      </c>
      <c r="K116" s="58"/>
      <c r="L116" s="42" t="s">
        <v>25</v>
      </c>
      <c r="M116" s="46" t="str">
        <f>IFERROR(INDEX('Data (2)'!$H$2:$H$1733,MATCH(H116,'Data (2)'!$C$2:$C$1733,0),1),"")</f>
        <v>00409824</v>
      </c>
      <c r="N116" s="57">
        <v>45891</v>
      </c>
      <c r="O116" s="56" t="s">
        <v>1548</v>
      </c>
      <c r="S116" s="40" t="str">
        <f>IFERROR(INDEX('Sheet1 (2)'!$H$2:$H$900,MATCH(O116,'Sheet1 (2)'!$F$2:$F$900,0),1),"")</f>
        <v>WM HNI Trương Định</v>
      </c>
      <c r="V116" s="40" t="s">
        <v>3972</v>
      </c>
      <c r="AB116" s="30"/>
      <c r="AC116" s="30"/>
      <c r="AE116" s="2">
        <v>2</v>
      </c>
      <c r="AG116" s="2">
        <v>46000</v>
      </c>
      <c r="AH116" s="45">
        <f t="shared" si="2"/>
        <v>92000</v>
      </c>
      <c r="AL116" s="35">
        <v>8</v>
      </c>
      <c r="AN116" s="33">
        <f t="shared" si="3"/>
        <v>7360</v>
      </c>
      <c r="AO116" s="36" t="s">
        <v>1856</v>
      </c>
      <c r="AQ116" s="37" t="s">
        <v>1857</v>
      </c>
      <c r="AR116" s="37" t="s">
        <v>1858</v>
      </c>
      <c r="AS116" s="37" t="s">
        <v>1859</v>
      </c>
    </row>
    <row r="117" spans="3:45" x14ac:dyDescent="0.25">
      <c r="C117" s="46" t="str">
        <f>VLOOKUP(O117,'mã đối tượng'!$C:$F,4,0)</f>
        <v>B</v>
      </c>
      <c r="D117" s="30" t="s">
        <v>950</v>
      </c>
      <c r="E117" s="30" t="s">
        <v>24</v>
      </c>
      <c r="F117" s="57">
        <v>45891</v>
      </c>
      <c r="G117" s="57">
        <v>45891</v>
      </c>
      <c r="H117" s="3">
        <v>9105836674</v>
      </c>
      <c r="I117" s="57">
        <v>45891</v>
      </c>
      <c r="J117" s="46" t="s">
        <v>7808</v>
      </c>
      <c r="K117" s="58"/>
      <c r="L117" s="42" t="s">
        <v>25</v>
      </c>
      <c r="M117" s="46" t="str">
        <f>IFERROR(INDEX('Data (2)'!$H$2:$H$1733,MATCH(H117,'Data (2)'!$C$2:$C$1733,0),1),"")</f>
        <v>00030285</v>
      </c>
      <c r="N117" s="57">
        <v>45891</v>
      </c>
      <c r="O117" s="56" t="s">
        <v>1561</v>
      </c>
      <c r="S117" s="40" t="str">
        <f>IFERROR(INDEX('Sheet1 (2)'!$H$2:$H$900,MATCH(O117,'Sheet1 (2)'!$F$2:$F$900,0),1),"")</f>
        <v>WM+ HPG Thôn Giữa, X. Quảng Thanh</v>
      </c>
      <c r="V117" s="40" t="s">
        <v>6545</v>
      </c>
      <c r="AB117" s="30"/>
      <c r="AC117" s="30"/>
      <c r="AE117" s="2">
        <v>2</v>
      </c>
      <c r="AG117" s="2">
        <v>46000</v>
      </c>
      <c r="AH117" s="45">
        <f t="shared" si="2"/>
        <v>92000</v>
      </c>
      <c r="AL117" s="35">
        <v>8</v>
      </c>
      <c r="AN117" s="33">
        <f t="shared" si="3"/>
        <v>7360</v>
      </c>
      <c r="AO117" s="36" t="s">
        <v>1856</v>
      </c>
      <c r="AQ117" s="37" t="s">
        <v>1857</v>
      </c>
      <c r="AR117" s="37" t="s">
        <v>1858</v>
      </c>
      <c r="AS117" s="37" t="s">
        <v>1859</v>
      </c>
    </row>
    <row r="118" spans="3:45" x14ac:dyDescent="0.25">
      <c r="C118" s="46" t="str">
        <f>VLOOKUP(O118,'mã đối tượng'!$C:$F,4,0)</f>
        <v>B</v>
      </c>
      <c r="D118" s="30" t="s">
        <v>950</v>
      </c>
      <c r="E118" s="30" t="s">
        <v>24</v>
      </c>
      <c r="F118" s="57">
        <v>45891</v>
      </c>
      <c r="G118" s="57">
        <v>45891</v>
      </c>
      <c r="H118" s="3">
        <v>9105836769</v>
      </c>
      <c r="I118" s="57">
        <v>45891</v>
      </c>
      <c r="J118" s="46" t="s">
        <v>7809</v>
      </c>
      <c r="K118" s="58"/>
      <c r="L118" s="42" t="s">
        <v>25</v>
      </c>
      <c r="M118" s="46" t="str">
        <f>IFERROR(INDEX('Data (2)'!$H$2:$H$1733,MATCH(H118,'Data (2)'!$C$2:$C$1733,0),1),"")</f>
        <v>00012317</v>
      </c>
      <c r="N118" s="57">
        <v>45891</v>
      </c>
      <c r="O118" s="56" t="s">
        <v>1554</v>
      </c>
      <c r="S118" s="40" t="str">
        <f>IFERROR(INDEX('Sheet1 (2)'!$H$2:$H$900,MATCH(O118,'Sheet1 (2)'!$F$2:$F$900,0),1),"")</f>
        <v>WM+ HDG 108 Vũ Hựu</v>
      </c>
      <c r="V118" s="40" t="s">
        <v>5705</v>
      </c>
      <c r="AB118" s="30"/>
      <c r="AC118" s="30"/>
      <c r="AE118" s="2">
        <v>7</v>
      </c>
      <c r="AG118" s="2">
        <v>50182</v>
      </c>
      <c r="AH118" s="45">
        <f t="shared" si="2"/>
        <v>351274</v>
      </c>
      <c r="AL118" s="35">
        <v>8</v>
      </c>
      <c r="AN118" s="33">
        <f t="shared" si="3"/>
        <v>28101.920000000002</v>
      </c>
      <c r="AO118" s="36" t="s">
        <v>1856</v>
      </c>
      <c r="AQ118" s="37" t="s">
        <v>1857</v>
      </c>
      <c r="AR118" s="37" t="s">
        <v>1858</v>
      </c>
      <c r="AS118" s="37" t="s">
        <v>1859</v>
      </c>
    </row>
    <row r="119" spans="3:45" x14ac:dyDescent="0.25">
      <c r="C119" s="46" t="str">
        <f>VLOOKUP(O119,'mã đối tượng'!$C:$F,4,0)</f>
        <v>N</v>
      </c>
      <c r="D119" s="30" t="s">
        <v>950</v>
      </c>
      <c r="E119" s="30" t="s">
        <v>24</v>
      </c>
      <c r="F119" s="57">
        <v>45891</v>
      </c>
      <c r="G119" s="57">
        <v>45891</v>
      </c>
      <c r="H119" s="3">
        <v>9105836791</v>
      </c>
      <c r="I119" s="57">
        <v>45891</v>
      </c>
      <c r="J119" s="46" t="s">
        <v>7810</v>
      </c>
      <c r="K119" s="58"/>
      <c r="L119" s="42" t="s">
        <v>25</v>
      </c>
      <c r="M119" s="46" t="str">
        <f>IFERROR(INDEX('Data (2)'!$H$2:$H$1733,MATCH(H119,'Data (2)'!$C$2:$C$1733,0),1),"")</f>
        <v>00021778</v>
      </c>
      <c r="N119" s="57">
        <v>45891</v>
      </c>
      <c r="O119" s="56" t="s">
        <v>1558</v>
      </c>
      <c r="S119" s="40" t="str">
        <f>IFERROR(INDEX('Sheet1 (2)'!$H$2:$H$900,MATCH(O119,'Sheet1 (2)'!$F$2:$F$900,0),1),"")</f>
        <v>WM CTO Ninh Kiều</v>
      </c>
      <c r="V119" s="40" t="s">
        <v>4571</v>
      </c>
      <c r="AB119" s="30"/>
      <c r="AC119" s="30"/>
      <c r="AE119" s="2">
        <v>4</v>
      </c>
      <c r="AG119" s="2">
        <v>55595</v>
      </c>
      <c r="AH119" s="45">
        <f t="shared" si="2"/>
        <v>222380</v>
      </c>
      <c r="AL119" s="35">
        <v>8</v>
      </c>
      <c r="AN119" s="33">
        <f t="shared" si="3"/>
        <v>17790.400000000001</v>
      </c>
      <c r="AO119" s="36" t="s">
        <v>1856</v>
      </c>
      <c r="AQ119" s="37" t="s">
        <v>1857</v>
      </c>
      <c r="AR119" s="37" t="s">
        <v>1858</v>
      </c>
      <c r="AS119" s="37" t="s">
        <v>1859</v>
      </c>
    </row>
    <row r="120" spans="3:45" x14ac:dyDescent="0.25">
      <c r="C120" s="46" t="str">
        <f>VLOOKUP(O120,'mã đối tượng'!$C:$F,4,0)</f>
        <v>N</v>
      </c>
      <c r="D120" s="30" t="s">
        <v>950</v>
      </c>
      <c r="E120" s="30" t="s">
        <v>24</v>
      </c>
      <c r="F120" s="57">
        <v>45891</v>
      </c>
      <c r="G120" s="57">
        <v>45891</v>
      </c>
      <c r="H120" s="3">
        <v>9105836791</v>
      </c>
      <c r="I120" s="57">
        <v>45891</v>
      </c>
      <c r="J120" s="46" t="s">
        <v>7811</v>
      </c>
      <c r="K120" s="58"/>
      <c r="L120" s="42" t="s">
        <v>25</v>
      </c>
      <c r="M120" s="46" t="str">
        <f>IFERROR(INDEX('Data (2)'!$H$2:$H$1733,MATCH(H120,'Data (2)'!$C$2:$C$1733,0),1),"")</f>
        <v>00021778</v>
      </c>
      <c r="N120" s="57">
        <v>45891</v>
      </c>
      <c r="O120" s="56" t="s">
        <v>1558</v>
      </c>
      <c r="S120" s="40" t="str">
        <f>IFERROR(INDEX('Sheet1 (2)'!$H$2:$H$900,MATCH(O120,'Sheet1 (2)'!$F$2:$F$900,0),1),"")</f>
        <v>WM CTO Ninh Kiều</v>
      </c>
      <c r="V120" s="40" t="s">
        <v>4571</v>
      </c>
      <c r="AB120" s="30"/>
      <c r="AC120" s="30"/>
      <c r="AE120" s="2">
        <v>1</v>
      </c>
      <c r="AG120" s="2">
        <v>50182</v>
      </c>
      <c r="AH120" s="45">
        <f t="shared" si="2"/>
        <v>50182</v>
      </c>
      <c r="AL120" s="35">
        <v>8</v>
      </c>
      <c r="AN120" s="33">
        <f t="shared" si="3"/>
        <v>4014.56</v>
      </c>
      <c r="AO120" s="36" t="s">
        <v>1856</v>
      </c>
      <c r="AQ120" s="37" t="s">
        <v>1857</v>
      </c>
      <c r="AR120" s="37" t="s">
        <v>1858</v>
      </c>
      <c r="AS120" s="37" t="s">
        <v>1859</v>
      </c>
    </row>
    <row r="121" spans="3:45" x14ac:dyDescent="0.25">
      <c r="C121" s="46" t="str">
        <f>VLOOKUP(O121,'mã đối tượng'!$C:$F,4,0)</f>
        <v>N</v>
      </c>
      <c r="D121" s="30" t="s">
        <v>950</v>
      </c>
      <c r="E121" s="30" t="s">
        <v>24</v>
      </c>
      <c r="F121" s="57">
        <v>45891</v>
      </c>
      <c r="G121" s="57">
        <v>45891</v>
      </c>
      <c r="H121" s="3">
        <v>9105836791</v>
      </c>
      <c r="I121" s="57">
        <v>45891</v>
      </c>
      <c r="J121" s="46" t="s">
        <v>7812</v>
      </c>
      <c r="K121" s="58"/>
      <c r="L121" s="42" t="s">
        <v>25</v>
      </c>
      <c r="M121" s="46" t="str">
        <f>IFERROR(INDEX('Data (2)'!$H$2:$H$1733,MATCH(H121,'Data (2)'!$C$2:$C$1733,0),1),"")</f>
        <v>00021778</v>
      </c>
      <c r="N121" s="57">
        <v>45891</v>
      </c>
      <c r="O121" s="56" t="s">
        <v>1558</v>
      </c>
      <c r="S121" s="40" t="str">
        <f>IFERROR(INDEX('Sheet1 (2)'!$H$2:$H$900,MATCH(O121,'Sheet1 (2)'!$F$2:$F$900,0),1),"")</f>
        <v>WM CTO Ninh Kiều</v>
      </c>
      <c r="V121" s="40" t="s">
        <v>4571</v>
      </c>
      <c r="AB121" s="30"/>
      <c r="AC121" s="30"/>
      <c r="AE121" s="2">
        <v>1</v>
      </c>
      <c r="AG121" s="2">
        <v>111058</v>
      </c>
      <c r="AH121" s="45">
        <f t="shared" si="2"/>
        <v>111058</v>
      </c>
      <c r="AL121" s="35">
        <v>8</v>
      </c>
      <c r="AN121" s="33">
        <f t="shared" si="3"/>
        <v>8884.64</v>
      </c>
      <c r="AO121" s="36" t="s">
        <v>1856</v>
      </c>
      <c r="AQ121" s="37" t="s">
        <v>1857</v>
      </c>
      <c r="AR121" s="37" t="s">
        <v>1858</v>
      </c>
      <c r="AS121" s="37" t="s">
        <v>1859</v>
      </c>
    </row>
    <row r="122" spans="3:45" x14ac:dyDescent="0.25">
      <c r="C122" s="46" t="str">
        <f>VLOOKUP(O122,'mã đối tượng'!$C:$F,4,0)</f>
        <v>B</v>
      </c>
      <c r="D122" s="30" t="s">
        <v>950</v>
      </c>
      <c r="E122" s="30" t="s">
        <v>24</v>
      </c>
      <c r="F122" s="57">
        <v>45891</v>
      </c>
      <c r="G122" s="57">
        <v>45891</v>
      </c>
      <c r="H122" s="3">
        <v>9105836865</v>
      </c>
      <c r="I122" s="57">
        <v>45891</v>
      </c>
      <c r="J122" s="46" t="s">
        <v>7813</v>
      </c>
      <c r="K122" s="58"/>
      <c r="L122" s="42" t="s">
        <v>25</v>
      </c>
      <c r="M122" s="46" t="str">
        <f>IFERROR(INDEX('Data (2)'!$H$2:$H$1733,MATCH(H122,'Data (2)'!$C$2:$C$1733,0),1),"")</f>
        <v>00032041</v>
      </c>
      <c r="N122" s="57">
        <v>45891</v>
      </c>
      <c r="O122" s="56" t="s">
        <v>1544</v>
      </c>
      <c r="S122" s="40" t="str">
        <f>IFERROR(INDEX('Sheet1 (2)'!$H$2:$H$900,MATCH(O122,'Sheet1 (2)'!$F$2:$F$900,0),1),"")</f>
        <v>WM+ NAN Khối 7, TT Cầu Giát</v>
      </c>
      <c r="V122" s="40" t="s">
        <v>2769</v>
      </c>
      <c r="AB122" s="30"/>
      <c r="AC122" s="30"/>
      <c r="AE122" s="2">
        <v>4</v>
      </c>
      <c r="AG122" s="2">
        <v>111058</v>
      </c>
      <c r="AH122" s="45">
        <f t="shared" si="2"/>
        <v>444232</v>
      </c>
      <c r="AL122" s="35">
        <v>8</v>
      </c>
      <c r="AN122" s="33">
        <f t="shared" si="3"/>
        <v>35538.559999999998</v>
      </c>
      <c r="AO122" s="36" t="s">
        <v>1856</v>
      </c>
      <c r="AQ122" s="37" t="s">
        <v>1857</v>
      </c>
      <c r="AR122" s="37" t="s">
        <v>1858</v>
      </c>
      <c r="AS122" s="37" t="s">
        <v>1859</v>
      </c>
    </row>
    <row r="123" spans="3:45" x14ac:dyDescent="0.25">
      <c r="C123" s="46" t="str">
        <f>VLOOKUP(O123,'mã đối tượng'!$C:$F,4,0)</f>
        <v>B</v>
      </c>
      <c r="D123" s="30" t="s">
        <v>950</v>
      </c>
      <c r="E123" s="30" t="s">
        <v>24</v>
      </c>
      <c r="F123" s="57">
        <v>45891</v>
      </c>
      <c r="G123" s="57">
        <v>45891</v>
      </c>
      <c r="H123" s="3">
        <v>9105836906</v>
      </c>
      <c r="I123" s="57">
        <v>45891</v>
      </c>
      <c r="J123" s="46" t="s">
        <v>7814</v>
      </c>
      <c r="K123" s="58"/>
      <c r="L123" s="42" t="s">
        <v>25</v>
      </c>
      <c r="M123" s="46" t="str">
        <f>IFERROR(INDEX('Data (2)'!$H$2:$H$1733,MATCH(H123,'Data (2)'!$C$2:$C$1733,0),1),"")</f>
        <v>00028106</v>
      </c>
      <c r="N123" s="57">
        <v>45891</v>
      </c>
      <c r="O123" s="56" t="s">
        <v>1559</v>
      </c>
      <c r="S123" s="40" t="str">
        <f>IFERROR(INDEX('Sheet1 (2)'!$H$2:$H$900,MATCH(O123,'Sheet1 (2)'!$F$2:$F$900,0),1),"")</f>
        <v>WM+ THA 12 Phạm Bành</v>
      </c>
      <c r="V123" s="40" t="s">
        <v>6527</v>
      </c>
      <c r="AB123" s="30"/>
      <c r="AC123" s="30"/>
      <c r="AE123" s="2">
        <v>1</v>
      </c>
      <c r="AG123" s="2">
        <v>111058</v>
      </c>
      <c r="AH123" s="45">
        <f t="shared" si="2"/>
        <v>111058</v>
      </c>
      <c r="AL123" s="35">
        <v>8</v>
      </c>
      <c r="AN123" s="33">
        <f t="shared" si="3"/>
        <v>8884.64</v>
      </c>
      <c r="AO123" s="36" t="s">
        <v>1856</v>
      </c>
      <c r="AQ123" s="37" t="s">
        <v>1857</v>
      </c>
      <c r="AR123" s="37" t="s">
        <v>1858</v>
      </c>
      <c r="AS123" s="37" t="s">
        <v>1859</v>
      </c>
    </row>
    <row r="124" spans="3:45" x14ac:dyDescent="0.25">
      <c r="C124" s="46" t="str">
        <f>VLOOKUP(O124,'mã đối tượng'!$C:$F,4,0)</f>
        <v>N</v>
      </c>
      <c r="D124" s="30" t="s">
        <v>950</v>
      </c>
      <c r="E124" s="30" t="s">
        <v>24</v>
      </c>
      <c r="F124" s="57">
        <v>45891</v>
      </c>
      <c r="G124" s="57">
        <v>45891</v>
      </c>
      <c r="H124" s="3">
        <v>9105836894</v>
      </c>
      <c r="I124" s="57">
        <v>45891</v>
      </c>
      <c r="J124" s="46" t="s">
        <v>7815</v>
      </c>
      <c r="K124" s="58"/>
      <c r="L124" s="42" t="s">
        <v>25</v>
      </c>
      <c r="M124" s="46" t="str">
        <f>IFERROR(INDEX('Data (2)'!$H$2:$H$1733,MATCH(H124,'Data (2)'!$C$2:$C$1733,0),1),"")</f>
        <v>00134125</v>
      </c>
      <c r="N124" s="57">
        <v>45891</v>
      </c>
      <c r="O124" s="56" t="s">
        <v>1534</v>
      </c>
      <c r="S124" s="40" t="str">
        <f>IFERROR(INDEX('Sheet1 (2)'!$H$2:$H$900,MATCH(O124,'Sheet1 (2)'!$F$2:$F$900,0),1),"")</f>
        <v>WM+HCM 01.04 Chung cư Pegasuite</v>
      </c>
      <c r="V124" s="40" t="s">
        <v>6576</v>
      </c>
      <c r="AB124" s="30"/>
      <c r="AC124" s="30"/>
      <c r="AE124" s="2">
        <v>1</v>
      </c>
      <c r="AG124" s="2">
        <v>73431</v>
      </c>
      <c r="AH124" s="45">
        <f t="shared" si="2"/>
        <v>73431</v>
      </c>
      <c r="AL124" s="35">
        <v>8</v>
      </c>
      <c r="AN124" s="33">
        <f t="shared" si="3"/>
        <v>5874.4800000000005</v>
      </c>
      <c r="AO124" s="36" t="s">
        <v>1856</v>
      </c>
      <c r="AQ124" s="37" t="s">
        <v>1857</v>
      </c>
      <c r="AR124" s="37" t="s">
        <v>1858</v>
      </c>
      <c r="AS124" s="37" t="s">
        <v>1859</v>
      </c>
    </row>
    <row r="125" spans="3:45" x14ac:dyDescent="0.25">
      <c r="C125" s="46" t="str">
        <f>VLOOKUP(O125,'mã đối tượng'!$C:$F,4,0)</f>
        <v>N</v>
      </c>
      <c r="D125" s="30" t="s">
        <v>950</v>
      </c>
      <c r="E125" s="30" t="s">
        <v>24</v>
      </c>
      <c r="F125" s="57">
        <v>45891</v>
      </c>
      <c r="G125" s="57">
        <v>45891</v>
      </c>
      <c r="H125" s="3">
        <v>9105836894</v>
      </c>
      <c r="I125" s="57">
        <v>45891</v>
      </c>
      <c r="J125" s="46" t="s">
        <v>7816</v>
      </c>
      <c r="K125" s="58"/>
      <c r="L125" s="42" t="s">
        <v>25</v>
      </c>
      <c r="M125" s="46" t="str">
        <f>IFERROR(INDEX('Data (2)'!$H$2:$H$1733,MATCH(H125,'Data (2)'!$C$2:$C$1733,0),1),"")</f>
        <v>00134125</v>
      </c>
      <c r="N125" s="57">
        <v>45891</v>
      </c>
      <c r="O125" s="56" t="s">
        <v>1534</v>
      </c>
      <c r="S125" s="40" t="str">
        <f>IFERROR(INDEX('Sheet1 (2)'!$H$2:$H$900,MATCH(O125,'Sheet1 (2)'!$F$2:$F$900,0),1),"")</f>
        <v>WM+HCM 01.04 Chung cư Pegasuite</v>
      </c>
      <c r="V125" s="40" t="s">
        <v>6576</v>
      </c>
      <c r="AB125" s="30"/>
      <c r="AC125" s="30"/>
      <c r="AE125" s="2">
        <v>1</v>
      </c>
      <c r="AG125" s="2">
        <v>55595</v>
      </c>
      <c r="AH125" s="45">
        <f t="shared" si="2"/>
        <v>55595</v>
      </c>
      <c r="AL125" s="35">
        <v>8</v>
      </c>
      <c r="AN125" s="33">
        <f t="shared" si="3"/>
        <v>4447.6000000000004</v>
      </c>
      <c r="AO125" s="36" t="s">
        <v>1856</v>
      </c>
      <c r="AQ125" s="37" t="s">
        <v>1857</v>
      </c>
      <c r="AR125" s="37" t="s">
        <v>1858</v>
      </c>
      <c r="AS125" s="37" t="s">
        <v>1859</v>
      </c>
    </row>
    <row r="126" spans="3:45" x14ac:dyDescent="0.25">
      <c r="C126" s="46" t="str">
        <f>VLOOKUP(O126,'mã đối tượng'!$C:$F,4,0)</f>
        <v>N</v>
      </c>
      <c r="D126" s="30" t="s">
        <v>950</v>
      </c>
      <c r="E126" s="30" t="s">
        <v>24</v>
      </c>
      <c r="F126" s="57">
        <v>45891</v>
      </c>
      <c r="G126" s="57">
        <v>45891</v>
      </c>
      <c r="H126" s="3">
        <v>9105836894</v>
      </c>
      <c r="I126" s="57">
        <v>45891</v>
      </c>
      <c r="J126" s="46" t="s">
        <v>7817</v>
      </c>
      <c r="K126" s="58"/>
      <c r="L126" s="42" t="s">
        <v>25</v>
      </c>
      <c r="M126" s="46" t="str">
        <f>IFERROR(INDEX('Data (2)'!$H$2:$H$1733,MATCH(H126,'Data (2)'!$C$2:$C$1733,0),1),"")</f>
        <v>00134125</v>
      </c>
      <c r="N126" s="57">
        <v>45891</v>
      </c>
      <c r="O126" s="56" t="s">
        <v>1534</v>
      </c>
      <c r="S126" s="40" t="str">
        <f>IFERROR(INDEX('Sheet1 (2)'!$H$2:$H$900,MATCH(O126,'Sheet1 (2)'!$F$2:$F$900,0),1),"")</f>
        <v>WM+HCM 01.04 Chung cư Pegasuite</v>
      </c>
      <c r="V126" s="40" t="s">
        <v>6576</v>
      </c>
      <c r="AB126" s="30"/>
      <c r="AC126" s="30"/>
      <c r="AE126" s="2">
        <v>1</v>
      </c>
      <c r="AG126" s="2">
        <v>74250</v>
      </c>
      <c r="AH126" s="45">
        <f t="shared" si="2"/>
        <v>74250</v>
      </c>
      <c r="AL126" s="35">
        <v>8</v>
      </c>
      <c r="AN126" s="33">
        <f t="shared" si="3"/>
        <v>5940</v>
      </c>
      <c r="AO126" s="36" t="s">
        <v>1856</v>
      </c>
      <c r="AQ126" s="37" t="s">
        <v>1857</v>
      </c>
      <c r="AR126" s="37" t="s">
        <v>1858</v>
      </c>
      <c r="AS126" s="37" t="s">
        <v>1859</v>
      </c>
    </row>
    <row r="127" spans="3:45" x14ac:dyDescent="0.25">
      <c r="C127" s="46" t="str">
        <f>VLOOKUP(O127,'mã đối tượng'!$C:$F,4,0)</f>
        <v>N</v>
      </c>
      <c r="D127" s="30" t="s">
        <v>950</v>
      </c>
      <c r="E127" s="30" t="s">
        <v>24</v>
      </c>
      <c r="F127" s="57">
        <v>45891</v>
      </c>
      <c r="G127" s="57">
        <v>45891</v>
      </c>
      <c r="H127" s="3">
        <v>9105836894</v>
      </c>
      <c r="I127" s="57">
        <v>45891</v>
      </c>
      <c r="J127" s="46" t="s">
        <v>7818</v>
      </c>
      <c r="K127" s="58"/>
      <c r="L127" s="42" t="s">
        <v>25</v>
      </c>
      <c r="M127" s="46" t="str">
        <f>IFERROR(INDEX('Data (2)'!$H$2:$H$1733,MATCH(H127,'Data (2)'!$C$2:$C$1733,0),1),"")</f>
        <v>00134125</v>
      </c>
      <c r="N127" s="57">
        <v>45891</v>
      </c>
      <c r="O127" s="56" t="s">
        <v>1534</v>
      </c>
      <c r="S127" s="40" t="str">
        <f>IFERROR(INDEX('Sheet1 (2)'!$H$2:$H$900,MATCH(O127,'Sheet1 (2)'!$F$2:$F$900,0),1),"")</f>
        <v>WM+HCM 01.04 Chung cư Pegasuite</v>
      </c>
      <c r="V127" s="40" t="s">
        <v>6576</v>
      </c>
      <c r="AB127" s="30"/>
      <c r="AC127" s="30"/>
      <c r="AE127" s="2">
        <v>2</v>
      </c>
      <c r="AG127" s="2">
        <v>111606</v>
      </c>
      <c r="AH127" s="45">
        <f t="shared" si="2"/>
        <v>223212</v>
      </c>
      <c r="AL127" s="35">
        <v>8</v>
      </c>
      <c r="AN127" s="33">
        <f t="shared" si="3"/>
        <v>17856.96</v>
      </c>
      <c r="AO127" s="36" t="s">
        <v>1856</v>
      </c>
      <c r="AQ127" s="37" t="s">
        <v>1857</v>
      </c>
      <c r="AR127" s="37" t="s">
        <v>1858</v>
      </c>
      <c r="AS127" s="37" t="s">
        <v>1859</v>
      </c>
    </row>
    <row r="128" spans="3:45" x14ac:dyDescent="0.25">
      <c r="C128" s="46" t="str">
        <f>VLOOKUP(O128,'mã đối tượng'!$C:$F,4,0)</f>
        <v>N</v>
      </c>
      <c r="D128" s="30" t="s">
        <v>950</v>
      </c>
      <c r="E128" s="30" t="s">
        <v>24</v>
      </c>
      <c r="F128" s="57">
        <v>45891</v>
      </c>
      <c r="G128" s="57">
        <v>45891</v>
      </c>
      <c r="H128" s="3">
        <v>9105836894</v>
      </c>
      <c r="I128" s="57">
        <v>45891</v>
      </c>
      <c r="J128" s="46" t="s">
        <v>7819</v>
      </c>
      <c r="K128" s="58"/>
      <c r="L128" s="42" t="s">
        <v>25</v>
      </c>
      <c r="M128" s="46" t="str">
        <f>IFERROR(INDEX('Data (2)'!$H$2:$H$1733,MATCH(H128,'Data (2)'!$C$2:$C$1733,0),1),"")</f>
        <v>00134125</v>
      </c>
      <c r="N128" s="57">
        <v>45891</v>
      </c>
      <c r="O128" s="56" t="s">
        <v>1534</v>
      </c>
      <c r="S128" s="40" t="str">
        <f>IFERROR(INDEX('Sheet1 (2)'!$H$2:$H$900,MATCH(O128,'Sheet1 (2)'!$F$2:$F$900,0),1),"")</f>
        <v>WM+HCM 01.04 Chung cư Pegasuite</v>
      </c>
      <c r="V128" s="40" t="s">
        <v>6576</v>
      </c>
      <c r="AB128" s="30"/>
      <c r="AC128" s="30"/>
      <c r="AE128" s="2">
        <v>3</v>
      </c>
      <c r="AG128" s="2">
        <v>50182</v>
      </c>
      <c r="AH128" s="45">
        <f t="shared" si="2"/>
        <v>150546</v>
      </c>
      <c r="AL128" s="35">
        <v>8</v>
      </c>
      <c r="AN128" s="33">
        <f t="shared" si="3"/>
        <v>12043.68</v>
      </c>
      <c r="AO128" s="36" t="s">
        <v>1856</v>
      </c>
      <c r="AQ128" s="37" t="s">
        <v>1857</v>
      </c>
      <c r="AR128" s="37" t="s">
        <v>1858</v>
      </c>
      <c r="AS128" s="37" t="s">
        <v>1859</v>
      </c>
    </row>
    <row r="129" spans="3:45" x14ac:dyDescent="0.25">
      <c r="C129" s="46" t="str">
        <f>VLOOKUP(O129,'mã đối tượng'!$C:$F,4,0)</f>
        <v>B</v>
      </c>
      <c r="D129" s="30" t="s">
        <v>950</v>
      </c>
      <c r="E129" s="30" t="s">
        <v>24</v>
      </c>
      <c r="F129" s="57">
        <v>45891</v>
      </c>
      <c r="G129" s="57">
        <v>45891</v>
      </c>
      <c r="H129" s="3">
        <v>9105836958</v>
      </c>
      <c r="I129" s="57">
        <v>45891</v>
      </c>
      <c r="J129" s="46" t="s">
        <v>7820</v>
      </c>
      <c r="K129" s="58"/>
      <c r="L129" s="42" t="s">
        <v>25</v>
      </c>
      <c r="M129" s="46" t="str">
        <f>IFERROR(INDEX('Data (2)'!$H$2:$H$1733,MATCH(H129,'Data (2)'!$C$2:$C$1733,0),1),"")</f>
        <v>00409929</v>
      </c>
      <c r="N129" s="57">
        <v>45891</v>
      </c>
      <c r="O129" s="56" t="s">
        <v>1548</v>
      </c>
      <c r="S129" s="40" t="str">
        <f>IFERROR(INDEX('Sheet1 (2)'!$H$2:$H$900,MATCH(O129,'Sheet1 (2)'!$F$2:$F$900,0),1),"")</f>
        <v>WM HNI Trương Định</v>
      </c>
      <c r="V129" s="40" t="s">
        <v>3972</v>
      </c>
      <c r="AB129" s="30"/>
      <c r="AC129" s="30"/>
      <c r="AE129" s="2">
        <v>1</v>
      </c>
      <c r="AG129" s="2">
        <v>46000</v>
      </c>
      <c r="AH129" s="45">
        <f t="shared" si="2"/>
        <v>46000</v>
      </c>
      <c r="AL129" s="35">
        <v>8</v>
      </c>
      <c r="AN129" s="33">
        <f t="shared" si="3"/>
        <v>3680</v>
      </c>
      <c r="AO129" s="36" t="s">
        <v>1856</v>
      </c>
      <c r="AQ129" s="37" t="s">
        <v>1857</v>
      </c>
      <c r="AR129" s="37" t="s">
        <v>1858</v>
      </c>
      <c r="AS129" s="37" t="s">
        <v>1859</v>
      </c>
    </row>
    <row r="130" spans="3:45" x14ac:dyDescent="0.25">
      <c r="C130" s="46" t="str">
        <f>VLOOKUP(O130,'mã đối tượng'!$C:$F,4,0)</f>
        <v>B</v>
      </c>
      <c r="D130" s="30" t="s">
        <v>950</v>
      </c>
      <c r="E130" s="30" t="s">
        <v>24</v>
      </c>
      <c r="F130" s="57">
        <v>45891</v>
      </c>
      <c r="G130" s="57">
        <v>45891</v>
      </c>
      <c r="H130" s="3">
        <v>9105836988</v>
      </c>
      <c r="I130" s="57">
        <v>45891</v>
      </c>
      <c r="J130" s="46" t="s">
        <v>7821</v>
      </c>
      <c r="K130" s="58"/>
      <c r="L130" s="42" t="s">
        <v>25</v>
      </c>
      <c r="M130" s="46" t="str">
        <f>IFERROR(INDEX('Data (2)'!$H$2:$H$1733,MATCH(H130,'Data (2)'!$C$2:$C$1733,0),1),"")</f>
        <v>00009541</v>
      </c>
      <c r="N130" s="57">
        <v>45891</v>
      </c>
      <c r="O130" s="56" t="s">
        <v>1563</v>
      </c>
      <c r="S130" s="40" t="str">
        <f>IFERROR(INDEX('Sheet1 (2)'!$H$2:$H$900,MATCH(O130,'Sheet1 (2)'!$F$2:$F$900,0),1),"")</f>
        <v>WM+ VPC TDP Trại Dật, Bình Xuyên</v>
      </c>
      <c r="V130" s="40" t="s">
        <v>1487</v>
      </c>
      <c r="AB130" s="30"/>
      <c r="AC130" s="30"/>
      <c r="AE130" s="2">
        <v>2</v>
      </c>
      <c r="AG130" s="2">
        <v>50400</v>
      </c>
      <c r="AH130" s="45">
        <f t="shared" si="2"/>
        <v>100800</v>
      </c>
      <c r="AL130" s="35">
        <v>8</v>
      </c>
      <c r="AN130" s="33">
        <f t="shared" si="3"/>
        <v>8064</v>
      </c>
      <c r="AO130" s="36" t="s">
        <v>1856</v>
      </c>
      <c r="AQ130" s="37" t="s">
        <v>1857</v>
      </c>
      <c r="AR130" s="37" t="s">
        <v>1858</v>
      </c>
      <c r="AS130" s="37" t="s">
        <v>1859</v>
      </c>
    </row>
    <row r="131" spans="3:45" x14ac:dyDescent="0.25">
      <c r="C131" s="46" t="str">
        <f>VLOOKUP(O131,'mã đối tượng'!$C:$F,4,0)</f>
        <v>B</v>
      </c>
      <c r="D131" s="30" t="s">
        <v>950</v>
      </c>
      <c r="E131" s="30" t="s">
        <v>24</v>
      </c>
      <c r="F131" s="57">
        <v>45891</v>
      </c>
      <c r="G131" s="57">
        <v>45891</v>
      </c>
      <c r="H131" s="3">
        <v>9105836963</v>
      </c>
      <c r="I131" s="57">
        <v>45891</v>
      </c>
      <c r="J131" s="46" t="s">
        <v>7822</v>
      </c>
      <c r="K131" s="58"/>
      <c r="L131" s="42" t="s">
        <v>25</v>
      </c>
      <c r="M131" s="46" t="str">
        <f>IFERROR(INDEX('Data (2)'!$H$2:$H$1733,MATCH(H131,'Data (2)'!$C$2:$C$1733,0),1),"")</f>
        <v>00409932</v>
      </c>
      <c r="N131" s="57">
        <v>45891</v>
      </c>
      <c r="O131" s="56" t="s">
        <v>1548</v>
      </c>
      <c r="S131" s="40" t="str">
        <f>IFERROR(INDEX('Sheet1 (2)'!$H$2:$H$900,MATCH(O131,'Sheet1 (2)'!$F$2:$F$900,0),1),"")</f>
        <v>WM HNI Trương Định</v>
      </c>
      <c r="V131" s="40" t="s">
        <v>3972</v>
      </c>
      <c r="AB131" s="30"/>
      <c r="AC131" s="30"/>
      <c r="AE131" s="2">
        <v>1</v>
      </c>
      <c r="AG131" s="2">
        <v>73431</v>
      </c>
      <c r="AH131" s="45">
        <f t="shared" ref="AH131:AH194" si="4">AE131*AG131</f>
        <v>73431</v>
      </c>
      <c r="AL131" s="35">
        <v>8</v>
      </c>
      <c r="AN131" s="33">
        <f t="shared" ref="AN131:AN194" si="5">AH131*8%</f>
        <v>5874.4800000000005</v>
      </c>
      <c r="AO131" s="36" t="s">
        <v>1856</v>
      </c>
      <c r="AQ131" s="37" t="s">
        <v>1857</v>
      </c>
      <c r="AR131" s="37" t="s">
        <v>1858</v>
      </c>
      <c r="AS131" s="37" t="s">
        <v>1859</v>
      </c>
    </row>
    <row r="132" spans="3:45" x14ac:dyDescent="0.25">
      <c r="C132" s="46" t="str">
        <f>VLOOKUP(O132,'mã đối tượng'!$C:$F,4,0)</f>
        <v>B</v>
      </c>
      <c r="D132" s="30" t="s">
        <v>950</v>
      </c>
      <c r="E132" s="30" t="s">
        <v>24</v>
      </c>
      <c r="F132" s="57">
        <v>45891</v>
      </c>
      <c r="G132" s="57">
        <v>45891</v>
      </c>
      <c r="H132" s="3">
        <v>9105836982</v>
      </c>
      <c r="I132" s="57">
        <v>45891</v>
      </c>
      <c r="J132" s="46" t="s">
        <v>7823</v>
      </c>
      <c r="K132" s="58"/>
      <c r="L132" s="42" t="s">
        <v>25</v>
      </c>
      <c r="M132" s="46" t="str">
        <f>IFERROR(INDEX('Data (2)'!$H$2:$H$1733,MATCH(H132,'Data (2)'!$C$2:$C$1733,0),1),"")</f>
        <v>00409940</v>
      </c>
      <c r="N132" s="57">
        <v>45891</v>
      </c>
      <c r="O132" s="56" t="s">
        <v>1548</v>
      </c>
      <c r="S132" s="40" t="str">
        <f>IFERROR(INDEX('Sheet1 (2)'!$H$2:$H$900,MATCH(O132,'Sheet1 (2)'!$F$2:$F$900,0),1),"")</f>
        <v>WM HNI Trương Định</v>
      </c>
      <c r="V132" s="40" t="s">
        <v>3972</v>
      </c>
      <c r="AB132" s="30"/>
      <c r="AC132" s="30"/>
      <c r="AE132" s="2">
        <v>1</v>
      </c>
      <c r="AG132" s="2">
        <v>111058</v>
      </c>
      <c r="AH132" s="45">
        <f t="shared" si="4"/>
        <v>111058</v>
      </c>
      <c r="AL132" s="35">
        <v>8</v>
      </c>
      <c r="AN132" s="33">
        <f t="shared" si="5"/>
        <v>8884.64</v>
      </c>
      <c r="AO132" s="36" t="s">
        <v>1856</v>
      </c>
      <c r="AQ132" s="37" t="s">
        <v>1857</v>
      </c>
      <c r="AR132" s="37" t="s">
        <v>1858</v>
      </c>
      <c r="AS132" s="37" t="s">
        <v>1859</v>
      </c>
    </row>
    <row r="133" spans="3:45" x14ac:dyDescent="0.25">
      <c r="C133" s="46" t="str">
        <f>VLOOKUP(O133,'mã đối tượng'!$C:$F,4,0)</f>
        <v>B</v>
      </c>
      <c r="D133" s="30" t="s">
        <v>950</v>
      </c>
      <c r="E133" s="30" t="s">
        <v>24</v>
      </c>
      <c r="F133" s="57">
        <v>45891</v>
      </c>
      <c r="G133" s="57">
        <v>45891</v>
      </c>
      <c r="H133" s="3">
        <v>9105836982</v>
      </c>
      <c r="I133" s="57">
        <v>45891</v>
      </c>
      <c r="J133" s="46" t="s">
        <v>7824</v>
      </c>
      <c r="K133" s="58"/>
      <c r="L133" s="42" t="s">
        <v>25</v>
      </c>
      <c r="M133" s="46" t="str">
        <f>IFERROR(INDEX('Data (2)'!$H$2:$H$1733,MATCH(H133,'Data (2)'!$C$2:$C$1733,0),1),"")</f>
        <v>00409940</v>
      </c>
      <c r="N133" s="57">
        <v>45891</v>
      </c>
      <c r="O133" s="56" t="s">
        <v>1548</v>
      </c>
      <c r="S133" s="40" t="str">
        <f>IFERROR(INDEX('Sheet1 (2)'!$H$2:$H$900,MATCH(O133,'Sheet1 (2)'!$F$2:$F$900,0),1),"")</f>
        <v>WM HNI Trương Định</v>
      </c>
      <c r="V133" s="40" t="s">
        <v>3972</v>
      </c>
      <c r="AB133" s="30"/>
      <c r="AC133" s="30"/>
      <c r="AE133" s="2">
        <v>4</v>
      </c>
      <c r="AG133" s="2">
        <v>49500</v>
      </c>
      <c r="AH133" s="45">
        <f t="shared" si="4"/>
        <v>198000</v>
      </c>
      <c r="AL133" s="35">
        <v>8</v>
      </c>
      <c r="AN133" s="33">
        <f t="shared" si="5"/>
        <v>15840</v>
      </c>
      <c r="AO133" s="36" t="s">
        <v>1856</v>
      </c>
      <c r="AQ133" s="37" t="s">
        <v>1857</v>
      </c>
      <c r="AR133" s="37" t="s">
        <v>1858</v>
      </c>
      <c r="AS133" s="37" t="s">
        <v>1859</v>
      </c>
    </row>
    <row r="134" spans="3:45" x14ac:dyDescent="0.25">
      <c r="C134" s="46" t="str">
        <f>VLOOKUP(O134,'mã đối tượng'!$C:$F,4,0)</f>
        <v>B</v>
      </c>
      <c r="D134" s="30" t="s">
        <v>950</v>
      </c>
      <c r="E134" s="30" t="s">
        <v>24</v>
      </c>
      <c r="F134" s="57">
        <v>45891</v>
      </c>
      <c r="G134" s="57">
        <v>45891</v>
      </c>
      <c r="H134" s="3">
        <v>9105836982</v>
      </c>
      <c r="I134" s="57">
        <v>45891</v>
      </c>
      <c r="J134" s="46" t="s">
        <v>7825</v>
      </c>
      <c r="K134" s="58"/>
      <c r="L134" s="42" t="s">
        <v>25</v>
      </c>
      <c r="M134" s="46" t="str">
        <f>IFERROR(INDEX('Data (2)'!$H$2:$H$1733,MATCH(H134,'Data (2)'!$C$2:$C$1733,0),1),"")</f>
        <v>00409940</v>
      </c>
      <c r="N134" s="57">
        <v>45891</v>
      </c>
      <c r="O134" s="56" t="s">
        <v>1548</v>
      </c>
      <c r="S134" s="40" t="str">
        <f>IFERROR(INDEX('Sheet1 (2)'!$H$2:$H$900,MATCH(O134,'Sheet1 (2)'!$F$2:$F$900,0),1),"")</f>
        <v>WM HNI Trương Định</v>
      </c>
      <c r="V134" s="40" t="s">
        <v>3972</v>
      </c>
      <c r="AB134" s="30"/>
      <c r="AC134" s="30"/>
      <c r="AE134" s="2">
        <v>1</v>
      </c>
      <c r="AG134" s="2">
        <v>50400</v>
      </c>
      <c r="AH134" s="45">
        <f t="shared" si="4"/>
        <v>50400</v>
      </c>
      <c r="AL134" s="35">
        <v>8</v>
      </c>
      <c r="AN134" s="33">
        <f t="shared" si="5"/>
        <v>4032</v>
      </c>
      <c r="AO134" s="36" t="s">
        <v>1856</v>
      </c>
      <c r="AQ134" s="37" t="s">
        <v>1857</v>
      </c>
      <c r="AR134" s="37" t="s">
        <v>1858</v>
      </c>
      <c r="AS134" s="37" t="s">
        <v>1859</v>
      </c>
    </row>
    <row r="135" spans="3:45" x14ac:dyDescent="0.25">
      <c r="C135" s="46" t="str">
        <f>VLOOKUP(O135,'mã đối tượng'!$C:$F,4,0)</f>
        <v>B</v>
      </c>
      <c r="D135" s="30" t="s">
        <v>950</v>
      </c>
      <c r="E135" s="30" t="s">
        <v>24</v>
      </c>
      <c r="F135" s="57">
        <v>45891</v>
      </c>
      <c r="G135" s="57">
        <v>45891</v>
      </c>
      <c r="H135" s="3">
        <v>9105836982</v>
      </c>
      <c r="I135" s="57">
        <v>45891</v>
      </c>
      <c r="J135" s="46" t="s">
        <v>7826</v>
      </c>
      <c r="K135" s="58"/>
      <c r="L135" s="42" t="s">
        <v>25</v>
      </c>
      <c r="M135" s="46" t="str">
        <f>IFERROR(INDEX('Data (2)'!$H$2:$H$1733,MATCH(H135,'Data (2)'!$C$2:$C$1733,0),1),"")</f>
        <v>00409940</v>
      </c>
      <c r="N135" s="57">
        <v>45891</v>
      </c>
      <c r="O135" s="56" t="s">
        <v>1548</v>
      </c>
      <c r="S135" s="40" t="str">
        <f>IFERROR(INDEX('Sheet1 (2)'!$H$2:$H$900,MATCH(O135,'Sheet1 (2)'!$F$2:$F$900,0),1),"")</f>
        <v>WM HNI Trương Định</v>
      </c>
      <c r="V135" s="40" t="s">
        <v>3972</v>
      </c>
      <c r="AB135" s="30"/>
      <c r="AC135" s="30"/>
      <c r="AE135" s="2">
        <v>1</v>
      </c>
      <c r="AG135" s="2">
        <v>70950</v>
      </c>
      <c r="AH135" s="45">
        <f t="shared" si="4"/>
        <v>70950</v>
      </c>
      <c r="AL135" s="35">
        <v>8</v>
      </c>
      <c r="AN135" s="33">
        <f t="shared" si="5"/>
        <v>5676</v>
      </c>
      <c r="AO135" s="36" t="s">
        <v>1856</v>
      </c>
      <c r="AQ135" s="37" t="s">
        <v>1857</v>
      </c>
      <c r="AR135" s="37" t="s">
        <v>1858</v>
      </c>
      <c r="AS135" s="37" t="s">
        <v>1859</v>
      </c>
    </row>
    <row r="136" spans="3:45" x14ac:dyDescent="0.25">
      <c r="C136" s="46" t="str">
        <f>VLOOKUP(O136,'mã đối tượng'!$C:$F,4,0)</f>
        <v>B</v>
      </c>
      <c r="D136" s="30" t="s">
        <v>950</v>
      </c>
      <c r="E136" s="30" t="s">
        <v>24</v>
      </c>
      <c r="F136" s="57">
        <v>45891</v>
      </c>
      <c r="G136" s="57">
        <v>45891</v>
      </c>
      <c r="H136" s="3">
        <v>9105836982</v>
      </c>
      <c r="I136" s="57">
        <v>45891</v>
      </c>
      <c r="J136" s="46" t="s">
        <v>7827</v>
      </c>
      <c r="K136" s="58"/>
      <c r="L136" s="42" t="s">
        <v>25</v>
      </c>
      <c r="M136" s="46" t="str">
        <f>IFERROR(INDEX('Data (2)'!$H$2:$H$1733,MATCH(H136,'Data (2)'!$C$2:$C$1733,0),1),"")</f>
        <v>00409940</v>
      </c>
      <c r="N136" s="57">
        <v>45891</v>
      </c>
      <c r="O136" s="56" t="s">
        <v>1548</v>
      </c>
      <c r="S136" s="40" t="str">
        <f>IFERROR(INDEX('Sheet1 (2)'!$H$2:$H$900,MATCH(O136,'Sheet1 (2)'!$F$2:$F$900,0),1),"")</f>
        <v>WM HNI Trương Định</v>
      </c>
      <c r="V136" s="40" t="s">
        <v>3972</v>
      </c>
      <c r="AB136" s="30"/>
      <c r="AC136" s="30"/>
      <c r="AE136" s="2">
        <v>5</v>
      </c>
      <c r="AG136" s="2">
        <v>74250</v>
      </c>
      <c r="AH136" s="45">
        <f t="shared" si="4"/>
        <v>371250</v>
      </c>
      <c r="AL136" s="35">
        <v>8</v>
      </c>
      <c r="AN136" s="33">
        <f t="shared" si="5"/>
        <v>29700</v>
      </c>
      <c r="AO136" s="36" t="s">
        <v>1856</v>
      </c>
      <c r="AQ136" s="37" t="s">
        <v>1857</v>
      </c>
      <c r="AR136" s="37" t="s">
        <v>1858</v>
      </c>
      <c r="AS136" s="37" t="s">
        <v>1859</v>
      </c>
    </row>
    <row r="137" spans="3:45" x14ac:dyDescent="0.25">
      <c r="C137" s="46" t="str">
        <f>VLOOKUP(O137,'mã đối tượng'!$C:$F,4,0)</f>
        <v>B</v>
      </c>
      <c r="D137" s="30" t="s">
        <v>950</v>
      </c>
      <c r="E137" s="30" t="s">
        <v>24</v>
      </c>
      <c r="F137" s="57">
        <v>45891</v>
      </c>
      <c r="G137" s="57">
        <v>45891</v>
      </c>
      <c r="H137" s="3">
        <v>9105836982</v>
      </c>
      <c r="I137" s="57">
        <v>45891</v>
      </c>
      <c r="J137" s="46" t="s">
        <v>7828</v>
      </c>
      <c r="K137" s="58"/>
      <c r="L137" s="42" t="s">
        <v>25</v>
      </c>
      <c r="M137" s="46" t="str">
        <f>IFERROR(INDEX('Data (2)'!$H$2:$H$1733,MATCH(H137,'Data (2)'!$C$2:$C$1733,0),1),"")</f>
        <v>00409940</v>
      </c>
      <c r="N137" s="57">
        <v>45891</v>
      </c>
      <c r="O137" s="56" t="s">
        <v>1548</v>
      </c>
      <c r="S137" s="40" t="str">
        <f>IFERROR(INDEX('Sheet1 (2)'!$H$2:$H$900,MATCH(O137,'Sheet1 (2)'!$F$2:$F$900,0),1),"")</f>
        <v>WM HNI Trương Định</v>
      </c>
      <c r="V137" s="40" t="s">
        <v>3972</v>
      </c>
      <c r="AB137" s="30"/>
      <c r="AC137" s="30"/>
      <c r="AE137" s="2">
        <v>1</v>
      </c>
      <c r="AG137" s="2">
        <v>111606</v>
      </c>
      <c r="AH137" s="45">
        <f t="shared" si="4"/>
        <v>111606</v>
      </c>
      <c r="AL137" s="35">
        <v>8</v>
      </c>
      <c r="AN137" s="33">
        <f t="shared" si="5"/>
        <v>8928.48</v>
      </c>
      <c r="AO137" s="36" t="s">
        <v>1856</v>
      </c>
      <c r="AQ137" s="37" t="s">
        <v>1857</v>
      </c>
      <c r="AR137" s="37" t="s">
        <v>1858</v>
      </c>
      <c r="AS137" s="37" t="s">
        <v>1859</v>
      </c>
    </row>
    <row r="138" spans="3:45" x14ac:dyDescent="0.25">
      <c r="C138" s="46" t="str">
        <f>VLOOKUP(O138,'mã đối tượng'!$C:$F,4,0)</f>
        <v>B</v>
      </c>
      <c r="D138" s="30" t="s">
        <v>950</v>
      </c>
      <c r="E138" s="30" t="s">
        <v>24</v>
      </c>
      <c r="F138" s="57">
        <v>45891</v>
      </c>
      <c r="G138" s="57">
        <v>45891</v>
      </c>
      <c r="H138" s="3">
        <v>9105836982</v>
      </c>
      <c r="I138" s="57">
        <v>45891</v>
      </c>
      <c r="J138" s="46" t="s">
        <v>7829</v>
      </c>
      <c r="K138" s="58"/>
      <c r="L138" s="42" t="s">
        <v>25</v>
      </c>
      <c r="M138" s="46" t="str">
        <f>IFERROR(INDEX('Data (2)'!$H$2:$H$1733,MATCH(H138,'Data (2)'!$C$2:$C$1733,0),1),"")</f>
        <v>00409940</v>
      </c>
      <c r="N138" s="57">
        <v>45891</v>
      </c>
      <c r="O138" s="56" t="s">
        <v>1548</v>
      </c>
      <c r="S138" s="40" t="str">
        <f>IFERROR(INDEX('Sheet1 (2)'!$H$2:$H$900,MATCH(O138,'Sheet1 (2)'!$F$2:$F$900,0),1),"")</f>
        <v>WM HNI Trương Định</v>
      </c>
      <c r="V138" s="40" t="s">
        <v>3972</v>
      </c>
      <c r="AB138" s="30"/>
      <c r="AC138" s="30"/>
      <c r="AE138" s="2">
        <v>3</v>
      </c>
      <c r="AG138" s="2">
        <v>55595</v>
      </c>
      <c r="AH138" s="45">
        <f t="shared" si="4"/>
        <v>166785</v>
      </c>
      <c r="AL138" s="35">
        <v>8</v>
      </c>
      <c r="AN138" s="33">
        <f t="shared" si="5"/>
        <v>13342.800000000001</v>
      </c>
      <c r="AO138" s="36" t="s">
        <v>1856</v>
      </c>
      <c r="AQ138" s="37" t="s">
        <v>1857</v>
      </c>
      <c r="AR138" s="37" t="s">
        <v>1858</v>
      </c>
      <c r="AS138" s="37" t="s">
        <v>1859</v>
      </c>
    </row>
    <row r="139" spans="3:45" x14ac:dyDescent="0.25">
      <c r="C139" s="46" t="str">
        <f>VLOOKUP(O139,'mã đối tượng'!$C:$F,4,0)</f>
        <v>B</v>
      </c>
      <c r="D139" s="30" t="s">
        <v>950</v>
      </c>
      <c r="E139" s="30" t="s">
        <v>24</v>
      </c>
      <c r="F139" s="57">
        <v>45891</v>
      </c>
      <c r="G139" s="57">
        <v>45891</v>
      </c>
      <c r="H139" s="3">
        <v>9105836982</v>
      </c>
      <c r="I139" s="57">
        <v>45891</v>
      </c>
      <c r="J139" s="46" t="s">
        <v>7830</v>
      </c>
      <c r="K139" s="58"/>
      <c r="L139" s="42" t="s">
        <v>25</v>
      </c>
      <c r="M139" s="46" t="str">
        <f>IFERROR(INDEX('Data (2)'!$H$2:$H$1733,MATCH(H139,'Data (2)'!$C$2:$C$1733,0),1),"")</f>
        <v>00409940</v>
      </c>
      <c r="N139" s="57">
        <v>45891</v>
      </c>
      <c r="O139" s="56" t="s">
        <v>1548</v>
      </c>
      <c r="S139" s="40" t="str">
        <f>IFERROR(INDEX('Sheet1 (2)'!$H$2:$H$900,MATCH(O139,'Sheet1 (2)'!$F$2:$F$900,0),1),"")</f>
        <v>WM HNI Trương Định</v>
      </c>
      <c r="V139" s="40" t="s">
        <v>3972</v>
      </c>
      <c r="AB139" s="30"/>
      <c r="AC139" s="30"/>
      <c r="AE139" s="2">
        <v>3</v>
      </c>
      <c r="AG139" s="2">
        <v>50182</v>
      </c>
      <c r="AH139" s="45">
        <f t="shared" si="4"/>
        <v>150546</v>
      </c>
      <c r="AL139" s="35">
        <v>8</v>
      </c>
      <c r="AN139" s="33">
        <f t="shared" si="5"/>
        <v>12043.68</v>
      </c>
      <c r="AO139" s="36" t="s">
        <v>1856</v>
      </c>
      <c r="AQ139" s="37" t="s">
        <v>1857</v>
      </c>
      <c r="AR139" s="37" t="s">
        <v>1858</v>
      </c>
      <c r="AS139" s="37" t="s">
        <v>1859</v>
      </c>
    </row>
    <row r="140" spans="3:45" x14ac:dyDescent="0.25">
      <c r="C140" s="46" t="str">
        <f>VLOOKUP(O140,'mã đối tượng'!$C:$F,4,0)</f>
        <v>B</v>
      </c>
      <c r="D140" s="30" t="s">
        <v>950</v>
      </c>
      <c r="E140" s="30" t="s">
        <v>24</v>
      </c>
      <c r="F140" s="57">
        <v>45891</v>
      </c>
      <c r="G140" s="57">
        <v>45891</v>
      </c>
      <c r="H140" s="3">
        <v>9105836982</v>
      </c>
      <c r="I140" s="57">
        <v>45891</v>
      </c>
      <c r="J140" s="46" t="s">
        <v>7831</v>
      </c>
      <c r="K140" s="58"/>
      <c r="L140" s="42" t="s">
        <v>25</v>
      </c>
      <c r="M140" s="46" t="str">
        <f>IFERROR(INDEX('Data (2)'!$H$2:$H$1733,MATCH(H140,'Data (2)'!$C$2:$C$1733,0),1),"")</f>
        <v>00409940</v>
      </c>
      <c r="N140" s="57">
        <v>45891</v>
      </c>
      <c r="O140" s="56" t="s">
        <v>1548</v>
      </c>
      <c r="S140" s="40" t="str">
        <f>IFERROR(INDEX('Sheet1 (2)'!$H$2:$H$900,MATCH(O140,'Sheet1 (2)'!$F$2:$F$900,0),1),"")</f>
        <v>WM HNI Trương Định</v>
      </c>
      <c r="V140" s="40" t="s">
        <v>3972</v>
      </c>
      <c r="AB140" s="30"/>
      <c r="AC140" s="30"/>
      <c r="AE140" s="2">
        <v>2</v>
      </c>
      <c r="AG140" s="2">
        <v>46000</v>
      </c>
      <c r="AH140" s="45">
        <f t="shared" si="4"/>
        <v>92000</v>
      </c>
      <c r="AL140" s="35">
        <v>8</v>
      </c>
      <c r="AN140" s="33">
        <f t="shared" si="5"/>
        <v>7360</v>
      </c>
      <c r="AO140" s="36" t="s">
        <v>1856</v>
      </c>
      <c r="AQ140" s="37" t="s">
        <v>1857</v>
      </c>
      <c r="AR140" s="37" t="s">
        <v>1858</v>
      </c>
      <c r="AS140" s="37" t="s">
        <v>1859</v>
      </c>
    </row>
    <row r="141" spans="3:45" x14ac:dyDescent="0.25">
      <c r="C141" s="46" t="str">
        <f>VLOOKUP(O141,'mã đối tượng'!$C:$F,4,0)</f>
        <v>B</v>
      </c>
      <c r="D141" s="30" t="s">
        <v>950</v>
      </c>
      <c r="E141" s="30" t="s">
        <v>24</v>
      </c>
      <c r="F141" s="57">
        <v>45891</v>
      </c>
      <c r="G141" s="57">
        <v>45891</v>
      </c>
      <c r="H141" s="3">
        <v>9105837132</v>
      </c>
      <c r="I141" s="57">
        <v>45891</v>
      </c>
      <c r="J141" s="46" t="s">
        <v>7832</v>
      </c>
      <c r="K141" s="58"/>
      <c r="L141" s="42" t="s">
        <v>25</v>
      </c>
      <c r="M141" s="46" t="str">
        <f>IFERROR(INDEX('Data (2)'!$H$2:$H$1733,MATCH(H141,'Data (2)'!$C$2:$C$1733,0),1),"")</f>
        <v>00409993</v>
      </c>
      <c r="N141" s="57">
        <v>45891</v>
      </c>
      <c r="O141" s="56" t="s">
        <v>1548</v>
      </c>
      <c r="S141" s="40" t="str">
        <f>IFERROR(INDEX('Sheet1 (2)'!$H$2:$H$900,MATCH(O141,'Sheet1 (2)'!$F$2:$F$900,0),1),"")</f>
        <v>WM HNI Trương Định</v>
      </c>
      <c r="V141" s="40" t="s">
        <v>3972</v>
      </c>
      <c r="AB141" s="30"/>
      <c r="AC141" s="30"/>
      <c r="AE141" s="2">
        <v>1</v>
      </c>
      <c r="AG141" s="2">
        <v>70950</v>
      </c>
      <c r="AH141" s="45">
        <f t="shared" si="4"/>
        <v>70950</v>
      </c>
      <c r="AL141" s="35">
        <v>8</v>
      </c>
      <c r="AN141" s="33">
        <f t="shared" si="5"/>
        <v>5676</v>
      </c>
      <c r="AO141" s="36" t="s">
        <v>1856</v>
      </c>
      <c r="AQ141" s="37" t="s">
        <v>1857</v>
      </c>
      <c r="AR141" s="37" t="s">
        <v>1858</v>
      </c>
      <c r="AS141" s="37" t="s">
        <v>1859</v>
      </c>
    </row>
    <row r="142" spans="3:45" x14ac:dyDescent="0.25">
      <c r="C142" s="46" t="str">
        <f>VLOOKUP(O142,'mã đối tượng'!$C:$F,4,0)</f>
        <v>B</v>
      </c>
      <c r="D142" s="30" t="s">
        <v>950</v>
      </c>
      <c r="E142" s="30" t="s">
        <v>24</v>
      </c>
      <c r="F142" s="57">
        <v>45891</v>
      </c>
      <c r="G142" s="57">
        <v>45891</v>
      </c>
      <c r="H142" s="3">
        <v>9105837132</v>
      </c>
      <c r="I142" s="57">
        <v>45891</v>
      </c>
      <c r="J142" s="46" t="s">
        <v>7833</v>
      </c>
      <c r="K142" s="58"/>
      <c r="L142" s="42" t="s">
        <v>25</v>
      </c>
      <c r="M142" s="46" t="str">
        <f>IFERROR(INDEX('Data (2)'!$H$2:$H$1733,MATCH(H142,'Data (2)'!$C$2:$C$1733,0),1),"")</f>
        <v>00409993</v>
      </c>
      <c r="N142" s="57">
        <v>45891</v>
      </c>
      <c r="O142" s="56" t="s">
        <v>1548</v>
      </c>
      <c r="S142" s="40" t="str">
        <f>IFERROR(INDEX('Sheet1 (2)'!$H$2:$H$900,MATCH(O142,'Sheet1 (2)'!$F$2:$F$900,0),1),"")</f>
        <v>WM HNI Trương Định</v>
      </c>
      <c r="V142" s="40" t="s">
        <v>3972</v>
      </c>
      <c r="AB142" s="30"/>
      <c r="AC142" s="30"/>
      <c r="AE142" s="2">
        <v>2</v>
      </c>
      <c r="AG142" s="2">
        <v>74250</v>
      </c>
      <c r="AH142" s="45">
        <f t="shared" si="4"/>
        <v>148500</v>
      </c>
      <c r="AL142" s="35">
        <v>8</v>
      </c>
      <c r="AN142" s="33">
        <f t="shared" si="5"/>
        <v>11880</v>
      </c>
      <c r="AO142" s="36" t="s">
        <v>1856</v>
      </c>
      <c r="AQ142" s="37" t="s">
        <v>1857</v>
      </c>
      <c r="AR142" s="37" t="s">
        <v>1858</v>
      </c>
      <c r="AS142" s="37" t="s">
        <v>1859</v>
      </c>
    </row>
    <row r="143" spans="3:45" x14ac:dyDescent="0.25">
      <c r="C143" s="46" t="str">
        <f>VLOOKUP(O143,'mã đối tượng'!$C:$F,4,0)</f>
        <v>B</v>
      </c>
      <c r="D143" s="30" t="s">
        <v>950</v>
      </c>
      <c r="E143" s="30" t="s">
        <v>24</v>
      </c>
      <c r="F143" s="57">
        <v>45891</v>
      </c>
      <c r="G143" s="57">
        <v>45891</v>
      </c>
      <c r="H143" s="3">
        <v>9105837132</v>
      </c>
      <c r="I143" s="57">
        <v>45891</v>
      </c>
      <c r="J143" s="46" t="s">
        <v>7834</v>
      </c>
      <c r="K143" s="58"/>
      <c r="L143" s="42" t="s">
        <v>25</v>
      </c>
      <c r="M143" s="46" t="str">
        <f>IFERROR(INDEX('Data (2)'!$H$2:$H$1733,MATCH(H143,'Data (2)'!$C$2:$C$1733,0),1),"")</f>
        <v>00409993</v>
      </c>
      <c r="N143" s="57">
        <v>45891</v>
      </c>
      <c r="O143" s="56" t="s">
        <v>1548</v>
      </c>
      <c r="S143" s="40" t="str">
        <f>IFERROR(INDEX('Sheet1 (2)'!$H$2:$H$900,MATCH(O143,'Sheet1 (2)'!$F$2:$F$900,0),1),"")</f>
        <v>WM HNI Trương Định</v>
      </c>
      <c r="V143" s="40" t="s">
        <v>3972</v>
      </c>
      <c r="AB143" s="30"/>
      <c r="AC143" s="30"/>
      <c r="AE143" s="2">
        <v>3</v>
      </c>
      <c r="AG143" s="2">
        <v>50182</v>
      </c>
      <c r="AH143" s="45">
        <f t="shared" si="4"/>
        <v>150546</v>
      </c>
      <c r="AL143" s="35">
        <v>8</v>
      </c>
      <c r="AN143" s="33">
        <f t="shared" si="5"/>
        <v>12043.68</v>
      </c>
      <c r="AO143" s="36" t="s">
        <v>1856</v>
      </c>
      <c r="AQ143" s="37" t="s">
        <v>1857</v>
      </c>
      <c r="AR143" s="37" t="s">
        <v>1858</v>
      </c>
      <c r="AS143" s="37" t="s">
        <v>1859</v>
      </c>
    </row>
    <row r="144" spans="3:45" x14ac:dyDescent="0.25">
      <c r="C144" s="46" t="str">
        <f>VLOOKUP(O144,'mã đối tượng'!$C:$F,4,0)</f>
        <v>B</v>
      </c>
      <c r="D144" s="30" t="s">
        <v>950</v>
      </c>
      <c r="E144" s="30" t="s">
        <v>24</v>
      </c>
      <c r="F144" s="57">
        <v>45891</v>
      </c>
      <c r="G144" s="57">
        <v>45891</v>
      </c>
      <c r="H144" s="3">
        <v>9105837112</v>
      </c>
      <c r="I144" s="57">
        <v>45891</v>
      </c>
      <c r="J144" s="46" t="s">
        <v>7835</v>
      </c>
      <c r="K144" s="58"/>
      <c r="L144" s="42" t="s">
        <v>25</v>
      </c>
      <c r="M144" s="46" t="str">
        <f>IFERROR(INDEX('Data (2)'!$H$2:$H$1733,MATCH(H144,'Data (2)'!$C$2:$C$1733,0),1),"")</f>
        <v>00409986</v>
      </c>
      <c r="N144" s="57">
        <v>45891</v>
      </c>
      <c r="O144" s="56" t="s">
        <v>1548</v>
      </c>
      <c r="S144" s="40" t="str">
        <f>IFERROR(INDEX('Sheet1 (2)'!$H$2:$H$900,MATCH(O144,'Sheet1 (2)'!$F$2:$F$900,0),1),"")</f>
        <v>WM HNI Trương Định</v>
      </c>
      <c r="V144" s="40" t="s">
        <v>3972</v>
      </c>
      <c r="AB144" s="30"/>
      <c r="AC144" s="30"/>
      <c r="AE144" s="2">
        <v>1</v>
      </c>
      <c r="AG144" s="2">
        <v>111058</v>
      </c>
      <c r="AH144" s="45">
        <f t="shared" si="4"/>
        <v>111058</v>
      </c>
      <c r="AL144" s="35">
        <v>8</v>
      </c>
      <c r="AN144" s="33">
        <f t="shared" si="5"/>
        <v>8884.64</v>
      </c>
      <c r="AO144" s="36" t="s">
        <v>1856</v>
      </c>
      <c r="AQ144" s="37" t="s">
        <v>1857</v>
      </c>
      <c r="AR144" s="37" t="s">
        <v>1858</v>
      </c>
      <c r="AS144" s="37" t="s">
        <v>1859</v>
      </c>
    </row>
    <row r="145" spans="3:45" x14ac:dyDescent="0.25">
      <c r="C145" s="46" t="str">
        <f>VLOOKUP(O145,'mã đối tượng'!$C:$F,4,0)</f>
        <v>N</v>
      </c>
      <c r="D145" s="30" t="s">
        <v>950</v>
      </c>
      <c r="E145" s="30" t="s">
        <v>24</v>
      </c>
      <c r="F145" s="57">
        <v>45891</v>
      </c>
      <c r="G145" s="57">
        <v>45891</v>
      </c>
      <c r="H145" s="3">
        <v>9105837124</v>
      </c>
      <c r="I145" s="57">
        <v>45891</v>
      </c>
      <c r="J145" s="46" t="s">
        <v>7836</v>
      </c>
      <c r="K145" s="58"/>
      <c r="L145" s="42" t="s">
        <v>25</v>
      </c>
      <c r="M145" s="46" t="str">
        <f>IFERROR(INDEX('Data (2)'!$H$2:$H$1733,MATCH(H145,'Data (2)'!$C$2:$C$1733,0),1),"")</f>
        <v>00134146</v>
      </c>
      <c r="N145" s="57">
        <v>45891</v>
      </c>
      <c r="O145" s="56" t="s">
        <v>1534</v>
      </c>
      <c r="S145" s="40" t="str">
        <f>IFERROR(INDEX('Sheet1 (2)'!$H$2:$H$900,MATCH(O145,'Sheet1 (2)'!$F$2:$F$900,0),1),"")</f>
        <v>WM+HCM 01.04 Chung cư Pegasuite</v>
      </c>
      <c r="V145" s="40" t="s">
        <v>6576</v>
      </c>
      <c r="AB145" s="30"/>
      <c r="AC145" s="30"/>
      <c r="AE145" s="2">
        <v>2</v>
      </c>
      <c r="AG145" s="2">
        <v>111058</v>
      </c>
      <c r="AH145" s="45">
        <f t="shared" si="4"/>
        <v>222116</v>
      </c>
      <c r="AL145" s="35">
        <v>8</v>
      </c>
      <c r="AN145" s="33">
        <f t="shared" si="5"/>
        <v>17769.28</v>
      </c>
      <c r="AO145" s="36" t="s">
        <v>1856</v>
      </c>
      <c r="AQ145" s="37" t="s">
        <v>1857</v>
      </c>
      <c r="AR145" s="37" t="s">
        <v>1858</v>
      </c>
      <c r="AS145" s="37" t="s">
        <v>1859</v>
      </c>
    </row>
    <row r="146" spans="3:45" x14ac:dyDescent="0.25">
      <c r="C146" s="46" t="str">
        <f>VLOOKUP(O146,'mã đối tượng'!$C:$F,4,0)</f>
        <v>N</v>
      </c>
      <c r="D146" s="30" t="s">
        <v>950</v>
      </c>
      <c r="E146" s="30" t="s">
        <v>24</v>
      </c>
      <c r="F146" s="57">
        <v>45891</v>
      </c>
      <c r="G146" s="57">
        <v>45891</v>
      </c>
      <c r="H146" s="3">
        <v>9105837124</v>
      </c>
      <c r="I146" s="57">
        <v>45891</v>
      </c>
      <c r="J146" s="46" t="s">
        <v>7837</v>
      </c>
      <c r="K146" s="58"/>
      <c r="L146" s="42" t="s">
        <v>25</v>
      </c>
      <c r="M146" s="46" t="str">
        <f>IFERROR(INDEX('Data (2)'!$H$2:$H$1733,MATCH(H146,'Data (2)'!$C$2:$C$1733,0),1),"")</f>
        <v>00134146</v>
      </c>
      <c r="N146" s="57">
        <v>45891</v>
      </c>
      <c r="O146" s="56" t="s">
        <v>1534</v>
      </c>
      <c r="S146" s="40" t="str">
        <f>IFERROR(INDEX('Sheet1 (2)'!$H$2:$H$900,MATCH(O146,'Sheet1 (2)'!$F$2:$F$900,0),1),"")</f>
        <v>WM+HCM 01.04 Chung cư Pegasuite</v>
      </c>
      <c r="V146" s="40" t="s">
        <v>6576</v>
      </c>
      <c r="AB146" s="30"/>
      <c r="AC146" s="30"/>
      <c r="AE146" s="2">
        <v>2</v>
      </c>
      <c r="AG146" s="2">
        <v>50182</v>
      </c>
      <c r="AH146" s="45">
        <f t="shared" si="4"/>
        <v>100364</v>
      </c>
      <c r="AL146" s="35">
        <v>8</v>
      </c>
      <c r="AN146" s="33">
        <f t="shared" si="5"/>
        <v>8029.12</v>
      </c>
      <c r="AO146" s="36" t="s">
        <v>1856</v>
      </c>
      <c r="AQ146" s="37" t="s">
        <v>1857</v>
      </c>
      <c r="AR146" s="37" t="s">
        <v>1858</v>
      </c>
      <c r="AS146" s="37" t="s">
        <v>1859</v>
      </c>
    </row>
    <row r="147" spans="3:45" x14ac:dyDescent="0.25">
      <c r="C147" s="46" t="str">
        <f>VLOOKUP(O147,'mã đối tượng'!$C:$F,4,0)</f>
        <v>N</v>
      </c>
      <c r="D147" s="30" t="s">
        <v>950</v>
      </c>
      <c r="E147" s="30" t="s">
        <v>24</v>
      </c>
      <c r="F147" s="57">
        <v>45891</v>
      </c>
      <c r="G147" s="57">
        <v>45891</v>
      </c>
      <c r="H147" s="3">
        <v>9105837124</v>
      </c>
      <c r="I147" s="57">
        <v>45891</v>
      </c>
      <c r="J147" s="46" t="s">
        <v>7838</v>
      </c>
      <c r="K147" s="58"/>
      <c r="L147" s="42" t="s">
        <v>25</v>
      </c>
      <c r="M147" s="46" t="str">
        <f>IFERROR(INDEX('Data (2)'!$H$2:$H$1733,MATCH(H147,'Data (2)'!$C$2:$C$1733,0),1),"")</f>
        <v>00134146</v>
      </c>
      <c r="N147" s="57">
        <v>45891</v>
      </c>
      <c r="O147" s="56" t="s">
        <v>1534</v>
      </c>
      <c r="S147" s="40" t="str">
        <f>IFERROR(INDEX('Sheet1 (2)'!$H$2:$H$900,MATCH(O147,'Sheet1 (2)'!$F$2:$F$900,0),1),"")</f>
        <v>WM+HCM 01.04 Chung cư Pegasuite</v>
      </c>
      <c r="V147" s="40" t="s">
        <v>6576</v>
      </c>
      <c r="AB147" s="30"/>
      <c r="AC147" s="30"/>
      <c r="AE147" s="2">
        <v>1</v>
      </c>
      <c r="AG147" s="2">
        <v>49500</v>
      </c>
      <c r="AH147" s="45">
        <f t="shared" si="4"/>
        <v>49500</v>
      </c>
      <c r="AL147" s="35">
        <v>8</v>
      </c>
      <c r="AN147" s="33">
        <f t="shared" si="5"/>
        <v>3960</v>
      </c>
      <c r="AO147" s="36" t="s">
        <v>1856</v>
      </c>
      <c r="AQ147" s="37" t="s">
        <v>1857</v>
      </c>
      <c r="AR147" s="37" t="s">
        <v>1858</v>
      </c>
      <c r="AS147" s="37" t="s">
        <v>1859</v>
      </c>
    </row>
    <row r="148" spans="3:45" x14ac:dyDescent="0.25">
      <c r="C148" s="46" t="str">
        <f>VLOOKUP(O148,'mã đối tượng'!$C:$F,4,0)</f>
        <v>N</v>
      </c>
      <c r="D148" s="30" t="s">
        <v>950</v>
      </c>
      <c r="E148" s="30" t="s">
        <v>24</v>
      </c>
      <c r="F148" s="57">
        <v>45891</v>
      </c>
      <c r="G148" s="57">
        <v>45891</v>
      </c>
      <c r="H148" s="3">
        <v>9105837146</v>
      </c>
      <c r="I148" s="57">
        <v>45891</v>
      </c>
      <c r="J148" s="46" t="s">
        <v>7839</v>
      </c>
      <c r="K148" s="58"/>
      <c r="L148" s="42" t="s">
        <v>25</v>
      </c>
      <c r="M148" s="46" t="str">
        <f>IFERROR(INDEX('Data (2)'!$H$2:$H$1733,MATCH(H148,'Data (2)'!$C$2:$C$1733,0),1),"")</f>
        <v>00134148</v>
      </c>
      <c r="N148" s="57">
        <v>45891</v>
      </c>
      <c r="O148" s="56" t="s">
        <v>1534</v>
      </c>
      <c r="S148" s="40" t="str">
        <f>IFERROR(INDEX('Sheet1 (2)'!$H$2:$H$900,MATCH(O148,'Sheet1 (2)'!$F$2:$F$900,0),1),"")</f>
        <v>WM+HCM 01.04 Chung cư Pegasuite</v>
      </c>
      <c r="V148" s="40" t="s">
        <v>6576</v>
      </c>
      <c r="AB148" s="30"/>
      <c r="AC148" s="30"/>
      <c r="AE148" s="2">
        <v>1</v>
      </c>
      <c r="AG148" s="2">
        <v>111058</v>
      </c>
      <c r="AH148" s="45">
        <f t="shared" si="4"/>
        <v>111058</v>
      </c>
      <c r="AL148" s="35">
        <v>8</v>
      </c>
      <c r="AN148" s="33">
        <f t="shared" si="5"/>
        <v>8884.64</v>
      </c>
      <c r="AO148" s="36" t="s">
        <v>1856</v>
      </c>
      <c r="AQ148" s="37" t="s">
        <v>1857</v>
      </c>
      <c r="AR148" s="37" t="s">
        <v>1858</v>
      </c>
      <c r="AS148" s="37" t="s">
        <v>1859</v>
      </c>
    </row>
    <row r="149" spans="3:45" x14ac:dyDescent="0.25">
      <c r="C149" s="46" t="str">
        <f>VLOOKUP(O149,'mã đối tượng'!$C:$F,4,0)</f>
        <v>N</v>
      </c>
      <c r="D149" s="30" t="s">
        <v>950</v>
      </c>
      <c r="E149" s="30" t="s">
        <v>24</v>
      </c>
      <c r="F149" s="57">
        <v>45891</v>
      </c>
      <c r="G149" s="57">
        <v>45891</v>
      </c>
      <c r="H149" s="3">
        <v>9105837146</v>
      </c>
      <c r="I149" s="57">
        <v>45891</v>
      </c>
      <c r="J149" s="46" t="s">
        <v>7840</v>
      </c>
      <c r="K149" s="58"/>
      <c r="L149" s="42" t="s">
        <v>25</v>
      </c>
      <c r="M149" s="46" t="str">
        <f>IFERROR(INDEX('Data (2)'!$H$2:$H$1733,MATCH(H149,'Data (2)'!$C$2:$C$1733,0),1),"")</f>
        <v>00134148</v>
      </c>
      <c r="N149" s="57">
        <v>45891</v>
      </c>
      <c r="O149" s="56" t="s">
        <v>1534</v>
      </c>
      <c r="S149" s="40" t="str">
        <f>IFERROR(INDEX('Sheet1 (2)'!$H$2:$H$900,MATCH(O149,'Sheet1 (2)'!$F$2:$F$900,0),1),"")</f>
        <v>WM+HCM 01.04 Chung cư Pegasuite</v>
      </c>
      <c r="V149" s="40" t="s">
        <v>6576</v>
      </c>
      <c r="AB149" s="30"/>
      <c r="AC149" s="30"/>
      <c r="AE149" s="2">
        <v>6</v>
      </c>
      <c r="AG149" s="2">
        <v>74250</v>
      </c>
      <c r="AH149" s="45">
        <f t="shared" si="4"/>
        <v>445500</v>
      </c>
      <c r="AL149" s="35">
        <v>8</v>
      </c>
      <c r="AN149" s="33">
        <f t="shared" si="5"/>
        <v>35640</v>
      </c>
      <c r="AO149" s="36" t="s">
        <v>1856</v>
      </c>
      <c r="AQ149" s="37" t="s">
        <v>1857</v>
      </c>
      <c r="AR149" s="37" t="s">
        <v>1858</v>
      </c>
      <c r="AS149" s="37" t="s">
        <v>1859</v>
      </c>
    </row>
    <row r="150" spans="3:45" x14ac:dyDescent="0.25">
      <c r="C150" s="46" t="str">
        <f>VLOOKUP(O150,'mã đối tượng'!$C:$F,4,0)</f>
        <v>N</v>
      </c>
      <c r="D150" s="30" t="s">
        <v>950</v>
      </c>
      <c r="E150" s="30" t="s">
        <v>24</v>
      </c>
      <c r="F150" s="57">
        <v>45891</v>
      </c>
      <c r="G150" s="57">
        <v>45891</v>
      </c>
      <c r="H150" s="3">
        <v>9105837146</v>
      </c>
      <c r="I150" s="57">
        <v>45891</v>
      </c>
      <c r="J150" s="46" t="s">
        <v>7841</v>
      </c>
      <c r="K150" s="58"/>
      <c r="L150" s="42" t="s">
        <v>25</v>
      </c>
      <c r="M150" s="46" t="str">
        <f>IFERROR(INDEX('Data (2)'!$H$2:$H$1733,MATCH(H150,'Data (2)'!$C$2:$C$1733,0),1),"")</f>
        <v>00134148</v>
      </c>
      <c r="N150" s="57">
        <v>45891</v>
      </c>
      <c r="O150" s="56" t="s">
        <v>1534</v>
      </c>
      <c r="S150" s="40" t="str">
        <f>IFERROR(INDEX('Sheet1 (2)'!$H$2:$H$900,MATCH(O150,'Sheet1 (2)'!$F$2:$F$900,0),1),"")</f>
        <v>WM+HCM 01.04 Chung cư Pegasuite</v>
      </c>
      <c r="V150" s="40" t="s">
        <v>6576</v>
      </c>
      <c r="AB150" s="30"/>
      <c r="AC150" s="30"/>
      <c r="AE150" s="2">
        <v>5</v>
      </c>
      <c r="AG150" s="2">
        <v>111606</v>
      </c>
      <c r="AH150" s="45">
        <f t="shared" si="4"/>
        <v>558030</v>
      </c>
      <c r="AL150" s="35">
        <v>8</v>
      </c>
      <c r="AN150" s="33">
        <f t="shared" si="5"/>
        <v>44642.400000000001</v>
      </c>
      <c r="AO150" s="36" t="s">
        <v>1856</v>
      </c>
      <c r="AQ150" s="37" t="s">
        <v>1857</v>
      </c>
      <c r="AR150" s="37" t="s">
        <v>1858</v>
      </c>
      <c r="AS150" s="37" t="s">
        <v>1859</v>
      </c>
    </row>
    <row r="151" spans="3:45" x14ac:dyDescent="0.25">
      <c r="C151" s="46" t="str">
        <f>VLOOKUP(O151,'mã đối tượng'!$C:$F,4,0)</f>
        <v>N</v>
      </c>
      <c r="D151" s="30" t="s">
        <v>950</v>
      </c>
      <c r="E151" s="30" t="s">
        <v>24</v>
      </c>
      <c r="F151" s="57">
        <v>45891</v>
      </c>
      <c r="G151" s="57">
        <v>45891</v>
      </c>
      <c r="H151" s="3">
        <v>9105837203</v>
      </c>
      <c r="I151" s="57">
        <v>45891</v>
      </c>
      <c r="J151" s="46" t="s">
        <v>7842</v>
      </c>
      <c r="K151" s="58"/>
      <c r="L151" s="42" t="s">
        <v>25</v>
      </c>
      <c r="M151" s="46" t="str">
        <f>IFERROR(INDEX('Data (2)'!$H$2:$H$1733,MATCH(H151,'Data (2)'!$C$2:$C$1733,0),1),"")</f>
        <v>00014513</v>
      </c>
      <c r="N151" s="57">
        <v>45891</v>
      </c>
      <c r="O151" s="56" t="s">
        <v>1651</v>
      </c>
      <c r="S151" s="40" t="str">
        <f>IFERROR(INDEX('Sheet1 (2)'!$H$2:$H$900,MATCH(O151,'Sheet1 (2)'!$F$2:$F$900,0),1),"")</f>
        <v>WM+ DNI 19/5 Cách Mạng Tháng 8</v>
      </c>
      <c r="V151" s="40" t="s">
        <v>6631</v>
      </c>
      <c r="AB151" s="30"/>
      <c r="AC151" s="30"/>
      <c r="AE151" s="2">
        <v>1</v>
      </c>
      <c r="AG151" s="2">
        <v>111058</v>
      </c>
      <c r="AH151" s="45">
        <f t="shared" si="4"/>
        <v>111058</v>
      </c>
      <c r="AL151" s="35">
        <v>8</v>
      </c>
      <c r="AN151" s="33">
        <f t="shared" si="5"/>
        <v>8884.64</v>
      </c>
      <c r="AO151" s="36" t="s">
        <v>1856</v>
      </c>
      <c r="AQ151" s="37" t="s">
        <v>1857</v>
      </c>
      <c r="AR151" s="37" t="s">
        <v>1858</v>
      </c>
      <c r="AS151" s="37" t="s">
        <v>1859</v>
      </c>
    </row>
    <row r="152" spans="3:45" x14ac:dyDescent="0.25">
      <c r="C152" s="46" t="str">
        <f>VLOOKUP(O152,'mã đối tượng'!$C:$F,4,0)</f>
        <v>N</v>
      </c>
      <c r="D152" s="30" t="s">
        <v>950</v>
      </c>
      <c r="E152" s="30" t="s">
        <v>24</v>
      </c>
      <c r="F152" s="57">
        <v>45891</v>
      </c>
      <c r="G152" s="57">
        <v>45891</v>
      </c>
      <c r="H152" s="3">
        <v>9105837203</v>
      </c>
      <c r="I152" s="57">
        <v>45891</v>
      </c>
      <c r="J152" s="46" t="s">
        <v>7843</v>
      </c>
      <c r="K152" s="58"/>
      <c r="L152" s="42" t="s">
        <v>25</v>
      </c>
      <c r="M152" s="46" t="str">
        <f>IFERROR(INDEX('Data (2)'!$H$2:$H$1733,MATCH(H152,'Data (2)'!$C$2:$C$1733,0),1),"")</f>
        <v>00014513</v>
      </c>
      <c r="N152" s="57">
        <v>45891</v>
      </c>
      <c r="O152" s="56" t="s">
        <v>1651</v>
      </c>
      <c r="S152" s="40" t="str">
        <f>IFERROR(INDEX('Sheet1 (2)'!$H$2:$H$900,MATCH(O152,'Sheet1 (2)'!$F$2:$F$900,0),1),"")</f>
        <v>WM+ DNI 19/5 Cách Mạng Tháng 8</v>
      </c>
      <c r="V152" s="40" t="s">
        <v>6631</v>
      </c>
      <c r="AB152" s="30"/>
      <c r="AC152" s="30"/>
      <c r="AE152" s="2">
        <v>1</v>
      </c>
      <c r="AG152" s="2">
        <v>70950</v>
      </c>
      <c r="AH152" s="45">
        <f t="shared" si="4"/>
        <v>70950</v>
      </c>
      <c r="AL152" s="35">
        <v>8</v>
      </c>
      <c r="AN152" s="33">
        <f t="shared" si="5"/>
        <v>5676</v>
      </c>
      <c r="AO152" s="36" t="s">
        <v>1856</v>
      </c>
      <c r="AQ152" s="37" t="s">
        <v>1857</v>
      </c>
      <c r="AR152" s="37" t="s">
        <v>1858</v>
      </c>
      <c r="AS152" s="37" t="s">
        <v>1859</v>
      </c>
    </row>
    <row r="153" spans="3:45" x14ac:dyDescent="0.25">
      <c r="C153" s="46" t="str">
        <f>VLOOKUP(O153,'mã đối tượng'!$C:$F,4,0)</f>
        <v>N</v>
      </c>
      <c r="D153" s="30" t="s">
        <v>950</v>
      </c>
      <c r="E153" s="30" t="s">
        <v>24</v>
      </c>
      <c r="F153" s="57">
        <v>45891</v>
      </c>
      <c r="G153" s="57">
        <v>45891</v>
      </c>
      <c r="H153" s="3">
        <v>9105837203</v>
      </c>
      <c r="I153" s="57">
        <v>45891</v>
      </c>
      <c r="J153" s="46" t="s">
        <v>7844</v>
      </c>
      <c r="K153" s="58"/>
      <c r="L153" s="42" t="s">
        <v>25</v>
      </c>
      <c r="M153" s="46" t="str">
        <f>IFERROR(INDEX('Data (2)'!$H$2:$H$1733,MATCH(H153,'Data (2)'!$C$2:$C$1733,0),1),"")</f>
        <v>00014513</v>
      </c>
      <c r="N153" s="57">
        <v>45891</v>
      </c>
      <c r="O153" s="56" t="s">
        <v>1651</v>
      </c>
      <c r="S153" s="40" t="str">
        <f>IFERROR(INDEX('Sheet1 (2)'!$H$2:$H$900,MATCH(O153,'Sheet1 (2)'!$F$2:$F$900,0),1),"")</f>
        <v>WM+ DNI 19/5 Cách Mạng Tháng 8</v>
      </c>
      <c r="V153" s="40" t="s">
        <v>6631</v>
      </c>
      <c r="AB153" s="30"/>
      <c r="AC153" s="30"/>
      <c r="AE153" s="2">
        <v>1</v>
      </c>
      <c r="AG153" s="2">
        <v>46000</v>
      </c>
      <c r="AH153" s="45">
        <f t="shared" si="4"/>
        <v>46000</v>
      </c>
      <c r="AL153" s="35">
        <v>8</v>
      </c>
      <c r="AN153" s="33">
        <f t="shared" si="5"/>
        <v>3680</v>
      </c>
      <c r="AO153" s="36" t="s">
        <v>1856</v>
      </c>
      <c r="AQ153" s="37" t="s">
        <v>1857</v>
      </c>
      <c r="AR153" s="37" t="s">
        <v>1858</v>
      </c>
      <c r="AS153" s="37" t="s">
        <v>1859</v>
      </c>
    </row>
    <row r="154" spans="3:45" x14ac:dyDescent="0.25">
      <c r="C154" s="46" t="str">
        <f>VLOOKUP(O154,'mã đối tượng'!$C:$F,4,0)</f>
        <v>B</v>
      </c>
      <c r="D154" s="30" t="s">
        <v>950</v>
      </c>
      <c r="E154" s="30" t="s">
        <v>24</v>
      </c>
      <c r="F154" s="57">
        <v>45891</v>
      </c>
      <c r="G154" s="57">
        <v>45891</v>
      </c>
      <c r="H154" s="3">
        <v>9105837240</v>
      </c>
      <c r="I154" s="57">
        <v>45891</v>
      </c>
      <c r="J154" s="46" t="s">
        <v>7845</v>
      </c>
      <c r="K154" s="58"/>
      <c r="L154" s="42" t="s">
        <v>25</v>
      </c>
      <c r="M154" s="46" t="str">
        <f>IFERROR(INDEX('Data (2)'!$H$2:$H$1733,MATCH(H154,'Data (2)'!$C$2:$C$1733,0),1),"")</f>
        <v>00003747</v>
      </c>
      <c r="N154" s="57">
        <v>45891</v>
      </c>
      <c r="O154" s="56" t="s">
        <v>1562</v>
      </c>
      <c r="S154" s="40" t="str">
        <f>IFERROR(INDEX('Sheet1 (2)'!$H$2:$H$900,MATCH(O154,'Sheet1 (2)'!$F$2:$F$900,0),1),"")</f>
        <v>WM+ TQG Thôn 4, Lưỡng Vượng</v>
      </c>
      <c r="V154" s="40" t="s">
        <v>6859</v>
      </c>
      <c r="AB154" s="30"/>
      <c r="AC154" s="30"/>
      <c r="AE154" s="2">
        <v>2</v>
      </c>
      <c r="AG154" s="2">
        <v>50182</v>
      </c>
      <c r="AH154" s="45">
        <f t="shared" si="4"/>
        <v>100364</v>
      </c>
      <c r="AL154" s="35">
        <v>8</v>
      </c>
      <c r="AN154" s="33">
        <f t="shared" si="5"/>
        <v>8029.12</v>
      </c>
      <c r="AO154" s="36" t="s">
        <v>1856</v>
      </c>
      <c r="AQ154" s="37" t="s">
        <v>1857</v>
      </c>
      <c r="AR154" s="37" t="s">
        <v>1858</v>
      </c>
      <c r="AS154" s="37" t="s">
        <v>1859</v>
      </c>
    </row>
    <row r="155" spans="3:45" x14ac:dyDescent="0.25">
      <c r="C155" s="46" t="str">
        <f>VLOOKUP(O155,'mã đối tượng'!$C:$F,4,0)</f>
        <v>B</v>
      </c>
      <c r="D155" s="30" t="s">
        <v>950</v>
      </c>
      <c r="E155" s="30" t="s">
        <v>24</v>
      </c>
      <c r="F155" s="57">
        <v>45891</v>
      </c>
      <c r="G155" s="57">
        <v>45891</v>
      </c>
      <c r="H155" s="3">
        <v>9105837241</v>
      </c>
      <c r="I155" s="57">
        <v>45891</v>
      </c>
      <c r="J155" s="46" t="s">
        <v>7846</v>
      </c>
      <c r="K155" s="58"/>
      <c r="L155" s="42" t="s">
        <v>25</v>
      </c>
      <c r="M155" s="46" t="str">
        <f>IFERROR(INDEX('Data (2)'!$H$2:$H$1733,MATCH(H155,'Data (2)'!$C$2:$C$1733,0),1),"")</f>
        <v>00015316</v>
      </c>
      <c r="N155" s="57">
        <v>45891</v>
      </c>
      <c r="O155" s="56" t="s">
        <v>1560</v>
      </c>
      <c r="S155" s="40" t="str">
        <f>IFERROR(INDEX('Sheet1 (2)'!$H$2:$H$900,MATCH(O155,'Sheet1 (2)'!$F$2:$F$900,0),1),"")</f>
        <v>WM VC+ PTO Phú Thọ</v>
      </c>
      <c r="V155" s="40" t="s">
        <v>5190</v>
      </c>
      <c r="AB155" s="30"/>
      <c r="AC155" s="30"/>
      <c r="AE155" s="2">
        <v>1</v>
      </c>
      <c r="AG155" s="2">
        <v>74250</v>
      </c>
      <c r="AH155" s="45">
        <f t="shared" si="4"/>
        <v>74250</v>
      </c>
      <c r="AL155" s="35">
        <v>8</v>
      </c>
      <c r="AN155" s="33">
        <f t="shared" si="5"/>
        <v>5940</v>
      </c>
      <c r="AO155" s="36" t="s">
        <v>1856</v>
      </c>
      <c r="AQ155" s="37" t="s">
        <v>1857</v>
      </c>
      <c r="AR155" s="37" t="s">
        <v>1858</v>
      </c>
      <c r="AS155" s="37" t="s">
        <v>1859</v>
      </c>
    </row>
    <row r="156" spans="3:45" x14ac:dyDescent="0.25">
      <c r="C156" s="46" t="str">
        <f>VLOOKUP(O156,'mã đối tượng'!$C:$F,4,0)</f>
        <v>N</v>
      </c>
      <c r="D156" s="30" t="s">
        <v>950</v>
      </c>
      <c r="E156" s="30" t="s">
        <v>24</v>
      </c>
      <c r="F156" s="57">
        <v>45891</v>
      </c>
      <c r="G156" s="57">
        <v>45891</v>
      </c>
      <c r="H156" s="3">
        <v>9105837278</v>
      </c>
      <c r="I156" s="57">
        <v>45891</v>
      </c>
      <c r="J156" s="46" t="s">
        <v>7847</v>
      </c>
      <c r="K156" s="58"/>
      <c r="L156" s="42" t="s">
        <v>25</v>
      </c>
      <c r="M156" s="46" t="str">
        <f>IFERROR(INDEX('Data (2)'!$H$2:$H$1733,MATCH(H156,'Data (2)'!$C$2:$C$1733,0),1),"")</f>
        <v>00007571</v>
      </c>
      <c r="N156" s="57">
        <v>45891</v>
      </c>
      <c r="O156" s="56" t="s">
        <v>1571</v>
      </c>
      <c r="S156" s="40" t="str">
        <f>IFERROR(INDEX('Sheet1 (2)'!$H$2:$H$900,MATCH(O156,'Sheet1 (2)'!$F$2:$F$900,0),1),"")</f>
        <v>WM+ BDH TĐ 861-862, TBD 13,Cát Hiệp</v>
      </c>
      <c r="V156" s="40" t="s">
        <v>6870</v>
      </c>
      <c r="AB156" s="30"/>
      <c r="AC156" s="30"/>
      <c r="AE156" s="2">
        <v>4</v>
      </c>
      <c r="AG156" s="2">
        <v>50182</v>
      </c>
      <c r="AH156" s="45">
        <f t="shared" si="4"/>
        <v>200728</v>
      </c>
      <c r="AL156" s="35">
        <v>8</v>
      </c>
      <c r="AN156" s="33">
        <f t="shared" si="5"/>
        <v>16058.24</v>
      </c>
      <c r="AO156" s="36" t="s">
        <v>1856</v>
      </c>
      <c r="AQ156" s="37" t="s">
        <v>1857</v>
      </c>
      <c r="AR156" s="37" t="s">
        <v>1858</v>
      </c>
      <c r="AS156" s="37" t="s">
        <v>1859</v>
      </c>
    </row>
    <row r="157" spans="3:45" x14ac:dyDescent="0.25">
      <c r="C157" s="46" t="str">
        <f>VLOOKUP(O157,'mã đối tượng'!$C:$F,4,0)</f>
        <v>B</v>
      </c>
      <c r="D157" s="30" t="s">
        <v>950</v>
      </c>
      <c r="E157" s="30" t="s">
        <v>24</v>
      </c>
      <c r="F157" s="57">
        <v>45891</v>
      </c>
      <c r="G157" s="57">
        <v>45891</v>
      </c>
      <c r="H157" s="3">
        <v>9105837260</v>
      </c>
      <c r="I157" s="57">
        <v>45891</v>
      </c>
      <c r="J157" s="46" t="s">
        <v>7848</v>
      </c>
      <c r="K157" s="58"/>
      <c r="L157" s="42" t="s">
        <v>25</v>
      </c>
      <c r="M157" s="46" t="str">
        <f>IFERROR(INDEX('Data (2)'!$H$2:$H$1733,MATCH(H157,'Data (2)'!$C$2:$C$1733,0),1),"")</f>
        <v>00410041</v>
      </c>
      <c r="N157" s="57">
        <v>45891</v>
      </c>
      <c r="O157" s="56" t="s">
        <v>1548</v>
      </c>
      <c r="S157" s="40" t="str">
        <f>IFERROR(INDEX('Sheet1 (2)'!$H$2:$H$900,MATCH(O157,'Sheet1 (2)'!$F$2:$F$900,0),1),"")</f>
        <v>WM HNI Trương Định</v>
      </c>
      <c r="V157" s="40" t="s">
        <v>3972</v>
      </c>
      <c r="AB157" s="30"/>
      <c r="AC157" s="30"/>
      <c r="AE157" s="2">
        <v>1</v>
      </c>
      <c r="AG157" s="2">
        <v>111058</v>
      </c>
      <c r="AH157" s="45">
        <f t="shared" si="4"/>
        <v>111058</v>
      </c>
      <c r="AL157" s="35">
        <v>8</v>
      </c>
      <c r="AN157" s="33">
        <f t="shared" si="5"/>
        <v>8884.64</v>
      </c>
      <c r="AO157" s="36" t="s">
        <v>1856</v>
      </c>
      <c r="AQ157" s="37" t="s">
        <v>1857</v>
      </c>
      <c r="AR157" s="37" t="s">
        <v>1858</v>
      </c>
      <c r="AS157" s="37" t="s">
        <v>1859</v>
      </c>
    </row>
    <row r="158" spans="3:45" x14ac:dyDescent="0.25">
      <c r="C158" s="46" t="str">
        <f>VLOOKUP(O158,'mã đối tượng'!$C:$F,4,0)</f>
        <v>B</v>
      </c>
      <c r="D158" s="30" t="s">
        <v>950</v>
      </c>
      <c r="E158" s="30" t="s">
        <v>24</v>
      </c>
      <c r="F158" s="57">
        <v>45891</v>
      </c>
      <c r="G158" s="57">
        <v>45891</v>
      </c>
      <c r="H158" s="3">
        <v>9105837314</v>
      </c>
      <c r="I158" s="57">
        <v>45891</v>
      </c>
      <c r="J158" s="46" t="s">
        <v>7849</v>
      </c>
      <c r="K158" s="58"/>
      <c r="L158" s="42" t="s">
        <v>25</v>
      </c>
      <c r="M158" s="46" t="str">
        <f>IFERROR(INDEX('Data (2)'!$H$2:$H$1733,MATCH(H158,'Data (2)'!$C$2:$C$1733,0),1),"")</f>
        <v>00032057</v>
      </c>
      <c r="N158" s="57">
        <v>45891</v>
      </c>
      <c r="O158" s="56" t="s">
        <v>1544</v>
      </c>
      <c r="S158" s="40" t="str">
        <f>IFERROR(INDEX('Sheet1 (2)'!$H$2:$H$900,MATCH(O158,'Sheet1 (2)'!$F$2:$F$900,0),1),"")</f>
        <v>WM+ NAN Khối 7, TT Cầu Giát</v>
      </c>
      <c r="V158" s="40" t="s">
        <v>2769</v>
      </c>
      <c r="AB158" s="30"/>
      <c r="AC158" s="30"/>
      <c r="AE158" s="2">
        <v>2</v>
      </c>
      <c r="AG158" s="2">
        <v>111058</v>
      </c>
      <c r="AH158" s="45">
        <f t="shared" si="4"/>
        <v>222116</v>
      </c>
      <c r="AL158" s="35">
        <v>8</v>
      </c>
      <c r="AN158" s="33">
        <f t="shared" si="5"/>
        <v>17769.28</v>
      </c>
      <c r="AO158" s="36" t="s">
        <v>1856</v>
      </c>
      <c r="AQ158" s="37" t="s">
        <v>1857</v>
      </c>
      <c r="AR158" s="37" t="s">
        <v>1858</v>
      </c>
      <c r="AS158" s="37" t="s">
        <v>1859</v>
      </c>
    </row>
    <row r="159" spans="3:45" x14ac:dyDescent="0.25">
      <c r="C159" s="46" t="str">
        <f>VLOOKUP(O159,'mã đối tượng'!$C:$F,4,0)</f>
        <v>N</v>
      </c>
      <c r="D159" s="30" t="s">
        <v>950</v>
      </c>
      <c r="E159" s="30" t="s">
        <v>24</v>
      </c>
      <c r="F159" s="57">
        <v>45891</v>
      </c>
      <c r="G159" s="57">
        <v>45891</v>
      </c>
      <c r="H159" s="3">
        <v>9105837291</v>
      </c>
      <c r="I159" s="57">
        <v>45891</v>
      </c>
      <c r="J159" s="46" t="s">
        <v>7850</v>
      </c>
      <c r="K159" s="58"/>
      <c r="L159" s="42" t="s">
        <v>25</v>
      </c>
      <c r="M159" s="46" t="str">
        <f>IFERROR(INDEX('Data (2)'!$H$2:$H$1733,MATCH(H159,'Data (2)'!$C$2:$C$1733,0),1),"")</f>
        <v>00005480</v>
      </c>
      <c r="N159" s="57">
        <v>45891</v>
      </c>
      <c r="O159" s="56" t="s">
        <v>1754</v>
      </c>
      <c r="S159" s="40" t="str">
        <f>IFERROR(INDEX('Sheet1 (2)'!$H$2:$H$900,MATCH(O159,'Sheet1 (2)'!$F$2:$F$900,0),1),"")</f>
        <v>WM+ BTN 109 Cách Mạng Tháng 8</v>
      </c>
      <c r="V159" s="40" t="s">
        <v>6887</v>
      </c>
      <c r="AB159" s="30"/>
      <c r="AC159" s="30"/>
      <c r="AE159" s="2">
        <v>5</v>
      </c>
      <c r="AG159" s="2">
        <v>55595</v>
      </c>
      <c r="AH159" s="45">
        <f t="shared" si="4"/>
        <v>277975</v>
      </c>
      <c r="AL159" s="35">
        <v>8</v>
      </c>
      <c r="AN159" s="33">
        <f t="shared" si="5"/>
        <v>22238</v>
      </c>
      <c r="AO159" s="36" t="s">
        <v>1856</v>
      </c>
      <c r="AQ159" s="37" t="s">
        <v>1857</v>
      </c>
      <c r="AR159" s="37" t="s">
        <v>1858</v>
      </c>
      <c r="AS159" s="37" t="s">
        <v>1859</v>
      </c>
    </row>
    <row r="160" spans="3:45" x14ac:dyDescent="0.25">
      <c r="C160" s="46" t="str">
        <f>VLOOKUP(O160,'mã đối tượng'!$C:$F,4,0)</f>
        <v>B</v>
      </c>
      <c r="D160" s="30" t="s">
        <v>950</v>
      </c>
      <c r="E160" s="30" t="s">
        <v>24</v>
      </c>
      <c r="F160" s="57">
        <v>45891</v>
      </c>
      <c r="G160" s="57">
        <v>45891</v>
      </c>
      <c r="H160" s="3">
        <v>9105837273</v>
      </c>
      <c r="I160" s="57">
        <v>45891</v>
      </c>
      <c r="J160" s="46" t="s">
        <v>7851</v>
      </c>
      <c r="K160" s="58"/>
      <c r="L160" s="42" t="s">
        <v>25</v>
      </c>
      <c r="M160" s="46" t="str">
        <f>IFERROR(INDEX('Data (2)'!$H$2:$H$1733,MATCH(H160,'Data (2)'!$C$2:$C$1733,0),1),"")</f>
        <v>00410049</v>
      </c>
      <c r="N160" s="57">
        <v>45891</v>
      </c>
      <c r="O160" s="56" t="s">
        <v>1548</v>
      </c>
      <c r="S160" s="40" t="str">
        <f>IFERROR(INDEX('Sheet1 (2)'!$H$2:$H$900,MATCH(O160,'Sheet1 (2)'!$F$2:$F$900,0),1),"")</f>
        <v>WM HNI Trương Định</v>
      </c>
      <c r="V160" s="40" t="s">
        <v>3972</v>
      </c>
      <c r="AB160" s="30"/>
      <c r="AC160" s="30"/>
      <c r="AE160" s="2">
        <v>3</v>
      </c>
      <c r="AG160" s="2">
        <v>50182</v>
      </c>
      <c r="AH160" s="45">
        <f t="shared" si="4"/>
        <v>150546</v>
      </c>
      <c r="AL160" s="35">
        <v>8</v>
      </c>
      <c r="AN160" s="33">
        <f t="shared" si="5"/>
        <v>12043.68</v>
      </c>
      <c r="AO160" s="36" t="s">
        <v>1856</v>
      </c>
      <c r="AQ160" s="37" t="s">
        <v>1857</v>
      </c>
      <c r="AR160" s="37" t="s">
        <v>1858</v>
      </c>
      <c r="AS160" s="37" t="s">
        <v>1859</v>
      </c>
    </row>
    <row r="161" spans="3:45" x14ac:dyDescent="0.25">
      <c r="C161" s="46" t="str">
        <f>VLOOKUP(O161,'mã đối tượng'!$C:$F,4,0)</f>
        <v>N</v>
      </c>
      <c r="D161" s="30" t="s">
        <v>950</v>
      </c>
      <c r="E161" s="30" t="s">
        <v>24</v>
      </c>
      <c r="F161" s="57">
        <v>45891</v>
      </c>
      <c r="G161" s="57">
        <v>45891</v>
      </c>
      <c r="H161" s="3">
        <v>9105837358</v>
      </c>
      <c r="I161" s="57">
        <v>45891</v>
      </c>
      <c r="J161" s="46" t="s">
        <v>7852</v>
      </c>
      <c r="K161" s="58"/>
      <c r="L161" s="42" t="s">
        <v>25</v>
      </c>
      <c r="M161" s="46" t="str">
        <f>IFERROR(INDEX('Data (2)'!$H$2:$H$1733,MATCH(H161,'Data (2)'!$C$2:$C$1733,0),1),"")</f>
        <v>00012613</v>
      </c>
      <c r="N161" s="57">
        <v>45891</v>
      </c>
      <c r="O161" s="56" t="s">
        <v>1750</v>
      </c>
      <c r="S161" s="40" t="str">
        <f>IFERROR(INDEX('Sheet1 (2)'!$H$2:$H$900,MATCH(O161,'Sheet1 (2)'!$F$2:$F$900,0),1),"")</f>
        <v>WM+ QNM ĐT 609, Thôn Lạc Thành Nam</v>
      </c>
      <c r="V161" s="40" t="s">
        <v>6760</v>
      </c>
      <c r="AB161" s="30"/>
      <c r="AC161" s="30"/>
      <c r="AE161" s="2">
        <v>1</v>
      </c>
      <c r="AG161" s="2">
        <v>111058</v>
      </c>
      <c r="AH161" s="45">
        <f t="shared" si="4"/>
        <v>111058</v>
      </c>
      <c r="AL161" s="35">
        <v>8</v>
      </c>
      <c r="AN161" s="33">
        <f t="shared" si="5"/>
        <v>8884.64</v>
      </c>
      <c r="AO161" s="36" t="s">
        <v>1856</v>
      </c>
      <c r="AQ161" s="37" t="s">
        <v>1857</v>
      </c>
      <c r="AR161" s="37" t="s">
        <v>1858</v>
      </c>
      <c r="AS161" s="37" t="s">
        <v>1859</v>
      </c>
    </row>
    <row r="162" spans="3:45" x14ac:dyDescent="0.25">
      <c r="C162" s="46" t="str">
        <f>VLOOKUP(O162,'mã đối tượng'!$C:$F,4,0)</f>
        <v>N</v>
      </c>
      <c r="D162" s="30" t="s">
        <v>950</v>
      </c>
      <c r="E162" s="30" t="s">
        <v>24</v>
      </c>
      <c r="F162" s="57">
        <v>45891</v>
      </c>
      <c r="G162" s="57">
        <v>45891</v>
      </c>
      <c r="H162" s="3">
        <v>9105837325</v>
      </c>
      <c r="I162" s="57">
        <v>45891</v>
      </c>
      <c r="J162" s="46" t="s">
        <v>7853</v>
      </c>
      <c r="K162" s="58"/>
      <c r="L162" s="42" t="s">
        <v>25</v>
      </c>
      <c r="M162" s="46" t="str">
        <f>IFERROR(INDEX('Data (2)'!$H$2:$H$1733,MATCH(H162,'Data (2)'!$C$2:$C$1733,0),1),"")</f>
        <v>00012936</v>
      </c>
      <c r="N162" s="57">
        <v>45891</v>
      </c>
      <c r="O162" s="56" t="s">
        <v>1565</v>
      </c>
      <c r="S162" s="40" t="str">
        <f>IFERROR(INDEX('Sheet1 (2)'!$H$2:$H$900,MATCH(O162,'Sheet1 (2)'!$F$2:$F$900,0),1),"")</f>
        <v>WM+ VTU 238 Đường 30/4</v>
      </c>
      <c r="V162" s="40" t="s">
        <v>6913</v>
      </c>
      <c r="AB162" s="30"/>
      <c r="AC162" s="30"/>
      <c r="AE162" s="2">
        <v>3</v>
      </c>
      <c r="AG162" s="2">
        <v>74250</v>
      </c>
      <c r="AH162" s="45">
        <f t="shared" si="4"/>
        <v>222750</v>
      </c>
      <c r="AL162" s="35">
        <v>8</v>
      </c>
      <c r="AN162" s="33">
        <f t="shared" si="5"/>
        <v>17820</v>
      </c>
      <c r="AO162" s="36" t="s">
        <v>1856</v>
      </c>
      <c r="AQ162" s="37" t="s">
        <v>1857</v>
      </c>
      <c r="AR162" s="37" t="s">
        <v>1858</v>
      </c>
      <c r="AS162" s="37" t="s">
        <v>1859</v>
      </c>
    </row>
    <row r="163" spans="3:45" x14ac:dyDescent="0.25">
      <c r="C163" s="46" t="str">
        <f>VLOOKUP(O163,'mã đối tượng'!$C:$F,4,0)</f>
        <v>B</v>
      </c>
      <c r="D163" s="30" t="s">
        <v>950</v>
      </c>
      <c r="E163" s="30" t="s">
        <v>24</v>
      </c>
      <c r="F163" s="57">
        <v>45891</v>
      </c>
      <c r="G163" s="57">
        <v>45891</v>
      </c>
      <c r="H163" s="3">
        <v>9105837391</v>
      </c>
      <c r="I163" s="57">
        <v>45891</v>
      </c>
      <c r="J163" s="46" t="s">
        <v>7854</v>
      </c>
      <c r="K163" s="58"/>
      <c r="L163" s="42" t="s">
        <v>25</v>
      </c>
      <c r="M163" s="46" t="str">
        <f>IFERROR(INDEX('Data (2)'!$H$2:$H$1733,MATCH(H163,'Data (2)'!$C$2:$C$1733,0),1),"")</f>
        <v>00028117</v>
      </c>
      <c r="N163" s="57">
        <v>45891</v>
      </c>
      <c r="O163" s="56" t="s">
        <v>1559</v>
      </c>
      <c r="S163" s="40" t="str">
        <f>IFERROR(INDEX('Sheet1 (2)'!$H$2:$H$900,MATCH(O163,'Sheet1 (2)'!$F$2:$F$900,0),1),"")</f>
        <v>WM+ THA 12 Phạm Bành</v>
      </c>
      <c r="V163" s="40" t="s">
        <v>6527</v>
      </c>
      <c r="AB163" s="30"/>
      <c r="AC163" s="30"/>
      <c r="AE163" s="2">
        <v>4</v>
      </c>
      <c r="AG163" s="2">
        <v>46000</v>
      </c>
      <c r="AH163" s="45">
        <f t="shared" si="4"/>
        <v>184000</v>
      </c>
      <c r="AL163" s="35">
        <v>8</v>
      </c>
      <c r="AN163" s="33">
        <f t="shared" si="5"/>
        <v>14720</v>
      </c>
      <c r="AO163" s="36" t="s">
        <v>1856</v>
      </c>
      <c r="AQ163" s="37" t="s">
        <v>1857</v>
      </c>
      <c r="AR163" s="37" t="s">
        <v>1858</v>
      </c>
      <c r="AS163" s="37" t="s">
        <v>1859</v>
      </c>
    </row>
    <row r="164" spans="3:45" x14ac:dyDescent="0.25">
      <c r="C164" s="46" t="str">
        <f>VLOOKUP(O164,'mã đối tượng'!$C:$F,4,0)</f>
        <v>B</v>
      </c>
      <c r="D164" s="30" t="s">
        <v>950</v>
      </c>
      <c r="E164" s="30" t="s">
        <v>24</v>
      </c>
      <c r="F164" s="57">
        <v>45891</v>
      </c>
      <c r="G164" s="57">
        <v>45891</v>
      </c>
      <c r="H164" s="3">
        <v>9105837363</v>
      </c>
      <c r="I164" s="57">
        <v>45891</v>
      </c>
      <c r="J164" s="46" t="s">
        <v>7855</v>
      </c>
      <c r="K164" s="58"/>
      <c r="L164" s="42" t="s">
        <v>25</v>
      </c>
      <c r="M164" s="46" t="str">
        <f>IFERROR(INDEX('Data (2)'!$H$2:$H$1733,MATCH(H164,'Data (2)'!$C$2:$C$1733,0),1),"")</f>
        <v>00003456</v>
      </c>
      <c r="N164" s="57">
        <v>45891</v>
      </c>
      <c r="O164" s="56" t="s">
        <v>1579</v>
      </c>
      <c r="S164" s="40" t="str">
        <f>IFERROR(INDEX('Sheet1 (2)'!$H$2:$H$900,MATCH(O164,'Sheet1 (2)'!$F$2:$F$900,0),1),"")</f>
        <v>WM+ YBI Số 2 Quang Trung-Đồng Tâm</v>
      </c>
      <c r="V164" s="40" t="s">
        <v>6926</v>
      </c>
      <c r="AB164" s="30"/>
      <c r="AC164" s="30"/>
      <c r="AE164" s="2">
        <v>2</v>
      </c>
      <c r="AG164" s="2">
        <v>50182</v>
      </c>
      <c r="AH164" s="45">
        <f t="shared" si="4"/>
        <v>100364</v>
      </c>
      <c r="AL164" s="35">
        <v>8</v>
      </c>
      <c r="AN164" s="33">
        <f t="shared" si="5"/>
        <v>8029.12</v>
      </c>
      <c r="AO164" s="36" t="s">
        <v>1856</v>
      </c>
      <c r="AQ164" s="37" t="s">
        <v>1857</v>
      </c>
      <c r="AR164" s="37" t="s">
        <v>1858</v>
      </c>
      <c r="AS164" s="37" t="s">
        <v>1859</v>
      </c>
    </row>
    <row r="165" spans="3:45" x14ac:dyDescent="0.25">
      <c r="C165" s="46" t="str">
        <f>VLOOKUP(O165,'mã đối tượng'!$C:$F,4,0)</f>
        <v>N</v>
      </c>
      <c r="D165" s="30" t="s">
        <v>950</v>
      </c>
      <c r="E165" s="30" t="s">
        <v>24</v>
      </c>
      <c r="F165" s="57">
        <v>45891</v>
      </c>
      <c r="G165" s="57">
        <v>45891</v>
      </c>
      <c r="H165" s="3">
        <v>9105837356</v>
      </c>
      <c r="I165" s="57">
        <v>45891</v>
      </c>
      <c r="J165" s="46" t="s">
        <v>7856</v>
      </c>
      <c r="K165" s="58"/>
      <c r="L165" s="42" t="s">
        <v>25</v>
      </c>
      <c r="M165" s="46" t="str">
        <f>IFERROR(INDEX('Data (2)'!$H$2:$H$1733,MATCH(H165,'Data (2)'!$C$2:$C$1733,0),1),"")</f>
        <v>00014515</v>
      </c>
      <c r="N165" s="57">
        <v>45891</v>
      </c>
      <c r="O165" s="56" t="s">
        <v>1651</v>
      </c>
      <c r="S165" s="40" t="str">
        <f>IFERROR(INDEX('Sheet1 (2)'!$H$2:$H$900,MATCH(O165,'Sheet1 (2)'!$F$2:$F$900,0),1),"")</f>
        <v>WM+ DNI 19/5 Cách Mạng Tháng 8</v>
      </c>
      <c r="V165" s="40" t="s">
        <v>6631</v>
      </c>
      <c r="AB165" s="30"/>
      <c r="AC165" s="30"/>
      <c r="AE165" s="2">
        <v>1</v>
      </c>
      <c r="AG165" s="2">
        <v>111058</v>
      </c>
      <c r="AH165" s="45">
        <f t="shared" si="4"/>
        <v>111058</v>
      </c>
      <c r="AL165" s="35">
        <v>8</v>
      </c>
      <c r="AN165" s="33">
        <f t="shared" si="5"/>
        <v>8884.64</v>
      </c>
      <c r="AO165" s="36" t="s">
        <v>1856</v>
      </c>
      <c r="AQ165" s="37" t="s">
        <v>1857</v>
      </c>
      <c r="AR165" s="37" t="s">
        <v>1858</v>
      </c>
      <c r="AS165" s="37" t="s">
        <v>1859</v>
      </c>
    </row>
    <row r="166" spans="3:45" x14ac:dyDescent="0.25">
      <c r="C166" s="46" t="str">
        <f>VLOOKUP(O166,'mã đối tượng'!$C:$F,4,0)</f>
        <v>N</v>
      </c>
      <c r="D166" s="30" t="s">
        <v>950</v>
      </c>
      <c r="E166" s="30" t="s">
        <v>24</v>
      </c>
      <c r="F166" s="57">
        <v>45891</v>
      </c>
      <c r="G166" s="57">
        <v>45891</v>
      </c>
      <c r="H166" s="3">
        <v>9105837356</v>
      </c>
      <c r="I166" s="57">
        <v>45891</v>
      </c>
      <c r="J166" s="46" t="s">
        <v>7857</v>
      </c>
      <c r="K166" s="58"/>
      <c r="L166" s="42" t="s">
        <v>25</v>
      </c>
      <c r="M166" s="46" t="str">
        <f>IFERROR(INDEX('Data (2)'!$H$2:$H$1733,MATCH(H166,'Data (2)'!$C$2:$C$1733,0),1),"")</f>
        <v>00014515</v>
      </c>
      <c r="N166" s="57">
        <v>45891</v>
      </c>
      <c r="O166" s="56" t="s">
        <v>1651</v>
      </c>
      <c r="S166" s="40" t="str">
        <f>IFERROR(INDEX('Sheet1 (2)'!$H$2:$H$900,MATCH(O166,'Sheet1 (2)'!$F$2:$F$900,0),1),"")</f>
        <v>WM+ DNI 19/5 Cách Mạng Tháng 8</v>
      </c>
      <c r="V166" s="40" t="s">
        <v>6631</v>
      </c>
      <c r="AB166" s="30"/>
      <c r="AC166" s="30"/>
      <c r="AE166" s="2">
        <v>2</v>
      </c>
      <c r="AG166" s="2">
        <v>70950</v>
      </c>
      <c r="AH166" s="45">
        <f t="shared" si="4"/>
        <v>141900</v>
      </c>
      <c r="AL166" s="35">
        <v>8</v>
      </c>
      <c r="AN166" s="33">
        <f t="shared" si="5"/>
        <v>11352</v>
      </c>
      <c r="AO166" s="36" t="s">
        <v>1856</v>
      </c>
      <c r="AQ166" s="37" t="s">
        <v>1857</v>
      </c>
      <c r="AR166" s="37" t="s">
        <v>1858</v>
      </c>
      <c r="AS166" s="37" t="s">
        <v>1859</v>
      </c>
    </row>
    <row r="167" spans="3:45" x14ac:dyDescent="0.25">
      <c r="C167" s="46" t="str">
        <f>VLOOKUP(O167,'mã đối tượng'!$C:$F,4,0)</f>
        <v>N</v>
      </c>
      <c r="D167" s="30" t="s">
        <v>950</v>
      </c>
      <c r="E167" s="30" t="s">
        <v>24</v>
      </c>
      <c r="F167" s="57">
        <v>45891</v>
      </c>
      <c r="G167" s="57">
        <v>45891</v>
      </c>
      <c r="H167" s="3">
        <v>9105837356</v>
      </c>
      <c r="I167" s="57">
        <v>45891</v>
      </c>
      <c r="J167" s="46" t="s">
        <v>7858</v>
      </c>
      <c r="K167" s="58"/>
      <c r="L167" s="42" t="s">
        <v>25</v>
      </c>
      <c r="M167" s="46" t="str">
        <f>IFERROR(INDEX('Data (2)'!$H$2:$H$1733,MATCH(H167,'Data (2)'!$C$2:$C$1733,0),1),"")</f>
        <v>00014515</v>
      </c>
      <c r="N167" s="57">
        <v>45891</v>
      </c>
      <c r="O167" s="56" t="s">
        <v>1651</v>
      </c>
      <c r="S167" s="40" t="str">
        <f>IFERROR(INDEX('Sheet1 (2)'!$H$2:$H$900,MATCH(O167,'Sheet1 (2)'!$F$2:$F$900,0),1),"")</f>
        <v>WM+ DNI 19/5 Cách Mạng Tháng 8</v>
      </c>
      <c r="V167" s="40" t="s">
        <v>6631</v>
      </c>
      <c r="AB167" s="30"/>
      <c r="AC167" s="30"/>
      <c r="AE167" s="2">
        <v>2</v>
      </c>
      <c r="AG167" s="2">
        <v>55595</v>
      </c>
      <c r="AH167" s="45">
        <f t="shared" si="4"/>
        <v>111190</v>
      </c>
      <c r="AL167" s="35">
        <v>8</v>
      </c>
      <c r="AN167" s="33">
        <f t="shared" si="5"/>
        <v>8895.2000000000007</v>
      </c>
      <c r="AO167" s="36" t="s">
        <v>1856</v>
      </c>
      <c r="AQ167" s="37" t="s">
        <v>1857</v>
      </c>
      <c r="AR167" s="37" t="s">
        <v>1858</v>
      </c>
      <c r="AS167" s="37" t="s">
        <v>1859</v>
      </c>
    </row>
    <row r="168" spans="3:45" x14ac:dyDescent="0.25">
      <c r="C168" s="46" t="str">
        <f>VLOOKUP(O168,'mã đối tượng'!$C:$F,4,0)</f>
        <v>N</v>
      </c>
      <c r="D168" s="30" t="s">
        <v>950</v>
      </c>
      <c r="E168" s="30" t="s">
        <v>24</v>
      </c>
      <c r="F168" s="57">
        <v>45891</v>
      </c>
      <c r="G168" s="57">
        <v>45891</v>
      </c>
      <c r="H168" s="3">
        <v>9105837356</v>
      </c>
      <c r="I168" s="57">
        <v>45891</v>
      </c>
      <c r="J168" s="46" t="s">
        <v>7859</v>
      </c>
      <c r="K168" s="58"/>
      <c r="L168" s="42" t="s">
        <v>25</v>
      </c>
      <c r="M168" s="46" t="str">
        <f>IFERROR(INDEX('Data (2)'!$H$2:$H$1733,MATCH(H168,'Data (2)'!$C$2:$C$1733,0),1),"")</f>
        <v>00014515</v>
      </c>
      <c r="N168" s="57">
        <v>45891</v>
      </c>
      <c r="O168" s="56" t="s">
        <v>1651</v>
      </c>
      <c r="S168" s="40" t="str">
        <f>IFERROR(INDEX('Sheet1 (2)'!$H$2:$H$900,MATCH(O168,'Sheet1 (2)'!$F$2:$F$900,0),1),"")</f>
        <v>WM+ DNI 19/5 Cách Mạng Tháng 8</v>
      </c>
      <c r="V168" s="40" t="s">
        <v>6631</v>
      </c>
      <c r="AB168" s="30"/>
      <c r="AC168" s="30"/>
      <c r="AE168" s="2">
        <v>1</v>
      </c>
      <c r="AG168" s="2">
        <v>49500</v>
      </c>
      <c r="AH168" s="45">
        <f t="shared" si="4"/>
        <v>49500</v>
      </c>
      <c r="AL168" s="35">
        <v>8</v>
      </c>
      <c r="AN168" s="33">
        <f t="shared" si="5"/>
        <v>3960</v>
      </c>
      <c r="AO168" s="36" t="s">
        <v>1856</v>
      </c>
      <c r="AQ168" s="37" t="s">
        <v>1857</v>
      </c>
      <c r="AR168" s="37" t="s">
        <v>1858</v>
      </c>
      <c r="AS168" s="37" t="s">
        <v>1859</v>
      </c>
    </row>
    <row r="169" spans="3:45" x14ac:dyDescent="0.25">
      <c r="C169" s="46" t="str">
        <f>VLOOKUP(O169,'mã đối tượng'!$C:$F,4,0)</f>
        <v>N</v>
      </c>
      <c r="D169" s="30" t="s">
        <v>950</v>
      </c>
      <c r="E169" s="30" t="s">
        <v>24</v>
      </c>
      <c r="F169" s="57">
        <v>45891</v>
      </c>
      <c r="G169" s="57">
        <v>45891</v>
      </c>
      <c r="H169" s="3">
        <v>9105837422</v>
      </c>
      <c r="I169" s="57">
        <v>45891</v>
      </c>
      <c r="J169" s="46" t="s">
        <v>7860</v>
      </c>
      <c r="K169" s="58"/>
      <c r="L169" s="42" t="s">
        <v>25</v>
      </c>
      <c r="M169" s="46" t="str">
        <f>IFERROR(INDEX('Data (2)'!$H$2:$H$1733,MATCH(H169,'Data (2)'!$C$2:$C$1733,0),1),"")</f>
        <v>00134169</v>
      </c>
      <c r="N169" s="57">
        <v>45891</v>
      </c>
      <c r="O169" s="56" t="s">
        <v>1534</v>
      </c>
      <c r="S169" s="40" t="str">
        <f>IFERROR(INDEX('Sheet1 (2)'!$H$2:$H$900,MATCH(O169,'Sheet1 (2)'!$F$2:$F$900,0),1),"")</f>
        <v>WM+HCM 01.04 Chung cư Pegasuite</v>
      </c>
      <c r="V169" s="40" t="s">
        <v>6576</v>
      </c>
      <c r="AB169" s="30"/>
      <c r="AC169" s="30"/>
      <c r="AE169" s="2">
        <v>1</v>
      </c>
      <c r="AG169" s="2">
        <v>55595</v>
      </c>
      <c r="AH169" s="45">
        <f t="shared" si="4"/>
        <v>55595</v>
      </c>
      <c r="AL169" s="35">
        <v>8</v>
      </c>
      <c r="AN169" s="33">
        <f t="shared" si="5"/>
        <v>4447.6000000000004</v>
      </c>
      <c r="AO169" s="36" t="s">
        <v>1856</v>
      </c>
      <c r="AQ169" s="37" t="s">
        <v>1857</v>
      </c>
      <c r="AR169" s="37" t="s">
        <v>1858</v>
      </c>
      <c r="AS169" s="37" t="s">
        <v>1859</v>
      </c>
    </row>
    <row r="170" spans="3:45" x14ac:dyDescent="0.25">
      <c r="C170" s="46" t="str">
        <f>VLOOKUP(O170,'mã đối tượng'!$C:$F,4,0)</f>
        <v>N</v>
      </c>
      <c r="D170" s="30" t="s">
        <v>950</v>
      </c>
      <c r="E170" s="30" t="s">
        <v>24</v>
      </c>
      <c r="F170" s="57">
        <v>45891</v>
      </c>
      <c r="G170" s="57">
        <v>45891</v>
      </c>
      <c r="H170" s="3">
        <v>9105837422</v>
      </c>
      <c r="I170" s="57">
        <v>45891</v>
      </c>
      <c r="J170" s="46" t="s">
        <v>7861</v>
      </c>
      <c r="K170" s="58"/>
      <c r="L170" s="42" t="s">
        <v>25</v>
      </c>
      <c r="M170" s="46" t="str">
        <f>IFERROR(INDEX('Data (2)'!$H$2:$H$1733,MATCH(H170,'Data (2)'!$C$2:$C$1733,0),1),"")</f>
        <v>00134169</v>
      </c>
      <c r="N170" s="57">
        <v>45891</v>
      </c>
      <c r="O170" s="56" t="s">
        <v>1534</v>
      </c>
      <c r="S170" s="40" t="str">
        <f>IFERROR(INDEX('Sheet1 (2)'!$H$2:$H$900,MATCH(O170,'Sheet1 (2)'!$F$2:$F$900,0),1),"")</f>
        <v>WM+HCM 01.04 Chung cư Pegasuite</v>
      </c>
      <c r="V170" s="40" t="s">
        <v>6576</v>
      </c>
      <c r="AB170" s="30"/>
      <c r="AC170" s="30"/>
      <c r="AE170" s="2">
        <v>1</v>
      </c>
      <c r="AG170" s="2">
        <v>70950</v>
      </c>
      <c r="AH170" s="45">
        <f t="shared" si="4"/>
        <v>70950</v>
      </c>
      <c r="AL170" s="35">
        <v>8</v>
      </c>
      <c r="AN170" s="33">
        <f t="shared" si="5"/>
        <v>5676</v>
      </c>
      <c r="AO170" s="36" t="s">
        <v>1856</v>
      </c>
      <c r="AQ170" s="37" t="s">
        <v>1857</v>
      </c>
      <c r="AR170" s="37" t="s">
        <v>1858</v>
      </c>
      <c r="AS170" s="37" t="s">
        <v>1859</v>
      </c>
    </row>
    <row r="171" spans="3:45" x14ac:dyDescent="0.25">
      <c r="C171" s="46" t="str">
        <f>VLOOKUP(O171,'mã đối tượng'!$C:$F,4,0)</f>
        <v>N</v>
      </c>
      <c r="D171" s="30" t="s">
        <v>950</v>
      </c>
      <c r="E171" s="30" t="s">
        <v>24</v>
      </c>
      <c r="F171" s="57">
        <v>45891</v>
      </c>
      <c r="G171" s="57">
        <v>45891</v>
      </c>
      <c r="H171" s="3">
        <v>9105837422</v>
      </c>
      <c r="I171" s="57">
        <v>45891</v>
      </c>
      <c r="J171" s="46" t="s">
        <v>7862</v>
      </c>
      <c r="K171" s="58"/>
      <c r="L171" s="42" t="s">
        <v>25</v>
      </c>
      <c r="M171" s="46" t="str">
        <f>IFERROR(INDEX('Data (2)'!$H$2:$H$1733,MATCH(H171,'Data (2)'!$C$2:$C$1733,0),1),"")</f>
        <v>00134169</v>
      </c>
      <c r="N171" s="57">
        <v>45891</v>
      </c>
      <c r="O171" s="56" t="s">
        <v>1534</v>
      </c>
      <c r="S171" s="40" t="str">
        <f>IFERROR(INDEX('Sheet1 (2)'!$H$2:$H$900,MATCH(O171,'Sheet1 (2)'!$F$2:$F$900,0),1),"")</f>
        <v>WM+HCM 01.04 Chung cư Pegasuite</v>
      </c>
      <c r="V171" s="40" t="s">
        <v>6576</v>
      </c>
      <c r="AB171" s="30"/>
      <c r="AC171" s="30"/>
      <c r="AE171" s="2">
        <v>1</v>
      </c>
      <c r="AG171" s="2">
        <v>74250</v>
      </c>
      <c r="AH171" s="45">
        <f t="shared" si="4"/>
        <v>74250</v>
      </c>
      <c r="AL171" s="35">
        <v>8</v>
      </c>
      <c r="AN171" s="33">
        <f t="shared" si="5"/>
        <v>5940</v>
      </c>
      <c r="AO171" s="36" t="s">
        <v>1856</v>
      </c>
      <c r="AQ171" s="37" t="s">
        <v>1857</v>
      </c>
      <c r="AR171" s="37" t="s">
        <v>1858</v>
      </c>
      <c r="AS171" s="37" t="s">
        <v>1859</v>
      </c>
    </row>
    <row r="172" spans="3:45" x14ac:dyDescent="0.25">
      <c r="C172" s="46" t="str">
        <f>VLOOKUP(O172,'mã đối tượng'!$C:$F,4,0)</f>
        <v>N</v>
      </c>
      <c r="D172" s="30" t="s">
        <v>950</v>
      </c>
      <c r="E172" s="30" t="s">
        <v>24</v>
      </c>
      <c r="F172" s="57">
        <v>45891</v>
      </c>
      <c r="G172" s="57">
        <v>45891</v>
      </c>
      <c r="H172" s="3">
        <v>9105837422</v>
      </c>
      <c r="I172" s="57">
        <v>45891</v>
      </c>
      <c r="J172" s="46" t="s">
        <v>7863</v>
      </c>
      <c r="K172" s="58"/>
      <c r="L172" s="42" t="s">
        <v>25</v>
      </c>
      <c r="M172" s="46" t="str">
        <f>IFERROR(INDEX('Data (2)'!$H$2:$H$1733,MATCH(H172,'Data (2)'!$C$2:$C$1733,0),1),"")</f>
        <v>00134169</v>
      </c>
      <c r="N172" s="57">
        <v>45891</v>
      </c>
      <c r="O172" s="56" t="s">
        <v>1534</v>
      </c>
      <c r="S172" s="40" t="str">
        <f>IFERROR(INDEX('Sheet1 (2)'!$H$2:$H$900,MATCH(O172,'Sheet1 (2)'!$F$2:$F$900,0),1),"")</f>
        <v>WM+HCM 01.04 Chung cư Pegasuite</v>
      </c>
      <c r="V172" s="40" t="s">
        <v>6576</v>
      </c>
      <c r="AB172" s="30"/>
      <c r="AC172" s="30"/>
      <c r="AE172" s="2">
        <v>2</v>
      </c>
      <c r="AG172" s="2">
        <v>50182</v>
      </c>
      <c r="AH172" s="45">
        <f t="shared" si="4"/>
        <v>100364</v>
      </c>
      <c r="AL172" s="35">
        <v>8</v>
      </c>
      <c r="AN172" s="33">
        <f t="shared" si="5"/>
        <v>8029.12</v>
      </c>
      <c r="AO172" s="36" t="s">
        <v>1856</v>
      </c>
      <c r="AQ172" s="37" t="s">
        <v>1857</v>
      </c>
      <c r="AR172" s="37" t="s">
        <v>1858</v>
      </c>
      <c r="AS172" s="37" t="s">
        <v>1859</v>
      </c>
    </row>
    <row r="173" spans="3:45" x14ac:dyDescent="0.25">
      <c r="C173" s="46" t="str">
        <f>VLOOKUP(O173,'mã đối tượng'!$C:$F,4,0)</f>
        <v>N</v>
      </c>
      <c r="D173" s="30" t="s">
        <v>950</v>
      </c>
      <c r="E173" s="30" t="s">
        <v>24</v>
      </c>
      <c r="F173" s="57">
        <v>45891</v>
      </c>
      <c r="G173" s="57">
        <v>45891</v>
      </c>
      <c r="H173" s="3">
        <v>9105837401</v>
      </c>
      <c r="I173" s="57">
        <v>45891</v>
      </c>
      <c r="J173" s="46" t="s">
        <v>7864</v>
      </c>
      <c r="K173" s="58"/>
      <c r="L173" s="42" t="s">
        <v>25</v>
      </c>
      <c r="M173" s="46" t="str">
        <f>IFERROR(INDEX('Data (2)'!$H$2:$H$1733,MATCH(H173,'Data (2)'!$C$2:$C$1733,0),1),"")</f>
        <v>00134165</v>
      </c>
      <c r="N173" s="57">
        <v>45891</v>
      </c>
      <c r="O173" s="56" t="s">
        <v>1534</v>
      </c>
      <c r="S173" s="40" t="str">
        <f>IFERROR(INDEX('Sheet1 (2)'!$H$2:$H$900,MATCH(O173,'Sheet1 (2)'!$F$2:$F$900,0),1),"")</f>
        <v>WM+HCM 01.04 Chung cư Pegasuite</v>
      </c>
      <c r="V173" s="40" t="s">
        <v>6576</v>
      </c>
      <c r="AB173" s="30"/>
      <c r="AC173" s="30"/>
      <c r="AE173" s="2">
        <v>1</v>
      </c>
      <c r="AG173" s="2">
        <v>73431</v>
      </c>
      <c r="AH173" s="45">
        <f t="shared" si="4"/>
        <v>73431</v>
      </c>
      <c r="AL173" s="35">
        <v>8</v>
      </c>
      <c r="AN173" s="33">
        <f t="shared" si="5"/>
        <v>5874.4800000000005</v>
      </c>
      <c r="AO173" s="36" t="s">
        <v>1856</v>
      </c>
      <c r="AQ173" s="37" t="s">
        <v>1857</v>
      </c>
      <c r="AR173" s="37" t="s">
        <v>1858</v>
      </c>
      <c r="AS173" s="37" t="s">
        <v>1859</v>
      </c>
    </row>
    <row r="174" spans="3:45" x14ac:dyDescent="0.25">
      <c r="C174" s="46" t="str">
        <f>VLOOKUP(O174,'mã đối tượng'!$C:$F,4,0)</f>
        <v>N</v>
      </c>
      <c r="D174" s="30" t="s">
        <v>950</v>
      </c>
      <c r="E174" s="30" t="s">
        <v>24</v>
      </c>
      <c r="F174" s="57">
        <v>45891</v>
      </c>
      <c r="G174" s="57">
        <v>45891</v>
      </c>
      <c r="H174" s="3">
        <v>9105837401</v>
      </c>
      <c r="I174" s="57">
        <v>45891</v>
      </c>
      <c r="J174" s="46" t="s">
        <v>7865</v>
      </c>
      <c r="K174" s="58"/>
      <c r="L174" s="42" t="s">
        <v>25</v>
      </c>
      <c r="M174" s="46" t="str">
        <f>IFERROR(INDEX('Data (2)'!$H$2:$H$1733,MATCH(H174,'Data (2)'!$C$2:$C$1733,0),1),"")</f>
        <v>00134165</v>
      </c>
      <c r="N174" s="57">
        <v>45891</v>
      </c>
      <c r="O174" s="56" t="s">
        <v>1534</v>
      </c>
      <c r="S174" s="40" t="str">
        <f>IFERROR(INDEX('Sheet1 (2)'!$H$2:$H$900,MATCH(O174,'Sheet1 (2)'!$F$2:$F$900,0),1),"")</f>
        <v>WM+HCM 01.04 Chung cư Pegasuite</v>
      </c>
      <c r="V174" s="40" t="s">
        <v>6576</v>
      </c>
      <c r="AB174" s="30"/>
      <c r="AC174" s="30"/>
      <c r="AE174" s="2">
        <v>1</v>
      </c>
      <c r="AG174" s="2">
        <v>111058</v>
      </c>
      <c r="AH174" s="45">
        <f t="shared" si="4"/>
        <v>111058</v>
      </c>
      <c r="AL174" s="35">
        <v>8</v>
      </c>
      <c r="AN174" s="33">
        <f t="shared" si="5"/>
        <v>8884.64</v>
      </c>
      <c r="AO174" s="36" t="s">
        <v>1856</v>
      </c>
      <c r="AQ174" s="37" t="s">
        <v>1857</v>
      </c>
      <c r="AR174" s="37" t="s">
        <v>1858</v>
      </c>
      <c r="AS174" s="37" t="s">
        <v>1859</v>
      </c>
    </row>
    <row r="175" spans="3:45" x14ac:dyDescent="0.25">
      <c r="C175" s="46" t="str">
        <f>VLOOKUP(O175,'mã đối tượng'!$C:$F,4,0)</f>
        <v>N</v>
      </c>
      <c r="D175" s="30" t="s">
        <v>950</v>
      </c>
      <c r="E175" s="30" t="s">
        <v>24</v>
      </c>
      <c r="F175" s="57">
        <v>45891</v>
      </c>
      <c r="G175" s="57">
        <v>45891</v>
      </c>
      <c r="H175" s="3">
        <v>9105837401</v>
      </c>
      <c r="I175" s="57">
        <v>45891</v>
      </c>
      <c r="J175" s="46" t="s">
        <v>7866</v>
      </c>
      <c r="K175" s="58"/>
      <c r="L175" s="42" t="s">
        <v>25</v>
      </c>
      <c r="M175" s="46" t="str">
        <f>IFERROR(INDEX('Data (2)'!$H$2:$H$1733,MATCH(H175,'Data (2)'!$C$2:$C$1733,0),1),"")</f>
        <v>00134165</v>
      </c>
      <c r="N175" s="57">
        <v>45891</v>
      </c>
      <c r="O175" s="56" t="s">
        <v>1534</v>
      </c>
      <c r="S175" s="40" t="str">
        <f>IFERROR(INDEX('Sheet1 (2)'!$H$2:$H$900,MATCH(O175,'Sheet1 (2)'!$F$2:$F$900,0),1),"")</f>
        <v>WM+HCM 01.04 Chung cư Pegasuite</v>
      </c>
      <c r="V175" s="40" t="s">
        <v>6576</v>
      </c>
      <c r="AB175" s="30"/>
      <c r="AC175" s="30"/>
      <c r="AE175" s="2">
        <v>5</v>
      </c>
      <c r="AG175" s="2">
        <v>49500</v>
      </c>
      <c r="AH175" s="45">
        <f t="shared" si="4"/>
        <v>247500</v>
      </c>
      <c r="AL175" s="35">
        <v>8</v>
      </c>
      <c r="AN175" s="33">
        <f t="shared" si="5"/>
        <v>19800</v>
      </c>
      <c r="AO175" s="36" t="s">
        <v>1856</v>
      </c>
      <c r="AQ175" s="37" t="s">
        <v>1857</v>
      </c>
      <c r="AR175" s="37" t="s">
        <v>1858</v>
      </c>
      <c r="AS175" s="37" t="s">
        <v>1859</v>
      </c>
    </row>
    <row r="176" spans="3:45" x14ac:dyDescent="0.25">
      <c r="C176" s="46" t="str">
        <f>VLOOKUP(O176,'mã đối tượng'!$C:$F,4,0)</f>
        <v>N</v>
      </c>
      <c r="D176" s="30" t="s">
        <v>950</v>
      </c>
      <c r="E176" s="30" t="s">
        <v>24</v>
      </c>
      <c r="F176" s="57">
        <v>45891</v>
      </c>
      <c r="G176" s="57">
        <v>45891</v>
      </c>
      <c r="H176" s="3">
        <v>9105837401</v>
      </c>
      <c r="I176" s="57">
        <v>45891</v>
      </c>
      <c r="J176" s="46" t="s">
        <v>7867</v>
      </c>
      <c r="K176" s="58"/>
      <c r="L176" s="42" t="s">
        <v>25</v>
      </c>
      <c r="M176" s="46" t="str">
        <f>IFERROR(INDEX('Data (2)'!$H$2:$H$1733,MATCH(H176,'Data (2)'!$C$2:$C$1733,0),1),"")</f>
        <v>00134165</v>
      </c>
      <c r="N176" s="57">
        <v>45891</v>
      </c>
      <c r="O176" s="56" t="s">
        <v>1534</v>
      </c>
      <c r="S176" s="40" t="str">
        <f>IFERROR(INDEX('Sheet1 (2)'!$H$2:$H$900,MATCH(O176,'Sheet1 (2)'!$F$2:$F$900,0),1),"")</f>
        <v>WM+HCM 01.04 Chung cư Pegasuite</v>
      </c>
      <c r="V176" s="40" t="s">
        <v>6576</v>
      </c>
      <c r="AB176" s="30"/>
      <c r="AC176" s="30"/>
      <c r="AE176" s="2">
        <v>2</v>
      </c>
      <c r="AG176" s="2">
        <v>70950</v>
      </c>
      <c r="AH176" s="45">
        <f t="shared" si="4"/>
        <v>141900</v>
      </c>
      <c r="AL176" s="35">
        <v>8</v>
      </c>
      <c r="AN176" s="33">
        <f t="shared" si="5"/>
        <v>11352</v>
      </c>
      <c r="AO176" s="36" t="s">
        <v>1856</v>
      </c>
      <c r="AQ176" s="37" t="s">
        <v>1857</v>
      </c>
      <c r="AR176" s="37" t="s">
        <v>1858</v>
      </c>
      <c r="AS176" s="37" t="s">
        <v>1859</v>
      </c>
    </row>
    <row r="177" spans="3:45" x14ac:dyDescent="0.25">
      <c r="C177" s="46" t="str">
        <f>VLOOKUP(O177,'mã đối tượng'!$C:$F,4,0)</f>
        <v>N</v>
      </c>
      <c r="D177" s="30" t="s">
        <v>950</v>
      </c>
      <c r="E177" s="30" t="s">
        <v>24</v>
      </c>
      <c r="F177" s="57">
        <v>45891</v>
      </c>
      <c r="G177" s="57">
        <v>45891</v>
      </c>
      <c r="H177" s="3">
        <v>9105837401</v>
      </c>
      <c r="I177" s="57">
        <v>45891</v>
      </c>
      <c r="J177" s="46" t="s">
        <v>7868</v>
      </c>
      <c r="K177" s="58"/>
      <c r="L177" s="42" t="s">
        <v>25</v>
      </c>
      <c r="M177" s="46" t="str">
        <f>IFERROR(INDEX('Data (2)'!$H$2:$H$1733,MATCH(H177,'Data (2)'!$C$2:$C$1733,0),1),"")</f>
        <v>00134165</v>
      </c>
      <c r="N177" s="57">
        <v>45891</v>
      </c>
      <c r="O177" s="56" t="s">
        <v>1534</v>
      </c>
      <c r="S177" s="40" t="str">
        <f>IFERROR(INDEX('Sheet1 (2)'!$H$2:$H$900,MATCH(O177,'Sheet1 (2)'!$F$2:$F$900,0),1),"")</f>
        <v>WM+HCM 01.04 Chung cư Pegasuite</v>
      </c>
      <c r="V177" s="40" t="s">
        <v>6576</v>
      </c>
      <c r="AB177" s="30"/>
      <c r="AC177" s="30"/>
      <c r="AE177" s="2">
        <v>3</v>
      </c>
      <c r="AG177" s="2">
        <v>50182</v>
      </c>
      <c r="AH177" s="45">
        <f t="shared" si="4"/>
        <v>150546</v>
      </c>
      <c r="AL177" s="35">
        <v>8</v>
      </c>
      <c r="AN177" s="33">
        <f t="shared" si="5"/>
        <v>12043.68</v>
      </c>
      <c r="AO177" s="36" t="s">
        <v>1856</v>
      </c>
      <c r="AQ177" s="37" t="s">
        <v>1857</v>
      </c>
      <c r="AR177" s="37" t="s">
        <v>1858</v>
      </c>
      <c r="AS177" s="37" t="s">
        <v>1859</v>
      </c>
    </row>
    <row r="178" spans="3:45" x14ac:dyDescent="0.25">
      <c r="C178" s="46" t="str">
        <f>VLOOKUP(O178,'mã đối tượng'!$C:$F,4,0)</f>
        <v>N</v>
      </c>
      <c r="D178" s="30" t="s">
        <v>950</v>
      </c>
      <c r="E178" s="30" t="s">
        <v>24</v>
      </c>
      <c r="F178" s="57">
        <v>45891</v>
      </c>
      <c r="G178" s="57">
        <v>45891</v>
      </c>
      <c r="H178" s="3">
        <v>9105837401</v>
      </c>
      <c r="I178" s="57">
        <v>45891</v>
      </c>
      <c r="J178" s="46" t="s">
        <v>7869</v>
      </c>
      <c r="K178" s="58"/>
      <c r="L178" s="42" t="s">
        <v>25</v>
      </c>
      <c r="M178" s="46" t="str">
        <f>IFERROR(INDEX('Data (2)'!$H$2:$H$1733,MATCH(H178,'Data (2)'!$C$2:$C$1733,0),1),"")</f>
        <v>00134165</v>
      </c>
      <c r="N178" s="57">
        <v>45891</v>
      </c>
      <c r="O178" s="56" t="s">
        <v>1534</v>
      </c>
      <c r="S178" s="40" t="str">
        <f>IFERROR(INDEX('Sheet1 (2)'!$H$2:$H$900,MATCH(O178,'Sheet1 (2)'!$F$2:$F$900,0),1),"")</f>
        <v>WM+HCM 01.04 Chung cư Pegasuite</v>
      </c>
      <c r="V178" s="40" t="s">
        <v>6576</v>
      </c>
      <c r="AB178" s="30"/>
      <c r="AC178" s="30"/>
      <c r="AE178" s="2">
        <v>1</v>
      </c>
      <c r="AG178" s="2">
        <v>74250</v>
      </c>
      <c r="AH178" s="45">
        <f t="shared" si="4"/>
        <v>74250</v>
      </c>
      <c r="AL178" s="35">
        <v>8</v>
      </c>
      <c r="AN178" s="33">
        <f t="shared" si="5"/>
        <v>5940</v>
      </c>
      <c r="AO178" s="36" t="s">
        <v>1856</v>
      </c>
      <c r="AQ178" s="37" t="s">
        <v>1857</v>
      </c>
      <c r="AR178" s="37" t="s">
        <v>1858</v>
      </c>
      <c r="AS178" s="37" t="s">
        <v>1859</v>
      </c>
    </row>
    <row r="179" spans="3:45" x14ac:dyDescent="0.25">
      <c r="C179" s="46" t="str">
        <f>VLOOKUP(O179,'mã đối tượng'!$C:$F,4,0)</f>
        <v>N</v>
      </c>
      <c r="D179" s="30" t="s">
        <v>950</v>
      </c>
      <c r="E179" s="30" t="s">
        <v>24</v>
      </c>
      <c r="F179" s="57">
        <v>45891</v>
      </c>
      <c r="G179" s="57">
        <v>45891</v>
      </c>
      <c r="H179" s="3">
        <v>9105837401</v>
      </c>
      <c r="I179" s="57">
        <v>45891</v>
      </c>
      <c r="J179" s="46" t="s">
        <v>7870</v>
      </c>
      <c r="K179" s="58"/>
      <c r="L179" s="42" t="s">
        <v>25</v>
      </c>
      <c r="M179" s="46" t="str">
        <f>IFERROR(INDEX('Data (2)'!$H$2:$H$1733,MATCH(H179,'Data (2)'!$C$2:$C$1733,0),1),"")</f>
        <v>00134165</v>
      </c>
      <c r="N179" s="57">
        <v>45891</v>
      </c>
      <c r="O179" s="56" t="s">
        <v>1534</v>
      </c>
      <c r="S179" s="40" t="str">
        <f>IFERROR(INDEX('Sheet1 (2)'!$H$2:$H$900,MATCH(O179,'Sheet1 (2)'!$F$2:$F$900,0),1),"")</f>
        <v>WM+HCM 01.04 Chung cư Pegasuite</v>
      </c>
      <c r="V179" s="40" t="s">
        <v>6576</v>
      </c>
      <c r="AB179" s="30"/>
      <c r="AC179" s="30"/>
      <c r="AE179" s="2">
        <v>1</v>
      </c>
      <c r="AG179" s="2">
        <v>49500</v>
      </c>
      <c r="AH179" s="45">
        <f t="shared" si="4"/>
        <v>49500</v>
      </c>
      <c r="AL179" s="35">
        <v>8</v>
      </c>
      <c r="AN179" s="33">
        <f t="shared" si="5"/>
        <v>3960</v>
      </c>
      <c r="AO179" s="36" t="s">
        <v>1856</v>
      </c>
      <c r="AQ179" s="37" t="s">
        <v>1857</v>
      </c>
      <c r="AR179" s="37" t="s">
        <v>1858</v>
      </c>
      <c r="AS179" s="37" t="s">
        <v>1859</v>
      </c>
    </row>
    <row r="180" spans="3:45" x14ac:dyDescent="0.25">
      <c r="C180" s="46" t="str">
        <f>VLOOKUP(O180,'mã đối tượng'!$C:$F,4,0)</f>
        <v>N</v>
      </c>
      <c r="D180" s="30" t="s">
        <v>950</v>
      </c>
      <c r="E180" s="30" t="s">
        <v>24</v>
      </c>
      <c r="F180" s="57">
        <v>45891</v>
      </c>
      <c r="G180" s="57">
        <v>45891</v>
      </c>
      <c r="H180" s="3">
        <v>9105837415</v>
      </c>
      <c r="I180" s="57">
        <v>45891</v>
      </c>
      <c r="J180" s="46" t="s">
        <v>7871</v>
      </c>
      <c r="K180" s="58"/>
      <c r="L180" s="42" t="s">
        <v>25</v>
      </c>
      <c r="M180" s="46" t="str">
        <f>IFERROR(INDEX('Data (2)'!$H$2:$H$1733,MATCH(H180,'Data (2)'!$C$2:$C$1733,0),1),"")</f>
        <v>00067461</v>
      </c>
      <c r="N180" s="57">
        <v>45891</v>
      </c>
      <c r="O180" s="56" t="s">
        <v>1547</v>
      </c>
      <c r="S180" s="40" t="str">
        <f>IFERROR(INDEX('Sheet1 (2)'!$H$2:$H$900,MATCH(O180,'Sheet1 (2)'!$F$2:$F$900,0),1),"")</f>
        <v>WM+ DNG 84 Nguyễn Lương Bằng</v>
      </c>
      <c r="V180" s="40" t="s">
        <v>6625</v>
      </c>
      <c r="AB180" s="30"/>
      <c r="AC180" s="30"/>
      <c r="AE180" s="2">
        <v>1</v>
      </c>
      <c r="AG180" s="2">
        <v>55595</v>
      </c>
      <c r="AH180" s="45">
        <f t="shared" si="4"/>
        <v>55595</v>
      </c>
      <c r="AL180" s="35">
        <v>8</v>
      </c>
      <c r="AN180" s="33">
        <f t="shared" si="5"/>
        <v>4447.6000000000004</v>
      </c>
      <c r="AO180" s="36" t="s">
        <v>1856</v>
      </c>
      <c r="AQ180" s="37" t="s">
        <v>1857</v>
      </c>
      <c r="AR180" s="37" t="s">
        <v>1858</v>
      </c>
      <c r="AS180" s="37" t="s">
        <v>1859</v>
      </c>
    </row>
    <row r="181" spans="3:45" x14ac:dyDescent="0.25">
      <c r="C181" s="46" t="str">
        <f>VLOOKUP(O181,'mã đối tượng'!$C:$F,4,0)</f>
        <v>N</v>
      </c>
      <c r="D181" s="30" t="s">
        <v>950</v>
      </c>
      <c r="E181" s="30" t="s">
        <v>24</v>
      </c>
      <c r="F181" s="57">
        <v>45891</v>
      </c>
      <c r="G181" s="57">
        <v>45891</v>
      </c>
      <c r="H181" s="3">
        <v>9105837415</v>
      </c>
      <c r="I181" s="57">
        <v>45891</v>
      </c>
      <c r="J181" s="46" t="s">
        <v>7872</v>
      </c>
      <c r="K181" s="58"/>
      <c r="L181" s="42" t="s">
        <v>25</v>
      </c>
      <c r="M181" s="46" t="str">
        <f>IFERROR(INDEX('Data (2)'!$H$2:$H$1733,MATCH(H181,'Data (2)'!$C$2:$C$1733,0),1),"")</f>
        <v>00067461</v>
      </c>
      <c r="N181" s="57">
        <v>45891</v>
      </c>
      <c r="O181" s="56" t="s">
        <v>1547</v>
      </c>
      <c r="S181" s="40" t="str">
        <f>IFERROR(INDEX('Sheet1 (2)'!$H$2:$H$900,MATCH(O181,'Sheet1 (2)'!$F$2:$F$900,0),1),"")</f>
        <v>WM+ DNG 84 Nguyễn Lương Bằng</v>
      </c>
      <c r="V181" s="40" t="s">
        <v>6625</v>
      </c>
      <c r="AB181" s="30"/>
      <c r="AC181" s="30"/>
      <c r="AE181" s="2">
        <v>2</v>
      </c>
      <c r="AG181" s="2">
        <v>50182</v>
      </c>
      <c r="AH181" s="45">
        <f t="shared" si="4"/>
        <v>100364</v>
      </c>
      <c r="AL181" s="35">
        <v>8</v>
      </c>
      <c r="AN181" s="33">
        <f t="shared" si="5"/>
        <v>8029.12</v>
      </c>
      <c r="AO181" s="36" t="s">
        <v>1856</v>
      </c>
      <c r="AQ181" s="37" t="s">
        <v>1857</v>
      </c>
      <c r="AR181" s="37" t="s">
        <v>1858</v>
      </c>
      <c r="AS181" s="37" t="s">
        <v>1859</v>
      </c>
    </row>
    <row r="182" spans="3:45" x14ac:dyDescent="0.25">
      <c r="C182" s="46" t="str">
        <f>VLOOKUP(O182,'mã đối tượng'!$C:$F,4,0)</f>
        <v>N</v>
      </c>
      <c r="D182" s="30" t="s">
        <v>950</v>
      </c>
      <c r="E182" s="30" t="s">
        <v>24</v>
      </c>
      <c r="F182" s="57">
        <v>45891</v>
      </c>
      <c r="G182" s="57">
        <v>45891</v>
      </c>
      <c r="H182" s="3">
        <v>9105837415</v>
      </c>
      <c r="I182" s="57">
        <v>45891</v>
      </c>
      <c r="J182" s="46" t="s">
        <v>7873</v>
      </c>
      <c r="K182" s="58"/>
      <c r="L182" s="42" t="s">
        <v>25</v>
      </c>
      <c r="M182" s="46" t="str">
        <f>IFERROR(INDEX('Data (2)'!$H$2:$H$1733,MATCH(H182,'Data (2)'!$C$2:$C$1733,0),1),"")</f>
        <v>00067461</v>
      </c>
      <c r="N182" s="57">
        <v>45891</v>
      </c>
      <c r="O182" s="56" t="s">
        <v>1547</v>
      </c>
      <c r="S182" s="40" t="str">
        <f>IFERROR(INDEX('Sheet1 (2)'!$H$2:$H$900,MATCH(O182,'Sheet1 (2)'!$F$2:$F$900,0),1),"")</f>
        <v>WM+ DNG 84 Nguyễn Lương Bằng</v>
      </c>
      <c r="V182" s="40" t="s">
        <v>6625</v>
      </c>
      <c r="AB182" s="30"/>
      <c r="AC182" s="30"/>
      <c r="AE182" s="2">
        <v>2</v>
      </c>
      <c r="AG182" s="2">
        <v>111606</v>
      </c>
      <c r="AH182" s="45">
        <f t="shared" si="4"/>
        <v>223212</v>
      </c>
      <c r="AL182" s="35">
        <v>8</v>
      </c>
      <c r="AN182" s="33">
        <f t="shared" si="5"/>
        <v>17856.96</v>
      </c>
      <c r="AO182" s="36" t="s">
        <v>1856</v>
      </c>
      <c r="AQ182" s="37" t="s">
        <v>1857</v>
      </c>
      <c r="AR182" s="37" t="s">
        <v>1858</v>
      </c>
      <c r="AS182" s="37" t="s">
        <v>1859</v>
      </c>
    </row>
    <row r="183" spans="3:45" x14ac:dyDescent="0.25">
      <c r="C183" s="46" t="str">
        <f>VLOOKUP(O183,'mã đối tượng'!$C:$F,4,0)</f>
        <v>N</v>
      </c>
      <c r="D183" s="30" t="s">
        <v>950</v>
      </c>
      <c r="E183" s="30" t="s">
        <v>24</v>
      </c>
      <c r="F183" s="57">
        <v>45891</v>
      </c>
      <c r="G183" s="57">
        <v>45891</v>
      </c>
      <c r="H183" s="3">
        <v>9105837415</v>
      </c>
      <c r="I183" s="57">
        <v>45891</v>
      </c>
      <c r="J183" s="46" t="s">
        <v>7874</v>
      </c>
      <c r="K183" s="58"/>
      <c r="L183" s="42" t="s">
        <v>25</v>
      </c>
      <c r="M183" s="46" t="str">
        <f>IFERROR(INDEX('Data (2)'!$H$2:$H$1733,MATCH(H183,'Data (2)'!$C$2:$C$1733,0),1),"")</f>
        <v>00067461</v>
      </c>
      <c r="N183" s="57">
        <v>45891</v>
      </c>
      <c r="O183" s="56" t="s">
        <v>1547</v>
      </c>
      <c r="S183" s="40" t="str">
        <f>IFERROR(INDEX('Sheet1 (2)'!$H$2:$H$900,MATCH(O183,'Sheet1 (2)'!$F$2:$F$900,0),1),"")</f>
        <v>WM+ DNG 84 Nguyễn Lương Bằng</v>
      </c>
      <c r="V183" s="40" t="s">
        <v>6625</v>
      </c>
      <c r="AB183" s="30"/>
      <c r="AC183" s="30"/>
      <c r="AE183" s="2">
        <v>1</v>
      </c>
      <c r="AG183" s="2">
        <v>70950</v>
      </c>
      <c r="AH183" s="45">
        <f t="shared" si="4"/>
        <v>70950</v>
      </c>
      <c r="AL183" s="35">
        <v>8</v>
      </c>
      <c r="AN183" s="33">
        <f t="shared" si="5"/>
        <v>5676</v>
      </c>
      <c r="AO183" s="36" t="s">
        <v>1856</v>
      </c>
      <c r="AQ183" s="37" t="s">
        <v>1857</v>
      </c>
      <c r="AR183" s="37" t="s">
        <v>1858</v>
      </c>
      <c r="AS183" s="37" t="s">
        <v>1859</v>
      </c>
    </row>
    <row r="184" spans="3:45" x14ac:dyDescent="0.25">
      <c r="C184" s="46" t="str">
        <f>VLOOKUP(O184,'mã đối tượng'!$C:$F,4,0)</f>
        <v>N</v>
      </c>
      <c r="D184" s="30" t="s">
        <v>950</v>
      </c>
      <c r="E184" s="30" t="s">
        <v>24</v>
      </c>
      <c r="F184" s="57">
        <v>45891</v>
      </c>
      <c r="G184" s="57">
        <v>45891</v>
      </c>
      <c r="H184" s="3">
        <v>9105837440</v>
      </c>
      <c r="I184" s="57">
        <v>45891</v>
      </c>
      <c r="J184" s="46" t="s">
        <v>7875</v>
      </c>
      <c r="K184" s="58"/>
      <c r="L184" s="42" t="s">
        <v>25</v>
      </c>
      <c r="M184" s="46" t="str">
        <f>IFERROR(INDEX('Data (2)'!$H$2:$H$1733,MATCH(H184,'Data (2)'!$C$2:$C$1733,0),1),"")</f>
        <v>00014517</v>
      </c>
      <c r="N184" s="57">
        <v>45891</v>
      </c>
      <c r="O184" s="56" t="s">
        <v>1651</v>
      </c>
      <c r="S184" s="40" t="str">
        <f>IFERROR(INDEX('Sheet1 (2)'!$H$2:$H$900,MATCH(O184,'Sheet1 (2)'!$F$2:$F$900,0),1),"")</f>
        <v>WM+ DNI 19/5 Cách Mạng Tháng 8</v>
      </c>
      <c r="V184" s="40" t="s">
        <v>6631</v>
      </c>
      <c r="AB184" s="30"/>
      <c r="AC184" s="30"/>
      <c r="AE184" s="2">
        <v>1</v>
      </c>
      <c r="AG184" s="2">
        <v>111058</v>
      </c>
      <c r="AH184" s="45">
        <f t="shared" si="4"/>
        <v>111058</v>
      </c>
      <c r="AL184" s="35">
        <v>8</v>
      </c>
      <c r="AN184" s="33">
        <f t="shared" si="5"/>
        <v>8884.64</v>
      </c>
      <c r="AO184" s="36" t="s">
        <v>1856</v>
      </c>
      <c r="AQ184" s="37" t="s">
        <v>1857</v>
      </c>
      <c r="AR184" s="37" t="s">
        <v>1858</v>
      </c>
      <c r="AS184" s="37" t="s">
        <v>1859</v>
      </c>
    </row>
    <row r="185" spans="3:45" x14ac:dyDescent="0.25">
      <c r="C185" s="46" t="str">
        <f>VLOOKUP(O185,'mã đối tượng'!$C:$F,4,0)</f>
        <v>N</v>
      </c>
      <c r="D185" s="30" t="s">
        <v>950</v>
      </c>
      <c r="E185" s="30" t="s">
        <v>24</v>
      </c>
      <c r="F185" s="57">
        <v>45891</v>
      </c>
      <c r="G185" s="57">
        <v>45891</v>
      </c>
      <c r="H185" s="3">
        <v>9105837440</v>
      </c>
      <c r="I185" s="57">
        <v>45891</v>
      </c>
      <c r="J185" s="46" t="s">
        <v>7876</v>
      </c>
      <c r="K185" s="58"/>
      <c r="L185" s="42" t="s">
        <v>25</v>
      </c>
      <c r="M185" s="46" t="str">
        <f>IFERROR(INDEX('Data (2)'!$H$2:$H$1733,MATCH(H185,'Data (2)'!$C$2:$C$1733,0),1),"")</f>
        <v>00014517</v>
      </c>
      <c r="N185" s="57">
        <v>45891</v>
      </c>
      <c r="O185" s="56" t="s">
        <v>1651</v>
      </c>
      <c r="S185" s="40" t="str">
        <f>IFERROR(INDEX('Sheet1 (2)'!$H$2:$H$900,MATCH(O185,'Sheet1 (2)'!$F$2:$F$900,0),1),"")</f>
        <v>WM+ DNI 19/5 Cách Mạng Tháng 8</v>
      </c>
      <c r="V185" s="40" t="s">
        <v>6631</v>
      </c>
      <c r="AB185" s="30"/>
      <c r="AC185" s="30"/>
      <c r="AE185" s="2">
        <v>1</v>
      </c>
      <c r="AG185" s="2">
        <v>49500</v>
      </c>
      <c r="AH185" s="45">
        <f t="shared" si="4"/>
        <v>49500</v>
      </c>
      <c r="AL185" s="35">
        <v>8</v>
      </c>
      <c r="AN185" s="33">
        <f t="shared" si="5"/>
        <v>3960</v>
      </c>
      <c r="AO185" s="36" t="s">
        <v>1856</v>
      </c>
      <c r="AQ185" s="37" t="s">
        <v>1857</v>
      </c>
      <c r="AR185" s="37" t="s">
        <v>1858</v>
      </c>
      <c r="AS185" s="37" t="s">
        <v>1859</v>
      </c>
    </row>
    <row r="186" spans="3:45" x14ac:dyDescent="0.25">
      <c r="C186" s="46" t="str">
        <f>VLOOKUP(O186,'mã đối tượng'!$C:$F,4,0)</f>
        <v>N</v>
      </c>
      <c r="D186" s="30" t="s">
        <v>950</v>
      </c>
      <c r="E186" s="30" t="s">
        <v>24</v>
      </c>
      <c r="F186" s="57">
        <v>45891</v>
      </c>
      <c r="G186" s="57">
        <v>45891</v>
      </c>
      <c r="H186" s="3">
        <v>9105837440</v>
      </c>
      <c r="I186" s="57">
        <v>45891</v>
      </c>
      <c r="J186" s="46" t="s">
        <v>7877</v>
      </c>
      <c r="K186" s="58"/>
      <c r="L186" s="42" t="s">
        <v>25</v>
      </c>
      <c r="M186" s="46" t="str">
        <f>IFERROR(INDEX('Data (2)'!$H$2:$H$1733,MATCH(H186,'Data (2)'!$C$2:$C$1733,0),1),"")</f>
        <v>00014517</v>
      </c>
      <c r="N186" s="57">
        <v>45891</v>
      </c>
      <c r="O186" s="56" t="s">
        <v>1651</v>
      </c>
      <c r="S186" s="40" t="str">
        <f>IFERROR(INDEX('Sheet1 (2)'!$H$2:$H$900,MATCH(O186,'Sheet1 (2)'!$F$2:$F$900,0),1),"")</f>
        <v>WM+ DNI 19/5 Cách Mạng Tháng 8</v>
      </c>
      <c r="V186" s="40" t="s">
        <v>6631</v>
      </c>
      <c r="AB186" s="30"/>
      <c r="AC186" s="30"/>
      <c r="AE186" s="2">
        <v>2</v>
      </c>
      <c r="AG186" s="2">
        <v>111606</v>
      </c>
      <c r="AH186" s="45">
        <f t="shared" si="4"/>
        <v>223212</v>
      </c>
      <c r="AL186" s="35">
        <v>8</v>
      </c>
      <c r="AN186" s="33">
        <f t="shared" si="5"/>
        <v>17856.96</v>
      </c>
      <c r="AO186" s="36" t="s">
        <v>1856</v>
      </c>
      <c r="AQ186" s="37" t="s">
        <v>1857</v>
      </c>
      <c r="AR186" s="37" t="s">
        <v>1858</v>
      </c>
      <c r="AS186" s="37" t="s">
        <v>1859</v>
      </c>
    </row>
    <row r="187" spans="3:45" x14ac:dyDescent="0.25">
      <c r="C187" s="46" t="str">
        <f>VLOOKUP(O187,'mã đối tượng'!$C:$F,4,0)</f>
        <v>N</v>
      </c>
      <c r="D187" s="30" t="s">
        <v>950</v>
      </c>
      <c r="E187" s="30" t="s">
        <v>24</v>
      </c>
      <c r="F187" s="57">
        <v>45891</v>
      </c>
      <c r="G187" s="57">
        <v>45891</v>
      </c>
      <c r="H187" s="3">
        <v>9105837440</v>
      </c>
      <c r="I187" s="57">
        <v>45891</v>
      </c>
      <c r="J187" s="46" t="s">
        <v>7878</v>
      </c>
      <c r="K187" s="58"/>
      <c r="L187" s="42" t="s">
        <v>25</v>
      </c>
      <c r="M187" s="46" t="str">
        <f>IFERROR(INDEX('Data (2)'!$H$2:$H$1733,MATCH(H187,'Data (2)'!$C$2:$C$1733,0),1),"")</f>
        <v>00014517</v>
      </c>
      <c r="N187" s="57">
        <v>45891</v>
      </c>
      <c r="O187" s="56" t="s">
        <v>1651</v>
      </c>
      <c r="S187" s="40" t="str">
        <f>IFERROR(INDEX('Sheet1 (2)'!$H$2:$H$900,MATCH(O187,'Sheet1 (2)'!$F$2:$F$900,0),1),"")</f>
        <v>WM+ DNI 19/5 Cách Mạng Tháng 8</v>
      </c>
      <c r="V187" s="40" t="s">
        <v>6631</v>
      </c>
      <c r="AB187" s="30"/>
      <c r="AC187" s="30"/>
      <c r="AE187" s="2">
        <v>2</v>
      </c>
      <c r="AG187" s="2">
        <v>70950</v>
      </c>
      <c r="AH187" s="45">
        <f t="shared" si="4"/>
        <v>141900</v>
      </c>
      <c r="AL187" s="35">
        <v>8</v>
      </c>
      <c r="AN187" s="33">
        <f t="shared" si="5"/>
        <v>11352</v>
      </c>
      <c r="AO187" s="36" t="s">
        <v>1856</v>
      </c>
      <c r="AQ187" s="37" t="s">
        <v>1857</v>
      </c>
      <c r="AR187" s="37" t="s">
        <v>1858</v>
      </c>
      <c r="AS187" s="37" t="s">
        <v>1859</v>
      </c>
    </row>
    <row r="188" spans="3:45" x14ac:dyDescent="0.25">
      <c r="C188" s="46" t="str">
        <f>VLOOKUP(O188,'mã đối tượng'!$C:$F,4,0)</f>
        <v>N</v>
      </c>
      <c r="D188" s="30" t="s">
        <v>950</v>
      </c>
      <c r="E188" s="30" t="s">
        <v>24</v>
      </c>
      <c r="F188" s="57">
        <v>45891</v>
      </c>
      <c r="G188" s="57">
        <v>45891</v>
      </c>
      <c r="H188" s="3">
        <v>9105837403</v>
      </c>
      <c r="I188" s="57">
        <v>45891</v>
      </c>
      <c r="J188" s="46" t="s">
        <v>7879</v>
      </c>
      <c r="K188" s="58"/>
      <c r="L188" s="42" t="s">
        <v>25</v>
      </c>
      <c r="M188" s="46" t="str">
        <f>IFERROR(INDEX('Data (2)'!$H$2:$H$1733,MATCH(H188,'Data (2)'!$C$2:$C$1733,0),1),"")</f>
        <v>00067460</v>
      </c>
      <c r="N188" s="57">
        <v>45891</v>
      </c>
      <c r="O188" s="56" t="s">
        <v>1547</v>
      </c>
      <c r="S188" s="40" t="str">
        <f>IFERROR(INDEX('Sheet1 (2)'!$H$2:$H$900,MATCH(O188,'Sheet1 (2)'!$F$2:$F$900,0),1),"")</f>
        <v>WM+ DNG 84 Nguyễn Lương Bằng</v>
      </c>
      <c r="V188" s="40" t="s">
        <v>6625</v>
      </c>
      <c r="AB188" s="30"/>
      <c r="AC188" s="30"/>
      <c r="AE188" s="2">
        <v>1</v>
      </c>
      <c r="AG188" s="2">
        <v>74250</v>
      </c>
      <c r="AH188" s="45">
        <f t="shared" si="4"/>
        <v>74250</v>
      </c>
      <c r="AL188" s="35">
        <v>8</v>
      </c>
      <c r="AN188" s="33">
        <f t="shared" si="5"/>
        <v>5940</v>
      </c>
      <c r="AO188" s="36" t="s">
        <v>1856</v>
      </c>
      <c r="AQ188" s="37" t="s">
        <v>1857</v>
      </c>
      <c r="AR188" s="37" t="s">
        <v>1858</v>
      </c>
      <c r="AS188" s="37" t="s">
        <v>1859</v>
      </c>
    </row>
    <row r="189" spans="3:45" x14ac:dyDescent="0.25">
      <c r="C189" s="46" t="str">
        <f>VLOOKUP(O189,'mã đối tượng'!$C:$F,4,0)</f>
        <v>B</v>
      </c>
      <c r="D189" s="30" t="s">
        <v>950</v>
      </c>
      <c r="E189" s="30" t="s">
        <v>24</v>
      </c>
      <c r="F189" s="57">
        <v>45891</v>
      </c>
      <c r="G189" s="57">
        <v>45891</v>
      </c>
      <c r="H189" s="3">
        <v>9105837452</v>
      </c>
      <c r="I189" s="57">
        <v>45891</v>
      </c>
      <c r="J189" s="46" t="s">
        <v>7880</v>
      </c>
      <c r="K189" s="58"/>
      <c r="L189" s="42" t="s">
        <v>25</v>
      </c>
      <c r="M189" s="46" t="str">
        <f>IFERROR(INDEX('Data (2)'!$H$2:$H$1733,MATCH(H189,'Data (2)'!$C$2:$C$1733,0),1),"")</f>
        <v>00028118</v>
      </c>
      <c r="N189" s="57">
        <v>45891</v>
      </c>
      <c r="O189" s="56" t="s">
        <v>1559</v>
      </c>
      <c r="S189" s="40" t="str">
        <f>IFERROR(INDEX('Sheet1 (2)'!$H$2:$H$900,MATCH(O189,'Sheet1 (2)'!$F$2:$F$900,0),1),"")</f>
        <v>WM+ THA 12 Phạm Bành</v>
      </c>
      <c r="V189" s="40" t="s">
        <v>6527</v>
      </c>
      <c r="AB189" s="30"/>
      <c r="AC189" s="30"/>
      <c r="AE189" s="2">
        <v>2</v>
      </c>
      <c r="AG189" s="2">
        <v>46000</v>
      </c>
      <c r="AH189" s="45">
        <f t="shared" si="4"/>
        <v>92000</v>
      </c>
      <c r="AL189" s="35">
        <v>8</v>
      </c>
      <c r="AN189" s="33">
        <f t="shared" si="5"/>
        <v>7360</v>
      </c>
      <c r="AO189" s="36" t="s">
        <v>1856</v>
      </c>
      <c r="AQ189" s="37" t="s">
        <v>1857</v>
      </c>
      <c r="AR189" s="37" t="s">
        <v>1858</v>
      </c>
      <c r="AS189" s="37" t="s">
        <v>1859</v>
      </c>
    </row>
    <row r="190" spans="3:45" x14ac:dyDescent="0.25">
      <c r="C190" s="46" t="str">
        <f>VLOOKUP(O190,'mã đối tượng'!$C:$F,4,0)</f>
        <v>B</v>
      </c>
      <c r="D190" s="30" t="s">
        <v>950</v>
      </c>
      <c r="E190" s="30" t="s">
        <v>24</v>
      </c>
      <c r="F190" s="57">
        <v>45891</v>
      </c>
      <c r="G190" s="57">
        <v>45891</v>
      </c>
      <c r="H190" s="3">
        <v>9105837514</v>
      </c>
      <c r="I190" s="57">
        <v>45891</v>
      </c>
      <c r="J190" s="46" t="s">
        <v>7881</v>
      </c>
      <c r="K190" s="58"/>
      <c r="L190" s="42" t="s">
        <v>25</v>
      </c>
      <c r="M190" s="46" t="str">
        <f>IFERROR(INDEX('Data (2)'!$H$2:$H$1733,MATCH(H190,'Data (2)'!$C$2:$C$1733,0),1),"")</f>
        <v>00410141</v>
      </c>
      <c r="N190" s="57">
        <v>45891</v>
      </c>
      <c r="O190" s="56" t="s">
        <v>1548</v>
      </c>
      <c r="S190" s="40" t="str">
        <f>IFERROR(INDEX('Sheet1 (2)'!$H$2:$H$900,MATCH(O190,'Sheet1 (2)'!$F$2:$F$900,0),1),"")</f>
        <v>WM HNI Trương Định</v>
      </c>
      <c r="V190" s="40" t="s">
        <v>3972</v>
      </c>
      <c r="AB190" s="30"/>
      <c r="AC190" s="30"/>
      <c r="AE190" s="2">
        <v>1</v>
      </c>
      <c r="AG190" s="2">
        <v>74250</v>
      </c>
      <c r="AH190" s="45">
        <f t="shared" si="4"/>
        <v>74250</v>
      </c>
      <c r="AL190" s="35">
        <v>8</v>
      </c>
      <c r="AN190" s="33">
        <f t="shared" si="5"/>
        <v>5940</v>
      </c>
      <c r="AO190" s="36" t="s">
        <v>1856</v>
      </c>
      <c r="AQ190" s="37" t="s">
        <v>1857</v>
      </c>
      <c r="AR190" s="37" t="s">
        <v>1858</v>
      </c>
      <c r="AS190" s="37" t="s">
        <v>1859</v>
      </c>
    </row>
    <row r="191" spans="3:45" x14ac:dyDescent="0.25">
      <c r="C191" s="46" t="str">
        <f>VLOOKUP(O191,'mã đối tượng'!$C:$F,4,0)</f>
        <v>B</v>
      </c>
      <c r="D191" s="30" t="s">
        <v>950</v>
      </c>
      <c r="E191" s="30" t="s">
        <v>24</v>
      </c>
      <c r="F191" s="57">
        <v>45891</v>
      </c>
      <c r="G191" s="57">
        <v>45891</v>
      </c>
      <c r="H191" s="3">
        <v>9105837514</v>
      </c>
      <c r="I191" s="57">
        <v>45891</v>
      </c>
      <c r="J191" s="46" t="s">
        <v>7882</v>
      </c>
      <c r="K191" s="58"/>
      <c r="L191" s="42" t="s">
        <v>25</v>
      </c>
      <c r="M191" s="46" t="str">
        <f>IFERROR(INDEX('Data (2)'!$H$2:$H$1733,MATCH(H191,'Data (2)'!$C$2:$C$1733,0),1),"")</f>
        <v>00410141</v>
      </c>
      <c r="N191" s="57">
        <v>45891</v>
      </c>
      <c r="O191" s="56" t="s">
        <v>1548</v>
      </c>
      <c r="S191" s="40" t="str">
        <f>IFERROR(INDEX('Sheet1 (2)'!$H$2:$H$900,MATCH(O191,'Sheet1 (2)'!$F$2:$F$900,0),1),"")</f>
        <v>WM HNI Trương Định</v>
      </c>
      <c r="V191" s="40" t="s">
        <v>3972</v>
      </c>
      <c r="AB191" s="30"/>
      <c r="AC191" s="30"/>
      <c r="AE191" s="2">
        <v>2</v>
      </c>
      <c r="AG191" s="2">
        <v>111058</v>
      </c>
      <c r="AH191" s="45">
        <f t="shared" si="4"/>
        <v>222116</v>
      </c>
      <c r="AL191" s="35">
        <v>8</v>
      </c>
      <c r="AN191" s="33">
        <f t="shared" si="5"/>
        <v>17769.28</v>
      </c>
      <c r="AO191" s="36" t="s">
        <v>1856</v>
      </c>
      <c r="AQ191" s="37" t="s">
        <v>1857</v>
      </c>
      <c r="AR191" s="37" t="s">
        <v>1858</v>
      </c>
      <c r="AS191" s="37" t="s">
        <v>1859</v>
      </c>
    </row>
    <row r="192" spans="3:45" x14ac:dyDescent="0.25">
      <c r="C192" s="46" t="str">
        <f>VLOOKUP(O192,'mã đối tượng'!$C:$F,4,0)</f>
        <v>B</v>
      </c>
      <c r="D192" s="30" t="s">
        <v>950</v>
      </c>
      <c r="E192" s="30" t="s">
        <v>24</v>
      </c>
      <c r="F192" s="57">
        <v>45891</v>
      </c>
      <c r="G192" s="57">
        <v>45891</v>
      </c>
      <c r="H192" s="3">
        <v>9105837514</v>
      </c>
      <c r="I192" s="57">
        <v>45891</v>
      </c>
      <c r="J192" s="46" t="s">
        <v>7883</v>
      </c>
      <c r="K192" s="58"/>
      <c r="L192" s="42" t="s">
        <v>25</v>
      </c>
      <c r="M192" s="46" t="str">
        <f>IFERROR(INDEX('Data (2)'!$H$2:$H$1733,MATCH(H192,'Data (2)'!$C$2:$C$1733,0),1),"")</f>
        <v>00410141</v>
      </c>
      <c r="N192" s="57">
        <v>45891</v>
      </c>
      <c r="O192" s="56" t="s">
        <v>1548</v>
      </c>
      <c r="S192" s="40" t="str">
        <f>IFERROR(INDEX('Sheet1 (2)'!$H$2:$H$900,MATCH(O192,'Sheet1 (2)'!$F$2:$F$900,0),1),"")</f>
        <v>WM HNI Trương Định</v>
      </c>
      <c r="V192" s="40" t="s">
        <v>3972</v>
      </c>
      <c r="AB192" s="30"/>
      <c r="AC192" s="30"/>
      <c r="AE192" s="2">
        <v>1</v>
      </c>
      <c r="AG192" s="2">
        <v>55595</v>
      </c>
      <c r="AH192" s="45">
        <f t="shared" si="4"/>
        <v>55595</v>
      </c>
      <c r="AL192" s="35">
        <v>8</v>
      </c>
      <c r="AN192" s="33">
        <f t="shared" si="5"/>
        <v>4447.6000000000004</v>
      </c>
      <c r="AO192" s="36" t="s">
        <v>1856</v>
      </c>
      <c r="AQ192" s="37" t="s">
        <v>1857</v>
      </c>
      <c r="AR192" s="37" t="s">
        <v>1858</v>
      </c>
      <c r="AS192" s="37" t="s">
        <v>1859</v>
      </c>
    </row>
    <row r="193" spans="3:45" x14ac:dyDescent="0.25">
      <c r="C193" s="46" t="str">
        <f>VLOOKUP(O193,'mã đối tượng'!$C:$F,4,0)</f>
        <v>N</v>
      </c>
      <c r="D193" s="30" t="s">
        <v>950</v>
      </c>
      <c r="E193" s="30" t="s">
        <v>24</v>
      </c>
      <c r="F193" s="57">
        <v>45891</v>
      </c>
      <c r="G193" s="57">
        <v>45891</v>
      </c>
      <c r="H193" s="3">
        <v>9105837486</v>
      </c>
      <c r="I193" s="57">
        <v>45891</v>
      </c>
      <c r="J193" s="46" t="s">
        <v>7884</v>
      </c>
      <c r="K193" s="58"/>
      <c r="L193" s="42" t="s">
        <v>25</v>
      </c>
      <c r="M193" s="46" t="str">
        <f>IFERROR(INDEX('Data (2)'!$H$2:$H$1733,MATCH(H193,'Data (2)'!$C$2:$C$1733,0),1),"")</f>
        <v>00012617</v>
      </c>
      <c r="N193" s="57">
        <v>45891</v>
      </c>
      <c r="O193" s="56" t="s">
        <v>1750</v>
      </c>
      <c r="S193" s="40" t="str">
        <f>IFERROR(INDEX('Sheet1 (2)'!$H$2:$H$900,MATCH(O193,'Sheet1 (2)'!$F$2:$F$900,0),1),"")</f>
        <v>WM+ QNM ĐT 609, Thôn Lạc Thành Nam</v>
      </c>
      <c r="V193" s="40" t="s">
        <v>6760</v>
      </c>
      <c r="AB193" s="30"/>
      <c r="AC193" s="30"/>
      <c r="AE193" s="2">
        <v>12</v>
      </c>
      <c r="AG193" s="2">
        <v>50400</v>
      </c>
      <c r="AH193" s="45">
        <f t="shared" si="4"/>
        <v>604800</v>
      </c>
      <c r="AL193" s="35">
        <v>8</v>
      </c>
      <c r="AN193" s="33">
        <f t="shared" si="5"/>
        <v>48384</v>
      </c>
      <c r="AO193" s="36" t="s">
        <v>1856</v>
      </c>
      <c r="AQ193" s="37" t="s">
        <v>1857</v>
      </c>
      <c r="AR193" s="37" t="s">
        <v>1858</v>
      </c>
      <c r="AS193" s="37" t="s">
        <v>1859</v>
      </c>
    </row>
    <row r="194" spans="3:45" x14ac:dyDescent="0.25">
      <c r="C194" s="46" t="str">
        <f>VLOOKUP(O194,'mã đối tượng'!$C:$F,4,0)</f>
        <v>N</v>
      </c>
      <c r="D194" s="30" t="s">
        <v>950</v>
      </c>
      <c r="E194" s="30" t="s">
        <v>24</v>
      </c>
      <c r="F194" s="57">
        <v>45891</v>
      </c>
      <c r="G194" s="57">
        <v>45891</v>
      </c>
      <c r="H194" s="3">
        <v>9105837549</v>
      </c>
      <c r="I194" s="57">
        <v>45891</v>
      </c>
      <c r="J194" s="46" t="s">
        <v>7885</v>
      </c>
      <c r="K194" s="58"/>
      <c r="L194" s="42" t="s">
        <v>25</v>
      </c>
      <c r="M194" s="46" t="str">
        <f>IFERROR(INDEX('Data (2)'!$H$2:$H$1733,MATCH(H194,'Data (2)'!$C$2:$C$1733,0),1),"")</f>
        <v>00012618</v>
      </c>
      <c r="N194" s="57">
        <v>45891</v>
      </c>
      <c r="O194" s="56" t="s">
        <v>1750</v>
      </c>
      <c r="S194" s="40" t="str">
        <f>IFERROR(INDEX('Sheet1 (2)'!$H$2:$H$900,MATCH(O194,'Sheet1 (2)'!$F$2:$F$900,0),1),"")</f>
        <v>WM+ QNM ĐT 609, Thôn Lạc Thành Nam</v>
      </c>
      <c r="V194" s="40" t="s">
        <v>6760</v>
      </c>
      <c r="AB194" s="30"/>
      <c r="AC194" s="30"/>
      <c r="AE194" s="2">
        <v>8</v>
      </c>
      <c r="AG194" s="2">
        <v>74250</v>
      </c>
      <c r="AH194" s="45">
        <f t="shared" si="4"/>
        <v>594000</v>
      </c>
      <c r="AL194" s="35">
        <v>8</v>
      </c>
      <c r="AN194" s="33">
        <f t="shared" si="5"/>
        <v>47520</v>
      </c>
      <c r="AO194" s="36" t="s">
        <v>1856</v>
      </c>
      <c r="AQ194" s="37" t="s">
        <v>1857</v>
      </c>
      <c r="AR194" s="37" t="s">
        <v>1858</v>
      </c>
      <c r="AS194" s="37" t="s">
        <v>1859</v>
      </c>
    </row>
    <row r="195" spans="3:45" x14ac:dyDescent="0.25">
      <c r="C195" s="46" t="str">
        <f>VLOOKUP(O195,'mã đối tượng'!$C:$F,4,0)</f>
        <v>B</v>
      </c>
      <c r="D195" s="30" t="s">
        <v>950</v>
      </c>
      <c r="E195" s="30" t="s">
        <v>24</v>
      </c>
      <c r="F195" s="57">
        <v>45891</v>
      </c>
      <c r="G195" s="57">
        <v>45891</v>
      </c>
      <c r="H195" s="3">
        <v>9105837574</v>
      </c>
      <c r="I195" s="57">
        <v>45891</v>
      </c>
      <c r="J195" s="46" t="s">
        <v>7886</v>
      </c>
      <c r="K195" s="58"/>
      <c r="L195" s="42" t="s">
        <v>25</v>
      </c>
      <c r="M195" s="46" t="str">
        <f>IFERROR(INDEX('Data (2)'!$H$2:$H$1733,MATCH(H195,'Data (2)'!$C$2:$C$1733,0),1),"")</f>
        <v>00410157</v>
      </c>
      <c r="N195" s="57">
        <v>45891</v>
      </c>
      <c r="O195" s="56" t="s">
        <v>1548</v>
      </c>
      <c r="S195" s="40" t="str">
        <f>IFERROR(INDEX('Sheet1 (2)'!$H$2:$H$900,MATCH(O195,'Sheet1 (2)'!$F$2:$F$900,0),1),"")</f>
        <v>WM HNI Trương Định</v>
      </c>
      <c r="V195" s="40" t="s">
        <v>3972</v>
      </c>
      <c r="AB195" s="30"/>
      <c r="AC195" s="30"/>
      <c r="AE195" s="2">
        <v>5</v>
      </c>
      <c r="AG195" s="2">
        <v>73431</v>
      </c>
      <c r="AH195" s="45">
        <f t="shared" ref="AH195:AH258" si="6">AE195*AG195</f>
        <v>367155</v>
      </c>
      <c r="AL195" s="35">
        <v>8</v>
      </c>
      <c r="AN195" s="33">
        <f t="shared" ref="AN195:AN258" si="7">AH195*8%</f>
        <v>29372.400000000001</v>
      </c>
      <c r="AO195" s="36" t="s">
        <v>1856</v>
      </c>
      <c r="AQ195" s="37" t="s">
        <v>1857</v>
      </c>
      <c r="AR195" s="37" t="s">
        <v>1858</v>
      </c>
      <c r="AS195" s="37" t="s">
        <v>1859</v>
      </c>
    </row>
    <row r="196" spans="3:45" x14ac:dyDescent="0.25">
      <c r="C196" s="46" t="str">
        <f>VLOOKUP(O196,'mã đối tượng'!$C:$F,4,0)</f>
        <v>N</v>
      </c>
      <c r="D196" s="30" t="s">
        <v>950</v>
      </c>
      <c r="E196" s="30" t="s">
        <v>24</v>
      </c>
      <c r="F196" s="57">
        <v>45891</v>
      </c>
      <c r="G196" s="57">
        <v>45891</v>
      </c>
      <c r="H196" s="3">
        <v>9105837534</v>
      </c>
      <c r="I196" s="57">
        <v>45891</v>
      </c>
      <c r="J196" s="46" t="s">
        <v>7887</v>
      </c>
      <c r="K196" s="58"/>
      <c r="L196" s="42" t="s">
        <v>25</v>
      </c>
      <c r="M196" s="46" t="str">
        <f>IFERROR(INDEX('Data (2)'!$H$2:$H$1733,MATCH(H196,'Data (2)'!$C$2:$C$1733,0),1),"")</f>
        <v>00014518</v>
      </c>
      <c r="N196" s="57">
        <v>45891</v>
      </c>
      <c r="O196" s="56" t="s">
        <v>1651</v>
      </c>
      <c r="S196" s="40" t="str">
        <f>IFERROR(INDEX('Sheet1 (2)'!$H$2:$H$900,MATCH(O196,'Sheet1 (2)'!$F$2:$F$900,0),1),"")</f>
        <v>WM+ DNI 19/5 Cách Mạng Tháng 8</v>
      </c>
      <c r="V196" s="40" t="s">
        <v>6631</v>
      </c>
      <c r="AB196" s="30"/>
      <c r="AC196" s="30"/>
      <c r="AE196" s="2">
        <v>1</v>
      </c>
      <c r="AG196" s="2">
        <v>111058</v>
      </c>
      <c r="AH196" s="45">
        <f t="shared" si="6"/>
        <v>111058</v>
      </c>
      <c r="AL196" s="35">
        <v>8</v>
      </c>
      <c r="AN196" s="33">
        <f t="shared" si="7"/>
        <v>8884.64</v>
      </c>
      <c r="AO196" s="36" t="s">
        <v>1856</v>
      </c>
      <c r="AQ196" s="37" t="s">
        <v>1857</v>
      </c>
      <c r="AR196" s="37" t="s">
        <v>1858</v>
      </c>
      <c r="AS196" s="37" t="s">
        <v>1859</v>
      </c>
    </row>
    <row r="197" spans="3:45" x14ac:dyDescent="0.25">
      <c r="C197" s="46" t="str">
        <f>VLOOKUP(O197,'mã đối tượng'!$C:$F,4,0)</f>
        <v>N</v>
      </c>
      <c r="D197" s="30" t="s">
        <v>950</v>
      </c>
      <c r="E197" s="30" t="s">
        <v>24</v>
      </c>
      <c r="F197" s="57">
        <v>45891</v>
      </c>
      <c r="G197" s="57">
        <v>45891</v>
      </c>
      <c r="H197" s="3">
        <v>9105837534</v>
      </c>
      <c r="I197" s="57">
        <v>45891</v>
      </c>
      <c r="J197" s="46" t="s">
        <v>7888</v>
      </c>
      <c r="K197" s="58"/>
      <c r="L197" s="42" t="s">
        <v>25</v>
      </c>
      <c r="M197" s="46" t="str">
        <f>IFERROR(INDEX('Data (2)'!$H$2:$H$1733,MATCH(H197,'Data (2)'!$C$2:$C$1733,0),1),"")</f>
        <v>00014518</v>
      </c>
      <c r="N197" s="57">
        <v>45891</v>
      </c>
      <c r="O197" s="56" t="s">
        <v>1651</v>
      </c>
      <c r="S197" s="40" t="str">
        <f>IFERROR(INDEX('Sheet1 (2)'!$H$2:$H$900,MATCH(O197,'Sheet1 (2)'!$F$2:$F$900,0),1),"")</f>
        <v>WM+ DNI 19/5 Cách Mạng Tháng 8</v>
      </c>
      <c r="V197" s="40" t="s">
        <v>6631</v>
      </c>
      <c r="AB197" s="30"/>
      <c r="AC197" s="30"/>
      <c r="AE197" s="2">
        <v>1</v>
      </c>
      <c r="AG197" s="2">
        <v>73431</v>
      </c>
      <c r="AH197" s="45">
        <f t="shared" si="6"/>
        <v>73431</v>
      </c>
      <c r="AL197" s="35">
        <v>8</v>
      </c>
      <c r="AN197" s="33">
        <f t="shared" si="7"/>
        <v>5874.4800000000005</v>
      </c>
      <c r="AO197" s="36" t="s">
        <v>1856</v>
      </c>
      <c r="AQ197" s="37" t="s">
        <v>1857</v>
      </c>
      <c r="AR197" s="37" t="s">
        <v>1858</v>
      </c>
      <c r="AS197" s="37" t="s">
        <v>1859</v>
      </c>
    </row>
    <row r="198" spans="3:45" x14ac:dyDescent="0.25">
      <c r="C198" s="46" t="str">
        <f>VLOOKUP(O198,'mã đối tượng'!$C:$F,4,0)</f>
        <v>N</v>
      </c>
      <c r="D198" s="30" t="s">
        <v>950</v>
      </c>
      <c r="E198" s="30" t="s">
        <v>24</v>
      </c>
      <c r="F198" s="57">
        <v>45891</v>
      </c>
      <c r="G198" s="57">
        <v>45891</v>
      </c>
      <c r="H198" s="3">
        <v>9105837536</v>
      </c>
      <c r="I198" s="57">
        <v>45891</v>
      </c>
      <c r="J198" s="46" t="s">
        <v>7889</v>
      </c>
      <c r="K198" s="58"/>
      <c r="L198" s="42" t="s">
        <v>25</v>
      </c>
      <c r="M198" s="46" t="str">
        <f>IFERROR(INDEX('Data (2)'!$H$2:$H$1733,MATCH(H198,'Data (2)'!$C$2:$C$1733,0),1),"")</f>
        <v>00134182</v>
      </c>
      <c r="N198" s="57">
        <v>45891</v>
      </c>
      <c r="O198" s="56" t="s">
        <v>1534</v>
      </c>
      <c r="S198" s="40" t="str">
        <f>IFERROR(INDEX('Sheet1 (2)'!$H$2:$H$900,MATCH(O198,'Sheet1 (2)'!$F$2:$F$900,0),1),"")</f>
        <v>WM+HCM 01.04 Chung cư Pegasuite</v>
      </c>
      <c r="V198" s="40" t="s">
        <v>6576</v>
      </c>
      <c r="AB198" s="30"/>
      <c r="AC198" s="30"/>
      <c r="AE198" s="2">
        <v>1</v>
      </c>
      <c r="AG198" s="2">
        <v>50182</v>
      </c>
      <c r="AH198" s="45">
        <f t="shared" si="6"/>
        <v>50182</v>
      </c>
      <c r="AL198" s="35">
        <v>8</v>
      </c>
      <c r="AN198" s="33">
        <f t="shared" si="7"/>
        <v>4014.56</v>
      </c>
      <c r="AO198" s="36" t="s">
        <v>1856</v>
      </c>
      <c r="AQ198" s="37" t="s">
        <v>1857</v>
      </c>
      <c r="AR198" s="37" t="s">
        <v>1858</v>
      </c>
      <c r="AS198" s="37" t="s">
        <v>1859</v>
      </c>
    </row>
    <row r="199" spans="3:45" x14ac:dyDescent="0.25">
      <c r="C199" s="46" t="str">
        <f>VLOOKUP(O199,'mã đối tượng'!$C:$F,4,0)</f>
        <v>N</v>
      </c>
      <c r="D199" s="30" t="s">
        <v>950</v>
      </c>
      <c r="E199" s="30" t="s">
        <v>24</v>
      </c>
      <c r="F199" s="57">
        <v>45891</v>
      </c>
      <c r="G199" s="57">
        <v>45891</v>
      </c>
      <c r="H199" s="3">
        <v>9105837536</v>
      </c>
      <c r="I199" s="57">
        <v>45891</v>
      </c>
      <c r="J199" s="46" t="s">
        <v>7890</v>
      </c>
      <c r="K199" s="58"/>
      <c r="L199" s="42" t="s">
        <v>25</v>
      </c>
      <c r="M199" s="46" t="str">
        <f>IFERROR(INDEX('Data (2)'!$H$2:$H$1733,MATCH(H199,'Data (2)'!$C$2:$C$1733,0),1),"")</f>
        <v>00134182</v>
      </c>
      <c r="N199" s="57">
        <v>45891</v>
      </c>
      <c r="O199" s="56" t="s">
        <v>1534</v>
      </c>
      <c r="S199" s="40" t="str">
        <f>IFERROR(INDEX('Sheet1 (2)'!$H$2:$H$900,MATCH(O199,'Sheet1 (2)'!$F$2:$F$900,0),1),"")</f>
        <v>WM+HCM 01.04 Chung cư Pegasuite</v>
      </c>
      <c r="V199" s="40" t="s">
        <v>6576</v>
      </c>
      <c r="AB199" s="30"/>
      <c r="AC199" s="30"/>
      <c r="AE199" s="2">
        <v>1</v>
      </c>
      <c r="AG199" s="2">
        <v>111606</v>
      </c>
      <c r="AH199" s="45">
        <f t="shared" si="6"/>
        <v>111606</v>
      </c>
      <c r="AL199" s="35">
        <v>8</v>
      </c>
      <c r="AN199" s="33">
        <f t="shared" si="7"/>
        <v>8928.48</v>
      </c>
      <c r="AO199" s="36" t="s">
        <v>1856</v>
      </c>
      <c r="AQ199" s="37" t="s">
        <v>1857</v>
      </c>
      <c r="AR199" s="37" t="s">
        <v>1858</v>
      </c>
      <c r="AS199" s="37" t="s">
        <v>1859</v>
      </c>
    </row>
    <row r="200" spans="3:45" x14ac:dyDescent="0.25">
      <c r="C200" s="46" t="str">
        <f>VLOOKUP(O200,'mã đối tượng'!$C:$F,4,0)</f>
        <v>N</v>
      </c>
      <c r="D200" s="30" t="s">
        <v>950</v>
      </c>
      <c r="E200" s="30" t="s">
        <v>24</v>
      </c>
      <c r="F200" s="57">
        <v>45891</v>
      </c>
      <c r="G200" s="57">
        <v>45891</v>
      </c>
      <c r="H200" s="3">
        <v>9105837536</v>
      </c>
      <c r="I200" s="57">
        <v>45891</v>
      </c>
      <c r="J200" s="46" t="s">
        <v>7891</v>
      </c>
      <c r="K200" s="58"/>
      <c r="L200" s="42" t="s">
        <v>25</v>
      </c>
      <c r="M200" s="46" t="str">
        <f>IFERROR(INDEX('Data (2)'!$H$2:$H$1733,MATCH(H200,'Data (2)'!$C$2:$C$1733,0),1),"")</f>
        <v>00134182</v>
      </c>
      <c r="N200" s="57">
        <v>45891</v>
      </c>
      <c r="O200" s="56" t="s">
        <v>1534</v>
      </c>
      <c r="S200" s="40" t="str">
        <f>IFERROR(INDEX('Sheet1 (2)'!$H$2:$H$900,MATCH(O200,'Sheet1 (2)'!$F$2:$F$900,0),1),"")</f>
        <v>WM+HCM 01.04 Chung cư Pegasuite</v>
      </c>
      <c r="V200" s="40" t="s">
        <v>6576</v>
      </c>
      <c r="AB200" s="30"/>
      <c r="AC200" s="30"/>
      <c r="AE200" s="2">
        <v>1</v>
      </c>
      <c r="AG200" s="2">
        <v>74250</v>
      </c>
      <c r="AH200" s="45">
        <f t="shared" si="6"/>
        <v>74250</v>
      </c>
      <c r="AL200" s="35">
        <v>8</v>
      </c>
      <c r="AN200" s="33">
        <f t="shared" si="7"/>
        <v>5940</v>
      </c>
      <c r="AO200" s="36" t="s">
        <v>1856</v>
      </c>
      <c r="AQ200" s="37" t="s">
        <v>1857</v>
      </c>
      <c r="AR200" s="37" t="s">
        <v>1858</v>
      </c>
      <c r="AS200" s="37" t="s">
        <v>1859</v>
      </c>
    </row>
    <row r="201" spans="3:45" x14ac:dyDescent="0.25">
      <c r="C201" s="46" t="str">
        <f>VLOOKUP(O201,'mã đối tượng'!$C:$F,4,0)</f>
        <v>N</v>
      </c>
      <c r="D201" s="30" t="s">
        <v>950</v>
      </c>
      <c r="E201" s="30" t="s">
        <v>24</v>
      </c>
      <c r="F201" s="57">
        <v>45891</v>
      </c>
      <c r="G201" s="57">
        <v>45891</v>
      </c>
      <c r="H201" s="3">
        <v>9105837536</v>
      </c>
      <c r="I201" s="57">
        <v>45891</v>
      </c>
      <c r="J201" s="46" t="s">
        <v>7892</v>
      </c>
      <c r="K201" s="58"/>
      <c r="L201" s="42" t="s">
        <v>25</v>
      </c>
      <c r="M201" s="46" t="str">
        <f>IFERROR(INDEX('Data (2)'!$H$2:$H$1733,MATCH(H201,'Data (2)'!$C$2:$C$1733,0),1),"")</f>
        <v>00134182</v>
      </c>
      <c r="N201" s="57">
        <v>45891</v>
      </c>
      <c r="O201" s="56" t="s">
        <v>1534</v>
      </c>
      <c r="S201" s="40" t="str">
        <f>IFERROR(INDEX('Sheet1 (2)'!$H$2:$H$900,MATCH(O201,'Sheet1 (2)'!$F$2:$F$900,0),1),"")</f>
        <v>WM+HCM 01.04 Chung cư Pegasuite</v>
      </c>
      <c r="V201" s="40" t="s">
        <v>6576</v>
      </c>
      <c r="AB201" s="30"/>
      <c r="AC201" s="30"/>
      <c r="AE201" s="2">
        <v>1</v>
      </c>
      <c r="AG201" s="2">
        <v>111058</v>
      </c>
      <c r="AH201" s="45">
        <f t="shared" si="6"/>
        <v>111058</v>
      </c>
      <c r="AL201" s="35">
        <v>8</v>
      </c>
      <c r="AN201" s="33">
        <f t="shared" si="7"/>
        <v>8884.64</v>
      </c>
      <c r="AO201" s="36" t="s">
        <v>1856</v>
      </c>
      <c r="AQ201" s="37" t="s">
        <v>1857</v>
      </c>
      <c r="AR201" s="37" t="s">
        <v>1858</v>
      </c>
      <c r="AS201" s="37" t="s">
        <v>1859</v>
      </c>
    </row>
    <row r="202" spans="3:45" x14ac:dyDescent="0.25">
      <c r="C202" s="46" t="str">
        <f>VLOOKUP(O202,'mã đối tượng'!$C:$F,4,0)</f>
        <v>N</v>
      </c>
      <c r="D202" s="30" t="s">
        <v>950</v>
      </c>
      <c r="E202" s="30" t="s">
        <v>24</v>
      </c>
      <c r="F202" s="57">
        <v>45891</v>
      </c>
      <c r="G202" s="57">
        <v>45891</v>
      </c>
      <c r="H202" s="3">
        <v>9105837536</v>
      </c>
      <c r="I202" s="57">
        <v>45891</v>
      </c>
      <c r="J202" s="46" t="s">
        <v>7893</v>
      </c>
      <c r="K202" s="58"/>
      <c r="L202" s="42" t="s">
        <v>25</v>
      </c>
      <c r="M202" s="46" t="str">
        <f>IFERROR(INDEX('Data (2)'!$H$2:$H$1733,MATCH(H202,'Data (2)'!$C$2:$C$1733,0),1),"")</f>
        <v>00134182</v>
      </c>
      <c r="N202" s="57">
        <v>45891</v>
      </c>
      <c r="O202" s="56" t="s">
        <v>1534</v>
      </c>
      <c r="S202" s="40" t="str">
        <f>IFERROR(INDEX('Sheet1 (2)'!$H$2:$H$900,MATCH(O202,'Sheet1 (2)'!$F$2:$F$900,0),1),"")</f>
        <v>WM+HCM 01.04 Chung cư Pegasuite</v>
      </c>
      <c r="V202" s="40" t="s">
        <v>6576</v>
      </c>
      <c r="AB202" s="30"/>
      <c r="AC202" s="30"/>
      <c r="AE202" s="2">
        <v>2</v>
      </c>
      <c r="AG202" s="2">
        <v>46000</v>
      </c>
      <c r="AH202" s="45">
        <f t="shared" si="6"/>
        <v>92000</v>
      </c>
      <c r="AL202" s="35">
        <v>8</v>
      </c>
      <c r="AN202" s="33">
        <f t="shared" si="7"/>
        <v>7360</v>
      </c>
      <c r="AO202" s="36" t="s">
        <v>1856</v>
      </c>
      <c r="AQ202" s="37" t="s">
        <v>1857</v>
      </c>
      <c r="AR202" s="37" t="s">
        <v>1858</v>
      </c>
      <c r="AS202" s="37" t="s">
        <v>1859</v>
      </c>
    </row>
    <row r="203" spans="3:45" x14ac:dyDescent="0.25">
      <c r="C203" s="46" t="str">
        <f>VLOOKUP(O203,'mã đối tượng'!$C:$F,4,0)</f>
        <v>N</v>
      </c>
      <c r="D203" s="30" t="s">
        <v>950</v>
      </c>
      <c r="E203" s="30" t="s">
        <v>24</v>
      </c>
      <c r="F203" s="57">
        <v>45891</v>
      </c>
      <c r="G203" s="57">
        <v>45891</v>
      </c>
      <c r="H203" s="3">
        <v>9105837618</v>
      </c>
      <c r="I203" s="57">
        <v>45891</v>
      </c>
      <c r="J203" s="46" t="s">
        <v>7894</v>
      </c>
      <c r="K203" s="58"/>
      <c r="L203" s="42" t="s">
        <v>25</v>
      </c>
      <c r="M203" s="46" t="str">
        <f>IFERROR(INDEX('Data (2)'!$H$2:$H$1733,MATCH(H203,'Data (2)'!$C$2:$C$1733,0),1),"")</f>
        <v>00003799</v>
      </c>
      <c r="N203" s="57">
        <v>45891</v>
      </c>
      <c r="O203" s="56" t="s">
        <v>1556</v>
      </c>
      <c r="S203" s="40" t="str">
        <f>IFERROR(INDEX('Sheet1 (2)'!$H$2:$H$900,MATCH(O203,'Sheet1 (2)'!$F$2:$F$900,0),1),"")</f>
        <v>WM+ NTN 95 Trường Chinh</v>
      </c>
      <c r="V203" s="40" t="s">
        <v>6999</v>
      </c>
      <c r="AB203" s="30"/>
      <c r="AC203" s="30"/>
      <c r="AE203" s="2">
        <v>2</v>
      </c>
      <c r="AG203" s="2">
        <v>50400</v>
      </c>
      <c r="AH203" s="45">
        <f t="shared" si="6"/>
        <v>100800</v>
      </c>
      <c r="AL203" s="35">
        <v>8</v>
      </c>
      <c r="AN203" s="33">
        <f t="shared" si="7"/>
        <v>8064</v>
      </c>
      <c r="AO203" s="36" t="s">
        <v>1856</v>
      </c>
      <c r="AQ203" s="37" t="s">
        <v>1857</v>
      </c>
      <c r="AR203" s="37" t="s">
        <v>1858</v>
      </c>
      <c r="AS203" s="37" t="s">
        <v>1859</v>
      </c>
    </row>
    <row r="204" spans="3:45" x14ac:dyDescent="0.25">
      <c r="C204" s="46" t="str">
        <f>VLOOKUP(O204,'mã đối tượng'!$C:$F,4,0)</f>
        <v>B</v>
      </c>
      <c r="D204" s="30" t="s">
        <v>950</v>
      </c>
      <c r="E204" s="30" t="s">
        <v>24</v>
      </c>
      <c r="F204" s="57">
        <v>45891</v>
      </c>
      <c r="G204" s="57">
        <v>45891</v>
      </c>
      <c r="H204" s="3">
        <v>9105837592</v>
      </c>
      <c r="I204" s="57">
        <v>45891</v>
      </c>
      <c r="J204" s="46" t="s">
        <v>7895</v>
      </c>
      <c r="K204" s="58"/>
      <c r="L204" s="42" t="s">
        <v>25</v>
      </c>
      <c r="M204" s="46" t="str">
        <f>IFERROR(INDEX('Data (2)'!$H$2:$H$1733,MATCH(H204,'Data (2)'!$C$2:$C$1733,0),1),"")</f>
        <v>00410167</v>
      </c>
      <c r="N204" s="57">
        <v>45891</v>
      </c>
      <c r="O204" s="56" t="s">
        <v>1548</v>
      </c>
      <c r="S204" s="40" t="str">
        <f>IFERROR(INDEX('Sheet1 (2)'!$H$2:$H$900,MATCH(O204,'Sheet1 (2)'!$F$2:$F$900,0),1),"")</f>
        <v>WM HNI Trương Định</v>
      </c>
      <c r="V204" s="40" t="s">
        <v>3972</v>
      </c>
      <c r="AB204" s="30"/>
      <c r="AC204" s="30"/>
      <c r="AE204" s="2">
        <v>1</v>
      </c>
      <c r="AG204" s="2">
        <v>46000</v>
      </c>
      <c r="AH204" s="45">
        <f t="shared" si="6"/>
        <v>46000</v>
      </c>
      <c r="AL204" s="35">
        <v>8</v>
      </c>
      <c r="AN204" s="33">
        <f t="shared" si="7"/>
        <v>3680</v>
      </c>
      <c r="AO204" s="36" t="s">
        <v>1856</v>
      </c>
      <c r="AQ204" s="37" t="s">
        <v>1857</v>
      </c>
      <c r="AR204" s="37" t="s">
        <v>1858</v>
      </c>
      <c r="AS204" s="37" t="s">
        <v>1859</v>
      </c>
    </row>
    <row r="205" spans="3:45" x14ac:dyDescent="0.25">
      <c r="C205" s="46" t="str">
        <f>VLOOKUP(O205,'mã đối tượng'!$C:$F,4,0)</f>
        <v>B</v>
      </c>
      <c r="D205" s="30" t="s">
        <v>950</v>
      </c>
      <c r="E205" s="30" t="s">
        <v>24</v>
      </c>
      <c r="F205" s="57">
        <v>45891</v>
      </c>
      <c r="G205" s="57">
        <v>45891</v>
      </c>
      <c r="H205" s="3">
        <v>9105837622</v>
      </c>
      <c r="I205" s="57">
        <v>45891</v>
      </c>
      <c r="J205" s="46" t="s">
        <v>7896</v>
      </c>
      <c r="K205" s="58"/>
      <c r="L205" s="42" t="s">
        <v>25</v>
      </c>
      <c r="M205" s="46" t="str">
        <f>IFERROR(INDEX('Data (2)'!$H$2:$H$1733,MATCH(H205,'Data (2)'!$C$2:$C$1733,0),1),"")</f>
        <v>00410175</v>
      </c>
      <c r="N205" s="57">
        <v>45891</v>
      </c>
      <c r="O205" s="56" t="s">
        <v>1548</v>
      </c>
      <c r="S205" s="40" t="str">
        <f>IFERROR(INDEX('Sheet1 (2)'!$H$2:$H$900,MATCH(O205,'Sheet1 (2)'!$F$2:$F$900,0),1),"")</f>
        <v>WM HNI Trương Định</v>
      </c>
      <c r="V205" s="40" t="s">
        <v>3972</v>
      </c>
      <c r="AB205" s="30"/>
      <c r="AC205" s="30"/>
      <c r="AE205" s="2">
        <v>1</v>
      </c>
      <c r="AG205" s="2">
        <v>50182</v>
      </c>
      <c r="AH205" s="45">
        <f t="shared" si="6"/>
        <v>50182</v>
      </c>
      <c r="AL205" s="35">
        <v>8</v>
      </c>
      <c r="AN205" s="33">
        <f t="shared" si="7"/>
        <v>4014.56</v>
      </c>
      <c r="AO205" s="36" t="s">
        <v>1856</v>
      </c>
      <c r="AQ205" s="37" t="s">
        <v>1857</v>
      </c>
      <c r="AR205" s="37" t="s">
        <v>1858</v>
      </c>
      <c r="AS205" s="37" t="s">
        <v>1859</v>
      </c>
    </row>
    <row r="206" spans="3:45" x14ac:dyDescent="0.25">
      <c r="C206" s="46" t="str">
        <f>VLOOKUP(O206,'mã đối tượng'!$C:$F,4,0)</f>
        <v>B</v>
      </c>
      <c r="D206" s="30" t="s">
        <v>950</v>
      </c>
      <c r="E206" s="30" t="s">
        <v>24</v>
      </c>
      <c r="F206" s="57">
        <v>45891</v>
      </c>
      <c r="G206" s="57">
        <v>45891</v>
      </c>
      <c r="H206" s="3">
        <v>9105837611</v>
      </c>
      <c r="I206" s="57">
        <v>45891</v>
      </c>
      <c r="J206" s="46" t="s">
        <v>7897</v>
      </c>
      <c r="K206" s="58"/>
      <c r="L206" s="42" t="s">
        <v>25</v>
      </c>
      <c r="M206" s="46" t="str">
        <f>IFERROR(INDEX('Data (2)'!$H$2:$H$1733,MATCH(H206,'Data (2)'!$C$2:$C$1733,0),1),"")</f>
        <v>00012334</v>
      </c>
      <c r="N206" s="57">
        <v>45891</v>
      </c>
      <c r="O206" s="56" t="s">
        <v>1554</v>
      </c>
      <c r="S206" s="40" t="str">
        <f>IFERROR(INDEX('Sheet1 (2)'!$H$2:$H$900,MATCH(O206,'Sheet1 (2)'!$F$2:$F$900,0),1),"")</f>
        <v>WM+ HDG 108 Vũ Hựu</v>
      </c>
      <c r="V206" s="40" t="s">
        <v>5705</v>
      </c>
      <c r="AB206" s="30"/>
      <c r="AC206" s="30"/>
      <c r="AE206" s="2">
        <v>3</v>
      </c>
      <c r="AG206" s="2">
        <v>111058</v>
      </c>
      <c r="AH206" s="45">
        <f t="shared" si="6"/>
        <v>333174</v>
      </c>
      <c r="AL206" s="35">
        <v>8</v>
      </c>
      <c r="AN206" s="33">
        <f t="shared" si="7"/>
        <v>26653.920000000002</v>
      </c>
      <c r="AO206" s="36" t="s">
        <v>1856</v>
      </c>
      <c r="AQ206" s="37" t="s">
        <v>1857</v>
      </c>
      <c r="AR206" s="37" t="s">
        <v>1858</v>
      </c>
      <c r="AS206" s="37" t="s">
        <v>1859</v>
      </c>
    </row>
    <row r="207" spans="3:45" x14ac:dyDescent="0.25">
      <c r="C207" s="46" t="str">
        <f>VLOOKUP(O207,'mã đối tượng'!$C:$F,4,0)</f>
        <v>B</v>
      </c>
      <c r="D207" s="30" t="s">
        <v>950</v>
      </c>
      <c r="E207" s="30" t="s">
        <v>24</v>
      </c>
      <c r="F207" s="57">
        <v>45891</v>
      </c>
      <c r="G207" s="57">
        <v>45891</v>
      </c>
      <c r="H207" s="3">
        <v>9105837612</v>
      </c>
      <c r="I207" s="57">
        <v>45891</v>
      </c>
      <c r="J207" s="46" t="s">
        <v>7898</v>
      </c>
      <c r="K207" s="58"/>
      <c r="L207" s="42" t="s">
        <v>25</v>
      </c>
      <c r="M207" s="46" t="str">
        <f>IFERROR(INDEX('Data (2)'!$H$2:$H$1733,MATCH(H207,'Data (2)'!$C$2:$C$1733,0),1),"")</f>
        <v>00028121</v>
      </c>
      <c r="N207" s="57">
        <v>45891</v>
      </c>
      <c r="O207" s="56" t="s">
        <v>1559</v>
      </c>
      <c r="S207" s="40" t="str">
        <f>IFERROR(INDEX('Sheet1 (2)'!$H$2:$H$900,MATCH(O207,'Sheet1 (2)'!$F$2:$F$900,0),1),"")</f>
        <v>WM+ THA 12 Phạm Bành</v>
      </c>
      <c r="V207" s="40" t="s">
        <v>6527</v>
      </c>
      <c r="AB207" s="30"/>
      <c r="AC207" s="30"/>
      <c r="AE207" s="2">
        <v>2</v>
      </c>
      <c r="AG207" s="2">
        <v>111058</v>
      </c>
      <c r="AH207" s="45">
        <f t="shared" si="6"/>
        <v>222116</v>
      </c>
      <c r="AL207" s="35">
        <v>8</v>
      </c>
      <c r="AN207" s="33">
        <f t="shared" si="7"/>
        <v>17769.28</v>
      </c>
      <c r="AO207" s="36" t="s">
        <v>1856</v>
      </c>
      <c r="AQ207" s="37" t="s">
        <v>1857</v>
      </c>
      <c r="AR207" s="37" t="s">
        <v>1858</v>
      </c>
      <c r="AS207" s="37" t="s">
        <v>1859</v>
      </c>
    </row>
    <row r="208" spans="3:45" x14ac:dyDescent="0.25">
      <c r="C208" s="46" t="str">
        <f>VLOOKUP(O208,'mã đối tượng'!$C:$F,4,0)</f>
        <v>B</v>
      </c>
      <c r="D208" s="30" t="s">
        <v>950</v>
      </c>
      <c r="E208" s="30" t="s">
        <v>24</v>
      </c>
      <c r="F208" s="57">
        <v>45891</v>
      </c>
      <c r="G208" s="57">
        <v>45891</v>
      </c>
      <c r="H208" s="3">
        <v>9105837626</v>
      </c>
      <c r="I208" s="57">
        <v>45891</v>
      </c>
      <c r="J208" s="46" t="s">
        <v>7899</v>
      </c>
      <c r="K208" s="58"/>
      <c r="L208" s="42" t="s">
        <v>25</v>
      </c>
      <c r="M208" s="46" t="str">
        <f>IFERROR(INDEX('Data (2)'!$H$2:$H$1733,MATCH(H208,'Data (2)'!$C$2:$C$1733,0),1),"")</f>
        <v>00410177</v>
      </c>
      <c r="N208" s="57">
        <v>45891</v>
      </c>
      <c r="O208" s="56" t="s">
        <v>1548</v>
      </c>
      <c r="S208" s="40" t="str">
        <f>IFERROR(INDEX('Sheet1 (2)'!$H$2:$H$900,MATCH(O208,'Sheet1 (2)'!$F$2:$F$900,0),1),"")</f>
        <v>WM HNI Trương Định</v>
      </c>
      <c r="V208" s="40" t="s">
        <v>3972</v>
      </c>
      <c r="AB208" s="30"/>
      <c r="AC208" s="30"/>
      <c r="AE208" s="2">
        <v>3</v>
      </c>
      <c r="AG208" s="2">
        <v>111058</v>
      </c>
      <c r="AH208" s="45">
        <f t="shared" si="6"/>
        <v>333174</v>
      </c>
      <c r="AL208" s="35">
        <v>8</v>
      </c>
      <c r="AN208" s="33">
        <f t="shared" si="7"/>
        <v>26653.920000000002</v>
      </c>
      <c r="AO208" s="36" t="s">
        <v>1856</v>
      </c>
      <c r="AQ208" s="37" t="s">
        <v>1857</v>
      </c>
      <c r="AR208" s="37" t="s">
        <v>1858</v>
      </c>
      <c r="AS208" s="37" t="s">
        <v>1859</v>
      </c>
    </row>
    <row r="209" spans="3:45" x14ac:dyDescent="0.25">
      <c r="C209" s="46" t="str">
        <f>VLOOKUP(O209,'mã đối tượng'!$C:$F,4,0)</f>
        <v>B</v>
      </c>
      <c r="D209" s="30" t="s">
        <v>950</v>
      </c>
      <c r="E209" s="30" t="s">
        <v>24</v>
      </c>
      <c r="F209" s="57">
        <v>45891</v>
      </c>
      <c r="G209" s="57">
        <v>45891</v>
      </c>
      <c r="H209" s="3">
        <v>9105837656</v>
      </c>
      <c r="I209" s="57">
        <v>45891</v>
      </c>
      <c r="J209" s="46" t="s">
        <v>7900</v>
      </c>
      <c r="K209" s="58"/>
      <c r="L209" s="42" t="s">
        <v>25</v>
      </c>
      <c r="M209" s="46" t="str">
        <f>IFERROR(INDEX('Data (2)'!$H$2:$H$1733,MATCH(H209,'Data (2)'!$C$2:$C$1733,0),1),"")</f>
        <v>00410191</v>
      </c>
      <c r="N209" s="57">
        <v>45891</v>
      </c>
      <c r="O209" s="56" t="s">
        <v>1548</v>
      </c>
      <c r="S209" s="40" t="str">
        <f>IFERROR(INDEX('Sheet1 (2)'!$H$2:$H$900,MATCH(O209,'Sheet1 (2)'!$F$2:$F$900,0),1),"")</f>
        <v>WM HNI Trương Định</v>
      </c>
      <c r="V209" s="40" t="s">
        <v>3972</v>
      </c>
      <c r="AB209" s="30"/>
      <c r="AC209" s="30"/>
      <c r="AE209" s="2">
        <v>1</v>
      </c>
      <c r="AG209" s="2">
        <v>111058</v>
      </c>
      <c r="AH209" s="45">
        <f t="shared" si="6"/>
        <v>111058</v>
      </c>
      <c r="AL209" s="35">
        <v>8</v>
      </c>
      <c r="AN209" s="33">
        <f t="shared" si="7"/>
        <v>8884.64</v>
      </c>
      <c r="AO209" s="36" t="s">
        <v>1856</v>
      </c>
      <c r="AQ209" s="37" t="s">
        <v>1857</v>
      </c>
      <c r="AR209" s="37" t="s">
        <v>1858</v>
      </c>
      <c r="AS209" s="37" t="s">
        <v>1859</v>
      </c>
    </row>
    <row r="210" spans="3:45" x14ac:dyDescent="0.25">
      <c r="C210" s="46" t="str">
        <f>VLOOKUP(O210,'mã đối tượng'!$C:$F,4,0)</f>
        <v>N</v>
      </c>
      <c r="D210" s="30" t="s">
        <v>950</v>
      </c>
      <c r="E210" s="30" t="s">
        <v>24</v>
      </c>
      <c r="F210" s="57">
        <v>45891</v>
      </c>
      <c r="G210" s="57">
        <v>45891</v>
      </c>
      <c r="H210" s="3">
        <v>9105837700</v>
      </c>
      <c r="I210" s="57">
        <v>45891</v>
      </c>
      <c r="J210" s="46" t="s">
        <v>7901</v>
      </c>
      <c r="K210" s="58"/>
      <c r="L210" s="42" t="s">
        <v>25</v>
      </c>
      <c r="M210" s="46" t="str">
        <f>IFERROR(INDEX('Data (2)'!$H$2:$H$1733,MATCH(H210,'Data (2)'!$C$2:$C$1733,0),1),"")</f>
        <v>00134195</v>
      </c>
      <c r="N210" s="57">
        <v>45891</v>
      </c>
      <c r="O210" s="56" t="s">
        <v>1534</v>
      </c>
      <c r="S210" s="40" t="str">
        <f>IFERROR(INDEX('Sheet1 (2)'!$H$2:$H$900,MATCH(O210,'Sheet1 (2)'!$F$2:$F$900,0),1),"")</f>
        <v>WM+HCM 01.04 Chung cư Pegasuite</v>
      </c>
      <c r="V210" s="40" t="s">
        <v>6576</v>
      </c>
      <c r="AB210" s="30"/>
      <c r="AC210" s="30"/>
      <c r="AE210" s="2">
        <v>1</v>
      </c>
      <c r="AG210" s="2">
        <v>70950</v>
      </c>
      <c r="AH210" s="45">
        <f t="shared" si="6"/>
        <v>70950</v>
      </c>
      <c r="AL210" s="35">
        <v>8</v>
      </c>
      <c r="AN210" s="33">
        <f t="shared" si="7"/>
        <v>5676</v>
      </c>
      <c r="AO210" s="36" t="s">
        <v>1856</v>
      </c>
      <c r="AQ210" s="37" t="s">
        <v>1857</v>
      </c>
      <c r="AR210" s="37" t="s">
        <v>1858</v>
      </c>
      <c r="AS210" s="37" t="s">
        <v>1859</v>
      </c>
    </row>
    <row r="211" spans="3:45" x14ac:dyDescent="0.25">
      <c r="C211" s="46" t="str">
        <f>VLOOKUP(O211,'mã đối tượng'!$C:$F,4,0)</f>
        <v>N</v>
      </c>
      <c r="D211" s="30" t="s">
        <v>950</v>
      </c>
      <c r="E211" s="30" t="s">
        <v>24</v>
      </c>
      <c r="F211" s="57">
        <v>45891</v>
      </c>
      <c r="G211" s="57">
        <v>45891</v>
      </c>
      <c r="H211" s="3">
        <v>9105837700</v>
      </c>
      <c r="I211" s="57">
        <v>45891</v>
      </c>
      <c r="J211" s="46" t="s">
        <v>7902</v>
      </c>
      <c r="K211" s="58"/>
      <c r="L211" s="42" t="s">
        <v>25</v>
      </c>
      <c r="M211" s="46" t="str">
        <f>IFERROR(INDEX('Data (2)'!$H$2:$H$1733,MATCH(H211,'Data (2)'!$C$2:$C$1733,0),1),"")</f>
        <v>00134195</v>
      </c>
      <c r="N211" s="57">
        <v>45891</v>
      </c>
      <c r="O211" s="56" t="s">
        <v>1534</v>
      </c>
      <c r="S211" s="40" t="str">
        <f>IFERROR(INDEX('Sheet1 (2)'!$H$2:$H$900,MATCH(O211,'Sheet1 (2)'!$F$2:$F$900,0),1),"")</f>
        <v>WM+HCM 01.04 Chung cư Pegasuite</v>
      </c>
      <c r="V211" s="40" t="s">
        <v>6576</v>
      </c>
      <c r="AB211" s="30"/>
      <c r="AC211" s="30"/>
      <c r="AE211" s="2">
        <v>2</v>
      </c>
      <c r="AG211" s="2">
        <v>111058</v>
      </c>
      <c r="AH211" s="45">
        <f t="shared" si="6"/>
        <v>222116</v>
      </c>
      <c r="AL211" s="35">
        <v>8</v>
      </c>
      <c r="AN211" s="33">
        <f t="shared" si="7"/>
        <v>17769.28</v>
      </c>
      <c r="AO211" s="36" t="s">
        <v>1856</v>
      </c>
      <c r="AQ211" s="37" t="s">
        <v>1857</v>
      </c>
      <c r="AR211" s="37" t="s">
        <v>1858</v>
      </c>
      <c r="AS211" s="37" t="s">
        <v>1859</v>
      </c>
    </row>
    <row r="212" spans="3:45" x14ac:dyDescent="0.25">
      <c r="C212" s="46" t="str">
        <f>VLOOKUP(O212,'mã đối tượng'!$C:$F,4,0)</f>
        <v>N</v>
      </c>
      <c r="D212" s="30" t="s">
        <v>950</v>
      </c>
      <c r="E212" s="30" t="s">
        <v>24</v>
      </c>
      <c r="F212" s="57">
        <v>45891</v>
      </c>
      <c r="G212" s="57">
        <v>45891</v>
      </c>
      <c r="H212" s="3">
        <v>9105837700</v>
      </c>
      <c r="I212" s="57">
        <v>45891</v>
      </c>
      <c r="J212" s="46" t="s">
        <v>7903</v>
      </c>
      <c r="K212" s="58"/>
      <c r="L212" s="42" t="s">
        <v>25</v>
      </c>
      <c r="M212" s="46" t="str">
        <f>IFERROR(INDEX('Data (2)'!$H$2:$H$1733,MATCH(H212,'Data (2)'!$C$2:$C$1733,0),1),"")</f>
        <v>00134195</v>
      </c>
      <c r="N212" s="57">
        <v>45891</v>
      </c>
      <c r="O212" s="56" t="s">
        <v>1534</v>
      </c>
      <c r="S212" s="40" t="str">
        <f>IFERROR(INDEX('Sheet1 (2)'!$H$2:$H$900,MATCH(O212,'Sheet1 (2)'!$F$2:$F$900,0),1),"")</f>
        <v>WM+HCM 01.04 Chung cư Pegasuite</v>
      </c>
      <c r="V212" s="40" t="s">
        <v>6576</v>
      </c>
      <c r="AB212" s="30"/>
      <c r="AC212" s="30"/>
      <c r="AE212" s="2">
        <v>2</v>
      </c>
      <c r="AG212" s="2">
        <v>74250</v>
      </c>
      <c r="AH212" s="45">
        <f t="shared" si="6"/>
        <v>148500</v>
      </c>
      <c r="AL212" s="35">
        <v>8</v>
      </c>
      <c r="AN212" s="33">
        <f t="shared" si="7"/>
        <v>11880</v>
      </c>
      <c r="AO212" s="36" t="s">
        <v>1856</v>
      </c>
      <c r="AQ212" s="37" t="s">
        <v>1857</v>
      </c>
      <c r="AR212" s="37" t="s">
        <v>1858</v>
      </c>
      <c r="AS212" s="37" t="s">
        <v>1859</v>
      </c>
    </row>
    <row r="213" spans="3:45" x14ac:dyDescent="0.25">
      <c r="C213" s="46" t="str">
        <f>VLOOKUP(O213,'mã đối tượng'!$C:$F,4,0)</f>
        <v>B</v>
      </c>
      <c r="D213" s="30" t="s">
        <v>950</v>
      </c>
      <c r="E213" s="30" t="s">
        <v>24</v>
      </c>
      <c r="F213" s="57">
        <v>45891</v>
      </c>
      <c r="G213" s="57">
        <v>45891</v>
      </c>
      <c r="H213" s="3">
        <v>9105837666</v>
      </c>
      <c r="I213" s="57">
        <v>45891</v>
      </c>
      <c r="J213" s="46" t="s">
        <v>7904</v>
      </c>
      <c r="K213" s="58"/>
      <c r="L213" s="42" t="s">
        <v>25</v>
      </c>
      <c r="M213" s="46" t="str">
        <f>IFERROR(INDEX('Data (2)'!$H$2:$H$1733,MATCH(H213,'Data (2)'!$C$2:$C$1733,0),1),"")</f>
        <v>00012631</v>
      </c>
      <c r="N213" s="57">
        <v>45891</v>
      </c>
      <c r="O213" s="56" t="s">
        <v>1550</v>
      </c>
      <c r="S213" s="40" t="str">
        <f>IFERROR(INDEX('Sheet1 (2)'!$H$2:$H$900,MATCH(O213,'Sheet1 (2)'!$F$2:$F$900,0),1),"")</f>
        <v>WM+ HTH 259 Trần Phú</v>
      </c>
      <c r="V213" s="40" t="s">
        <v>3037</v>
      </c>
      <c r="AB213" s="30"/>
      <c r="AC213" s="30"/>
      <c r="AE213" s="2">
        <v>1</v>
      </c>
      <c r="AG213" s="2">
        <v>111058</v>
      </c>
      <c r="AH213" s="45">
        <f t="shared" si="6"/>
        <v>111058</v>
      </c>
      <c r="AL213" s="35">
        <v>8</v>
      </c>
      <c r="AN213" s="33">
        <f t="shared" si="7"/>
        <v>8884.64</v>
      </c>
      <c r="AO213" s="36" t="s">
        <v>1856</v>
      </c>
      <c r="AQ213" s="37" t="s">
        <v>1857</v>
      </c>
      <c r="AR213" s="37" t="s">
        <v>1858</v>
      </c>
      <c r="AS213" s="37" t="s">
        <v>1859</v>
      </c>
    </row>
    <row r="214" spans="3:45" x14ac:dyDescent="0.25">
      <c r="C214" s="46" t="str">
        <f>VLOOKUP(O214,'mã đối tượng'!$C:$F,4,0)</f>
        <v>B</v>
      </c>
      <c r="D214" s="30" t="s">
        <v>950</v>
      </c>
      <c r="E214" s="30" t="s">
        <v>24</v>
      </c>
      <c r="F214" s="57">
        <v>45891</v>
      </c>
      <c r="G214" s="57">
        <v>45891</v>
      </c>
      <c r="H214" s="3">
        <v>9105837740</v>
      </c>
      <c r="I214" s="57">
        <v>45891</v>
      </c>
      <c r="J214" s="46" t="s">
        <v>7905</v>
      </c>
      <c r="K214" s="58"/>
      <c r="L214" s="42" t="s">
        <v>25</v>
      </c>
      <c r="M214" s="46" t="str">
        <f>IFERROR(INDEX('Data (2)'!$H$2:$H$1733,MATCH(H214,'Data (2)'!$C$2:$C$1733,0),1),"")</f>
        <v>00410224</v>
      </c>
      <c r="N214" s="57">
        <v>45891</v>
      </c>
      <c r="O214" s="56" t="s">
        <v>1548</v>
      </c>
      <c r="S214" s="40" t="str">
        <f>IFERROR(INDEX('Sheet1 (2)'!$H$2:$H$900,MATCH(O214,'Sheet1 (2)'!$F$2:$F$900,0),1),"")</f>
        <v>WM HNI Trương Định</v>
      </c>
      <c r="V214" s="40" t="s">
        <v>3972</v>
      </c>
      <c r="AB214" s="30"/>
      <c r="AC214" s="30"/>
      <c r="AE214" s="2">
        <v>5</v>
      </c>
      <c r="AG214" s="2">
        <v>111058</v>
      </c>
      <c r="AH214" s="45">
        <f t="shared" si="6"/>
        <v>555290</v>
      </c>
      <c r="AL214" s="35">
        <v>8</v>
      </c>
      <c r="AN214" s="33">
        <f t="shared" si="7"/>
        <v>44423.200000000004</v>
      </c>
      <c r="AO214" s="36" t="s">
        <v>1856</v>
      </c>
      <c r="AQ214" s="37" t="s">
        <v>1857</v>
      </c>
      <c r="AR214" s="37" t="s">
        <v>1858</v>
      </c>
      <c r="AS214" s="37" t="s">
        <v>1859</v>
      </c>
    </row>
    <row r="215" spans="3:45" x14ac:dyDescent="0.25">
      <c r="C215" s="46" t="str">
        <f>VLOOKUP(O215,'mã đối tượng'!$C:$F,4,0)</f>
        <v>B</v>
      </c>
      <c r="D215" s="30" t="s">
        <v>950</v>
      </c>
      <c r="E215" s="30" t="s">
        <v>24</v>
      </c>
      <c r="F215" s="57">
        <v>45891</v>
      </c>
      <c r="G215" s="57">
        <v>45891</v>
      </c>
      <c r="H215" s="3">
        <v>9105837740</v>
      </c>
      <c r="I215" s="57">
        <v>45891</v>
      </c>
      <c r="J215" s="46" t="s">
        <v>7906</v>
      </c>
      <c r="K215" s="58"/>
      <c r="L215" s="42" t="s">
        <v>25</v>
      </c>
      <c r="M215" s="46" t="str">
        <f>IFERROR(INDEX('Data (2)'!$H$2:$H$1733,MATCH(H215,'Data (2)'!$C$2:$C$1733,0),1),"")</f>
        <v>00410224</v>
      </c>
      <c r="N215" s="57">
        <v>45891</v>
      </c>
      <c r="O215" s="56" t="s">
        <v>1548</v>
      </c>
      <c r="S215" s="40" t="str">
        <f>IFERROR(INDEX('Sheet1 (2)'!$H$2:$H$900,MATCH(O215,'Sheet1 (2)'!$F$2:$F$900,0),1),"")</f>
        <v>WM HNI Trương Định</v>
      </c>
      <c r="V215" s="40" t="s">
        <v>3972</v>
      </c>
      <c r="AB215" s="30"/>
      <c r="AC215" s="30"/>
      <c r="AE215" s="2">
        <v>5</v>
      </c>
      <c r="AG215" s="2">
        <v>73431</v>
      </c>
      <c r="AH215" s="45">
        <f t="shared" si="6"/>
        <v>367155</v>
      </c>
      <c r="AL215" s="35">
        <v>8</v>
      </c>
      <c r="AN215" s="33">
        <f t="shared" si="7"/>
        <v>29372.400000000001</v>
      </c>
      <c r="AO215" s="36" t="s">
        <v>1856</v>
      </c>
      <c r="AQ215" s="37" t="s">
        <v>1857</v>
      </c>
      <c r="AR215" s="37" t="s">
        <v>1858</v>
      </c>
      <c r="AS215" s="37" t="s">
        <v>1859</v>
      </c>
    </row>
    <row r="216" spans="3:45" x14ac:dyDescent="0.25">
      <c r="C216" s="46" t="str">
        <f>VLOOKUP(O216,'mã đối tượng'!$C:$F,4,0)</f>
        <v>B</v>
      </c>
      <c r="D216" s="30" t="s">
        <v>950</v>
      </c>
      <c r="E216" s="30" t="s">
        <v>24</v>
      </c>
      <c r="F216" s="57">
        <v>45891</v>
      </c>
      <c r="G216" s="57">
        <v>45891</v>
      </c>
      <c r="H216" s="3">
        <v>9105837770</v>
      </c>
      <c r="I216" s="57">
        <v>45891</v>
      </c>
      <c r="J216" s="46" t="s">
        <v>7907</v>
      </c>
      <c r="K216" s="58"/>
      <c r="L216" s="42" t="s">
        <v>25</v>
      </c>
      <c r="M216" s="46" t="str">
        <f>IFERROR(INDEX('Data (2)'!$H$2:$H$1733,MATCH(H216,'Data (2)'!$C$2:$C$1733,0),1),"")</f>
        <v>00410240</v>
      </c>
      <c r="N216" s="57">
        <v>45891</v>
      </c>
      <c r="O216" s="56" t="s">
        <v>1548</v>
      </c>
      <c r="S216" s="40" t="str">
        <f>IFERROR(INDEX('Sheet1 (2)'!$H$2:$H$900,MATCH(O216,'Sheet1 (2)'!$F$2:$F$900,0),1),"")</f>
        <v>WM HNI Trương Định</v>
      </c>
      <c r="V216" s="40" t="s">
        <v>3972</v>
      </c>
      <c r="AB216" s="30"/>
      <c r="AC216" s="30"/>
      <c r="AE216" s="2">
        <v>2</v>
      </c>
      <c r="AG216" s="2">
        <v>74250</v>
      </c>
      <c r="AH216" s="45">
        <f t="shared" si="6"/>
        <v>148500</v>
      </c>
      <c r="AL216" s="35">
        <v>8</v>
      </c>
      <c r="AN216" s="33">
        <f t="shared" si="7"/>
        <v>11880</v>
      </c>
      <c r="AO216" s="36" t="s">
        <v>1856</v>
      </c>
      <c r="AQ216" s="37" t="s">
        <v>1857</v>
      </c>
      <c r="AR216" s="37" t="s">
        <v>1858</v>
      </c>
      <c r="AS216" s="37" t="s">
        <v>1859</v>
      </c>
    </row>
    <row r="217" spans="3:45" x14ac:dyDescent="0.25">
      <c r="C217" s="46" t="str">
        <f>VLOOKUP(O217,'mã đối tượng'!$C:$F,4,0)</f>
        <v>B</v>
      </c>
      <c r="D217" s="30" t="s">
        <v>950</v>
      </c>
      <c r="E217" s="30" t="s">
        <v>24</v>
      </c>
      <c r="F217" s="57">
        <v>45891</v>
      </c>
      <c r="G217" s="57">
        <v>45891</v>
      </c>
      <c r="H217" s="3">
        <v>9105837770</v>
      </c>
      <c r="I217" s="57">
        <v>45891</v>
      </c>
      <c r="J217" s="46" t="s">
        <v>7908</v>
      </c>
      <c r="K217" s="58"/>
      <c r="L217" s="42" t="s">
        <v>25</v>
      </c>
      <c r="M217" s="46" t="str">
        <f>IFERROR(INDEX('Data (2)'!$H$2:$H$1733,MATCH(H217,'Data (2)'!$C$2:$C$1733,0),1),"")</f>
        <v>00410240</v>
      </c>
      <c r="N217" s="57">
        <v>45891</v>
      </c>
      <c r="O217" s="56" t="s">
        <v>1548</v>
      </c>
      <c r="S217" s="40" t="str">
        <f>IFERROR(INDEX('Sheet1 (2)'!$H$2:$H$900,MATCH(O217,'Sheet1 (2)'!$F$2:$F$900,0),1),"")</f>
        <v>WM HNI Trương Định</v>
      </c>
      <c r="V217" s="40" t="s">
        <v>3972</v>
      </c>
      <c r="AB217" s="30"/>
      <c r="AC217" s="30"/>
      <c r="AE217" s="2">
        <v>3</v>
      </c>
      <c r="AG217" s="2">
        <v>46000</v>
      </c>
      <c r="AH217" s="45">
        <f t="shared" si="6"/>
        <v>138000</v>
      </c>
      <c r="AL217" s="35">
        <v>8</v>
      </c>
      <c r="AN217" s="33">
        <f t="shared" si="7"/>
        <v>11040</v>
      </c>
      <c r="AO217" s="36" t="s">
        <v>1856</v>
      </c>
      <c r="AQ217" s="37" t="s">
        <v>1857</v>
      </c>
      <c r="AR217" s="37" t="s">
        <v>1858</v>
      </c>
      <c r="AS217" s="37" t="s">
        <v>1859</v>
      </c>
    </row>
    <row r="218" spans="3:45" x14ac:dyDescent="0.25">
      <c r="C218" s="46" t="str">
        <f>VLOOKUP(O218,'mã đối tượng'!$C:$F,4,0)</f>
        <v>B</v>
      </c>
      <c r="D218" s="30" t="s">
        <v>950</v>
      </c>
      <c r="E218" s="30" t="s">
        <v>24</v>
      </c>
      <c r="F218" s="57">
        <v>45891</v>
      </c>
      <c r="G218" s="57">
        <v>45891</v>
      </c>
      <c r="H218" s="3">
        <v>9105837714</v>
      </c>
      <c r="I218" s="57">
        <v>45891</v>
      </c>
      <c r="J218" s="46" t="s">
        <v>7909</v>
      </c>
      <c r="K218" s="58"/>
      <c r="L218" s="42" t="s">
        <v>25</v>
      </c>
      <c r="M218" s="46" t="str">
        <f>IFERROR(INDEX('Data (2)'!$H$2:$H$1733,MATCH(H218,'Data (2)'!$C$2:$C$1733,0),1),"")</f>
        <v>00410216</v>
      </c>
      <c r="N218" s="57">
        <v>45891</v>
      </c>
      <c r="O218" s="56" t="s">
        <v>1548</v>
      </c>
      <c r="S218" s="40" t="str">
        <f>IFERROR(INDEX('Sheet1 (2)'!$H$2:$H$900,MATCH(O218,'Sheet1 (2)'!$F$2:$F$900,0),1),"")</f>
        <v>WM HNI Trương Định</v>
      </c>
      <c r="V218" s="40" t="s">
        <v>3972</v>
      </c>
      <c r="AB218" s="30"/>
      <c r="AC218" s="30"/>
      <c r="AE218" s="2">
        <v>1</v>
      </c>
      <c r="AG218" s="2">
        <v>111058</v>
      </c>
      <c r="AH218" s="45">
        <f t="shared" si="6"/>
        <v>111058</v>
      </c>
      <c r="AL218" s="35">
        <v>8</v>
      </c>
      <c r="AN218" s="33">
        <f t="shared" si="7"/>
        <v>8884.64</v>
      </c>
      <c r="AO218" s="36" t="s">
        <v>1856</v>
      </c>
      <c r="AQ218" s="37" t="s">
        <v>1857</v>
      </c>
      <c r="AR218" s="37" t="s">
        <v>1858</v>
      </c>
      <c r="AS218" s="37" t="s">
        <v>1859</v>
      </c>
    </row>
    <row r="219" spans="3:45" x14ac:dyDescent="0.25">
      <c r="C219" s="46" t="str">
        <f>VLOOKUP(O219,'mã đối tượng'!$C:$F,4,0)</f>
        <v>B</v>
      </c>
      <c r="D219" s="30" t="s">
        <v>950</v>
      </c>
      <c r="E219" s="30" t="s">
        <v>24</v>
      </c>
      <c r="F219" s="57">
        <v>45891</v>
      </c>
      <c r="G219" s="57">
        <v>45891</v>
      </c>
      <c r="H219" s="3">
        <v>9105837714</v>
      </c>
      <c r="I219" s="57">
        <v>45891</v>
      </c>
      <c r="J219" s="46" t="s">
        <v>7910</v>
      </c>
      <c r="K219" s="58"/>
      <c r="L219" s="42" t="s">
        <v>25</v>
      </c>
      <c r="M219" s="46" t="str">
        <f>IFERROR(INDEX('Data (2)'!$H$2:$H$1733,MATCH(H219,'Data (2)'!$C$2:$C$1733,0),1),"")</f>
        <v>00410216</v>
      </c>
      <c r="N219" s="57">
        <v>45891</v>
      </c>
      <c r="O219" s="56" t="s">
        <v>1548</v>
      </c>
      <c r="S219" s="40" t="str">
        <f>IFERROR(INDEX('Sheet1 (2)'!$H$2:$H$900,MATCH(O219,'Sheet1 (2)'!$F$2:$F$900,0),1),"")</f>
        <v>WM HNI Trương Định</v>
      </c>
      <c r="V219" s="40" t="s">
        <v>3972</v>
      </c>
      <c r="AB219" s="30"/>
      <c r="AC219" s="30"/>
      <c r="AE219" s="2">
        <v>5</v>
      </c>
      <c r="AG219" s="2">
        <v>46000</v>
      </c>
      <c r="AH219" s="45">
        <f t="shared" si="6"/>
        <v>230000</v>
      </c>
      <c r="AL219" s="35">
        <v>8</v>
      </c>
      <c r="AN219" s="33">
        <f t="shared" si="7"/>
        <v>18400</v>
      </c>
      <c r="AO219" s="36" t="s">
        <v>1856</v>
      </c>
      <c r="AQ219" s="37" t="s">
        <v>1857</v>
      </c>
      <c r="AR219" s="37" t="s">
        <v>1858</v>
      </c>
      <c r="AS219" s="37" t="s">
        <v>1859</v>
      </c>
    </row>
    <row r="220" spans="3:45" x14ac:dyDescent="0.25">
      <c r="C220" s="46" t="str">
        <f>VLOOKUP(O220,'mã đối tượng'!$C:$F,4,0)</f>
        <v>B</v>
      </c>
      <c r="D220" s="30" t="s">
        <v>950</v>
      </c>
      <c r="E220" s="30" t="s">
        <v>24</v>
      </c>
      <c r="F220" s="57">
        <v>45891</v>
      </c>
      <c r="G220" s="57">
        <v>45891</v>
      </c>
      <c r="H220" s="3">
        <v>9105837726</v>
      </c>
      <c r="I220" s="57">
        <v>45891</v>
      </c>
      <c r="J220" s="46" t="s">
        <v>7911</v>
      </c>
      <c r="K220" s="58"/>
      <c r="L220" s="42" t="s">
        <v>25</v>
      </c>
      <c r="M220" s="46" t="str">
        <f>IFERROR(INDEX('Data (2)'!$H$2:$H$1733,MATCH(H220,'Data (2)'!$C$2:$C$1733,0),1),"")</f>
        <v>00025107</v>
      </c>
      <c r="N220" s="57">
        <v>45891</v>
      </c>
      <c r="O220" s="56" t="s">
        <v>1570</v>
      </c>
      <c r="S220" s="40" t="str">
        <f>IFERROR(INDEX('Sheet1 (2)'!$H$2:$H$900,MATCH(O220,'Sheet1 (2)'!$F$2:$F$900,0),1),"")</f>
        <v>WM+ HYN 9 Nguyễn Thiện Thuật</v>
      </c>
      <c r="V220" s="40" t="s">
        <v>1080</v>
      </c>
      <c r="AB220" s="30"/>
      <c r="AC220" s="30"/>
      <c r="AE220" s="2">
        <v>1</v>
      </c>
      <c r="AG220" s="2">
        <v>111058</v>
      </c>
      <c r="AH220" s="45">
        <f t="shared" si="6"/>
        <v>111058</v>
      </c>
      <c r="AL220" s="35">
        <v>8</v>
      </c>
      <c r="AN220" s="33">
        <f t="shared" si="7"/>
        <v>8884.64</v>
      </c>
      <c r="AO220" s="36" t="s">
        <v>1856</v>
      </c>
      <c r="AQ220" s="37" t="s">
        <v>1857</v>
      </c>
      <c r="AR220" s="37" t="s">
        <v>1858</v>
      </c>
      <c r="AS220" s="37" t="s">
        <v>1859</v>
      </c>
    </row>
    <row r="221" spans="3:45" x14ac:dyDescent="0.25">
      <c r="C221" s="46" t="str">
        <f>VLOOKUP(O221,'mã đối tượng'!$C:$F,4,0)</f>
        <v>B</v>
      </c>
      <c r="D221" s="30" t="s">
        <v>950</v>
      </c>
      <c r="E221" s="30" t="s">
        <v>24</v>
      </c>
      <c r="F221" s="57">
        <v>45891</v>
      </c>
      <c r="G221" s="57">
        <v>45891</v>
      </c>
      <c r="H221" s="3">
        <v>9105837841</v>
      </c>
      <c r="I221" s="57">
        <v>45891</v>
      </c>
      <c r="J221" s="46" t="s">
        <v>7912</v>
      </c>
      <c r="K221" s="58"/>
      <c r="L221" s="42" t="s">
        <v>25</v>
      </c>
      <c r="M221" s="46" t="str">
        <f>IFERROR(INDEX('Data (2)'!$H$2:$H$1733,MATCH(H221,'Data (2)'!$C$2:$C$1733,0),1),"")</f>
        <v>00025109</v>
      </c>
      <c r="N221" s="57">
        <v>45891</v>
      </c>
      <c r="O221" s="56" t="s">
        <v>1570</v>
      </c>
      <c r="S221" s="40" t="str">
        <f>IFERROR(INDEX('Sheet1 (2)'!$H$2:$H$900,MATCH(O221,'Sheet1 (2)'!$F$2:$F$900,0),1),"")</f>
        <v>WM+ HYN 9 Nguyễn Thiện Thuật</v>
      </c>
      <c r="V221" s="40" t="s">
        <v>1080</v>
      </c>
      <c r="AB221" s="30"/>
      <c r="AC221" s="30"/>
      <c r="AE221" s="2">
        <v>3</v>
      </c>
      <c r="AG221" s="2">
        <v>111058</v>
      </c>
      <c r="AH221" s="45">
        <f t="shared" si="6"/>
        <v>333174</v>
      </c>
      <c r="AL221" s="35">
        <v>8</v>
      </c>
      <c r="AN221" s="33">
        <f t="shared" si="7"/>
        <v>26653.920000000002</v>
      </c>
      <c r="AO221" s="36" t="s">
        <v>1856</v>
      </c>
      <c r="AQ221" s="37" t="s">
        <v>1857</v>
      </c>
      <c r="AR221" s="37" t="s">
        <v>1858</v>
      </c>
      <c r="AS221" s="37" t="s">
        <v>1859</v>
      </c>
    </row>
    <row r="222" spans="3:45" x14ac:dyDescent="0.25">
      <c r="C222" s="46" t="str">
        <f>VLOOKUP(O222,'mã đối tượng'!$C:$F,4,0)</f>
        <v>B</v>
      </c>
      <c r="D222" s="30" t="s">
        <v>950</v>
      </c>
      <c r="E222" s="30" t="s">
        <v>24</v>
      </c>
      <c r="F222" s="57">
        <v>45891</v>
      </c>
      <c r="G222" s="57">
        <v>45891</v>
      </c>
      <c r="H222" s="3">
        <v>9105837874</v>
      </c>
      <c r="I222" s="57">
        <v>45891</v>
      </c>
      <c r="J222" s="46" t="s">
        <v>7913</v>
      </c>
      <c r="K222" s="58"/>
      <c r="L222" s="42" t="s">
        <v>25</v>
      </c>
      <c r="M222" s="46" t="str">
        <f>IFERROR(INDEX('Data (2)'!$H$2:$H$1733,MATCH(H222,'Data (2)'!$C$2:$C$1733,0),1),"")</f>
        <v>00410274</v>
      </c>
      <c r="N222" s="57">
        <v>45891</v>
      </c>
      <c r="O222" s="56" t="s">
        <v>1548</v>
      </c>
      <c r="S222" s="40" t="str">
        <f>IFERROR(INDEX('Sheet1 (2)'!$H$2:$H$900,MATCH(O222,'Sheet1 (2)'!$F$2:$F$900,0),1),"")</f>
        <v>WM HNI Trương Định</v>
      </c>
      <c r="V222" s="40" t="s">
        <v>3972</v>
      </c>
      <c r="AB222" s="30"/>
      <c r="AC222" s="30"/>
      <c r="AE222" s="2">
        <v>3</v>
      </c>
      <c r="AG222" s="2">
        <v>111058</v>
      </c>
      <c r="AH222" s="45">
        <f t="shared" si="6"/>
        <v>333174</v>
      </c>
      <c r="AL222" s="35">
        <v>8</v>
      </c>
      <c r="AN222" s="33">
        <f t="shared" si="7"/>
        <v>26653.920000000002</v>
      </c>
      <c r="AO222" s="36" t="s">
        <v>1856</v>
      </c>
      <c r="AQ222" s="37" t="s">
        <v>1857</v>
      </c>
      <c r="AR222" s="37" t="s">
        <v>1858</v>
      </c>
      <c r="AS222" s="37" t="s">
        <v>1859</v>
      </c>
    </row>
    <row r="223" spans="3:45" x14ac:dyDescent="0.25">
      <c r="C223" s="46" t="str">
        <f>VLOOKUP(O223,'mã đối tượng'!$C:$F,4,0)</f>
        <v>B</v>
      </c>
      <c r="D223" s="30" t="s">
        <v>950</v>
      </c>
      <c r="E223" s="30" t="s">
        <v>24</v>
      </c>
      <c r="F223" s="57">
        <v>45891</v>
      </c>
      <c r="G223" s="57">
        <v>45891</v>
      </c>
      <c r="H223" s="3">
        <v>9105837874</v>
      </c>
      <c r="I223" s="57">
        <v>45891</v>
      </c>
      <c r="J223" s="46" t="s">
        <v>7914</v>
      </c>
      <c r="K223" s="58"/>
      <c r="L223" s="42" t="s">
        <v>25</v>
      </c>
      <c r="M223" s="46" t="str">
        <f>IFERROR(INDEX('Data (2)'!$H$2:$H$1733,MATCH(H223,'Data (2)'!$C$2:$C$1733,0),1),"")</f>
        <v>00410274</v>
      </c>
      <c r="N223" s="57">
        <v>45891</v>
      </c>
      <c r="O223" s="56" t="s">
        <v>1548</v>
      </c>
      <c r="S223" s="40" t="str">
        <f>IFERROR(INDEX('Sheet1 (2)'!$H$2:$H$900,MATCH(O223,'Sheet1 (2)'!$F$2:$F$900,0),1),"")</f>
        <v>WM HNI Trương Định</v>
      </c>
      <c r="V223" s="40" t="s">
        <v>3972</v>
      </c>
      <c r="AB223" s="30"/>
      <c r="AC223" s="30"/>
      <c r="AE223" s="2">
        <v>1</v>
      </c>
      <c r="AG223" s="2">
        <v>50182</v>
      </c>
      <c r="AH223" s="45">
        <f t="shared" si="6"/>
        <v>50182</v>
      </c>
      <c r="AL223" s="35">
        <v>8</v>
      </c>
      <c r="AN223" s="33">
        <f t="shared" si="7"/>
        <v>4014.56</v>
      </c>
      <c r="AO223" s="36" t="s">
        <v>1856</v>
      </c>
      <c r="AQ223" s="37" t="s">
        <v>1857</v>
      </c>
      <c r="AR223" s="37" t="s">
        <v>1858</v>
      </c>
      <c r="AS223" s="37" t="s">
        <v>1859</v>
      </c>
    </row>
    <row r="224" spans="3:45" x14ac:dyDescent="0.25">
      <c r="C224" s="46" t="str">
        <f>VLOOKUP(O224,'mã đối tượng'!$C:$F,4,0)</f>
        <v>B</v>
      </c>
      <c r="D224" s="30" t="s">
        <v>950</v>
      </c>
      <c r="E224" s="30" t="s">
        <v>24</v>
      </c>
      <c r="F224" s="57">
        <v>45891</v>
      </c>
      <c r="G224" s="57">
        <v>45891</v>
      </c>
      <c r="H224" s="3">
        <v>9105837897</v>
      </c>
      <c r="I224" s="57">
        <v>45891</v>
      </c>
      <c r="J224" s="46" t="s">
        <v>7915</v>
      </c>
      <c r="K224" s="58"/>
      <c r="L224" s="42" t="s">
        <v>25</v>
      </c>
      <c r="M224" s="46" t="str">
        <f>IFERROR(INDEX('Data (2)'!$H$2:$H$1733,MATCH(H224,'Data (2)'!$C$2:$C$1733,0),1),"")</f>
        <v>00410279</v>
      </c>
      <c r="N224" s="57">
        <v>45891</v>
      </c>
      <c r="O224" s="56" t="s">
        <v>1548</v>
      </c>
      <c r="S224" s="40" t="str">
        <f>IFERROR(INDEX('Sheet1 (2)'!$H$2:$H$900,MATCH(O224,'Sheet1 (2)'!$F$2:$F$900,0),1),"")</f>
        <v>WM HNI Trương Định</v>
      </c>
      <c r="V224" s="40" t="s">
        <v>3972</v>
      </c>
      <c r="AB224" s="30"/>
      <c r="AC224" s="30"/>
      <c r="AE224" s="2">
        <v>2</v>
      </c>
      <c r="AG224" s="2">
        <v>111058</v>
      </c>
      <c r="AH224" s="45">
        <f t="shared" si="6"/>
        <v>222116</v>
      </c>
      <c r="AL224" s="35">
        <v>8</v>
      </c>
      <c r="AN224" s="33">
        <f t="shared" si="7"/>
        <v>17769.28</v>
      </c>
      <c r="AO224" s="36" t="s">
        <v>1856</v>
      </c>
      <c r="AQ224" s="37" t="s">
        <v>1857</v>
      </c>
      <c r="AR224" s="37" t="s">
        <v>1858</v>
      </c>
      <c r="AS224" s="37" t="s">
        <v>1859</v>
      </c>
    </row>
    <row r="225" spans="3:45" x14ac:dyDescent="0.25">
      <c r="C225" s="46" t="str">
        <f>VLOOKUP(O225,'mã đối tượng'!$C:$F,4,0)</f>
        <v>B</v>
      </c>
      <c r="D225" s="30" t="s">
        <v>950</v>
      </c>
      <c r="E225" s="30" t="s">
        <v>24</v>
      </c>
      <c r="F225" s="57">
        <v>45891</v>
      </c>
      <c r="G225" s="57">
        <v>45891</v>
      </c>
      <c r="H225" s="3">
        <v>9105837895</v>
      </c>
      <c r="I225" s="57">
        <v>45891</v>
      </c>
      <c r="J225" s="46" t="s">
        <v>7916</v>
      </c>
      <c r="K225" s="58"/>
      <c r="L225" s="42" t="s">
        <v>25</v>
      </c>
      <c r="M225" s="46" t="str">
        <f>IFERROR(INDEX('Data (2)'!$H$2:$H$1733,MATCH(H225,'Data (2)'!$C$2:$C$1733,0),1),"")</f>
        <v>00039802</v>
      </c>
      <c r="N225" s="57">
        <v>45891</v>
      </c>
      <c r="O225" s="56" t="s">
        <v>1527</v>
      </c>
      <c r="S225" s="40" t="str">
        <f>IFERROR(INDEX('Sheet1 (2)'!$H$2:$H$900,MATCH(O225,'Sheet1 (2)'!$F$2:$F$900,0),1),"")</f>
        <v>WM+ QNH Cửa Tràng, Tiền An</v>
      </c>
      <c r="V225" s="40" t="s">
        <v>6532</v>
      </c>
      <c r="AB225" s="30"/>
      <c r="AC225" s="30"/>
      <c r="AE225" s="2">
        <v>1</v>
      </c>
      <c r="AG225" s="2">
        <v>70950</v>
      </c>
      <c r="AH225" s="45">
        <f t="shared" si="6"/>
        <v>70950</v>
      </c>
      <c r="AL225" s="35">
        <v>8</v>
      </c>
      <c r="AN225" s="33">
        <f t="shared" si="7"/>
        <v>5676</v>
      </c>
      <c r="AO225" s="36" t="s">
        <v>1856</v>
      </c>
      <c r="AQ225" s="37" t="s">
        <v>1857</v>
      </c>
      <c r="AR225" s="37" t="s">
        <v>1858</v>
      </c>
      <c r="AS225" s="37" t="s">
        <v>1859</v>
      </c>
    </row>
    <row r="226" spans="3:45" x14ac:dyDescent="0.25">
      <c r="C226" s="46" t="str">
        <f>VLOOKUP(O226,'mã đối tượng'!$C:$F,4,0)</f>
        <v>B</v>
      </c>
      <c r="D226" s="30" t="s">
        <v>950</v>
      </c>
      <c r="E226" s="30" t="s">
        <v>24</v>
      </c>
      <c r="F226" s="57">
        <v>45891</v>
      </c>
      <c r="G226" s="57">
        <v>45891</v>
      </c>
      <c r="H226" s="3">
        <v>9105837919</v>
      </c>
      <c r="I226" s="57">
        <v>45891</v>
      </c>
      <c r="J226" s="46" t="s">
        <v>7917</v>
      </c>
      <c r="K226" s="58"/>
      <c r="L226" s="42" t="s">
        <v>25</v>
      </c>
      <c r="M226" s="46" t="str">
        <f>IFERROR(INDEX('Data (2)'!$H$2:$H$1733,MATCH(H226,'Data (2)'!$C$2:$C$1733,0),1),"")</f>
        <v>00410288</v>
      </c>
      <c r="N226" s="57">
        <v>45891</v>
      </c>
      <c r="O226" s="56" t="s">
        <v>1548</v>
      </c>
      <c r="S226" s="40" t="str">
        <f>IFERROR(INDEX('Sheet1 (2)'!$H$2:$H$900,MATCH(O226,'Sheet1 (2)'!$F$2:$F$900,0),1),"")</f>
        <v>WM HNI Trương Định</v>
      </c>
      <c r="V226" s="40" t="s">
        <v>3972</v>
      </c>
      <c r="AB226" s="30"/>
      <c r="AC226" s="30"/>
      <c r="AE226" s="2">
        <v>1</v>
      </c>
      <c r="AG226" s="2">
        <v>111058</v>
      </c>
      <c r="AH226" s="45">
        <f t="shared" si="6"/>
        <v>111058</v>
      </c>
      <c r="AL226" s="35">
        <v>8</v>
      </c>
      <c r="AN226" s="33">
        <f t="shared" si="7"/>
        <v>8884.64</v>
      </c>
      <c r="AO226" s="36" t="s">
        <v>1856</v>
      </c>
      <c r="AQ226" s="37" t="s">
        <v>1857</v>
      </c>
      <c r="AR226" s="37" t="s">
        <v>1858</v>
      </c>
      <c r="AS226" s="37" t="s">
        <v>1859</v>
      </c>
    </row>
    <row r="227" spans="3:45" x14ac:dyDescent="0.25">
      <c r="C227" s="46" t="str">
        <f>VLOOKUP(O227,'mã đối tượng'!$C:$F,4,0)</f>
        <v>B</v>
      </c>
      <c r="D227" s="30" t="s">
        <v>950</v>
      </c>
      <c r="E227" s="30" t="s">
        <v>24</v>
      </c>
      <c r="F227" s="57">
        <v>45891</v>
      </c>
      <c r="G227" s="57">
        <v>45891</v>
      </c>
      <c r="H227" s="3">
        <v>9105837919</v>
      </c>
      <c r="I227" s="57">
        <v>45891</v>
      </c>
      <c r="J227" s="46" t="s">
        <v>7918</v>
      </c>
      <c r="K227" s="58"/>
      <c r="L227" s="42" t="s">
        <v>25</v>
      </c>
      <c r="M227" s="46" t="str">
        <f>IFERROR(INDEX('Data (2)'!$H$2:$H$1733,MATCH(H227,'Data (2)'!$C$2:$C$1733,0),1),"")</f>
        <v>00410288</v>
      </c>
      <c r="N227" s="57">
        <v>45891</v>
      </c>
      <c r="O227" s="56" t="s">
        <v>1548</v>
      </c>
      <c r="S227" s="40" t="str">
        <f>IFERROR(INDEX('Sheet1 (2)'!$H$2:$H$900,MATCH(O227,'Sheet1 (2)'!$F$2:$F$900,0),1),"")</f>
        <v>WM HNI Trương Định</v>
      </c>
      <c r="V227" s="40" t="s">
        <v>3972</v>
      </c>
      <c r="AB227" s="30"/>
      <c r="AC227" s="30"/>
      <c r="AE227" s="2">
        <v>3</v>
      </c>
      <c r="AG227" s="2">
        <v>55595</v>
      </c>
      <c r="AH227" s="45">
        <f t="shared" si="6"/>
        <v>166785</v>
      </c>
      <c r="AL227" s="35">
        <v>8</v>
      </c>
      <c r="AN227" s="33">
        <f t="shared" si="7"/>
        <v>13342.800000000001</v>
      </c>
      <c r="AO227" s="36" t="s">
        <v>1856</v>
      </c>
      <c r="AQ227" s="37" t="s">
        <v>1857</v>
      </c>
      <c r="AR227" s="37" t="s">
        <v>1858</v>
      </c>
      <c r="AS227" s="37" t="s">
        <v>1859</v>
      </c>
    </row>
    <row r="228" spans="3:45" x14ac:dyDescent="0.25">
      <c r="C228" s="46" t="str">
        <f>VLOOKUP(O228,'mã đối tượng'!$C:$F,4,0)</f>
        <v>B</v>
      </c>
      <c r="D228" s="30" t="s">
        <v>950</v>
      </c>
      <c r="E228" s="30" t="s">
        <v>24</v>
      </c>
      <c r="F228" s="57">
        <v>45891</v>
      </c>
      <c r="G228" s="57">
        <v>45891</v>
      </c>
      <c r="H228" s="3">
        <v>9105837919</v>
      </c>
      <c r="I228" s="57">
        <v>45891</v>
      </c>
      <c r="J228" s="46" t="s">
        <v>7919</v>
      </c>
      <c r="K228" s="58"/>
      <c r="L228" s="42" t="s">
        <v>25</v>
      </c>
      <c r="M228" s="46" t="str">
        <f>IFERROR(INDEX('Data (2)'!$H$2:$H$1733,MATCH(H228,'Data (2)'!$C$2:$C$1733,0),1),"")</f>
        <v>00410288</v>
      </c>
      <c r="N228" s="57">
        <v>45891</v>
      </c>
      <c r="O228" s="56" t="s">
        <v>1548</v>
      </c>
      <c r="S228" s="40" t="str">
        <f>IFERROR(INDEX('Sheet1 (2)'!$H$2:$H$900,MATCH(O228,'Sheet1 (2)'!$F$2:$F$900,0),1),"")</f>
        <v>WM HNI Trương Định</v>
      </c>
      <c r="V228" s="40" t="s">
        <v>3972</v>
      </c>
      <c r="AB228" s="30"/>
      <c r="AC228" s="30"/>
      <c r="AE228" s="2">
        <v>4</v>
      </c>
      <c r="AG228" s="2">
        <v>70950</v>
      </c>
      <c r="AH228" s="45">
        <f t="shared" si="6"/>
        <v>283800</v>
      </c>
      <c r="AL228" s="35">
        <v>8</v>
      </c>
      <c r="AN228" s="33">
        <f t="shared" si="7"/>
        <v>22704</v>
      </c>
      <c r="AO228" s="36" t="s">
        <v>1856</v>
      </c>
      <c r="AQ228" s="37" t="s">
        <v>1857</v>
      </c>
      <c r="AR228" s="37" t="s">
        <v>1858</v>
      </c>
      <c r="AS228" s="37" t="s">
        <v>1859</v>
      </c>
    </row>
    <row r="229" spans="3:45" x14ac:dyDescent="0.25">
      <c r="C229" s="46" t="str">
        <f>VLOOKUP(O229,'mã đối tượng'!$C:$F,4,0)</f>
        <v>B</v>
      </c>
      <c r="D229" s="30" t="s">
        <v>950</v>
      </c>
      <c r="E229" s="30" t="s">
        <v>24</v>
      </c>
      <c r="F229" s="57">
        <v>45891</v>
      </c>
      <c r="G229" s="57">
        <v>45891</v>
      </c>
      <c r="H229" s="3">
        <v>9105837922</v>
      </c>
      <c r="I229" s="57">
        <v>45891</v>
      </c>
      <c r="J229" s="46" t="s">
        <v>7920</v>
      </c>
      <c r="K229" s="58"/>
      <c r="L229" s="42" t="s">
        <v>25</v>
      </c>
      <c r="M229" s="46" t="str">
        <f>IFERROR(INDEX('Data (2)'!$H$2:$H$1733,MATCH(H229,'Data (2)'!$C$2:$C$1733,0),1),"")</f>
        <v>00030331</v>
      </c>
      <c r="N229" s="57">
        <v>45891</v>
      </c>
      <c r="O229" s="56" t="s">
        <v>1561</v>
      </c>
      <c r="S229" s="40" t="str">
        <f>IFERROR(INDEX('Sheet1 (2)'!$H$2:$H$900,MATCH(O229,'Sheet1 (2)'!$F$2:$F$900,0),1),"")</f>
        <v>WM+ HPG Thôn Giữa, X. Quảng Thanh</v>
      </c>
      <c r="V229" s="40" t="s">
        <v>6545</v>
      </c>
      <c r="AB229" s="30"/>
      <c r="AC229" s="30"/>
      <c r="AE229" s="2">
        <v>2</v>
      </c>
      <c r="AG229" s="2">
        <v>73431</v>
      </c>
      <c r="AH229" s="45">
        <f t="shared" si="6"/>
        <v>146862</v>
      </c>
      <c r="AL229" s="35">
        <v>8</v>
      </c>
      <c r="AN229" s="33">
        <f t="shared" si="7"/>
        <v>11748.960000000001</v>
      </c>
      <c r="AO229" s="36" t="s">
        <v>1856</v>
      </c>
      <c r="AQ229" s="37" t="s">
        <v>1857</v>
      </c>
      <c r="AR229" s="37" t="s">
        <v>1858</v>
      </c>
      <c r="AS229" s="37" t="s">
        <v>1859</v>
      </c>
    </row>
    <row r="230" spans="3:45" x14ac:dyDescent="0.25">
      <c r="C230" s="46" t="str">
        <f>VLOOKUP(O230,'mã đối tượng'!$C:$F,4,0)</f>
        <v>B</v>
      </c>
      <c r="D230" s="30" t="s">
        <v>950</v>
      </c>
      <c r="E230" s="30" t="s">
        <v>24</v>
      </c>
      <c r="F230" s="57">
        <v>45891</v>
      </c>
      <c r="G230" s="57">
        <v>45891</v>
      </c>
      <c r="H230" s="3">
        <v>9105837922</v>
      </c>
      <c r="I230" s="57">
        <v>45891</v>
      </c>
      <c r="J230" s="46" t="s">
        <v>7921</v>
      </c>
      <c r="K230" s="58"/>
      <c r="L230" s="42" t="s">
        <v>25</v>
      </c>
      <c r="M230" s="46" t="str">
        <f>IFERROR(INDEX('Data (2)'!$H$2:$H$1733,MATCH(H230,'Data (2)'!$C$2:$C$1733,0),1),"")</f>
        <v>00030331</v>
      </c>
      <c r="N230" s="57">
        <v>45891</v>
      </c>
      <c r="O230" s="56" t="s">
        <v>1561</v>
      </c>
      <c r="S230" s="40" t="str">
        <f>IFERROR(INDEX('Sheet1 (2)'!$H$2:$H$900,MATCH(O230,'Sheet1 (2)'!$F$2:$F$900,0),1),"")</f>
        <v>WM+ HPG Thôn Giữa, X. Quảng Thanh</v>
      </c>
      <c r="V230" s="40" t="s">
        <v>6545</v>
      </c>
      <c r="AB230" s="30"/>
      <c r="AC230" s="30"/>
      <c r="AE230" s="2">
        <v>5</v>
      </c>
      <c r="AG230" s="2">
        <v>46000</v>
      </c>
      <c r="AH230" s="45">
        <f t="shared" si="6"/>
        <v>230000</v>
      </c>
      <c r="AL230" s="35">
        <v>8</v>
      </c>
      <c r="AN230" s="33">
        <f t="shared" si="7"/>
        <v>18400</v>
      </c>
      <c r="AO230" s="36" t="s">
        <v>1856</v>
      </c>
      <c r="AQ230" s="37" t="s">
        <v>1857</v>
      </c>
      <c r="AR230" s="37" t="s">
        <v>1858</v>
      </c>
      <c r="AS230" s="37" t="s">
        <v>1859</v>
      </c>
    </row>
    <row r="231" spans="3:45" x14ac:dyDescent="0.25">
      <c r="C231" s="46" t="str">
        <f>VLOOKUP(O231,'mã đối tượng'!$C:$F,4,0)</f>
        <v>B</v>
      </c>
      <c r="D231" s="30" t="s">
        <v>950</v>
      </c>
      <c r="E231" s="30" t="s">
        <v>24</v>
      </c>
      <c r="F231" s="57">
        <v>45891</v>
      </c>
      <c r="G231" s="57">
        <v>45891</v>
      </c>
      <c r="H231" s="3">
        <v>9105837922</v>
      </c>
      <c r="I231" s="57">
        <v>45891</v>
      </c>
      <c r="J231" s="46" t="s">
        <v>7922</v>
      </c>
      <c r="K231" s="58"/>
      <c r="L231" s="42" t="s">
        <v>25</v>
      </c>
      <c r="M231" s="46" t="str">
        <f>IFERROR(INDEX('Data (2)'!$H$2:$H$1733,MATCH(H231,'Data (2)'!$C$2:$C$1733,0),1),"")</f>
        <v>00030331</v>
      </c>
      <c r="N231" s="57">
        <v>45891</v>
      </c>
      <c r="O231" s="56" t="s">
        <v>1561</v>
      </c>
      <c r="S231" s="40" t="str">
        <f>IFERROR(INDEX('Sheet1 (2)'!$H$2:$H$900,MATCH(O231,'Sheet1 (2)'!$F$2:$F$900,0),1),"")</f>
        <v>WM+ HPG Thôn Giữa, X. Quảng Thanh</v>
      </c>
      <c r="V231" s="40" t="s">
        <v>6545</v>
      </c>
      <c r="AB231" s="30"/>
      <c r="AC231" s="30"/>
      <c r="AE231" s="2">
        <v>5</v>
      </c>
      <c r="AG231" s="2">
        <v>50182</v>
      </c>
      <c r="AH231" s="45">
        <f t="shared" si="6"/>
        <v>250910</v>
      </c>
      <c r="AL231" s="35">
        <v>8</v>
      </c>
      <c r="AN231" s="33">
        <f t="shared" si="7"/>
        <v>20072.8</v>
      </c>
      <c r="AO231" s="36" t="s">
        <v>1856</v>
      </c>
      <c r="AQ231" s="37" t="s">
        <v>1857</v>
      </c>
      <c r="AR231" s="37" t="s">
        <v>1858</v>
      </c>
      <c r="AS231" s="37" t="s">
        <v>1859</v>
      </c>
    </row>
    <row r="232" spans="3:45" x14ac:dyDescent="0.25">
      <c r="C232" s="46" t="str">
        <f>VLOOKUP(O232,'mã đối tượng'!$C:$F,4,0)</f>
        <v>N</v>
      </c>
      <c r="D232" s="30" t="s">
        <v>950</v>
      </c>
      <c r="E232" s="30" t="s">
        <v>24</v>
      </c>
      <c r="F232" s="57">
        <v>45891</v>
      </c>
      <c r="G232" s="57">
        <v>45891</v>
      </c>
      <c r="H232" s="3">
        <v>9105837856</v>
      </c>
      <c r="I232" s="57">
        <v>45891</v>
      </c>
      <c r="J232" s="46" t="s">
        <v>7923</v>
      </c>
      <c r="K232" s="58"/>
      <c r="L232" s="42" t="s">
        <v>25</v>
      </c>
      <c r="M232" s="46" t="str">
        <f>IFERROR(INDEX('Data (2)'!$H$2:$H$1733,MATCH(H232,'Data (2)'!$C$2:$C$1733,0),1),"")</f>
        <v>00003995</v>
      </c>
      <c r="N232" s="57">
        <v>45891</v>
      </c>
      <c r="O232" s="56" t="s">
        <v>1694</v>
      </c>
      <c r="S232" s="40" t="str">
        <f>IFERROR(INDEX('Sheet1 (2)'!$H$2:$H$900,MATCH(O232,'Sheet1 (2)'!$F$2:$F$900,0),1),"")</f>
        <v>WM VCP LAN Long An</v>
      </c>
      <c r="V232" s="40" t="s">
        <v>7096</v>
      </c>
      <c r="AB232" s="30"/>
      <c r="AC232" s="30"/>
      <c r="AE232" s="2">
        <v>1</v>
      </c>
      <c r="AG232" s="2">
        <v>73431</v>
      </c>
      <c r="AH232" s="45">
        <f t="shared" si="6"/>
        <v>73431</v>
      </c>
      <c r="AL232" s="35">
        <v>8</v>
      </c>
      <c r="AN232" s="33">
        <f t="shared" si="7"/>
        <v>5874.4800000000005</v>
      </c>
      <c r="AO232" s="36" t="s">
        <v>1856</v>
      </c>
      <c r="AQ232" s="37" t="s">
        <v>1857</v>
      </c>
      <c r="AR232" s="37" t="s">
        <v>1858</v>
      </c>
      <c r="AS232" s="37" t="s">
        <v>1859</v>
      </c>
    </row>
    <row r="233" spans="3:45" x14ac:dyDescent="0.25">
      <c r="C233" s="46" t="str">
        <f>VLOOKUP(O233,'mã đối tượng'!$C:$F,4,0)</f>
        <v>N</v>
      </c>
      <c r="D233" s="30" t="s">
        <v>950</v>
      </c>
      <c r="E233" s="30" t="s">
        <v>24</v>
      </c>
      <c r="F233" s="57">
        <v>45891</v>
      </c>
      <c r="G233" s="57">
        <v>45891</v>
      </c>
      <c r="H233" s="3">
        <v>9105837856</v>
      </c>
      <c r="I233" s="57">
        <v>45891</v>
      </c>
      <c r="J233" s="46" t="s">
        <v>7924</v>
      </c>
      <c r="K233" s="58"/>
      <c r="L233" s="42" t="s">
        <v>25</v>
      </c>
      <c r="M233" s="46" t="str">
        <f>IFERROR(INDEX('Data (2)'!$H$2:$H$1733,MATCH(H233,'Data (2)'!$C$2:$C$1733,0),1),"")</f>
        <v>00003995</v>
      </c>
      <c r="N233" s="57">
        <v>45891</v>
      </c>
      <c r="O233" s="56" t="s">
        <v>1694</v>
      </c>
      <c r="S233" s="40" t="str">
        <f>IFERROR(INDEX('Sheet1 (2)'!$H$2:$H$900,MATCH(O233,'Sheet1 (2)'!$F$2:$F$900,0),1),"")</f>
        <v>WM VCP LAN Long An</v>
      </c>
      <c r="V233" s="40" t="s">
        <v>7096</v>
      </c>
      <c r="AB233" s="30"/>
      <c r="AC233" s="30"/>
      <c r="AE233" s="2">
        <v>2</v>
      </c>
      <c r="AG233" s="2">
        <v>111058</v>
      </c>
      <c r="AH233" s="45">
        <f t="shared" si="6"/>
        <v>222116</v>
      </c>
      <c r="AL233" s="35">
        <v>8</v>
      </c>
      <c r="AN233" s="33">
        <f t="shared" si="7"/>
        <v>17769.28</v>
      </c>
      <c r="AO233" s="36" t="s">
        <v>1856</v>
      </c>
      <c r="AQ233" s="37" t="s">
        <v>1857</v>
      </c>
      <c r="AR233" s="37" t="s">
        <v>1858</v>
      </c>
      <c r="AS233" s="37" t="s">
        <v>1859</v>
      </c>
    </row>
    <row r="234" spans="3:45" x14ac:dyDescent="0.25">
      <c r="C234" s="46" t="str">
        <f>VLOOKUP(O234,'mã đối tượng'!$C:$F,4,0)</f>
        <v>N</v>
      </c>
      <c r="D234" s="30" t="s">
        <v>950</v>
      </c>
      <c r="E234" s="30" t="s">
        <v>24</v>
      </c>
      <c r="F234" s="57">
        <v>45891</v>
      </c>
      <c r="G234" s="57">
        <v>45891</v>
      </c>
      <c r="H234" s="3">
        <v>9105837856</v>
      </c>
      <c r="I234" s="57">
        <v>45891</v>
      </c>
      <c r="J234" s="46" t="s">
        <v>7925</v>
      </c>
      <c r="K234" s="58"/>
      <c r="L234" s="42" t="s">
        <v>25</v>
      </c>
      <c r="M234" s="46" t="str">
        <f>IFERROR(INDEX('Data (2)'!$H$2:$H$1733,MATCH(H234,'Data (2)'!$C$2:$C$1733,0),1),"")</f>
        <v>00003995</v>
      </c>
      <c r="N234" s="57">
        <v>45891</v>
      </c>
      <c r="O234" s="56" t="s">
        <v>1694</v>
      </c>
      <c r="S234" s="40" t="str">
        <f>IFERROR(INDEX('Sheet1 (2)'!$H$2:$H$900,MATCH(O234,'Sheet1 (2)'!$F$2:$F$900,0),1),"")</f>
        <v>WM VCP LAN Long An</v>
      </c>
      <c r="V234" s="40" t="s">
        <v>7096</v>
      </c>
      <c r="AB234" s="30"/>
      <c r="AC234" s="30"/>
      <c r="AE234" s="2">
        <v>3</v>
      </c>
      <c r="AG234" s="2">
        <v>70950</v>
      </c>
      <c r="AH234" s="45">
        <f t="shared" si="6"/>
        <v>212850</v>
      </c>
      <c r="AL234" s="35">
        <v>8</v>
      </c>
      <c r="AN234" s="33">
        <f t="shared" si="7"/>
        <v>17028</v>
      </c>
      <c r="AO234" s="36" t="s">
        <v>1856</v>
      </c>
      <c r="AQ234" s="37" t="s">
        <v>1857</v>
      </c>
      <c r="AR234" s="37" t="s">
        <v>1858</v>
      </c>
      <c r="AS234" s="37" t="s">
        <v>1859</v>
      </c>
    </row>
    <row r="235" spans="3:45" x14ac:dyDescent="0.25">
      <c r="C235" s="46" t="str">
        <f>VLOOKUP(O235,'mã đối tượng'!$C:$F,4,0)</f>
        <v>N</v>
      </c>
      <c r="D235" s="30" t="s">
        <v>950</v>
      </c>
      <c r="E235" s="30" t="s">
        <v>24</v>
      </c>
      <c r="F235" s="57">
        <v>45891</v>
      </c>
      <c r="G235" s="57">
        <v>45891</v>
      </c>
      <c r="H235" s="3">
        <v>9105837856</v>
      </c>
      <c r="I235" s="57">
        <v>45891</v>
      </c>
      <c r="J235" s="46" t="s">
        <v>7926</v>
      </c>
      <c r="K235" s="58"/>
      <c r="L235" s="42" t="s">
        <v>25</v>
      </c>
      <c r="M235" s="46" t="str">
        <f>IFERROR(INDEX('Data (2)'!$H$2:$H$1733,MATCH(H235,'Data (2)'!$C$2:$C$1733,0),1),"")</f>
        <v>00003995</v>
      </c>
      <c r="N235" s="57">
        <v>45891</v>
      </c>
      <c r="O235" s="56" t="s">
        <v>1694</v>
      </c>
      <c r="S235" s="40" t="str">
        <f>IFERROR(INDEX('Sheet1 (2)'!$H$2:$H$900,MATCH(O235,'Sheet1 (2)'!$F$2:$F$900,0),1),"")</f>
        <v>WM VCP LAN Long An</v>
      </c>
      <c r="V235" s="40" t="s">
        <v>7096</v>
      </c>
      <c r="AB235" s="30"/>
      <c r="AC235" s="30"/>
      <c r="AE235" s="2">
        <v>3</v>
      </c>
      <c r="AG235" s="2">
        <v>50182</v>
      </c>
      <c r="AH235" s="45">
        <f t="shared" si="6"/>
        <v>150546</v>
      </c>
      <c r="AL235" s="35">
        <v>8</v>
      </c>
      <c r="AN235" s="33">
        <f t="shared" si="7"/>
        <v>12043.68</v>
      </c>
      <c r="AO235" s="36" t="s">
        <v>1856</v>
      </c>
      <c r="AQ235" s="37" t="s">
        <v>1857</v>
      </c>
      <c r="AR235" s="37" t="s">
        <v>1858</v>
      </c>
      <c r="AS235" s="37" t="s">
        <v>1859</v>
      </c>
    </row>
    <row r="236" spans="3:45" x14ac:dyDescent="0.25">
      <c r="C236" s="46" t="str">
        <f>VLOOKUP(O236,'mã đối tượng'!$C:$F,4,0)</f>
        <v>N</v>
      </c>
      <c r="D236" s="30" t="s">
        <v>950</v>
      </c>
      <c r="E236" s="30" t="s">
        <v>24</v>
      </c>
      <c r="F236" s="57">
        <v>45891</v>
      </c>
      <c r="G236" s="57">
        <v>45891</v>
      </c>
      <c r="H236" s="3">
        <v>9105837856</v>
      </c>
      <c r="I236" s="57">
        <v>45891</v>
      </c>
      <c r="J236" s="46" t="s">
        <v>7927</v>
      </c>
      <c r="K236" s="58"/>
      <c r="L236" s="42" t="s">
        <v>25</v>
      </c>
      <c r="M236" s="46" t="str">
        <f>IFERROR(INDEX('Data (2)'!$H$2:$H$1733,MATCH(H236,'Data (2)'!$C$2:$C$1733,0),1),"")</f>
        <v>00003995</v>
      </c>
      <c r="N236" s="57">
        <v>45891</v>
      </c>
      <c r="O236" s="56" t="s">
        <v>1694</v>
      </c>
      <c r="S236" s="40" t="str">
        <f>IFERROR(INDEX('Sheet1 (2)'!$H$2:$H$900,MATCH(O236,'Sheet1 (2)'!$F$2:$F$900,0),1),"")</f>
        <v>WM VCP LAN Long An</v>
      </c>
      <c r="V236" s="40" t="s">
        <v>7096</v>
      </c>
      <c r="AB236" s="30"/>
      <c r="AC236" s="30"/>
      <c r="AE236" s="2">
        <v>4</v>
      </c>
      <c r="AG236" s="2">
        <v>46000</v>
      </c>
      <c r="AH236" s="45">
        <f t="shared" si="6"/>
        <v>184000</v>
      </c>
      <c r="AL236" s="35">
        <v>8</v>
      </c>
      <c r="AN236" s="33">
        <f t="shared" si="7"/>
        <v>14720</v>
      </c>
      <c r="AO236" s="36" t="s">
        <v>1856</v>
      </c>
      <c r="AQ236" s="37" t="s">
        <v>1857</v>
      </c>
      <c r="AR236" s="37" t="s">
        <v>1858</v>
      </c>
      <c r="AS236" s="37" t="s">
        <v>1859</v>
      </c>
    </row>
    <row r="237" spans="3:45" x14ac:dyDescent="0.25">
      <c r="C237" s="46" t="str">
        <f>VLOOKUP(O237,'mã đối tượng'!$C:$F,4,0)</f>
        <v>B</v>
      </c>
      <c r="D237" s="30" t="s">
        <v>950</v>
      </c>
      <c r="E237" s="30" t="s">
        <v>24</v>
      </c>
      <c r="F237" s="57">
        <v>45891</v>
      </c>
      <c r="G237" s="57">
        <v>45891</v>
      </c>
      <c r="H237" s="3">
        <v>9105837945</v>
      </c>
      <c r="I237" s="57">
        <v>45891</v>
      </c>
      <c r="J237" s="46" t="s">
        <v>7928</v>
      </c>
      <c r="K237" s="58"/>
      <c r="L237" s="42" t="s">
        <v>25</v>
      </c>
      <c r="M237" s="46" t="str">
        <f>IFERROR(INDEX('Data (2)'!$H$2:$H$1733,MATCH(H237,'Data (2)'!$C$2:$C$1733,0),1),"")</f>
        <v>00410295</v>
      </c>
      <c r="N237" s="57">
        <v>45891</v>
      </c>
      <c r="O237" s="56" t="s">
        <v>1548</v>
      </c>
      <c r="S237" s="40" t="str">
        <f>IFERROR(INDEX('Sheet1 (2)'!$H$2:$H$900,MATCH(O237,'Sheet1 (2)'!$F$2:$F$900,0),1),"")</f>
        <v>WM HNI Trương Định</v>
      </c>
      <c r="V237" s="40" t="s">
        <v>3972</v>
      </c>
      <c r="AB237" s="30"/>
      <c r="AC237" s="30"/>
      <c r="AE237" s="2">
        <v>2</v>
      </c>
      <c r="AG237" s="2">
        <v>111058</v>
      </c>
      <c r="AH237" s="45">
        <f t="shared" si="6"/>
        <v>222116</v>
      </c>
      <c r="AL237" s="35">
        <v>8</v>
      </c>
      <c r="AN237" s="33">
        <f t="shared" si="7"/>
        <v>17769.28</v>
      </c>
      <c r="AO237" s="36" t="s">
        <v>1856</v>
      </c>
      <c r="AQ237" s="37" t="s">
        <v>1857</v>
      </c>
      <c r="AR237" s="37" t="s">
        <v>1858</v>
      </c>
      <c r="AS237" s="37" t="s">
        <v>1859</v>
      </c>
    </row>
    <row r="238" spans="3:45" x14ac:dyDescent="0.25">
      <c r="C238" s="46" t="str">
        <f>VLOOKUP(O238,'mã đối tượng'!$C:$F,4,0)</f>
        <v>B</v>
      </c>
      <c r="D238" s="30" t="s">
        <v>950</v>
      </c>
      <c r="E238" s="30" t="s">
        <v>24</v>
      </c>
      <c r="F238" s="57">
        <v>45891</v>
      </c>
      <c r="G238" s="57">
        <v>45891</v>
      </c>
      <c r="H238" s="3">
        <v>9105837945</v>
      </c>
      <c r="I238" s="57">
        <v>45891</v>
      </c>
      <c r="J238" s="46" t="s">
        <v>7929</v>
      </c>
      <c r="K238" s="58"/>
      <c r="L238" s="42" t="s">
        <v>25</v>
      </c>
      <c r="M238" s="46" t="str">
        <f>IFERROR(INDEX('Data (2)'!$H$2:$H$1733,MATCH(H238,'Data (2)'!$C$2:$C$1733,0),1),"")</f>
        <v>00410295</v>
      </c>
      <c r="N238" s="57">
        <v>45891</v>
      </c>
      <c r="O238" s="56" t="s">
        <v>1548</v>
      </c>
      <c r="S238" s="40" t="str">
        <f>IFERROR(INDEX('Sheet1 (2)'!$H$2:$H$900,MATCH(O238,'Sheet1 (2)'!$F$2:$F$900,0),1),"")</f>
        <v>WM HNI Trương Định</v>
      </c>
      <c r="V238" s="40" t="s">
        <v>3972</v>
      </c>
      <c r="AB238" s="30"/>
      <c r="AC238" s="30"/>
      <c r="AE238" s="2">
        <v>1</v>
      </c>
      <c r="AG238" s="2">
        <v>70950</v>
      </c>
      <c r="AH238" s="45">
        <f t="shared" si="6"/>
        <v>70950</v>
      </c>
      <c r="AL238" s="35">
        <v>8</v>
      </c>
      <c r="AN238" s="33">
        <f t="shared" si="7"/>
        <v>5676</v>
      </c>
      <c r="AO238" s="36" t="s">
        <v>1856</v>
      </c>
      <c r="AQ238" s="37" t="s">
        <v>1857</v>
      </c>
      <c r="AR238" s="37" t="s">
        <v>1858</v>
      </c>
      <c r="AS238" s="37" t="s">
        <v>1859</v>
      </c>
    </row>
    <row r="239" spans="3:45" x14ac:dyDescent="0.25">
      <c r="C239" s="46" t="str">
        <f>VLOOKUP(O239,'mã đối tượng'!$C:$F,4,0)</f>
        <v>B</v>
      </c>
      <c r="D239" s="30" t="s">
        <v>950</v>
      </c>
      <c r="E239" s="30" t="s">
        <v>24</v>
      </c>
      <c r="F239" s="57">
        <v>45891</v>
      </c>
      <c r="G239" s="57">
        <v>45891</v>
      </c>
      <c r="H239" s="3">
        <v>9105838047</v>
      </c>
      <c r="I239" s="57">
        <v>45891</v>
      </c>
      <c r="J239" s="46" t="s">
        <v>7930</v>
      </c>
      <c r="K239" s="58"/>
      <c r="L239" s="42" t="s">
        <v>25</v>
      </c>
      <c r="M239" s="46" t="str">
        <f>IFERROR(INDEX('Data (2)'!$H$2:$H$1733,MATCH(H239,'Data (2)'!$C$2:$C$1733,0),1),"")</f>
        <v>00039809</v>
      </c>
      <c r="N239" s="57">
        <v>45891</v>
      </c>
      <c r="O239" s="56" t="s">
        <v>1527</v>
      </c>
      <c r="S239" s="40" t="str">
        <f>IFERROR(INDEX('Sheet1 (2)'!$H$2:$H$900,MATCH(O239,'Sheet1 (2)'!$F$2:$F$900,0),1),"")</f>
        <v>WM+ QNH Cửa Tràng, Tiền An</v>
      </c>
      <c r="V239" s="40" t="s">
        <v>6532</v>
      </c>
      <c r="AB239" s="30"/>
      <c r="AC239" s="30"/>
      <c r="AE239" s="2">
        <v>2</v>
      </c>
      <c r="AG239" s="2">
        <v>111058</v>
      </c>
      <c r="AH239" s="45">
        <f t="shared" si="6"/>
        <v>222116</v>
      </c>
      <c r="AL239" s="35">
        <v>8</v>
      </c>
      <c r="AN239" s="33">
        <f t="shared" si="7"/>
        <v>17769.28</v>
      </c>
      <c r="AO239" s="36" t="s">
        <v>1856</v>
      </c>
      <c r="AQ239" s="37" t="s">
        <v>1857</v>
      </c>
      <c r="AR239" s="37" t="s">
        <v>1858</v>
      </c>
      <c r="AS239" s="37" t="s">
        <v>1859</v>
      </c>
    </row>
    <row r="240" spans="3:45" x14ac:dyDescent="0.25">
      <c r="C240" s="46" t="str">
        <f>VLOOKUP(O240,'mã đối tượng'!$C:$F,4,0)</f>
        <v>N</v>
      </c>
      <c r="D240" s="30" t="s">
        <v>950</v>
      </c>
      <c r="E240" s="30" t="s">
        <v>24</v>
      </c>
      <c r="F240" s="57">
        <v>45891</v>
      </c>
      <c r="G240" s="57">
        <v>45891</v>
      </c>
      <c r="H240" s="3">
        <v>9105838040</v>
      </c>
      <c r="I240" s="57">
        <v>45891</v>
      </c>
      <c r="J240" s="46" t="s">
        <v>7931</v>
      </c>
      <c r="K240" s="58"/>
      <c r="L240" s="42" t="s">
        <v>25</v>
      </c>
      <c r="M240" s="46" t="str">
        <f>IFERROR(INDEX('Data (2)'!$H$2:$H$1733,MATCH(H240,'Data (2)'!$C$2:$C$1733,0),1),"")</f>
        <v>00014524</v>
      </c>
      <c r="N240" s="57">
        <v>45891</v>
      </c>
      <c r="O240" s="56" t="s">
        <v>1651</v>
      </c>
      <c r="S240" s="40" t="str">
        <f>IFERROR(INDEX('Sheet1 (2)'!$H$2:$H$900,MATCH(O240,'Sheet1 (2)'!$F$2:$F$900,0),1),"")</f>
        <v>WM+ DNI 19/5 Cách Mạng Tháng 8</v>
      </c>
      <c r="V240" s="40" t="s">
        <v>6631</v>
      </c>
      <c r="AB240" s="30"/>
      <c r="AC240" s="30"/>
      <c r="AE240" s="2">
        <v>1</v>
      </c>
      <c r="AG240" s="2">
        <v>111606</v>
      </c>
      <c r="AH240" s="45">
        <f t="shared" si="6"/>
        <v>111606</v>
      </c>
      <c r="AL240" s="35">
        <v>8</v>
      </c>
      <c r="AN240" s="33">
        <f t="shared" si="7"/>
        <v>8928.48</v>
      </c>
      <c r="AO240" s="36" t="s">
        <v>1856</v>
      </c>
      <c r="AQ240" s="37" t="s">
        <v>1857</v>
      </c>
      <c r="AR240" s="37" t="s">
        <v>1858</v>
      </c>
      <c r="AS240" s="37" t="s">
        <v>1859</v>
      </c>
    </row>
    <row r="241" spans="3:45" x14ac:dyDescent="0.25">
      <c r="C241" s="46" t="str">
        <f>VLOOKUP(O241,'mã đối tượng'!$C:$F,4,0)</f>
        <v>N</v>
      </c>
      <c r="D241" s="30" t="s">
        <v>950</v>
      </c>
      <c r="E241" s="30" t="s">
        <v>24</v>
      </c>
      <c r="F241" s="57">
        <v>45891</v>
      </c>
      <c r="G241" s="57">
        <v>45891</v>
      </c>
      <c r="H241" s="3">
        <v>9105838040</v>
      </c>
      <c r="I241" s="57">
        <v>45891</v>
      </c>
      <c r="J241" s="46" t="s">
        <v>7932</v>
      </c>
      <c r="K241" s="58"/>
      <c r="L241" s="42" t="s">
        <v>25</v>
      </c>
      <c r="M241" s="46" t="str">
        <f>IFERROR(INDEX('Data (2)'!$H$2:$H$1733,MATCH(H241,'Data (2)'!$C$2:$C$1733,0),1),"")</f>
        <v>00014524</v>
      </c>
      <c r="N241" s="57">
        <v>45891</v>
      </c>
      <c r="O241" s="56" t="s">
        <v>1651</v>
      </c>
      <c r="S241" s="40" t="str">
        <f>IFERROR(INDEX('Sheet1 (2)'!$H$2:$H$900,MATCH(O241,'Sheet1 (2)'!$F$2:$F$900,0),1),"")</f>
        <v>WM+ DNI 19/5 Cách Mạng Tháng 8</v>
      </c>
      <c r="V241" s="40" t="s">
        <v>6631</v>
      </c>
      <c r="AB241" s="30"/>
      <c r="AC241" s="30"/>
      <c r="AE241" s="2">
        <v>1</v>
      </c>
      <c r="AG241" s="2">
        <v>111058</v>
      </c>
      <c r="AH241" s="45">
        <f t="shared" si="6"/>
        <v>111058</v>
      </c>
      <c r="AL241" s="35">
        <v>8</v>
      </c>
      <c r="AN241" s="33">
        <f t="shared" si="7"/>
        <v>8884.64</v>
      </c>
      <c r="AO241" s="36" t="s">
        <v>1856</v>
      </c>
      <c r="AQ241" s="37" t="s">
        <v>1857</v>
      </c>
      <c r="AR241" s="37" t="s">
        <v>1858</v>
      </c>
      <c r="AS241" s="37" t="s">
        <v>1859</v>
      </c>
    </row>
    <row r="242" spans="3:45" x14ac:dyDescent="0.25">
      <c r="C242" s="46" t="str">
        <f>VLOOKUP(O242,'mã đối tượng'!$C:$F,4,0)</f>
        <v>N</v>
      </c>
      <c r="D242" s="30" t="s">
        <v>950</v>
      </c>
      <c r="E242" s="30" t="s">
        <v>24</v>
      </c>
      <c r="F242" s="57">
        <v>45891</v>
      </c>
      <c r="G242" s="57">
        <v>45891</v>
      </c>
      <c r="H242" s="3">
        <v>9105838040</v>
      </c>
      <c r="I242" s="57">
        <v>45891</v>
      </c>
      <c r="J242" s="46" t="s">
        <v>7933</v>
      </c>
      <c r="K242" s="58"/>
      <c r="L242" s="42" t="s">
        <v>25</v>
      </c>
      <c r="M242" s="46" t="str">
        <f>IFERROR(INDEX('Data (2)'!$H$2:$H$1733,MATCH(H242,'Data (2)'!$C$2:$C$1733,0),1),"")</f>
        <v>00014524</v>
      </c>
      <c r="N242" s="57">
        <v>45891</v>
      </c>
      <c r="O242" s="56" t="s">
        <v>1651</v>
      </c>
      <c r="S242" s="40" t="str">
        <f>IFERROR(INDEX('Sheet1 (2)'!$H$2:$H$900,MATCH(O242,'Sheet1 (2)'!$F$2:$F$900,0),1),"")</f>
        <v>WM+ DNI 19/5 Cách Mạng Tháng 8</v>
      </c>
      <c r="V242" s="40" t="s">
        <v>6631</v>
      </c>
      <c r="AB242" s="30"/>
      <c r="AC242" s="30"/>
      <c r="AE242" s="2">
        <v>1</v>
      </c>
      <c r="AG242" s="2">
        <v>70950</v>
      </c>
      <c r="AH242" s="45">
        <f t="shared" si="6"/>
        <v>70950</v>
      </c>
      <c r="AL242" s="35">
        <v>8</v>
      </c>
      <c r="AN242" s="33">
        <f t="shared" si="7"/>
        <v>5676</v>
      </c>
      <c r="AO242" s="36" t="s">
        <v>1856</v>
      </c>
      <c r="AQ242" s="37" t="s">
        <v>1857</v>
      </c>
      <c r="AR242" s="37" t="s">
        <v>1858</v>
      </c>
      <c r="AS242" s="37" t="s">
        <v>1859</v>
      </c>
    </row>
    <row r="243" spans="3:45" x14ac:dyDescent="0.25">
      <c r="C243" s="46" t="str">
        <f>VLOOKUP(O243,'mã đối tượng'!$C:$F,4,0)</f>
        <v>N</v>
      </c>
      <c r="D243" s="30" t="s">
        <v>950</v>
      </c>
      <c r="E243" s="30" t="s">
        <v>24</v>
      </c>
      <c r="F243" s="57">
        <v>45891</v>
      </c>
      <c r="G243" s="57">
        <v>45891</v>
      </c>
      <c r="H243" s="3">
        <v>9105838040</v>
      </c>
      <c r="I243" s="57">
        <v>45891</v>
      </c>
      <c r="J243" s="46" t="s">
        <v>7934</v>
      </c>
      <c r="K243" s="58"/>
      <c r="L243" s="42" t="s">
        <v>25</v>
      </c>
      <c r="M243" s="46" t="str">
        <f>IFERROR(INDEX('Data (2)'!$H$2:$H$1733,MATCH(H243,'Data (2)'!$C$2:$C$1733,0),1),"")</f>
        <v>00014524</v>
      </c>
      <c r="N243" s="57">
        <v>45891</v>
      </c>
      <c r="O243" s="56" t="s">
        <v>1651</v>
      </c>
      <c r="S243" s="40" t="str">
        <f>IFERROR(INDEX('Sheet1 (2)'!$H$2:$H$900,MATCH(O243,'Sheet1 (2)'!$F$2:$F$900,0),1),"")</f>
        <v>WM+ DNI 19/5 Cách Mạng Tháng 8</v>
      </c>
      <c r="V243" s="40" t="s">
        <v>6631</v>
      </c>
      <c r="AB243" s="30"/>
      <c r="AC243" s="30"/>
      <c r="AE243" s="2">
        <v>1</v>
      </c>
      <c r="AG243" s="2">
        <v>49500</v>
      </c>
      <c r="AH243" s="45">
        <f t="shared" si="6"/>
        <v>49500</v>
      </c>
      <c r="AL243" s="35">
        <v>8</v>
      </c>
      <c r="AN243" s="33">
        <f t="shared" si="7"/>
        <v>3960</v>
      </c>
      <c r="AO243" s="36" t="s">
        <v>1856</v>
      </c>
      <c r="AQ243" s="37" t="s">
        <v>1857</v>
      </c>
      <c r="AR243" s="37" t="s">
        <v>1858</v>
      </c>
      <c r="AS243" s="37" t="s">
        <v>1859</v>
      </c>
    </row>
    <row r="244" spans="3:45" x14ac:dyDescent="0.25">
      <c r="C244" s="46" t="str">
        <f>VLOOKUP(O244,'mã đối tượng'!$C:$F,4,0)</f>
        <v>B</v>
      </c>
      <c r="D244" s="30" t="s">
        <v>950</v>
      </c>
      <c r="E244" s="30" t="s">
        <v>24</v>
      </c>
      <c r="F244" s="57">
        <v>45891</v>
      </c>
      <c r="G244" s="57">
        <v>45891</v>
      </c>
      <c r="H244" s="3">
        <v>9105838006</v>
      </c>
      <c r="I244" s="57">
        <v>45891</v>
      </c>
      <c r="J244" s="46" t="s">
        <v>7935</v>
      </c>
      <c r="K244" s="58"/>
      <c r="L244" s="42" t="s">
        <v>25</v>
      </c>
      <c r="M244" s="46" t="str">
        <f>IFERROR(INDEX('Data (2)'!$H$2:$H$1733,MATCH(H244,'Data (2)'!$C$2:$C$1733,0),1),"")</f>
        <v>00410320</v>
      </c>
      <c r="N244" s="57">
        <v>45891</v>
      </c>
      <c r="O244" s="56" t="s">
        <v>1548</v>
      </c>
      <c r="S244" s="40" t="str">
        <f>IFERROR(INDEX('Sheet1 (2)'!$H$2:$H$900,MATCH(O244,'Sheet1 (2)'!$F$2:$F$900,0),1),"")</f>
        <v>WM HNI Trương Định</v>
      </c>
      <c r="V244" s="40" t="s">
        <v>3972</v>
      </c>
      <c r="AB244" s="30"/>
      <c r="AC244" s="30"/>
      <c r="AE244" s="2">
        <v>1</v>
      </c>
      <c r="AG244" s="2">
        <v>111058</v>
      </c>
      <c r="AH244" s="45">
        <f t="shared" si="6"/>
        <v>111058</v>
      </c>
      <c r="AL244" s="35">
        <v>8</v>
      </c>
      <c r="AN244" s="33">
        <f t="shared" si="7"/>
        <v>8884.64</v>
      </c>
      <c r="AO244" s="36" t="s">
        <v>1856</v>
      </c>
      <c r="AQ244" s="37" t="s">
        <v>1857</v>
      </c>
      <c r="AR244" s="37" t="s">
        <v>1858</v>
      </c>
      <c r="AS244" s="37" t="s">
        <v>1859</v>
      </c>
    </row>
    <row r="245" spans="3:45" x14ac:dyDescent="0.25">
      <c r="C245" s="46" t="str">
        <f>VLOOKUP(O245,'mã đối tượng'!$C:$F,4,0)</f>
        <v>B</v>
      </c>
      <c r="D245" s="30" t="s">
        <v>950</v>
      </c>
      <c r="E245" s="30" t="s">
        <v>24</v>
      </c>
      <c r="F245" s="57">
        <v>45891</v>
      </c>
      <c r="G245" s="57">
        <v>45891</v>
      </c>
      <c r="H245" s="3">
        <v>9105838006</v>
      </c>
      <c r="I245" s="57">
        <v>45891</v>
      </c>
      <c r="J245" s="46" t="s">
        <v>7936</v>
      </c>
      <c r="K245" s="58"/>
      <c r="L245" s="42" t="s">
        <v>25</v>
      </c>
      <c r="M245" s="46" t="str">
        <f>IFERROR(INDEX('Data (2)'!$H$2:$H$1733,MATCH(H245,'Data (2)'!$C$2:$C$1733,0),1),"")</f>
        <v>00410320</v>
      </c>
      <c r="N245" s="57">
        <v>45891</v>
      </c>
      <c r="O245" s="56" t="s">
        <v>1548</v>
      </c>
      <c r="S245" s="40" t="str">
        <f>IFERROR(INDEX('Sheet1 (2)'!$H$2:$H$900,MATCH(O245,'Sheet1 (2)'!$F$2:$F$900,0),1),"")</f>
        <v>WM HNI Trương Định</v>
      </c>
      <c r="V245" s="40" t="s">
        <v>3972</v>
      </c>
      <c r="AB245" s="30"/>
      <c r="AC245" s="30"/>
      <c r="AE245" s="2">
        <v>2</v>
      </c>
      <c r="AG245" s="2">
        <v>55595</v>
      </c>
      <c r="AH245" s="45">
        <f t="shared" si="6"/>
        <v>111190</v>
      </c>
      <c r="AL245" s="35">
        <v>8</v>
      </c>
      <c r="AN245" s="33">
        <f t="shared" si="7"/>
        <v>8895.2000000000007</v>
      </c>
      <c r="AO245" s="36" t="s">
        <v>1856</v>
      </c>
      <c r="AQ245" s="37" t="s">
        <v>1857</v>
      </c>
      <c r="AR245" s="37" t="s">
        <v>1858</v>
      </c>
      <c r="AS245" s="37" t="s">
        <v>1859</v>
      </c>
    </row>
    <row r="246" spans="3:45" x14ac:dyDescent="0.25">
      <c r="C246" s="46" t="str">
        <f>VLOOKUP(O246,'mã đối tượng'!$C:$F,4,0)</f>
        <v>B</v>
      </c>
      <c r="D246" s="30" t="s">
        <v>950</v>
      </c>
      <c r="E246" s="30" t="s">
        <v>24</v>
      </c>
      <c r="F246" s="57">
        <v>45891</v>
      </c>
      <c r="G246" s="57">
        <v>45891</v>
      </c>
      <c r="H246" s="3">
        <v>9105838006</v>
      </c>
      <c r="I246" s="57">
        <v>45891</v>
      </c>
      <c r="J246" s="46" t="s">
        <v>7937</v>
      </c>
      <c r="K246" s="58"/>
      <c r="L246" s="42" t="s">
        <v>25</v>
      </c>
      <c r="M246" s="46" t="str">
        <f>IFERROR(INDEX('Data (2)'!$H$2:$H$1733,MATCH(H246,'Data (2)'!$C$2:$C$1733,0),1),"")</f>
        <v>00410320</v>
      </c>
      <c r="N246" s="57">
        <v>45891</v>
      </c>
      <c r="O246" s="56" t="s">
        <v>1548</v>
      </c>
      <c r="S246" s="40" t="str">
        <f>IFERROR(INDEX('Sheet1 (2)'!$H$2:$H$900,MATCH(O246,'Sheet1 (2)'!$F$2:$F$900,0),1),"")</f>
        <v>WM HNI Trương Định</v>
      </c>
      <c r="V246" s="40" t="s">
        <v>3972</v>
      </c>
      <c r="AB246" s="30"/>
      <c r="AC246" s="30"/>
      <c r="AE246" s="2">
        <v>3</v>
      </c>
      <c r="AG246" s="2">
        <v>46000</v>
      </c>
      <c r="AH246" s="45">
        <f t="shared" si="6"/>
        <v>138000</v>
      </c>
      <c r="AL246" s="35">
        <v>8</v>
      </c>
      <c r="AN246" s="33">
        <f t="shared" si="7"/>
        <v>11040</v>
      </c>
      <c r="AO246" s="36" t="s">
        <v>1856</v>
      </c>
      <c r="AQ246" s="37" t="s">
        <v>1857</v>
      </c>
      <c r="AR246" s="37" t="s">
        <v>1858</v>
      </c>
      <c r="AS246" s="37" t="s">
        <v>1859</v>
      </c>
    </row>
    <row r="247" spans="3:45" x14ac:dyDescent="0.25">
      <c r="C247" s="46" t="str">
        <f>VLOOKUP(O247,'mã đối tượng'!$C:$F,4,0)</f>
        <v>B</v>
      </c>
      <c r="D247" s="30" t="s">
        <v>950</v>
      </c>
      <c r="E247" s="30" t="s">
        <v>24</v>
      </c>
      <c r="F247" s="57">
        <v>45891</v>
      </c>
      <c r="G247" s="57">
        <v>45891</v>
      </c>
      <c r="H247" s="3">
        <v>9105838087</v>
      </c>
      <c r="I247" s="57">
        <v>45891</v>
      </c>
      <c r="J247" s="46" t="s">
        <v>7938</v>
      </c>
      <c r="K247" s="58"/>
      <c r="L247" s="42" t="s">
        <v>25</v>
      </c>
      <c r="M247" s="46" t="str">
        <f>IFERROR(INDEX('Data (2)'!$H$2:$H$1733,MATCH(H247,'Data (2)'!$C$2:$C$1733,0),1),"")</f>
        <v>00039812</v>
      </c>
      <c r="N247" s="57">
        <v>45891</v>
      </c>
      <c r="O247" s="56" t="s">
        <v>1527</v>
      </c>
      <c r="S247" s="40" t="str">
        <f>IFERROR(INDEX('Sheet1 (2)'!$H$2:$H$900,MATCH(O247,'Sheet1 (2)'!$F$2:$F$900,0),1),"")</f>
        <v>WM+ QNH Cửa Tràng, Tiền An</v>
      </c>
      <c r="V247" s="40" t="s">
        <v>6532</v>
      </c>
      <c r="AB247" s="30"/>
      <c r="AC247" s="30"/>
      <c r="AE247" s="2">
        <v>3</v>
      </c>
      <c r="AG247" s="2">
        <v>111058</v>
      </c>
      <c r="AH247" s="45">
        <f t="shared" si="6"/>
        <v>333174</v>
      </c>
      <c r="AL247" s="35">
        <v>8</v>
      </c>
      <c r="AN247" s="33">
        <f t="shared" si="7"/>
        <v>26653.920000000002</v>
      </c>
      <c r="AO247" s="36" t="s">
        <v>1856</v>
      </c>
      <c r="AQ247" s="37" t="s">
        <v>1857</v>
      </c>
      <c r="AR247" s="37" t="s">
        <v>1858</v>
      </c>
      <c r="AS247" s="37" t="s">
        <v>1859</v>
      </c>
    </row>
    <row r="248" spans="3:45" x14ac:dyDescent="0.25">
      <c r="C248" s="46" t="str">
        <f>VLOOKUP(O248,'mã đối tượng'!$C:$F,4,0)</f>
        <v>N</v>
      </c>
      <c r="D248" s="30" t="s">
        <v>950</v>
      </c>
      <c r="E248" s="30" t="s">
        <v>24</v>
      </c>
      <c r="F248" s="57">
        <v>45891</v>
      </c>
      <c r="G248" s="57">
        <v>45891</v>
      </c>
      <c r="H248" s="3">
        <v>9105838059</v>
      </c>
      <c r="I248" s="57">
        <v>45891</v>
      </c>
      <c r="J248" s="46" t="s">
        <v>7939</v>
      </c>
      <c r="K248" s="58"/>
      <c r="L248" s="42" t="s">
        <v>25</v>
      </c>
      <c r="M248" s="46" t="str">
        <f>IFERROR(INDEX('Data (2)'!$H$2:$H$1733,MATCH(H248,'Data (2)'!$C$2:$C$1733,0),1),"")</f>
        <v>00134237</v>
      </c>
      <c r="N248" s="57">
        <v>45891</v>
      </c>
      <c r="O248" s="56" t="s">
        <v>1534</v>
      </c>
      <c r="S248" s="40" t="str">
        <f>IFERROR(INDEX('Sheet1 (2)'!$H$2:$H$900,MATCH(O248,'Sheet1 (2)'!$F$2:$F$900,0),1),"")</f>
        <v>WM+HCM 01.04 Chung cư Pegasuite</v>
      </c>
      <c r="V248" s="40" t="s">
        <v>6576</v>
      </c>
      <c r="AB248" s="30"/>
      <c r="AC248" s="30"/>
      <c r="AE248" s="2">
        <v>2</v>
      </c>
      <c r="AG248" s="2">
        <v>111058</v>
      </c>
      <c r="AH248" s="45">
        <f t="shared" si="6"/>
        <v>222116</v>
      </c>
      <c r="AL248" s="35">
        <v>8</v>
      </c>
      <c r="AN248" s="33">
        <f t="shared" si="7"/>
        <v>17769.28</v>
      </c>
      <c r="AO248" s="36" t="s">
        <v>1856</v>
      </c>
      <c r="AQ248" s="37" t="s">
        <v>1857</v>
      </c>
      <c r="AR248" s="37" t="s">
        <v>1858</v>
      </c>
      <c r="AS248" s="37" t="s">
        <v>1859</v>
      </c>
    </row>
    <row r="249" spans="3:45" x14ac:dyDescent="0.25">
      <c r="C249" s="46" t="str">
        <f>VLOOKUP(O249,'mã đối tượng'!$C:$F,4,0)</f>
        <v>N</v>
      </c>
      <c r="D249" s="30" t="s">
        <v>950</v>
      </c>
      <c r="E249" s="30" t="s">
        <v>24</v>
      </c>
      <c r="F249" s="57">
        <v>45891</v>
      </c>
      <c r="G249" s="57">
        <v>45891</v>
      </c>
      <c r="H249" s="3">
        <v>9105838059</v>
      </c>
      <c r="I249" s="57">
        <v>45891</v>
      </c>
      <c r="J249" s="46" t="s">
        <v>7940</v>
      </c>
      <c r="K249" s="58"/>
      <c r="L249" s="42" t="s">
        <v>25</v>
      </c>
      <c r="M249" s="46" t="str">
        <f>IFERROR(INDEX('Data (2)'!$H$2:$H$1733,MATCH(H249,'Data (2)'!$C$2:$C$1733,0),1),"")</f>
        <v>00134237</v>
      </c>
      <c r="N249" s="57">
        <v>45891</v>
      </c>
      <c r="O249" s="56" t="s">
        <v>1534</v>
      </c>
      <c r="S249" s="40" t="str">
        <f>IFERROR(INDEX('Sheet1 (2)'!$H$2:$H$900,MATCH(O249,'Sheet1 (2)'!$F$2:$F$900,0),1),"")</f>
        <v>WM+HCM 01.04 Chung cư Pegasuite</v>
      </c>
      <c r="V249" s="40" t="s">
        <v>6576</v>
      </c>
      <c r="AB249" s="30"/>
      <c r="AC249" s="30"/>
      <c r="AE249" s="2">
        <v>2</v>
      </c>
      <c r="AG249" s="2">
        <v>73431</v>
      </c>
      <c r="AH249" s="45">
        <f t="shared" si="6"/>
        <v>146862</v>
      </c>
      <c r="AL249" s="35">
        <v>8</v>
      </c>
      <c r="AN249" s="33">
        <f t="shared" si="7"/>
        <v>11748.960000000001</v>
      </c>
      <c r="AO249" s="36" t="s">
        <v>1856</v>
      </c>
      <c r="AQ249" s="37" t="s">
        <v>1857</v>
      </c>
      <c r="AR249" s="37" t="s">
        <v>1858</v>
      </c>
      <c r="AS249" s="37" t="s">
        <v>1859</v>
      </c>
    </row>
    <row r="250" spans="3:45" x14ac:dyDescent="0.25">
      <c r="C250" s="46" t="str">
        <f>VLOOKUP(O250,'mã đối tượng'!$C:$F,4,0)</f>
        <v>N</v>
      </c>
      <c r="D250" s="30" t="s">
        <v>950</v>
      </c>
      <c r="E250" s="30" t="s">
        <v>24</v>
      </c>
      <c r="F250" s="57">
        <v>45891</v>
      </c>
      <c r="G250" s="57">
        <v>45891</v>
      </c>
      <c r="H250" s="3">
        <v>9105838059</v>
      </c>
      <c r="I250" s="57">
        <v>45891</v>
      </c>
      <c r="J250" s="46" t="s">
        <v>7941</v>
      </c>
      <c r="K250" s="58"/>
      <c r="L250" s="42" t="s">
        <v>25</v>
      </c>
      <c r="M250" s="46" t="str">
        <f>IFERROR(INDEX('Data (2)'!$H$2:$H$1733,MATCH(H250,'Data (2)'!$C$2:$C$1733,0),1),"")</f>
        <v>00134237</v>
      </c>
      <c r="N250" s="57">
        <v>45891</v>
      </c>
      <c r="O250" s="56" t="s">
        <v>1534</v>
      </c>
      <c r="S250" s="40" t="str">
        <f>IFERROR(INDEX('Sheet1 (2)'!$H$2:$H$900,MATCH(O250,'Sheet1 (2)'!$F$2:$F$900,0),1),"")</f>
        <v>WM+HCM 01.04 Chung cư Pegasuite</v>
      </c>
      <c r="V250" s="40" t="s">
        <v>6576</v>
      </c>
      <c r="AB250" s="30"/>
      <c r="AC250" s="30"/>
      <c r="AE250" s="2">
        <v>2</v>
      </c>
      <c r="AG250" s="2">
        <v>74250</v>
      </c>
      <c r="AH250" s="45">
        <f t="shared" si="6"/>
        <v>148500</v>
      </c>
      <c r="AL250" s="35">
        <v>8</v>
      </c>
      <c r="AN250" s="33">
        <f t="shared" si="7"/>
        <v>11880</v>
      </c>
      <c r="AO250" s="36" t="s">
        <v>1856</v>
      </c>
      <c r="AQ250" s="37" t="s">
        <v>1857</v>
      </c>
      <c r="AR250" s="37" t="s">
        <v>1858</v>
      </c>
      <c r="AS250" s="37" t="s">
        <v>1859</v>
      </c>
    </row>
    <row r="251" spans="3:45" x14ac:dyDescent="0.25">
      <c r="C251" s="46" t="str">
        <f>VLOOKUP(O251,'mã đối tượng'!$C:$F,4,0)</f>
        <v>N</v>
      </c>
      <c r="D251" s="30" t="s">
        <v>950</v>
      </c>
      <c r="E251" s="30" t="s">
        <v>24</v>
      </c>
      <c r="F251" s="57">
        <v>45891</v>
      </c>
      <c r="G251" s="57">
        <v>45891</v>
      </c>
      <c r="H251" s="3">
        <v>9105838059</v>
      </c>
      <c r="I251" s="57">
        <v>45891</v>
      </c>
      <c r="J251" s="46" t="s">
        <v>7942</v>
      </c>
      <c r="K251" s="58"/>
      <c r="L251" s="42" t="s">
        <v>25</v>
      </c>
      <c r="M251" s="46" t="str">
        <f>IFERROR(INDEX('Data (2)'!$H$2:$H$1733,MATCH(H251,'Data (2)'!$C$2:$C$1733,0),1),"")</f>
        <v>00134237</v>
      </c>
      <c r="N251" s="57">
        <v>45891</v>
      </c>
      <c r="O251" s="56" t="s">
        <v>1534</v>
      </c>
      <c r="S251" s="40" t="str">
        <f>IFERROR(INDEX('Sheet1 (2)'!$H$2:$H$900,MATCH(O251,'Sheet1 (2)'!$F$2:$F$900,0),1),"")</f>
        <v>WM+HCM 01.04 Chung cư Pegasuite</v>
      </c>
      <c r="V251" s="40" t="s">
        <v>6576</v>
      </c>
      <c r="AB251" s="30"/>
      <c r="AC251" s="30"/>
      <c r="AE251" s="2">
        <v>1</v>
      </c>
      <c r="AG251" s="2">
        <v>70950</v>
      </c>
      <c r="AH251" s="45">
        <f t="shared" si="6"/>
        <v>70950</v>
      </c>
      <c r="AL251" s="35">
        <v>8</v>
      </c>
      <c r="AN251" s="33">
        <f t="shared" si="7"/>
        <v>5676</v>
      </c>
      <c r="AO251" s="36" t="s">
        <v>1856</v>
      </c>
      <c r="AQ251" s="37" t="s">
        <v>1857</v>
      </c>
      <c r="AR251" s="37" t="s">
        <v>1858</v>
      </c>
      <c r="AS251" s="37" t="s">
        <v>1859</v>
      </c>
    </row>
    <row r="252" spans="3:45" x14ac:dyDescent="0.25">
      <c r="C252" s="46" t="str">
        <f>VLOOKUP(O252,'mã đối tượng'!$C:$F,4,0)</f>
        <v>N</v>
      </c>
      <c r="D252" s="30" t="s">
        <v>950</v>
      </c>
      <c r="E252" s="30" t="s">
        <v>24</v>
      </c>
      <c r="F252" s="57">
        <v>45891</v>
      </c>
      <c r="G252" s="57">
        <v>45891</v>
      </c>
      <c r="H252" s="3">
        <v>9105838059</v>
      </c>
      <c r="I252" s="57">
        <v>45891</v>
      </c>
      <c r="J252" s="46" t="s">
        <v>7943</v>
      </c>
      <c r="K252" s="58"/>
      <c r="L252" s="42" t="s">
        <v>25</v>
      </c>
      <c r="M252" s="46" t="str">
        <f>IFERROR(INDEX('Data (2)'!$H$2:$H$1733,MATCH(H252,'Data (2)'!$C$2:$C$1733,0),1),"")</f>
        <v>00134237</v>
      </c>
      <c r="N252" s="57">
        <v>45891</v>
      </c>
      <c r="O252" s="56" t="s">
        <v>1534</v>
      </c>
      <c r="S252" s="40" t="str">
        <f>IFERROR(INDEX('Sheet1 (2)'!$H$2:$H$900,MATCH(O252,'Sheet1 (2)'!$F$2:$F$900,0),1),"")</f>
        <v>WM+HCM 01.04 Chung cư Pegasuite</v>
      </c>
      <c r="V252" s="40" t="s">
        <v>6576</v>
      </c>
      <c r="AB252" s="30"/>
      <c r="AC252" s="30"/>
      <c r="AE252" s="2">
        <v>1</v>
      </c>
      <c r="AG252" s="2">
        <v>50182</v>
      </c>
      <c r="AH252" s="45">
        <f t="shared" si="6"/>
        <v>50182</v>
      </c>
      <c r="AL252" s="35">
        <v>8</v>
      </c>
      <c r="AN252" s="33">
        <f t="shared" si="7"/>
        <v>4014.56</v>
      </c>
      <c r="AO252" s="36" t="s">
        <v>1856</v>
      </c>
      <c r="AQ252" s="37" t="s">
        <v>1857</v>
      </c>
      <c r="AR252" s="37" t="s">
        <v>1858</v>
      </c>
      <c r="AS252" s="37" t="s">
        <v>1859</v>
      </c>
    </row>
    <row r="253" spans="3:45" x14ac:dyDescent="0.25">
      <c r="C253" s="46" t="str">
        <f>VLOOKUP(O253,'mã đối tượng'!$C:$F,4,0)</f>
        <v>N</v>
      </c>
      <c r="D253" s="30" t="s">
        <v>950</v>
      </c>
      <c r="E253" s="30" t="s">
        <v>24</v>
      </c>
      <c r="F253" s="57">
        <v>45891</v>
      </c>
      <c r="G253" s="57">
        <v>45891</v>
      </c>
      <c r="H253" s="3">
        <v>9105838059</v>
      </c>
      <c r="I253" s="57">
        <v>45891</v>
      </c>
      <c r="J253" s="46" t="s">
        <v>7944</v>
      </c>
      <c r="K253" s="58"/>
      <c r="L253" s="42" t="s">
        <v>25</v>
      </c>
      <c r="M253" s="46" t="str">
        <f>IFERROR(INDEX('Data (2)'!$H$2:$H$1733,MATCH(H253,'Data (2)'!$C$2:$C$1733,0),1),"")</f>
        <v>00134237</v>
      </c>
      <c r="N253" s="57">
        <v>45891</v>
      </c>
      <c r="O253" s="56" t="s">
        <v>1534</v>
      </c>
      <c r="S253" s="40" t="str">
        <f>IFERROR(INDEX('Sheet1 (2)'!$H$2:$H$900,MATCH(O253,'Sheet1 (2)'!$F$2:$F$900,0),1),"")</f>
        <v>WM+HCM 01.04 Chung cư Pegasuite</v>
      </c>
      <c r="V253" s="40" t="s">
        <v>6576</v>
      </c>
      <c r="AB253" s="30"/>
      <c r="AC253" s="30"/>
      <c r="AE253" s="2">
        <v>1</v>
      </c>
      <c r="AG253" s="2">
        <v>46000</v>
      </c>
      <c r="AH253" s="45">
        <f t="shared" si="6"/>
        <v>46000</v>
      </c>
      <c r="AL253" s="35">
        <v>8</v>
      </c>
      <c r="AN253" s="33">
        <f t="shared" si="7"/>
        <v>3680</v>
      </c>
      <c r="AO253" s="36" t="s">
        <v>1856</v>
      </c>
      <c r="AQ253" s="37" t="s">
        <v>1857</v>
      </c>
      <c r="AR253" s="37" t="s">
        <v>1858</v>
      </c>
      <c r="AS253" s="37" t="s">
        <v>1859</v>
      </c>
    </row>
    <row r="254" spans="3:45" x14ac:dyDescent="0.25">
      <c r="C254" s="46" t="str">
        <f>VLOOKUP(O254,'mã đối tượng'!$C:$F,4,0)</f>
        <v>B</v>
      </c>
      <c r="D254" s="30" t="s">
        <v>950</v>
      </c>
      <c r="E254" s="30" t="s">
        <v>24</v>
      </c>
      <c r="F254" s="57">
        <v>45891</v>
      </c>
      <c r="G254" s="57">
        <v>45891</v>
      </c>
      <c r="H254" s="3">
        <v>9105838118</v>
      </c>
      <c r="I254" s="57">
        <v>45891</v>
      </c>
      <c r="J254" s="46" t="s">
        <v>7945</v>
      </c>
      <c r="K254" s="58"/>
      <c r="L254" s="42" t="s">
        <v>25</v>
      </c>
      <c r="M254" s="46" t="str">
        <f>IFERROR(INDEX('Data (2)'!$H$2:$H$1733,MATCH(H254,'Data (2)'!$C$2:$C$1733,0),1),"")</f>
        <v>00410356</v>
      </c>
      <c r="N254" s="57">
        <v>45891</v>
      </c>
      <c r="O254" s="56" t="s">
        <v>1548</v>
      </c>
      <c r="S254" s="40" t="str">
        <f>IFERROR(INDEX('Sheet1 (2)'!$H$2:$H$900,MATCH(O254,'Sheet1 (2)'!$F$2:$F$900,0),1),"")</f>
        <v>WM HNI Trương Định</v>
      </c>
      <c r="V254" s="40" t="s">
        <v>3972</v>
      </c>
      <c r="AB254" s="30"/>
      <c r="AC254" s="30"/>
      <c r="AE254" s="2">
        <v>1</v>
      </c>
      <c r="AG254" s="2">
        <v>111058</v>
      </c>
      <c r="AH254" s="45">
        <f t="shared" si="6"/>
        <v>111058</v>
      </c>
      <c r="AL254" s="35">
        <v>8</v>
      </c>
      <c r="AN254" s="33">
        <f t="shared" si="7"/>
        <v>8884.64</v>
      </c>
      <c r="AO254" s="36" t="s">
        <v>1856</v>
      </c>
      <c r="AQ254" s="37" t="s">
        <v>1857</v>
      </c>
      <c r="AR254" s="37" t="s">
        <v>1858</v>
      </c>
      <c r="AS254" s="37" t="s">
        <v>1859</v>
      </c>
    </row>
    <row r="255" spans="3:45" x14ac:dyDescent="0.25">
      <c r="C255" s="46" t="str">
        <f>VLOOKUP(O255,'mã đối tượng'!$C:$F,4,0)</f>
        <v>B</v>
      </c>
      <c r="D255" s="30" t="s">
        <v>950</v>
      </c>
      <c r="E255" s="30" t="s">
        <v>24</v>
      </c>
      <c r="F255" s="57">
        <v>45891</v>
      </c>
      <c r="G255" s="57">
        <v>45891</v>
      </c>
      <c r="H255" s="3">
        <v>9105838119</v>
      </c>
      <c r="I255" s="57">
        <v>45891</v>
      </c>
      <c r="J255" s="46" t="s">
        <v>7946</v>
      </c>
      <c r="K255" s="58"/>
      <c r="L255" s="42" t="s">
        <v>25</v>
      </c>
      <c r="M255" s="46" t="str">
        <f>IFERROR(INDEX('Data (2)'!$H$2:$H$1733,MATCH(H255,'Data (2)'!$C$2:$C$1733,0),1),"")</f>
        <v>00030339</v>
      </c>
      <c r="N255" s="57">
        <v>45891</v>
      </c>
      <c r="O255" s="56" t="s">
        <v>1561</v>
      </c>
      <c r="S255" s="40" t="str">
        <f>IFERROR(INDEX('Sheet1 (2)'!$H$2:$H$900,MATCH(O255,'Sheet1 (2)'!$F$2:$F$900,0),1),"")</f>
        <v>WM+ HPG Thôn Giữa, X. Quảng Thanh</v>
      </c>
      <c r="V255" s="40" t="s">
        <v>6545</v>
      </c>
      <c r="AB255" s="30"/>
      <c r="AC255" s="30"/>
      <c r="AE255" s="2">
        <v>4</v>
      </c>
      <c r="AG255" s="2">
        <v>111058</v>
      </c>
      <c r="AH255" s="45">
        <f t="shared" si="6"/>
        <v>444232</v>
      </c>
      <c r="AL255" s="35">
        <v>8</v>
      </c>
      <c r="AN255" s="33">
        <f t="shared" si="7"/>
        <v>35538.559999999998</v>
      </c>
      <c r="AO255" s="36" t="s">
        <v>1856</v>
      </c>
      <c r="AQ255" s="37" t="s">
        <v>1857</v>
      </c>
      <c r="AR255" s="37" t="s">
        <v>1858</v>
      </c>
      <c r="AS255" s="37" t="s">
        <v>1859</v>
      </c>
    </row>
    <row r="256" spans="3:45" x14ac:dyDescent="0.25">
      <c r="C256" s="46" t="str">
        <f>VLOOKUP(O256,'mã đối tượng'!$C:$F,4,0)</f>
        <v>B</v>
      </c>
      <c r="D256" s="30" t="s">
        <v>950</v>
      </c>
      <c r="E256" s="30" t="s">
        <v>24</v>
      </c>
      <c r="F256" s="57">
        <v>45891</v>
      </c>
      <c r="G256" s="57">
        <v>45891</v>
      </c>
      <c r="H256" s="3">
        <v>9105838147</v>
      </c>
      <c r="I256" s="57">
        <v>45891</v>
      </c>
      <c r="J256" s="46" t="s">
        <v>7947</v>
      </c>
      <c r="K256" s="58"/>
      <c r="L256" s="42" t="s">
        <v>25</v>
      </c>
      <c r="M256" s="46" t="str">
        <f>IFERROR(INDEX('Data (2)'!$H$2:$H$1733,MATCH(H256,'Data (2)'!$C$2:$C$1733,0),1),"")</f>
        <v>00032083</v>
      </c>
      <c r="N256" s="57">
        <v>45891</v>
      </c>
      <c r="O256" s="56" t="s">
        <v>1544</v>
      </c>
      <c r="S256" s="40" t="str">
        <f>IFERROR(INDEX('Sheet1 (2)'!$H$2:$H$900,MATCH(O256,'Sheet1 (2)'!$F$2:$F$900,0),1),"")</f>
        <v>WM+ NAN Khối 7, TT Cầu Giát</v>
      </c>
      <c r="V256" s="40" t="s">
        <v>2769</v>
      </c>
      <c r="AB256" s="30"/>
      <c r="AC256" s="30"/>
      <c r="AE256" s="2">
        <v>1</v>
      </c>
      <c r="AG256" s="2">
        <v>46000</v>
      </c>
      <c r="AH256" s="45">
        <f t="shared" si="6"/>
        <v>46000</v>
      </c>
      <c r="AL256" s="35">
        <v>8</v>
      </c>
      <c r="AN256" s="33">
        <f t="shared" si="7"/>
        <v>3680</v>
      </c>
      <c r="AO256" s="36" t="s">
        <v>1856</v>
      </c>
      <c r="AQ256" s="37" t="s">
        <v>1857</v>
      </c>
      <c r="AR256" s="37" t="s">
        <v>1858</v>
      </c>
      <c r="AS256" s="37" t="s">
        <v>1859</v>
      </c>
    </row>
    <row r="257" spans="3:45" x14ac:dyDescent="0.25">
      <c r="C257" s="46" t="str">
        <f>VLOOKUP(O257,'mã đối tượng'!$C:$F,4,0)</f>
        <v>B</v>
      </c>
      <c r="D257" s="30" t="s">
        <v>950</v>
      </c>
      <c r="E257" s="30" t="s">
        <v>24</v>
      </c>
      <c r="F257" s="57">
        <v>45891</v>
      </c>
      <c r="G257" s="57">
        <v>45891</v>
      </c>
      <c r="H257" s="3">
        <v>9105838135</v>
      </c>
      <c r="I257" s="57">
        <v>45891</v>
      </c>
      <c r="J257" s="46" t="s">
        <v>7948</v>
      </c>
      <c r="K257" s="58"/>
      <c r="L257" s="42" t="s">
        <v>25</v>
      </c>
      <c r="M257" s="46" t="str">
        <f>IFERROR(INDEX('Data (2)'!$H$2:$H$1733,MATCH(H257,'Data (2)'!$C$2:$C$1733,0),1),"")</f>
        <v>00410362</v>
      </c>
      <c r="N257" s="57">
        <v>45891</v>
      </c>
      <c r="O257" s="56" t="s">
        <v>1548</v>
      </c>
      <c r="S257" s="40" t="str">
        <f>IFERROR(INDEX('Sheet1 (2)'!$H$2:$H$900,MATCH(O257,'Sheet1 (2)'!$F$2:$F$900,0),1),"")</f>
        <v>WM HNI Trương Định</v>
      </c>
      <c r="V257" s="40" t="s">
        <v>3972</v>
      </c>
      <c r="AB257" s="30"/>
      <c r="AC257" s="30"/>
      <c r="AE257" s="2">
        <v>1</v>
      </c>
      <c r="AG257" s="2">
        <v>111058</v>
      </c>
      <c r="AH257" s="45">
        <f t="shared" si="6"/>
        <v>111058</v>
      </c>
      <c r="AL257" s="35">
        <v>8</v>
      </c>
      <c r="AN257" s="33">
        <f t="shared" si="7"/>
        <v>8884.64</v>
      </c>
      <c r="AO257" s="36" t="s">
        <v>1856</v>
      </c>
      <c r="AQ257" s="37" t="s">
        <v>1857</v>
      </c>
      <c r="AR257" s="37" t="s">
        <v>1858</v>
      </c>
      <c r="AS257" s="37" t="s">
        <v>1859</v>
      </c>
    </row>
    <row r="258" spans="3:45" x14ac:dyDescent="0.25">
      <c r="C258" s="46" t="str">
        <f>VLOOKUP(O258,'mã đối tượng'!$C:$F,4,0)</f>
        <v>B</v>
      </c>
      <c r="D258" s="30" t="s">
        <v>950</v>
      </c>
      <c r="E258" s="30" t="s">
        <v>24</v>
      </c>
      <c r="F258" s="57">
        <v>45891</v>
      </c>
      <c r="G258" s="57">
        <v>45891</v>
      </c>
      <c r="H258" s="3">
        <v>9105838177</v>
      </c>
      <c r="I258" s="57">
        <v>45891</v>
      </c>
      <c r="J258" s="46" t="s">
        <v>7949</v>
      </c>
      <c r="K258" s="58"/>
      <c r="L258" s="42" t="s">
        <v>25</v>
      </c>
      <c r="M258" s="46" t="str">
        <f>IFERROR(INDEX('Data (2)'!$H$2:$H$1733,MATCH(H258,'Data (2)'!$C$2:$C$1733,0),1),"")</f>
        <v>00012641</v>
      </c>
      <c r="N258" s="57">
        <v>45891</v>
      </c>
      <c r="O258" s="56" t="s">
        <v>1550</v>
      </c>
      <c r="S258" s="40" t="str">
        <f>IFERROR(INDEX('Sheet1 (2)'!$H$2:$H$900,MATCH(O258,'Sheet1 (2)'!$F$2:$F$900,0),1),"")</f>
        <v>WM+ HTH 259 Trần Phú</v>
      </c>
      <c r="V258" s="40" t="s">
        <v>3037</v>
      </c>
      <c r="AB258" s="30"/>
      <c r="AC258" s="30"/>
      <c r="AE258" s="2">
        <v>3</v>
      </c>
      <c r="AG258" s="2">
        <v>50182</v>
      </c>
      <c r="AH258" s="45">
        <f t="shared" si="6"/>
        <v>150546</v>
      </c>
      <c r="AL258" s="35">
        <v>8</v>
      </c>
      <c r="AN258" s="33">
        <f t="shared" si="7"/>
        <v>12043.68</v>
      </c>
      <c r="AO258" s="36" t="s">
        <v>1856</v>
      </c>
      <c r="AQ258" s="37" t="s">
        <v>1857</v>
      </c>
      <c r="AR258" s="37" t="s">
        <v>1858</v>
      </c>
      <c r="AS258" s="37" t="s">
        <v>1859</v>
      </c>
    </row>
    <row r="259" spans="3:45" x14ac:dyDescent="0.25">
      <c r="C259" s="46" t="str">
        <f>VLOOKUP(O259,'mã đối tượng'!$C:$F,4,0)</f>
        <v>B</v>
      </c>
      <c r="D259" s="30" t="s">
        <v>950</v>
      </c>
      <c r="E259" s="30" t="s">
        <v>24</v>
      </c>
      <c r="F259" s="57">
        <v>45891</v>
      </c>
      <c r="G259" s="57">
        <v>45891</v>
      </c>
      <c r="H259" s="3">
        <v>9105838200</v>
      </c>
      <c r="I259" s="57">
        <v>45891</v>
      </c>
      <c r="J259" s="46" t="s">
        <v>7950</v>
      </c>
      <c r="K259" s="58"/>
      <c r="L259" s="42" t="s">
        <v>25</v>
      </c>
      <c r="M259" s="46" t="str">
        <f>IFERROR(INDEX('Data (2)'!$H$2:$H$1733,MATCH(H259,'Data (2)'!$C$2:$C$1733,0),1),"")</f>
        <v>00030343</v>
      </c>
      <c r="N259" s="57">
        <v>45891</v>
      </c>
      <c r="O259" s="56" t="s">
        <v>1561</v>
      </c>
      <c r="S259" s="40" t="str">
        <f>IFERROR(INDEX('Sheet1 (2)'!$H$2:$H$900,MATCH(O259,'Sheet1 (2)'!$F$2:$F$900,0),1),"")</f>
        <v>WM+ HPG Thôn Giữa, X. Quảng Thanh</v>
      </c>
      <c r="V259" s="40" t="s">
        <v>6545</v>
      </c>
      <c r="AB259" s="30"/>
      <c r="AC259" s="30"/>
      <c r="AE259" s="2">
        <v>2</v>
      </c>
      <c r="AG259" s="2">
        <v>111058</v>
      </c>
      <c r="AH259" s="45">
        <f t="shared" ref="AH259:AH322" si="8">AE259*AG259</f>
        <v>222116</v>
      </c>
      <c r="AL259" s="35">
        <v>8</v>
      </c>
      <c r="AN259" s="33">
        <f t="shared" ref="AN259:AN322" si="9">AH259*8%</f>
        <v>17769.28</v>
      </c>
      <c r="AO259" s="36" t="s">
        <v>1856</v>
      </c>
      <c r="AQ259" s="37" t="s">
        <v>1857</v>
      </c>
      <c r="AR259" s="37" t="s">
        <v>1858</v>
      </c>
      <c r="AS259" s="37" t="s">
        <v>1859</v>
      </c>
    </row>
    <row r="260" spans="3:45" x14ac:dyDescent="0.25">
      <c r="C260" s="46" t="str">
        <f>VLOOKUP(O260,'mã đối tượng'!$C:$F,4,0)</f>
        <v>B</v>
      </c>
      <c r="D260" s="30" t="s">
        <v>950</v>
      </c>
      <c r="E260" s="30" t="s">
        <v>24</v>
      </c>
      <c r="F260" s="57">
        <v>45891</v>
      </c>
      <c r="G260" s="57">
        <v>45891</v>
      </c>
      <c r="H260" s="3">
        <v>9105838200</v>
      </c>
      <c r="I260" s="57">
        <v>45891</v>
      </c>
      <c r="J260" s="46" t="s">
        <v>7951</v>
      </c>
      <c r="K260" s="58"/>
      <c r="L260" s="42" t="s">
        <v>25</v>
      </c>
      <c r="M260" s="46" t="str">
        <f>IFERROR(INDEX('Data (2)'!$H$2:$H$1733,MATCH(H260,'Data (2)'!$C$2:$C$1733,0),1),"")</f>
        <v>00030343</v>
      </c>
      <c r="N260" s="57">
        <v>45891</v>
      </c>
      <c r="O260" s="56" t="s">
        <v>1561</v>
      </c>
      <c r="S260" s="40" t="str">
        <f>IFERROR(INDEX('Sheet1 (2)'!$H$2:$H$900,MATCH(O260,'Sheet1 (2)'!$F$2:$F$900,0),1),"")</f>
        <v>WM+ HPG Thôn Giữa, X. Quảng Thanh</v>
      </c>
      <c r="V260" s="40" t="s">
        <v>6545</v>
      </c>
      <c r="AB260" s="30"/>
      <c r="AC260" s="30"/>
      <c r="AE260" s="2">
        <v>1</v>
      </c>
      <c r="AG260" s="2">
        <v>55595</v>
      </c>
      <c r="AH260" s="45">
        <f t="shared" si="8"/>
        <v>55595</v>
      </c>
      <c r="AL260" s="35">
        <v>8</v>
      </c>
      <c r="AN260" s="33">
        <f t="shared" si="9"/>
        <v>4447.6000000000004</v>
      </c>
      <c r="AO260" s="36" t="s">
        <v>1856</v>
      </c>
      <c r="AQ260" s="37" t="s">
        <v>1857</v>
      </c>
      <c r="AR260" s="37" t="s">
        <v>1858</v>
      </c>
      <c r="AS260" s="37" t="s">
        <v>1859</v>
      </c>
    </row>
    <row r="261" spans="3:45" x14ac:dyDescent="0.25">
      <c r="C261" s="46" t="str">
        <f>VLOOKUP(O261,'mã đối tượng'!$C:$F,4,0)</f>
        <v>B</v>
      </c>
      <c r="D261" s="30" t="s">
        <v>950</v>
      </c>
      <c r="E261" s="30" t="s">
        <v>24</v>
      </c>
      <c r="F261" s="57">
        <v>45891</v>
      </c>
      <c r="G261" s="57">
        <v>45891</v>
      </c>
      <c r="H261" s="3">
        <v>9105838229</v>
      </c>
      <c r="I261" s="57">
        <v>45891</v>
      </c>
      <c r="J261" s="46" t="s">
        <v>7952</v>
      </c>
      <c r="K261" s="58"/>
      <c r="L261" s="42" t="s">
        <v>25</v>
      </c>
      <c r="M261" s="46" t="str">
        <f>IFERROR(INDEX('Data (2)'!$H$2:$H$1733,MATCH(H261,'Data (2)'!$C$2:$C$1733,0),1),"")</f>
        <v>00410396</v>
      </c>
      <c r="N261" s="57">
        <v>45891</v>
      </c>
      <c r="O261" s="56" t="s">
        <v>1548</v>
      </c>
      <c r="S261" s="40" t="str">
        <f>IFERROR(INDEX('Sheet1 (2)'!$H$2:$H$900,MATCH(O261,'Sheet1 (2)'!$F$2:$F$900,0),1),"")</f>
        <v>WM HNI Trương Định</v>
      </c>
      <c r="V261" s="40" t="s">
        <v>3972</v>
      </c>
      <c r="AB261" s="30"/>
      <c r="AC261" s="30"/>
      <c r="AE261" s="2">
        <v>1</v>
      </c>
      <c r="AG261" s="2">
        <v>111058</v>
      </c>
      <c r="AH261" s="45">
        <f t="shared" si="8"/>
        <v>111058</v>
      </c>
      <c r="AL261" s="35">
        <v>8</v>
      </c>
      <c r="AN261" s="33">
        <f t="shared" si="9"/>
        <v>8884.64</v>
      </c>
      <c r="AO261" s="36" t="s">
        <v>1856</v>
      </c>
      <c r="AQ261" s="37" t="s">
        <v>1857</v>
      </c>
      <c r="AR261" s="37" t="s">
        <v>1858</v>
      </c>
      <c r="AS261" s="37" t="s">
        <v>1859</v>
      </c>
    </row>
    <row r="262" spans="3:45" x14ac:dyDescent="0.25">
      <c r="C262" s="46" t="str">
        <f>VLOOKUP(O262,'mã đối tượng'!$C:$F,4,0)</f>
        <v>B</v>
      </c>
      <c r="D262" s="30" t="s">
        <v>950</v>
      </c>
      <c r="E262" s="30" t="s">
        <v>24</v>
      </c>
      <c r="F262" s="57">
        <v>45891</v>
      </c>
      <c r="G262" s="57">
        <v>45891</v>
      </c>
      <c r="H262" s="3">
        <v>9105838295</v>
      </c>
      <c r="I262" s="57">
        <v>45891</v>
      </c>
      <c r="J262" s="46" t="s">
        <v>7953</v>
      </c>
      <c r="K262" s="58"/>
      <c r="L262" s="42" t="s">
        <v>25</v>
      </c>
      <c r="M262" s="46" t="str">
        <f>IFERROR(INDEX('Data (2)'!$H$2:$H$1733,MATCH(H262,'Data (2)'!$C$2:$C$1733,0),1),"")</f>
        <v>00016523</v>
      </c>
      <c r="N262" s="57">
        <v>45891</v>
      </c>
      <c r="O262" s="56" t="s">
        <v>1545</v>
      </c>
      <c r="S262" s="40" t="str">
        <f>IFERROR(INDEX('Sheet1 (2)'!$H$2:$H$900,MATCH(O262,'Sheet1 (2)'!$F$2:$F$900,0),1),"")</f>
        <v>WM+ BNH Thôn Đông Yên, Xã Đông Phon</v>
      </c>
      <c r="V262" s="40" t="s">
        <v>6599</v>
      </c>
      <c r="AB262" s="30"/>
      <c r="AC262" s="30"/>
      <c r="AE262" s="2">
        <v>2</v>
      </c>
      <c r="AG262" s="2">
        <v>111058</v>
      </c>
      <c r="AH262" s="45">
        <f t="shared" si="8"/>
        <v>222116</v>
      </c>
      <c r="AL262" s="35">
        <v>8</v>
      </c>
      <c r="AN262" s="33">
        <f t="shared" si="9"/>
        <v>17769.28</v>
      </c>
      <c r="AO262" s="36" t="s">
        <v>1856</v>
      </c>
      <c r="AQ262" s="37" t="s">
        <v>1857</v>
      </c>
      <c r="AR262" s="37" t="s">
        <v>1858</v>
      </c>
      <c r="AS262" s="37" t="s">
        <v>1859</v>
      </c>
    </row>
    <row r="263" spans="3:45" x14ac:dyDescent="0.25">
      <c r="C263" s="46" t="str">
        <f>VLOOKUP(O263,'mã đối tượng'!$C:$F,4,0)</f>
        <v>B</v>
      </c>
      <c r="D263" s="30" t="s">
        <v>950</v>
      </c>
      <c r="E263" s="30" t="s">
        <v>24</v>
      </c>
      <c r="F263" s="57">
        <v>45891</v>
      </c>
      <c r="G263" s="57">
        <v>45891</v>
      </c>
      <c r="H263" s="3">
        <v>9105838327</v>
      </c>
      <c r="I263" s="57">
        <v>45891</v>
      </c>
      <c r="J263" s="46" t="s">
        <v>7954</v>
      </c>
      <c r="K263" s="58"/>
      <c r="L263" s="42" t="s">
        <v>25</v>
      </c>
      <c r="M263" s="46" t="str">
        <f>IFERROR(INDEX('Data (2)'!$H$2:$H$1733,MATCH(H263,'Data (2)'!$C$2:$C$1733,0),1),"")</f>
        <v>00009557</v>
      </c>
      <c r="N263" s="57">
        <v>45891</v>
      </c>
      <c r="O263" s="56" t="s">
        <v>1563</v>
      </c>
      <c r="S263" s="40" t="str">
        <f>IFERROR(INDEX('Sheet1 (2)'!$H$2:$H$900,MATCH(O263,'Sheet1 (2)'!$F$2:$F$900,0),1),"")</f>
        <v>WM+ VPC TDP Trại Dật, Bình Xuyên</v>
      </c>
      <c r="V263" s="40" t="s">
        <v>1487</v>
      </c>
      <c r="AB263" s="30"/>
      <c r="AC263" s="30"/>
      <c r="AE263" s="2">
        <v>1</v>
      </c>
      <c r="AG263" s="2">
        <v>50182</v>
      </c>
      <c r="AH263" s="45">
        <f t="shared" si="8"/>
        <v>50182</v>
      </c>
      <c r="AL263" s="35">
        <v>8</v>
      </c>
      <c r="AN263" s="33">
        <f t="shared" si="9"/>
        <v>4014.56</v>
      </c>
      <c r="AO263" s="36" t="s">
        <v>1856</v>
      </c>
      <c r="AQ263" s="37" t="s">
        <v>1857</v>
      </c>
      <c r="AR263" s="37" t="s">
        <v>1858</v>
      </c>
      <c r="AS263" s="37" t="s">
        <v>1859</v>
      </c>
    </row>
    <row r="264" spans="3:45" x14ac:dyDescent="0.25">
      <c r="C264" s="46" t="str">
        <f>VLOOKUP(O264,'mã đối tượng'!$C:$F,4,0)</f>
        <v>B</v>
      </c>
      <c r="D264" s="30" t="s">
        <v>950</v>
      </c>
      <c r="E264" s="30" t="s">
        <v>24</v>
      </c>
      <c r="F264" s="57">
        <v>45891</v>
      </c>
      <c r="G264" s="57">
        <v>45891</v>
      </c>
      <c r="H264" s="3">
        <v>9105838327</v>
      </c>
      <c r="I264" s="57">
        <v>45891</v>
      </c>
      <c r="J264" s="46" t="s">
        <v>7955</v>
      </c>
      <c r="K264" s="58"/>
      <c r="L264" s="42" t="s">
        <v>25</v>
      </c>
      <c r="M264" s="46" t="str">
        <f>IFERROR(INDEX('Data (2)'!$H$2:$H$1733,MATCH(H264,'Data (2)'!$C$2:$C$1733,0),1),"")</f>
        <v>00009557</v>
      </c>
      <c r="N264" s="57">
        <v>45891</v>
      </c>
      <c r="O264" s="56" t="s">
        <v>1563</v>
      </c>
      <c r="S264" s="40" t="str">
        <f>IFERROR(INDEX('Sheet1 (2)'!$H$2:$H$900,MATCH(O264,'Sheet1 (2)'!$F$2:$F$900,0),1),"")</f>
        <v>WM+ VPC TDP Trại Dật, Bình Xuyên</v>
      </c>
      <c r="V264" s="40" t="s">
        <v>1487</v>
      </c>
      <c r="AB264" s="30"/>
      <c r="AC264" s="30"/>
      <c r="AE264" s="2">
        <v>1</v>
      </c>
      <c r="AG264" s="2">
        <v>111058</v>
      </c>
      <c r="AH264" s="45">
        <f t="shared" si="8"/>
        <v>111058</v>
      </c>
      <c r="AL264" s="35">
        <v>8</v>
      </c>
      <c r="AN264" s="33">
        <f t="shared" si="9"/>
        <v>8884.64</v>
      </c>
      <c r="AO264" s="36" t="s">
        <v>1856</v>
      </c>
      <c r="AQ264" s="37" t="s">
        <v>1857</v>
      </c>
      <c r="AR264" s="37" t="s">
        <v>1858</v>
      </c>
      <c r="AS264" s="37" t="s">
        <v>1859</v>
      </c>
    </row>
    <row r="265" spans="3:45" x14ac:dyDescent="0.25">
      <c r="C265" s="46" t="str">
        <f>VLOOKUP(O265,'mã đối tượng'!$C:$F,4,0)</f>
        <v>B</v>
      </c>
      <c r="D265" s="30" t="s">
        <v>950</v>
      </c>
      <c r="E265" s="30" t="s">
        <v>24</v>
      </c>
      <c r="F265" s="57">
        <v>45891</v>
      </c>
      <c r="G265" s="57">
        <v>45891</v>
      </c>
      <c r="H265" s="3">
        <v>9105838339</v>
      </c>
      <c r="I265" s="57">
        <v>45891</v>
      </c>
      <c r="J265" s="46" t="s">
        <v>7956</v>
      </c>
      <c r="K265" s="58"/>
      <c r="L265" s="42" t="s">
        <v>25</v>
      </c>
      <c r="M265" s="46" t="str">
        <f>IFERROR(INDEX('Data (2)'!$H$2:$H$1733,MATCH(H265,'Data (2)'!$C$2:$C$1733,0),1),"")</f>
        <v>00009558</v>
      </c>
      <c r="N265" s="57">
        <v>45891</v>
      </c>
      <c r="O265" s="56" t="s">
        <v>1563</v>
      </c>
      <c r="S265" s="40" t="str">
        <f>IFERROR(INDEX('Sheet1 (2)'!$H$2:$H$900,MATCH(O265,'Sheet1 (2)'!$F$2:$F$900,0),1),"")</f>
        <v>WM+ VPC TDP Trại Dật, Bình Xuyên</v>
      </c>
      <c r="V265" s="40" t="s">
        <v>1487</v>
      </c>
      <c r="AB265" s="30"/>
      <c r="AC265" s="30"/>
      <c r="AE265" s="2">
        <v>3</v>
      </c>
      <c r="AG265" s="2">
        <v>50182</v>
      </c>
      <c r="AH265" s="45">
        <f t="shared" si="8"/>
        <v>150546</v>
      </c>
      <c r="AL265" s="35">
        <v>8</v>
      </c>
      <c r="AN265" s="33">
        <f t="shared" si="9"/>
        <v>12043.68</v>
      </c>
      <c r="AO265" s="36" t="s">
        <v>1856</v>
      </c>
      <c r="AQ265" s="37" t="s">
        <v>1857</v>
      </c>
      <c r="AR265" s="37" t="s">
        <v>1858</v>
      </c>
      <c r="AS265" s="37" t="s">
        <v>1859</v>
      </c>
    </row>
    <row r="266" spans="3:45" x14ac:dyDescent="0.25">
      <c r="C266" s="46" t="str">
        <f>VLOOKUP(O266,'mã đối tượng'!$C:$F,4,0)</f>
        <v>B</v>
      </c>
      <c r="D266" s="30" t="s">
        <v>950</v>
      </c>
      <c r="E266" s="30" t="s">
        <v>24</v>
      </c>
      <c r="F266" s="57">
        <v>45891</v>
      </c>
      <c r="G266" s="57">
        <v>45891</v>
      </c>
      <c r="H266" s="3">
        <v>9105838341</v>
      </c>
      <c r="I266" s="57">
        <v>45891</v>
      </c>
      <c r="J266" s="46" t="s">
        <v>7957</v>
      </c>
      <c r="K266" s="58"/>
      <c r="L266" s="42" t="s">
        <v>25</v>
      </c>
      <c r="M266" s="46" t="str">
        <f>IFERROR(INDEX('Data (2)'!$H$2:$H$1733,MATCH(H266,'Data (2)'!$C$2:$C$1733,0),1),"")</f>
        <v>00009559</v>
      </c>
      <c r="N266" s="57">
        <v>45891</v>
      </c>
      <c r="O266" s="56" t="s">
        <v>1563</v>
      </c>
      <c r="S266" s="40" t="str">
        <f>IFERROR(INDEX('Sheet1 (2)'!$H$2:$H$900,MATCH(O266,'Sheet1 (2)'!$F$2:$F$900,0),1),"")</f>
        <v>WM+ VPC TDP Trại Dật, Bình Xuyên</v>
      </c>
      <c r="V266" s="40" t="s">
        <v>1487</v>
      </c>
      <c r="AB266" s="30"/>
      <c r="AC266" s="30"/>
      <c r="AE266" s="2">
        <v>1</v>
      </c>
      <c r="AG266" s="2">
        <v>70950</v>
      </c>
      <c r="AH266" s="45">
        <f t="shared" si="8"/>
        <v>70950</v>
      </c>
      <c r="AL266" s="35">
        <v>8</v>
      </c>
      <c r="AN266" s="33">
        <f t="shared" si="9"/>
        <v>5676</v>
      </c>
      <c r="AO266" s="36" t="s">
        <v>1856</v>
      </c>
      <c r="AQ266" s="37" t="s">
        <v>1857</v>
      </c>
      <c r="AR266" s="37" t="s">
        <v>1858</v>
      </c>
      <c r="AS266" s="37" t="s">
        <v>1859</v>
      </c>
    </row>
    <row r="267" spans="3:45" x14ac:dyDescent="0.25">
      <c r="C267" s="46" t="str">
        <f>VLOOKUP(O267,'mã đối tượng'!$C:$F,4,0)</f>
        <v>B</v>
      </c>
      <c r="D267" s="30" t="s">
        <v>950</v>
      </c>
      <c r="E267" s="30" t="s">
        <v>24</v>
      </c>
      <c r="F267" s="57">
        <v>45891</v>
      </c>
      <c r="G267" s="57">
        <v>45891</v>
      </c>
      <c r="H267" s="3">
        <v>9105838361</v>
      </c>
      <c r="I267" s="57">
        <v>45891</v>
      </c>
      <c r="J267" s="46" t="s">
        <v>7958</v>
      </c>
      <c r="K267" s="58"/>
      <c r="L267" s="42" t="s">
        <v>25</v>
      </c>
      <c r="M267" s="46" t="str">
        <f>IFERROR(INDEX('Data (2)'!$H$2:$H$1733,MATCH(H267,'Data (2)'!$C$2:$C$1733,0),1),"")</f>
        <v>00012643</v>
      </c>
      <c r="N267" s="57">
        <v>45891</v>
      </c>
      <c r="O267" s="56" t="s">
        <v>1550</v>
      </c>
      <c r="S267" s="40" t="str">
        <f>IFERROR(INDEX('Sheet1 (2)'!$H$2:$H$900,MATCH(O267,'Sheet1 (2)'!$F$2:$F$900,0),1),"")</f>
        <v>WM+ HTH 259 Trần Phú</v>
      </c>
      <c r="V267" s="40" t="s">
        <v>3037</v>
      </c>
      <c r="AB267" s="30"/>
      <c r="AC267" s="30"/>
      <c r="AE267" s="2">
        <v>1</v>
      </c>
      <c r="AG267" s="2">
        <v>111058</v>
      </c>
      <c r="AH267" s="45">
        <f t="shared" si="8"/>
        <v>111058</v>
      </c>
      <c r="AL267" s="35">
        <v>8</v>
      </c>
      <c r="AN267" s="33">
        <f t="shared" si="9"/>
        <v>8884.64</v>
      </c>
      <c r="AO267" s="36" t="s">
        <v>1856</v>
      </c>
      <c r="AQ267" s="37" t="s">
        <v>1857</v>
      </c>
      <c r="AR267" s="37" t="s">
        <v>1858</v>
      </c>
      <c r="AS267" s="37" t="s">
        <v>1859</v>
      </c>
    </row>
    <row r="268" spans="3:45" x14ac:dyDescent="0.25">
      <c r="C268" s="46" t="str">
        <f>VLOOKUP(O268,'mã đối tượng'!$C:$F,4,0)</f>
        <v>B</v>
      </c>
      <c r="D268" s="30" t="s">
        <v>950</v>
      </c>
      <c r="E268" s="30" t="s">
        <v>24</v>
      </c>
      <c r="F268" s="57">
        <v>45891</v>
      </c>
      <c r="G268" s="57">
        <v>45891</v>
      </c>
      <c r="H268" s="3">
        <v>9105838362</v>
      </c>
      <c r="I268" s="57">
        <v>45891</v>
      </c>
      <c r="J268" s="46" t="s">
        <v>7959</v>
      </c>
      <c r="K268" s="58"/>
      <c r="L268" s="42" t="s">
        <v>25</v>
      </c>
      <c r="M268" s="46" t="str">
        <f>IFERROR(INDEX('Data (2)'!$H$2:$H$1733,MATCH(H268,'Data (2)'!$C$2:$C$1733,0),1),"")</f>
        <v>00028137</v>
      </c>
      <c r="N268" s="57">
        <v>45891</v>
      </c>
      <c r="O268" s="56" t="s">
        <v>1559</v>
      </c>
      <c r="S268" s="40" t="str">
        <f>IFERROR(INDEX('Sheet1 (2)'!$H$2:$H$900,MATCH(O268,'Sheet1 (2)'!$F$2:$F$900,0),1),"")</f>
        <v>WM+ THA 12 Phạm Bành</v>
      </c>
      <c r="V268" s="40" t="s">
        <v>6527</v>
      </c>
      <c r="AB268" s="30"/>
      <c r="AC268" s="30"/>
      <c r="AE268" s="2">
        <v>2</v>
      </c>
      <c r="AG268" s="2">
        <v>50182</v>
      </c>
      <c r="AH268" s="45">
        <f t="shared" si="8"/>
        <v>100364</v>
      </c>
      <c r="AL268" s="35">
        <v>8</v>
      </c>
      <c r="AN268" s="33">
        <f t="shared" si="9"/>
        <v>8029.12</v>
      </c>
      <c r="AO268" s="36" t="s">
        <v>1856</v>
      </c>
      <c r="AQ268" s="37" t="s">
        <v>1857</v>
      </c>
      <c r="AR268" s="37" t="s">
        <v>1858</v>
      </c>
      <c r="AS268" s="37" t="s">
        <v>1859</v>
      </c>
    </row>
    <row r="269" spans="3:45" x14ac:dyDescent="0.25">
      <c r="C269" s="46" t="str">
        <f>VLOOKUP(O269,'mã đối tượng'!$C:$F,4,0)</f>
        <v>N</v>
      </c>
      <c r="D269" s="30" t="s">
        <v>950</v>
      </c>
      <c r="E269" s="30" t="s">
        <v>24</v>
      </c>
      <c r="F269" s="57">
        <v>45891</v>
      </c>
      <c r="G269" s="57">
        <v>45891</v>
      </c>
      <c r="H269" s="3">
        <v>9105838390</v>
      </c>
      <c r="I269" s="57">
        <v>45891</v>
      </c>
      <c r="J269" s="46" t="s">
        <v>7960</v>
      </c>
      <c r="K269" s="58"/>
      <c r="L269" s="42" t="s">
        <v>25</v>
      </c>
      <c r="M269" s="46" t="str">
        <f>IFERROR(INDEX('Data (2)'!$H$2:$H$1733,MATCH(H269,'Data (2)'!$C$2:$C$1733,0),1),"")</f>
        <v>00006992</v>
      </c>
      <c r="N269" s="57">
        <v>45891</v>
      </c>
      <c r="O269" s="56" t="s">
        <v>1576</v>
      </c>
      <c r="S269" s="40" t="str">
        <f>IFERROR(INDEX('Sheet1 (2)'!$H$2:$H$900,MATCH(O269,'Sheet1 (2)'!$F$2:$F$900,0),1),"")</f>
        <v>WM+ GLI 1107 - 1109 Quang Trung</v>
      </c>
      <c r="V269" s="40" t="s">
        <v>3382</v>
      </c>
      <c r="AB269" s="30"/>
      <c r="AC269" s="30"/>
      <c r="AE269" s="2">
        <v>4</v>
      </c>
      <c r="AG269" s="2">
        <v>74250</v>
      </c>
      <c r="AH269" s="45">
        <f t="shared" si="8"/>
        <v>297000</v>
      </c>
      <c r="AL269" s="35">
        <v>8</v>
      </c>
      <c r="AN269" s="33">
        <f t="shared" si="9"/>
        <v>23760</v>
      </c>
      <c r="AO269" s="36" t="s">
        <v>1856</v>
      </c>
      <c r="AQ269" s="37" t="s">
        <v>1857</v>
      </c>
      <c r="AR269" s="37" t="s">
        <v>1858</v>
      </c>
      <c r="AS269" s="37" t="s">
        <v>1859</v>
      </c>
    </row>
    <row r="270" spans="3:45" x14ac:dyDescent="0.25">
      <c r="C270" s="46" t="str">
        <f>VLOOKUP(O270,'mã đối tượng'!$C:$F,4,0)</f>
        <v>B</v>
      </c>
      <c r="D270" s="30" t="s">
        <v>950</v>
      </c>
      <c r="E270" s="30" t="s">
        <v>24</v>
      </c>
      <c r="F270" s="57">
        <v>45891</v>
      </c>
      <c r="G270" s="57">
        <v>45891</v>
      </c>
      <c r="H270" s="3">
        <v>9105838427</v>
      </c>
      <c r="I270" s="57">
        <v>45891</v>
      </c>
      <c r="J270" s="46" t="s">
        <v>7961</v>
      </c>
      <c r="K270" s="58"/>
      <c r="L270" s="42" t="s">
        <v>25</v>
      </c>
      <c r="M270" s="46" t="str">
        <f>IFERROR(INDEX('Data (2)'!$H$2:$H$1733,MATCH(H270,'Data (2)'!$C$2:$C$1733,0),1),"")</f>
        <v>00032087</v>
      </c>
      <c r="N270" s="57">
        <v>45891</v>
      </c>
      <c r="O270" s="56" t="s">
        <v>1544</v>
      </c>
      <c r="S270" s="40" t="str">
        <f>IFERROR(INDEX('Sheet1 (2)'!$H$2:$H$900,MATCH(O270,'Sheet1 (2)'!$F$2:$F$900,0),1),"")</f>
        <v>WM+ NAN Khối 7, TT Cầu Giát</v>
      </c>
      <c r="V270" s="40" t="s">
        <v>2769</v>
      </c>
      <c r="AB270" s="30"/>
      <c r="AC270" s="30"/>
      <c r="AE270" s="2">
        <v>1</v>
      </c>
      <c r="AG270" s="2">
        <v>73431</v>
      </c>
      <c r="AH270" s="45">
        <f t="shared" si="8"/>
        <v>73431</v>
      </c>
      <c r="AL270" s="35">
        <v>8</v>
      </c>
      <c r="AN270" s="33">
        <f t="shared" si="9"/>
        <v>5874.4800000000005</v>
      </c>
      <c r="AO270" s="36" t="s">
        <v>1856</v>
      </c>
      <c r="AQ270" s="37" t="s">
        <v>1857</v>
      </c>
      <c r="AR270" s="37" t="s">
        <v>1858</v>
      </c>
      <c r="AS270" s="37" t="s">
        <v>1859</v>
      </c>
    </row>
    <row r="271" spans="3:45" x14ac:dyDescent="0.25">
      <c r="C271" s="46" t="str">
        <f>VLOOKUP(O271,'mã đối tượng'!$C:$F,4,0)</f>
        <v>B</v>
      </c>
      <c r="D271" s="30" t="s">
        <v>950</v>
      </c>
      <c r="E271" s="30" t="s">
        <v>24</v>
      </c>
      <c r="F271" s="57">
        <v>45891</v>
      </c>
      <c r="G271" s="57">
        <v>45891</v>
      </c>
      <c r="H271" s="3">
        <v>9105838374</v>
      </c>
      <c r="I271" s="57">
        <v>45891</v>
      </c>
      <c r="J271" s="46" t="s">
        <v>7962</v>
      </c>
      <c r="K271" s="58"/>
      <c r="L271" s="42" t="s">
        <v>25</v>
      </c>
      <c r="M271" s="46" t="str">
        <f>IFERROR(INDEX('Data (2)'!$H$2:$H$1733,MATCH(H271,'Data (2)'!$C$2:$C$1733,0),1),"")</f>
        <v>00039819</v>
      </c>
      <c r="N271" s="57">
        <v>45891</v>
      </c>
      <c r="O271" s="56" t="s">
        <v>1527</v>
      </c>
      <c r="S271" s="40" t="str">
        <f>IFERROR(INDEX('Sheet1 (2)'!$H$2:$H$900,MATCH(O271,'Sheet1 (2)'!$F$2:$F$900,0),1),"")</f>
        <v>WM+ QNH Cửa Tràng, Tiền An</v>
      </c>
      <c r="V271" s="40" t="s">
        <v>6532</v>
      </c>
      <c r="AB271" s="30"/>
      <c r="AC271" s="30"/>
      <c r="AE271" s="2">
        <v>1</v>
      </c>
      <c r="AG271" s="2">
        <v>111058</v>
      </c>
      <c r="AH271" s="45">
        <f t="shared" si="8"/>
        <v>111058</v>
      </c>
      <c r="AL271" s="35">
        <v>8</v>
      </c>
      <c r="AN271" s="33">
        <f t="shared" si="9"/>
        <v>8884.64</v>
      </c>
      <c r="AO271" s="36" t="s">
        <v>1856</v>
      </c>
      <c r="AQ271" s="37" t="s">
        <v>1857</v>
      </c>
      <c r="AR271" s="37" t="s">
        <v>1858</v>
      </c>
      <c r="AS271" s="37" t="s">
        <v>1859</v>
      </c>
    </row>
    <row r="272" spans="3:45" x14ac:dyDescent="0.25">
      <c r="C272" s="46" t="str">
        <f>VLOOKUP(O272,'mã đối tượng'!$C:$F,4,0)</f>
        <v>N</v>
      </c>
      <c r="D272" s="30" t="s">
        <v>950</v>
      </c>
      <c r="E272" s="30" t="s">
        <v>24</v>
      </c>
      <c r="F272" s="57">
        <v>45891</v>
      </c>
      <c r="G272" s="57">
        <v>45891</v>
      </c>
      <c r="H272" s="3">
        <v>9105838455</v>
      </c>
      <c r="I272" s="57">
        <v>45891</v>
      </c>
      <c r="J272" s="46" t="s">
        <v>7963</v>
      </c>
      <c r="K272" s="58"/>
      <c r="L272" s="42" t="s">
        <v>25</v>
      </c>
      <c r="M272" s="46" t="str">
        <f>IFERROR(INDEX('Data (2)'!$H$2:$H$1733,MATCH(H272,'Data (2)'!$C$2:$C$1733,0),1),"")</f>
        <v>00006994</v>
      </c>
      <c r="N272" s="57">
        <v>45891</v>
      </c>
      <c r="O272" s="56" t="s">
        <v>1576</v>
      </c>
      <c r="S272" s="40" t="str">
        <f>IFERROR(INDEX('Sheet1 (2)'!$H$2:$H$900,MATCH(O272,'Sheet1 (2)'!$F$2:$F$900,0),1),"")</f>
        <v>WM+ GLI 1107 - 1109 Quang Trung</v>
      </c>
      <c r="V272" s="40" t="s">
        <v>3382</v>
      </c>
      <c r="AB272" s="30"/>
      <c r="AC272" s="30"/>
      <c r="AE272" s="2">
        <v>3</v>
      </c>
      <c r="AG272" s="2">
        <v>50182</v>
      </c>
      <c r="AH272" s="45">
        <f t="shared" si="8"/>
        <v>150546</v>
      </c>
      <c r="AL272" s="35">
        <v>8</v>
      </c>
      <c r="AN272" s="33">
        <f t="shared" si="9"/>
        <v>12043.68</v>
      </c>
      <c r="AO272" s="36" t="s">
        <v>1856</v>
      </c>
      <c r="AQ272" s="37" t="s">
        <v>1857</v>
      </c>
      <c r="AR272" s="37" t="s">
        <v>1858</v>
      </c>
      <c r="AS272" s="37" t="s">
        <v>1859</v>
      </c>
    </row>
    <row r="273" spans="3:45" x14ac:dyDescent="0.25">
      <c r="C273" s="46" t="str">
        <f>VLOOKUP(O273,'mã đối tượng'!$C:$F,4,0)</f>
        <v>N</v>
      </c>
      <c r="D273" s="30" t="s">
        <v>950</v>
      </c>
      <c r="E273" s="30" t="s">
        <v>24</v>
      </c>
      <c r="F273" s="57">
        <v>45891</v>
      </c>
      <c r="G273" s="57">
        <v>45891</v>
      </c>
      <c r="H273" s="3">
        <v>9105838540</v>
      </c>
      <c r="I273" s="57">
        <v>45891</v>
      </c>
      <c r="J273" s="46" t="s">
        <v>7964</v>
      </c>
      <c r="K273" s="58"/>
      <c r="L273" s="42" t="s">
        <v>25</v>
      </c>
      <c r="M273" s="46" t="str">
        <f>IFERROR(INDEX('Data (2)'!$H$2:$H$1733,MATCH(H273,'Data (2)'!$C$2:$C$1733,0),1),"")</f>
        <v>00067518</v>
      </c>
      <c r="N273" s="57">
        <v>45891</v>
      </c>
      <c r="O273" s="56" t="s">
        <v>1547</v>
      </c>
      <c r="S273" s="40" t="str">
        <f>IFERROR(INDEX('Sheet1 (2)'!$H$2:$H$900,MATCH(O273,'Sheet1 (2)'!$F$2:$F$900,0),1),"")</f>
        <v>WM+ DNG 84 Nguyễn Lương Bằng</v>
      </c>
      <c r="V273" s="40" t="s">
        <v>6625</v>
      </c>
      <c r="AB273" s="30"/>
      <c r="AC273" s="30"/>
      <c r="AE273" s="2">
        <v>1</v>
      </c>
      <c r="AG273" s="2">
        <v>111606</v>
      </c>
      <c r="AH273" s="45">
        <f t="shared" si="8"/>
        <v>111606</v>
      </c>
      <c r="AL273" s="35">
        <v>8</v>
      </c>
      <c r="AN273" s="33">
        <f t="shared" si="9"/>
        <v>8928.48</v>
      </c>
      <c r="AO273" s="36" t="s">
        <v>1856</v>
      </c>
      <c r="AQ273" s="37" t="s">
        <v>1857</v>
      </c>
      <c r="AR273" s="37" t="s">
        <v>1858</v>
      </c>
      <c r="AS273" s="37" t="s">
        <v>1859</v>
      </c>
    </row>
    <row r="274" spans="3:45" x14ac:dyDescent="0.25">
      <c r="C274" s="46" t="str">
        <f>VLOOKUP(O274,'mã đối tượng'!$C:$F,4,0)</f>
        <v>N</v>
      </c>
      <c r="D274" s="30" t="s">
        <v>950</v>
      </c>
      <c r="E274" s="30" t="s">
        <v>24</v>
      </c>
      <c r="F274" s="57">
        <v>45891</v>
      </c>
      <c r="G274" s="57">
        <v>45891</v>
      </c>
      <c r="H274" s="3">
        <v>9105838547</v>
      </c>
      <c r="I274" s="57">
        <v>45891</v>
      </c>
      <c r="J274" s="46" t="s">
        <v>7965</v>
      </c>
      <c r="K274" s="58"/>
      <c r="L274" s="42" t="s">
        <v>25</v>
      </c>
      <c r="M274" s="46" t="str">
        <f>IFERROR(INDEX('Data (2)'!$H$2:$H$1733,MATCH(H274,'Data (2)'!$C$2:$C$1733,0),1),"")</f>
        <v>00067519</v>
      </c>
      <c r="N274" s="57">
        <v>45891</v>
      </c>
      <c r="O274" s="56" t="s">
        <v>1547</v>
      </c>
      <c r="S274" s="40" t="str">
        <f>IFERROR(INDEX('Sheet1 (2)'!$H$2:$H$900,MATCH(O274,'Sheet1 (2)'!$F$2:$F$900,0),1),"")</f>
        <v>WM+ DNG 84 Nguyễn Lương Bằng</v>
      </c>
      <c r="V274" s="40" t="s">
        <v>6625</v>
      </c>
      <c r="AB274" s="30"/>
      <c r="AC274" s="30"/>
      <c r="AE274" s="2">
        <v>1</v>
      </c>
      <c r="AG274" s="2">
        <v>111058</v>
      </c>
      <c r="AH274" s="45">
        <f t="shared" si="8"/>
        <v>111058</v>
      </c>
      <c r="AL274" s="35">
        <v>8</v>
      </c>
      <c r="AN274" s="33">
        <f t="shared" si="9"/>
        <v>8884.64</v>
      </c>
      <c r="AO274" s="36" t="s">
        <v>1856</v>
      </c>
      <c r="AQ274" s="37" t="s">
        <v>1857</v>
      </c>
      <c r="AR274" s="37" t="s">
        <v>1858</v>
      </c>
      <c r="AS274" s="37" t="s">
        <v>1859</v>
      </c>
    </row>
    <row r="275" spans="3:45" x14ac:dyDescent="0.25">
      <c r="C275" s="46" t="str">
        <f>VLOOKUP(O275,'mã đối tượng'!$C:$F,4,0)</f>
        <v>B</v>
      </c>
      <c r="D275" s="30" t="s">
        <v>950</v>
      </c>
      <c r="E275" s="30" t="s">
        <v>24</v>
      </c>
      <c r="F275" s="57">
        <v>45891</v>
      </c>
      <c r="G275" s="57">
        <v>45891</v>
      </c>
      <c r="H275" s="3">
        <v>9105838534</v>
      </c>
      <c r="I275" s="57">
        <v>45891</v>
      </c>
      <c r="J275" s="46" t="s">
        <v>7966</v>
      </c>
      <c r="K275" s="58"/>
      <c r="L275" s="42" t="s">
        <v>25</v>
      </c>
      <c r="M275" s="46" t="str">
        <f>IFERROR(INDEX('Data (2)'!$H$2:$H$1733,MATCH(H275,'Data (2)'!$C$2:$C$1733,0),1),"")</f>
        <v>00028141</v>
      </c>
      <c r="N275" s="57">
        <v>45891</v>
      </c>
      <c r="O275" s="56" t="s">
        <v>1559</v>
      </c>
      <c r="S275" s="40" t="str">
        <f>IFERROR(INDEX('Sheet1 (2)'!$H$2:$H$900,MATCH(O275,'Sheet1 (2)'!$F$2:$F$900,0),1),"")</f>
        <v>WM+ THA 12 Phạm Bành</v>
      </c>
      <c r="V275" s="40" t="s">
        <v>6527</v>
      </c>
      <c r="AB275" s="30"/>
      <c r="AC275" s="30"/>
      <c r="AE275" s="2">
        <v>4</v>
      </c>
      <c r="AG275" s="2">
        <v>55595</v>
      </c>
      <c r="AH275" s="45">
        <f t="shared" si="8"/>
        <v>222380</v>
      </c>
      <c r="AL275" s="35">
        <v>8</v>
      </c>
      <c r="AN275" s="33">
        <f t="shared" si="9"/>
        <v>17790.400000000001</v>
      </c>
      <c r="AO275" s="36" t="s">
        <v>1856</v>
      </c>
      <c r="AQ275" s="37" t="s">
        <v>1857</v>
      </c>
      <c r="AR275" s="37" t="s">
        <v>1858</v>
      </c>
      <c r="AS275" s="37" t="s">
        <v>1859</v>
      </c>
    </row>
    <row r="276" spans="3:45" x14ac:dyDescent="0.25">
      <c r="C276" s="46" t="str">
        <f>VLOOKUP(O276,'mã đối tượng'!$C:$F,4,0)</f>
        <v>N</v>
      </c>
      <c r="D276" s="30" t="s">
        <v>950</v>
      </c>
      <c r="E276" s="30" t="s">
        <v>24</v>
      </c>
      <c r="F276" s="57">
        <v>45891</v>
      </c>
      <c r="G276" s="57">
        <v>45891</v>
      </c>
      <c r="H276" s="3">
        <v>9105838602</v>
      </c>
      <c r="I276" s="57">
        <v>45891</v>
      </c>
      <c r="J276" s="46" t="s">
        <v>7967</v>
      </c>
      <c r="K276" s="58"/>
      <c r="L276" s="42" t="s">
        <v>25</v>
      </c>
      <c r="M276" s="46" t="str">
        <f>IFERROR(INDEX('Data (2)'!$H$2:$H$1733,MATCH(H276,'Data (2)'!$C$2:$C$1733,0),1),"")</f>
        <v>00134294</v>
      </c>
      <c r="N276" s="57">
        <v>45891</v>
      </c>
      <c r="O276" s="56" t="s">
        <v>1534</v>
      </c>
      <c r="S276" s="40" t="str">
        <f>IFERROR(INDEX('Sheet1 (2)'!$H$2:$H$900,MATCH(O276,'Sheet1 (2)'!$F$2:$F$900,0),1),"")</f>
        <v>WM+HCM 01.04 Chung cư Pegasuite</v>
      </c>
      <c r="V276" s="40" t="s">
        <v>6576</v>
      </c>
      <c r="AB276" s="30"/>
      <c r="AC276" s="30"/>
      <c r="AE276" s="2">
        <v>2</v>
      </c>
      <c r="AG276" s="2">
        <v>70950</v>
      </c>
      <c r="AH276" s="45">
        <f t="shared" si="8"/>
        <v>141900</v>
      </c>
      <c r="AL276" s="35">
        <v>8</v>
      </c>
      <c r="AN276" s="33">
        <f t="shared" si="9"/>
        <v>11352</v>
      </c>
      <c r="AO276" s="36" t="s">
        <v>1856</v>
      </c>
      <c r="AQ276" s="37" t="s">
        <v>1857</v>
      </c>
      <c r="AR276" s="37" t="s">
        <v>1858</v>
      </c>
      <c r="AS276" s="37" t="s">
        <v>1859</v>
      </c>
    </row>
    <row r="277" spans="3:45" x14ac:dyDescent="0.25">
      <c r="C277" s="46" t="str">
        <f>VLOOKUP(O277,'mã đối tượng'!$C:$F,4,0)</f>
        <v>N</v>
      </c>
      <c r="D277" s="30" t="s">
        <v>950</v>
      </c>
      <c r="E277" s="30" t="s">
        <v>24</v>
      </c>
      <c r="F277" s="57">
        <v>45891</v>
      </c>
      <c r="G277" s="57">
        <v>45891</v>
      </c>
      <c r="H277" s="3">
        <v>9105838602</v>
      </c>
      <c r="I277" s="57">
        <v>45891</v>
      </c>
      <c r="J277" s="46" t="s">
        <v>7968</v>
      </c>
      <c r="K277" s="58"/>
      <c r="L277" s="42" t="s">
        <v>25</v>
      </c>
      <c r="M277" s="46" t="str">
        <f>IFERROR(INDEX('Data (2)'!$H$2:$H$1733,MATCH(H277,'Data (2)'!$C$2:$C$1733,0),1),"")</f>
        <v>00134294</v>
      </c>
      <c r="N277" s="57">
        <v>45891</v>
      </c>
      <c r="O277" s="56" t="s">
        <v>1534</v>
      </c>
      <c r="S277" s="40" t="str">
        <f>IFERROR(INDEX('Sheet1 (2)'!$H$2:$H$900,MATCH(O277,'Sheet1 (2)'!$F$2:$F$900,0),1),"")</f>
        <v>WM+HCM 01.04 Chung cư Pegasuite</v>
      </c>
      <c r="V277" s="40" t="s">
        <v>6576</v>
      </c>
      <c r="AB277" s="30"/>
      <c r="AC277" s="30"/>
      <c r="AE277" s="2">
        <v>1</v>
      </c>
      <c r="AG277" s="2">
        <v>111058</v>
      </c>
      <c r="AH277" s="45">
        <f t="shared" si="8"/>
        <v>111058</v>
      </c>
      <c r="AL277" s="35">
        <v>8</v>
      </c>
      <c r="AN277" s="33">
        <f t="shared" si="9"/>
        <v>8884.64</v>
      </c>
      <c r="AO277" s="36" t="s">
        <v>1856</v>
      </c>
      <c r="AQ277" s="37" t="s">
        <v>1857</v>
      </c>
      <c r="AR277" s="37" t="s">
        <v>1858</v>
      </c>
      <c r="AS277" s="37" t="s">
        <v>1859</v>
      </c>
    </row>
    <row r="278" spans="3:45" x14ac:dyDescent="0.25">
      <c r="C278" s="46" t="str">
        <f>VLOOKUP(O278,'mã đối tượng'!$C:$F,4,0)</f>
        <v>N</v>
      </c>
      <c r="D278" s="30" t="s">
        <v>950</v>
      </c>
      <c r="E278" s="30" t="s">
        <v>24</v>
      </c>
      <c r="F278" s="57">
        <v>45891</v>
      </c>
      <c r="G278" s="57">
        <v>45891</v>
      </c>
      <c r="H278" s="3">
        <v>9105838602</v>
      </c>
      <c r="I278" s="57">
        <v>45891</v>
      </c>
      <c r="J278" s="46" t="s">
        <v>7969</v>
      </c>
      <c r="K278" s="58"/>
      <c r="L278" s="42" t="s">
        <v>25</v>
      </c>
      <c r="M278" s="46" t="str">
        <f>IFERROR(INDEX('Data (2)'!$H$2:$H$1733,MATCH(H278,'Data (2)'!$C$2:$C$1733,0),1),"")</f>
        <v>00134294</v>
      </c>
      <c r="N278" s="57">
        <v>45891</v>
      </c>
      <c r="O278" s="56" t="s">
        <v>1534</v>
      </c>
      <c r="S278" s="40" t="str">
        <f>IFERROR(INDEX('Sheet1 (2)'!$H$2:$H$900,MATCH(O278,'Sheet1 (2)'!$F$2:$F$900,0),1),"")</f>
        <v>WM+HCM 01.04 Chung cư Pegasuite</v>
      </c>
      <c r="V278" s="40" t="s">
        <v>6576</v>
      </c>
      <c r="AB278" s="30"/>
      <c r="AC278" s="30"/>
      <c r="AE278" s="2">
        <v>2</v>
      </c>
      <c r="AG278" s="2">
        <v>73431</v>
      </c>
      <c r="AH278" s="45">
        <f t="shared" si="8"/>
        <v>146862</v>
      </c>
      <c r="AL278" s="35">
        <v>8</v>
      </c>
      <c r="AN278" s="33">
        <f t="shared" si="9"/>
        <v>11748.960000000001</v>
      </c>
      <c r="AO278" s="36" t="s">
        <v>1856</v>
      </c>
      <c r="AQ278" s="37" t="s">
        <v>1857</v>
      </c>
      <c r="AR278" s="37" t="s">
        <v>1858</v>
      </c>
      <c r="AS278" s="37" t="s">
        <v>1859</v>
      </c>
    </row>
    <row r="279" spans="3:45" x14ac:dyDescent="0.25">
      <c r="C279" s="46" t="str">
        <f>VLOOKUP(O279,'mã đối tượng'!$C:$F,4,0)</f>
        <v>N</v>
      </c>
      <c r="D279" s="30" t="s">
        <v>950</v>
      </c>
      <c r="E279" s="30" t="s">
        <v>24</v>
      </c>
      <c r="F279" s="57">
        <v>45891</v>
      </c>
      <c r="G279" s="57">
        <v>45891</v>
      </c>
      <c r="H279" s="3">
        <v>9105838581</v>
      </c>
      <c r="I279" s="57">
        <v>45891</v>
      </c>
      <c r="J279" s="46" t="s">
        <v>7970</v>
      </c>
      <c r="K279" s="58"/>
      <c r="L279" s="42" t="s">
        <v>25</v>
      </c>
      <c r="M279" s="46" t="str">
        <f>IFERROR(INDEX('Data (2)'!$H$2:$H$1733,MATCH(H279,'Data (2)'!$C$2:$C$1733,0),1),"")</f>
        <v>00067523</v>
      </c>
      <c r="N279" s="57">
        <v>45891</v>
      </c>
      <c r="O279" s="56" t="s">
        <v>1547</v>
      </c>
      <c r="S279" s="40" t="str">
        <f>IFERROR(INDEX('Sheet1 (2)'!$H$2:$H$900,MATCH(O279,'Sheet1 (2)'!$F$2:$F$900,0),1),"")</f>
        <v>WM+ DNG 84 Nguyễn Lương Bằng</v>
      </c>
      <c r="V279" s="40" t="s">
        <v>6625</v>
      </c>
      <c r="AB279" s="30"/>
      <c r="AC279" s="30"/>
      <c r="AE279" s="2">
        <v>2</v>
      </c>
      <c r="AG279" s="2">
        <v>111606</v>
      </c>
      <c r="AH279" s="45">
        <f t="shared" si="8"/>
        <v>223212</v>
      </c>
      <c r="AL279" s="35">
        <v>8</v>
      </c>
      <c r="AN279" s="33">
        <f t="shared" si="9"/>
        <v>17856.96</v>
      </c>
      <c r="AO279" s="36" t="s">
        <v>1856</v>
      </c>
      <c r="AQ279" s="37" t="s">
        <v>1857</v>
      </c>
      <c r="AR279" s="37" t="s">
        <v>1858</v>
      </c>
      <c r="AS279" s="37" t="s">
        <v>1859</v>
      </c>
    </row>
    <row r="280" spans="3:45" x14ac:dyDescent="0.25">
      <c r="C280" s="46" t="str">
        <f>VLOOKUP(O280,'mã đối tượng'!$C:$F,4,0)</f>
        <v>N</v>
      </c>
      <c r="D280" s="30" t="s">
        <v>950</v>
      </c>
      <c r="E280" s="30" t="s">
        <v>24</v>
      </c>
      <c r="F280" s="57">
        <v>45891</v>
      </c>
      <c r="G280" s="57">
        <v>45891</v>
      </c>
      <c r="H280" s="3">
        <v>9105838581</v>
      </c>
      <c r="I280" s="57">
        <v>45891</v>
      </c>
      <c r="J280" s="46" t="s">
        <v>7971</v>
      </c>
      <c r="K280" s="58"/>
      <c r="L280" s="42" t="s">
        <v>25</v>
      </c>
      <c r="M280" s="46" t="str">
        <f>IFERROR(INDEX('Data (2)'!$H$2:$H$1733,MATCH(H280,'Data (2)'!$C$2:$C$1733,0),1),"")</f>
        <v>00067523</v>
      </c>
      <c r="N280" s="57">
        <v>45891</v>
      </c>
      <c r="O280" s="56" t="s">
        <v>1547</v>
      </c>
      <c r="S280" s="40" t="str">
        <f>IFERROR(INDEX('Sheet1 (2)'!$H$2:$H$900,MATCH(O280,'Sheet1 (2)'!$F$2:$F$900,0),1),"")</f>
        <v>WM+ DNG 84 Nguyễn Lương Bằng</v>
      </c>
      <c r="V280" s="40" t="s">
        <v>6625</v>
      </c>
      <c r="AB280" s="30"/>
      <c r="AC280" s="30"/>
      <c r="AE280" s="2">
        <v>1</v>
      </c>
      <c r="AG280" s="2">
        <v>70950</v>
      </c>
      <c r="AH280" s="45">
        <f t="shared" si="8"/>
        <v>70950</v>
      </c>
      <c r="AL280" s="35">
        <v>8</v>
      </c>
      <c r="AN280" s="33">
        <f t="shared" si="9"/>
        <v>5676</v>
      </c>
      <c r="AO280" s="36" t="s">
        <v>1856</v>
      </c>
      <c r="AQ280" s="37" t="s">
        <v>1857</v>
      </c>
      <c r="AR280" s="37" t="s">
        <v>1858</v>
      </c>
      <c r="AS280" s="37" t="s">
        <v>1859</v>
      </c>
    </row>
    <row r="281" spans="3:45" x14ac:dyDescent="0.25">
      <c r="C281" s="46" t="str">
        <f>VLOOKUP(O281,'mã đối tượng'!$C:$F,4,0)</f>
        <v>N</v>
      </c>
      <c r="D281" s="30" t="s">
        <v>950</v>
      </c>
      <c r="E281" s="30" t="s">
        <v>24</v>
      </c>
      <c r="F281" s="57">
        <v>45891</v>
      </c>
      <c r="G281" s="57">
        <v>45891</v>
      </c>
      <c r="H281" s="3">
        <v>9105838581</v>
      </c>
      <c r="I281" s="57">
        <v>45891</v>
      </c>
      <c r="J281" s="46" t="s">
        <v>7972</v>
      </c>
      <c r="K281" s="58"/>
      <c r="L281" s="42" t="s">
        <v>25</v>
      </c>
      <c r="M281" s="46" t="str">
        <f>IFERROR(INDEX('Data (2)'!$H$2:$H$1733,MATCH(H281,'Data (2)'!$C$2:$C$1733,0),1),"")</f>
        <v>00067523</v>
      </c>
      <c r="N281" s="57">
        <v>45891</v>
      </c>
      <c r="O281" s="56" t="s">
        <v>1547</v>
      </c>
      <c r="S281" s="40" t="str">
        <f>IFERROR(INDEX('Sheet1 (2)'!$H$2:$H$900,MATCH(O281,'Sheet1 (2)'!$F$2:$F$900,0),1),"")</f>
        <v>WM+ DNG 84 Nguyễn Lương Bằng</v>
      </c>
      <c r="V281" s="40" t="s">
        <v>6625</v>
      </c>
      <c r="AB281" s="30"/>
      <c r="AC281" s="30"/>
      <c r="AE281" s="2">
        <v>3</v>
      </c>
      <c r="AG281" s="2">
        <v>46000</v>
      </c>
      <c r="AH281" s="45">
        <f t="shared" si="8"/>
        <v>138000</v>
      </c>
      <c r="AL281" s="35">
        <v>8</v>
      </c>
      <c r="AN281" s="33">
        <f t="shared" si="9"/>
        <v>11040</v>
      </c>
      <c r="AO281" s="36" t="s">
        <v>1856</v>
      </c>
      <c r="AQ281" s="37" t="s">
        <v>1857</v>
      </c>
      <c r="AR281" s="37" t="s">
        <v>1858</v>
      </c>
      <c r="AS281" s="37" t="s">
        <v>1859</v>
      </c>
    </row>
    <row r="282" spans="3:45" x14ac:dyDescent="0.25">
      <c r="C282" s="46" t="str">
        <f>VLOOKUP(O282,'mã đối tượng'!$C:$F,4,0)</f>
        <v>N</v>
      </c>
      <c r="D282" s="30" t="s">
        <v>950</v>
      </c>
      <c r="E282" s="30" t="s">
        <v>24</v>
      </c>
      <c r="F282" s="57">
        <v>45891</v>
      </c>
      <c r="G282" s="57">
        <v>45891</v>
      </c>
      <c r="H282" s="3">
        <v>9105838604</v>
      </c>
      <c r="I282" s="57">
        <v>45891</v>
      </c>
      <c r="J282" s="46" t="s">
        <v>7973</v>
      </c>
      <c r="K282" s="58"/>
      <c r="L282" s="42" t="s">
        <v>25</v>
      </c>
      <c r="M282" s="46" t="str">
        <f>IFERROR(INDEX('Data (2)'!$H$2:$H$1733,MATCH(H282,'Data (2)'!$C$2:$C$1733,0),1),"")</f>
        <v>00006995</v>
      </c>
      <c r="N282" s="57">
        <v>45891</v>
      </c>
      <c r="O282" s="56" t="s">
        <v>1576</v>
      </c>
      <c r="S282" s="40" t="str">
        <f>IFERROR(INDEX('Sheet1 (2)'!$H$2:$H$900,MATCH(O282,'Sheet1 (2)'!$F$2:$F$900,0),1),"")</f>
        <v>WM+ GLI 1107 - 1109 Quang Trung</v>
      </c>
      <c r="V282" s="40" t="s">
        <v>3382</v>
      </c>
      <c r="AB282" s="30"/>
      <c r="AC282" s="30"/>
      <c r="AE282" s="2">
        <v>1</v>
      </c>
      <c r="AG282" s="2">
        <v>50182</v>
      </c>
      <c r="AH282" s="45">
        <f t="shared" si="8"/>
        <v>50182</v>
      </c>
      <c r="AL282" s="35">
        <v>8</v>
      </c>
      <c r="AN282" s="33">
        <f t="shared" si="9"/>
        <v>4014.56</v>
      </c>
      <c r="AO282" s="36" t="s">
        <v>1856</v>
      </c>
      <c r="AQ282" s="37" t="s">
        <v>1857</v>
      </c>
      <c r="AR282" s="37" t="s">
        <v>1858</v>
      </c>
      <c r="AS282" s="37" t="s">
        <v>1859</v>
      </c>
    </row>
    <row r="283" spans="3:45" x14ac:dyDescent="0.25">
      <c r="C283" s="46" t="str">
        <f>VLOOKUP(O283,'mã đối tượng'!$C:$F,4,0)</f>
        <v>N</v>
      </c>
      <c r="D283" s="30" t="s">
        <v>950</v>
      </c>
      <c r="E283" s="30" t="s">
        <v>24</v>
      </c>
      <c r="F283" s="57">
        <v>45891</v>
      </c>
      <c r="G283" s="57">
        <v>45891</v>
      </c>
      <c r="H283" s="3">
        <v>9105838608</v>
      </c>
      <c r="I283" s="57">
        <v>45891</v>
      </c>
      <c r="J283" s="46" t="s">
        <v>7974</v>
      </c>
      <c r="K283" s="58"/>
      <c r="L283" s="42" t="s">
        <v>25</v>
      </c>
      <c r="M283" s="46" t="str">
        <f>IFERROR(INDEX('Data (2)'!$H$2:$H$1733,MATCH(H283,'Data (2)'!$C$2:$C$1733,0),1),"")</f>
        <v>00134295</v>
      </c>
      <c r="N283" s="57">
        <v>45891</v>
      </c>
      <c r="O283" s="56" t="s">
        <v>1534</v>
      </c>
      <c r="S283" s="40" t="str">
        <f>IFERROR(INDEX('Sheet1 (2)'!$H$2:$H$900,MATCH(O283,'Sheet1 (2)'!$F$2:$F$900,0),1),"")</f>
        <v>WM+HCM 01.04 Chung cư Pegasuite</v>
      </c>
      <c r="V283" s="40" t="s">
        <v>6576</v>
      </c>
      <c r="AB283" s="30"/>
      <c r="AC283" s="30"/>
      <c r="AE283" s="2">
        <v>5</v>
      </c>
      <c r="AG283" s="2">
        <v>46000</v>
      </c>
      <c r="AH283" s="45">
        <f t="shared" si="8"/>
        <v>230000</v>
      </c>
      <c r="AL283" s="35">
        <v>8</v>
      </c>
      <c r="AN283" s="33">
        <f t="shared" si="9"/>
        <v>18400</v>
      </c>
      <c r="AO283" s="36" t="s">
        <v>1856</v>
      </c>
      <c r="AQ283" s="37" t="s">
        <v>1857</v>
      </c>
      <c r="AR283" s="37" t="s">
        <v>1858</v>
      </c>
      <c r="AS283" s="37" t="s">
        <v>1859</v>
      </c>
    </row>
    <row r="284" spans="3:45" x14ac:dyDescent="0.25">
      <c r="C284" s="46" t="str">
        <f>VLOOKUP(O284,'mã đối tượng'!$C:$F,4,0)</f>
        <v>N</v>
      </c>
      <c r="D284" s="30" t="s">
        <v>950</v>
      </c>
      <c r="E284" s="30" t="s">
        <v>24</v>
      </c>
      <c r="F284" s="57">
        <v>45891</v>
      </c>
      <c r="G284" s="57">
        <v>45891</v>
      </c>
      <c r="H284" s="3">
        <v>9105838608</v>
      </c>
      <c r="I284" s="57">
        <v>45891</v>
      </c>
      <c r="J284" s="46" t="s">
        <v>7975</v>
      </c>
      <c r="K284" s="58"/>
      <c r="L284" s="42" t="s">
        <v>25</v>
      </c>
      <c r="M284" s="46" t="str">
        <f>IFERROR(INDEX('Data (2)'!$H$2:$H$1733,MATCH(H284,'Data (2)'!$C$2:$C$1733,0),1),"")</f>
        <v>00134295</v>
      </c>
      <c r="N284" s="57">
        <v>45891</v>
      </c>
      <c r="O284" s="56" t="s">
        <v>1534</v>
      </c>
      <c r="S284" s="40" t="str">
        <f>IFERROR(INDEX('Sheet1 (2)'!$H$2:$H$900,MATCH(O284,'Sheet1 (2)'!$F$2:$F$900,0),1),"")</f>
        <v>WM+HCM 01.04 Chung cư Pegasuite</v>
      </c>
      <c r="V284" s="40" t="s">
        <v>6576</v>
      </c>
      <c r="AB284" s="30"/>
      <c r="AC284" s="30"/>
      <c r="AE284" s="2">
        <v>2</v>
      </c>
      <c r="AG284" s="2">
        <v>49500</v>
      </c>
      <c r="AH284" s="45">
        <f t="shared" si="8"/>
        <v>99000</v>
      </c>
      <c r="AL284" s="35">
        <v>8</v>
      </c>
      <c r="AN284" s="33">
        <f t="shared" si="9"/>
        <v>7920</v>
      </c>
      <c r="AO284" s="36" t="s">
        <v>1856</v>
      </c>
      <c r="AQ284" s="37" t="s">
        <v>1857</v>
      </c>
      <c r="AR284" s="37" t="s">
        <v>1858</v>
      </c>
      <c r="AS284" s="37" t="s">
        <v>1859</v>
      </c>
    </row>
    <row r="285" spans="3:45" x14ac:dyDescent="0.25">
      <c r="C285" s="46" t="str">
        <f>VLOOKUP(O285,'mã đối tượng'!$C:$F,4,0)</f>
        <v>N</v>
      </c>
      <c r="D285" s="30" t="s">
        <v>950</v>
      </c>
      <c r="E285" s="30" t="s">
        <v>24</v>
      </c>
      <c r="F285" s="57">
        <v>45891</v>
      </c>
      <c r="G285" s="57">
        <v>45891</v>
      </c>
      <c r="H285" s="3">
        <v>9105838584</v>
      </c>
      <c r="I285" s="57">
        <v>45891</v>
      </c>
      <c r="J285" s="46" t="s">
        <v>7976</v>
      </c>
      <c r="K285" s="58"/>
      <c r="L285" s="42" t="s">
        <v>25</v>
      </c>
      <c r="M285" s="46" t="str">
        <f>IFERROR(INDEX('Data (2)'!$H$2:$H$1733,MATCH(H285,'Data (2)'!$C$2:$C$1733,0),1),"")</f>
        <v>00067524</v>
      </c>
      <c r="N285" s="57">
        <v>45891</v>
      </c>
      <c r="O285" s="56" t="s">
        <v>1547</v>
      </c>
      <c r="S285" s="40" t="str">
        <f>IFERROR(INDEX('Sheet1 (2)'!$H$2:$H$900,MATCH(O285,'Sheet1 (2)'!$F$2:$F$900,0),1),"")</f>
        <v>WM+ DNG 84 Nguyễn Lương Bằng</v>
      </c>
      <c r="V285" s="40" t="s">
        <v>6625</v>
      </c>
      <c r="AB285" s="30"/>
      <c r="AC285" s="30"/>
      <c r="AE285" s="2">
        <v>1</v>
      </c>
      <c r="AG285" s="2">
        <v>50182</v>
      </c>
      <c r="AH285" s="45">
        <f t="shared" si="8"/>
        <v>50182</v>
      </c>
      <c r="AL285" s="35">
        <v>8</v>
      </c>
      <c r="AN285" s="33">
        <f t="shared" si="9"/>
        <v>4014.56</v>
      </c>
      <c r="AO285" s="36" t="s">
        <v>1856</v>
      </c>
      <c r="AQ285" s="37" t="s">
        <v>1857</v>
      </c>
      <c r="AR285" s="37" t="s">
        <v>1858</v>
      </c>
      <c r="AS285" s="37" t="s">
        <v>1859</v>
      </c>
    </row>
    <row r="286" spans="3:45" x14ac:dyDescent="0.25">
      <c r="C286" s="46" t="str">
        <f>VLOOKUP(O286,'mã đối tượng'!$C:$F,4,0)</f>
        <v>B</v>
      </c>
      <c r="D286" s="30" t="s">
        <v>950</v>
      </c>
      <c r="E286" s="30" t="s">
        <v>24</v>
      </c>
      <c r="F286" s="57">
        <v>45891</v>
      </c>
      <c r="G286" s="57">
        <v>45891</v>
      </c>
      <c r="H286" s="3">
        <v>9105838648</v>
      </c>
      <c r="I286" s="57">
        <v>45891</v>
      </c>
      <c r="J286" s="46" t="s">
        <v>7977</v>
      </c>
      <c r="K286" s="58"/>
      <c r="L286" s="42" t="s">
        <v>25</v>
      </c>
      <c r="M286" s="46" t="str">
        <f>IFERROR(INDEX('Data (2)'!$H$2:$H$1733,MATCH(H286,'Data (2)'!$C$2:$C$1733,0),1),"")</f>
        <v>00032095</v>
      </c>
      <c r="N286" s="57">
        <v>45891</v>
      </c>
      <c r="O286" s="56" t="s">
        <v>1544</v>
      </c>
      <c r="S286" s="40" t="str">
        <f>IFERROR(INDEX('Sheet1 (2)'!$H$2:$H$900,MATCH(O286,'Sheet1 (2)'!$F$2:$F$900,0),1),"")</f>
        <v>WM+ NAN Khối 7, TT Cầu Giát</v>
      </c>
      <c r="V286" s="40" t="s">
        <v>2769</v>
      </c>
      <c r="AB286" s="30"/>
      <c r="AC286" s="30"/>
      <c r="AE286" s="2">
        <v>2</v>
      </c>
      <c r="AG286" s="2">
        <v>70950</v>
      </c>
      <c r="AH286" s="45">
        <f t="shared" si="8"/>
        <v>141900</v>
      </c>
      <c r="AL286" s="35">
        <v>8</v>
      </c>
      <c r="AN286" s="33">
        <f t="shared" si="9"/>
        <v>11352</v>
      </c>
      <c r="AO286" s="36" t="s">
        <v>1856</v>
      </c>
      <c r="AQ286" s="37" t="s">
        <v>1857</v>
      </c>
      <c r="AR286" s="37" t="s">
        <v>1858</v>
      </c>
      <c r="AS286" s="37" t="s">
        <v>1859</v>
      </c>
    </row>
    <row r="287" spans="3:45" x14ac:dyDescent="0.25">
      <c r="C287" s="46" t="str">
        <f>VLOOKUP(O287,'mã đối tượng'!$C:$F,4,0)</f>
        <v>N</v>
      </c>
      <c r="D287" s="30" t="s">
        <v>950</v>
      </c>
      <c r="E287" s="30" t="s">
        <v>24</v>
      </c>
      <c r="F287" s="57">
        <v>45891</v>
      </c>
      <c r="G287" s="57">
        <v>45891</v>
      </c>
      <c r="H287" s="3">
        <v>9105838641</v>
      </c>
      <c r="I287" s="57">
        <v>45891</v>
      </c>
      <c r="J287" s="46" t="s">
        <v>7978</v>
      </c>
      <c r="K287" s="58"/>
      <c r="L287" s="42" t="s">
        <v>25</v>
      </c>
      <c r="M287" s="46" t="str">
        <f>IFERROR(INDEX('Data (2)'!$H$2:$H$1733,MATCH(H287,'Data (2)'!$C$2:$C$1733,0),1),"")</f>
        <v>00134301</v>
      </c>
      <c r="N287" s="57">
        <v>45891</v>
      </c>
      <c r="O287" s="56" t="s">
        <v>1534</v>
      </c>
      <c r="S287" s="40" t="str">
        <f>IFERROR(INDEX('Sheet1 (2)'!$H$2:$H$900,MATCH(O287,'Sheet1 (2)'!$F$2:$F$900,0),1),"")</f>
        <v>WM+HCM 01.04 Chung cư Pegasuite</v>
      </c>
      <c r="V287" s="40" t="s">
        <v>6576</v>
      </c>
      <c r="AB287" s="30"/>
      <c r="AC287" s="30"/>
      <c r="AE287" s="2">
        <v>1</v>
      </c>
      <c r="AG287" s="2">
        <v>46000</v>
      </c>
      <c r="AH287" s="45">
        <f t="shared" si="8"/>
        <v>46000</v>
      </c>
      <c r="AL287" s="35">
        <v>8</v>
      </c>
      <c r="AN287" s="33">
        <f t="shared" si="9"/>
        <v>3680</v>
      </c>
      <c r="AO287" s="36" t="s">
        <v>1856</v>
      </c>
      <c r="AQ287" s="37" t="s">
        <v>1857</v>
      </c>
      <c r="AR287" s="37" t="s">
        <v>1858</v>
      </c>
      <c r="AS287" s="37" t="s">
        <v>1859</v>
      </c>
    </row>
    <row r="288" spans="3:45" x14ac:dyDescent="0.25">
      <c r="C288" s="46" t="str">
        <f>VLOOKUP(O288,'mã đối tượng'!$C:$F,4,0)</f>
        <v>N</v>
      </c>
      <c r="D288" s="30" t="s">
        <v>950</v>
      </c>
      <c r="E288" s="30" t="s">
        <v>24</v>
      </c>
      <c r="F288" s="57">
        <v>45891</v>
      </c>
      <c r="G288" s="57">
        <v>45891</v>
      </c>
      <c r="H288" s="3">
        <v>9105838641</v>
      </c>
      <c r="I288" s="57">
        <v>45891</v>
      </c>
      <c r="J288" s="46" t="s">
        <v>7979</v>
      </c>
      <c r="K288" s="58"/>
      <c r="L288" s="42" t="s">
        <v>25</v>
      </c>
      <c r="M288" s="46" t="str">
        <f>IFERROR(INDEX('Data (2)'!$H$2:$H$1733,MATCH(H288,'Data (2)'!$C$2:$C$1733,0),1),"")</f>
        <v>00134301</v>
      </c>
      <c r="N288" s="57">
        <v>45891</v>
      </c>
      <c r="O288" s="56" t="s">
        <v>1534</v>
      </c>
      <c r="S288" s="40" t="str">
        <f>IFERROR(INDEX('Sheet1 (2)'!$H$2:$H$900,MATCH(O288,'Sheet1 (2)'!$F$2:$F$900,0),1),"")</f>
        <v>WM+HCM 01.04 Chung cư Pegasuite</v>
      </c>
      <c r="V288" s="40" t="s">
        <v>6576</v>
      </c>
      <c r="AB288" s="30"/>
      <c r="AC288" s="30"/>
      <c r="AE288" s="2">
        <v>2</v>
      </c>
      <c r="AG288" s="2">
        <v>50182</v>
      </c>
      <c r="AH288" s="45">
        <f t="shared" si="8"/>
        <v>100364</v>
      </c>
      <c r="AL288" s="35">
        <v>8</v>
      </c>
      <c r="AN288" s="33">
        <f t="shared" si="9"/>
        <v>8029.12</v>
      </c>
      <c r="AO288" s="36" t="s">
        <v>1856</v>
      </c>
      <c r="AQ288" s="37" t="s">
        <v>1857</v>
      </c>
      <c r="AR288" s="37" t="s">
        <v>1858</v>
      </c>
      <c r="AS288" s="37" t="s">
        <v>1859</v>
      </c>
    </row>
    <row r="289" spans="3:45" x14ac:dyDescent="0.25">
      <c r="C289" s="46" t="str">
        <f>VLOOKUP(O289,'mã đối tượng'!$C:$F,4,0)</f>
        <v>N</v>
      </c>
      <c r="D289" s="30" t="s">
        <v>950</v>
      </c>
      <c r="E289" s="30" t="s">
        <v>24</v>
      </c>
      <c r="F289" s="57">
        <v>45891</v>
      </c>
      <c r="G289" s="57">
        <v>45891</v>
      </c>
      <c r="H289" s="3">
        <v>9105838632</v>
      </c>
      <c r="I289" s="57">
        <v>45891</v>
      </c>
      <c r="J289" s="46" t="s">
        <v>7980</v>
      </c>
      <c r="K289" s="58"/>
      <c r="L289" s="42" t="s">
        <v>25</v>
      </c>
      <c r="M289" s="46" t="str">
        <f>IFERROR(INDEX('Data (2)'!$H$2:$H$1733,MATCH(H289,'Data (2)'!$C$2:$C$1733,0),1),"")</f>
        <v>00001451</v>
      </c>
      <c r="N289" s="57">
        <v>45891</v>
      </c>
      <c r="O289" s="56" t="s">
        <v>1578</v>
      </c>
      <c r="S289" s="40" t="str">
        <f>IFERROR(INDEX('Sheet1 (2)'!$H$2:$H$900,MATCH(O289,'Sheet1 (2)'!$F$2:$F$900,0),1),"")</f>
        <v>WM+ PYN Thửa 1019, TBĐ 38, QL29</v>
      </c>
      <c r="V289" s="40" t="s">
        <v>7236</v>
      </c>
      <c r="AB289" s="30"/>
      <c r="AC289" s="30"/>
      <c r="AE289" s="2">
        <v>2</v>
      </c>
      <c r="AG289" s="2">
        <v>73431</v>
      </c>
      <c r="AH289" s="45">
        <f t="shared" si="8"/>
        <v>146862</v>
      </c>
      <c r="AL289" s="35">
        <v>8</v>
      </c>
      <c r="AN289" s="33">
        <f t="shared" si="9"/>
        <v>11748.960000000001</v>
      </c>
      <c r="AO289" s="36" t="s">
        <v>1856</v>
      </c>
      <c r="AQ289" s="37" t="s">
        <v>1857</v>
      </c>
      <c r="AR289" s="37" t="s">
        <v>1858</v>
      </c>
      <c r="AS289" s="37" t="s">
        <v>1859</v>
      </c>
    </row>
    <row r="290" spans="3:45" x14ac:dyDescent="0.25">
      <c r="C290" s="46" t="str">
        <f>VLOOKUP(O290,'mã đối tượng'!$C:$F,4,0)</f>
        <v>N</v>
      </c>
      <c r="D290" s="30" t="s">
        <v>950</v>
      </c>
      <c r="E290" s="30" t="s">
        <v>24</v>
      </c>
      <c r="F290" s="57">
        <v>45891</v>
      </c>
      <c r="G290" s="57">
        <v>45891</v>
      </c>
      <c r="H290" s="3">
        <v>9105838632</v>
      </c>
      <c r="I290" s="57">
        <v>45891</v>
      </c>
      <c r="J290" s="46" t="s">
        <v>7981</v>
      </c>
      <c r="K290" s="58"/>
      <c r="L290" s="42" t="s">
        <v>25</v>
      </c>
      <c r="M290" s="46" t="str">
        <f>IFERROR(INDEX('Data (2)'!$H$2:$H$1733,MATCH(H290,'Data (2)'!$C$2:$C$1733,0),1),"")</f>
        <v>00001451</v>
      </c>
      <c r="N290" s="57">
        <v>45891</v>
      </c>
      <c r="O290" s="56" t="s">
        <v>1578</v>
      </c>
      <c r="S290" s="40" t="str">
        <f>IFERROR(INDEX('Sheet1 (2)'!$H$2:$H$900,MATCH(O290,'Sheet1 (2)'!$F$2:$F$900,0),1),"")</f>
        <v>WM+ PYN Thửa 1019, TBĐ 38, QL29</v>
      </c>
      <c r="V290" s="40" t="s">
        <v>7236</v>
      </c>
      <c r="AB290" s="30"/>
      <c r="AC290" s="30"/>
      <c r="AE290" s="2">
        <v>5</v>
      </c>
      <c r="AG290" s="2">
        <v>49500</v>
      </c>
      <c r="AH290" s="45">
        <f t="shared" si="8"/>
        <v>247500</v>
      </c>
      <c r="AL290" s="35">
        <v>8</v>
      </c>
      <c r="AN290" s="33">
        <f t="shared" si="9"/>
        <v>19800</v>
      </c>
      <c r="AO290" s="36" t="s">
        <v>1856</v>
      </c>
      <c r="AQ290" s="37" t="s">
        <v>1857</v>
      </c>
      <c r="AR290" s="37" t="s">
        <v>1858</v>
      </c>
      <c r="AS290" s="37" t="s">
        <v>1859</v>
      </c>
    </row>
    <row r="291" spans="3:45" x14ac:dyDescent="0.25">
      <c r="C291" s="46" t="str">
        <f>VLOOKUP(O291,'mã đối tượng'!$C:$F,4,0)</f>
        <v>N</v>
      </c>
      <c r="D291" s="30" t="s">
        <v>950</v>
      </c>
      <c r="E291" s="30" t="s">
        <v>24</v>
      </c>
      <c r="F291" s="57">
        <v>45891</v>
      </c>
      <c r="G291" s="57">
        <v>45891</v>
      </c>
      <c r="H291" s="3">
        <v>9105838632</v>
      </c>
      <c r="I291" s="57">
        <v>45891</v>
      </c>
      <c r="J291" s="46" t="s">
        <v>7982</v>
      </c>
      <c r="K291" s="58"/>
      <c r="L291" s="42" t="s">
        <v>25</v>
      </c>
      <c r="M291" s="46" t="str">
        <f>IFERROR(INDEX('Data (2)'!$H$2:$H$1733,MATCH(H291,'Data (2)'!$C$2:$C$1733,0),1),"")</f>
        <v>00001451</v>
      </c>
      <c r="N291" s="57">
        <v>45891</v>
      </c>
      <c r="O291" s="56" t="s">
        <v>1578</v>
      </c>
      <c r="S291" s="40" t="str">
        <f>IFERROR(INDEX('Sheet1 (2)'!$H$2:$H$900,MATCH(O291,'Sheet1 (2)'!$F$2:$F$900,0),1),"")</f>
        <v>WM+ PYN Thửa 1019, TBĐ 38, QL29</v>
      </c>
      <c r="V291" s="40" t="s">
        <v>7236</v>
      </c>
      <c r="AB291" s="30"/>
      <c r="AC291" s="30"/>
      <c r="AE291" s="2">
        <v>4</v>
      </c>
      <c r="AG291" s="2">
        <v>74250</v>
      </c>
      <c r="AH291" s="45">
        <f t="shared" si="8"/>
        <v>297000</v>
      </c>
      <c r="AL291" s="35">
        <v>8</v>
      </c>
      <c r="AN291" s="33">
        <f t="shared" si="9"/>
        <v>23760</v>
      </c>
      <c r="AO291" s="36" t="s">
        <v>1856</v>
      </c>
      <c r="AQ291" s="37" t="s">
        <v>1857</v>
      </c>
      <c r="AR291" s="37" t="s">
        <v>1858</v>
      </c>
      <c r="AS291" s="37" t="s">
        <v>1859</v>
      </c>
    </row>
    <row r="292" spans="3:45" x14ac:dyDescent="0.25">
      <c r="C292" s="46" t="str">
        <f>VLOOKUP(O292,'mã đối tượng'!$C:$F,4,0)</f>
        <v>N</v>
      </c>
      <c r="D292" s="30" t="s">
        <v>950</v>
      </c>
      <c r="E292" s="30" t="s">
        <v>24</v>
      </c>
      <c r="F292" s="57">
        <v>45891</v>
      </c>
      <c r="G292" s="57">
        <v>45891</v>
      </c>
      <c r="H292" s="3">
        <v>9105838632</v>
      </c>
      <c r="I292" s="57">
        <v>45891</v>
      </c>
      <c r="J292" s="46" t="s">
        <v>7983</v>
      </c>
      <c r="K292" s="58"/>
      <c r="L292" s="42" t="s">
        <v>25</v>
      </c>
      <c r="M292" s="46" t="str">
        <f>IFERROR(INDEX('Data (2)'!$H$2:$H$1733,MATCH(H292,'Data (2)'!$C$2:$C$1733,0),1),"")</f>
        <v>00001451</v>
      </c>
      <c r="N292" s="57">
        <v>45891</v>
      </c>
      <c r="O292" s="56" t="s">
        <v>1578</v>
      </c>
      <c r="S292" s="40" t="str">
        <f>IFERROR(INDEX('Sheet1 (2)'!$H$2:$H$900,MATCH(O292,'Sheet1 (2)'!$F$2:$F$900,0),1),"")</f>
        <v>WM+ PYN Thửa 1019, TBĐ 38, QL29</v>
      </c>
      <c r="V292" s="40" t="s">
        <v>7236</v>
      </c>
      <c r="AB292" s="30"/>
      <c r="AC292" s="30"/>
      <c r="AE292" s="2">
        <v>5</v>
      </c>
      <c r="AG292" s="2">
        <v>50182</v>
      </c>
      <c r="AH292" s="45">
        <f t="shared" si="8"/>
        <v>250910</v>
      </c>
      <c r="AL292" s="35">
        <v>8</v>
      </c>
      <c r="AN292" s="33">
        <f t="shared" si="9"/>
        <v>20072.8</v>
      </c>
      <c r="AO292" s="36" t="s">
        <v>1856</v>
      </c>
      <c r="AQ292" s="37" t="s">
        <v>1857</v>
      </c>
      <c r="AR292" s="37" t="s">
        <v>1858</v>
      </c>
      <c r="AS292" s="37" t="s">
        <v>1859</v>
      </c>
    </row>
    <row r="293" spans="3:45" x14ac:dyDescent="0.25">
      <c r="C293" s="46" t="str">
        <f>VLOOKUP(O293,'mã đối tượng'!$C:$F,4,0)</f>
        <v>B</v>
      </c>
      <c r="D293" s="30" t="s">
        <v>950</v>
      </c>
      <c r="E293" s="30" t="s">
        <v>24</v>
      </c>
      <c r="F293" s="57">
        <v>45891</v>
      </c>
      <c r="G293" s="57">
        <v>45891</v>
      </c>
      <c r="H293" s="3">
        <v>9105838615</v>
      </c>
      <c r="I293" s="57">
        <v>45891</v>
      </c>
      <c r="J293" s="46" t="s">
        <v>7984</v>
      </c>
      <c r="K293" s="58"/>
      <c r="L293" s="42" t="s">
        <v>25</v>
      </c>
      <c r="M293" s="46" t="str">
        <f>IFERROR(INDEX('Data (2)'!$H$2:$H$1733,MATCH(H293,'Data (2)'!$C$2:$C$1733,0),1),"")</f>
        <v>00012005</v>
      </c>
      <c r="N293" s="57">
        <v>45891</v>
      </c>
      <c r="O293" s="56" t="s">
        <v>1568</v>
      </c>
      <c r="S293" s="40" t="str">
        <f>IFERROR(INDEX('Sheet1 (2)'!$H$2:$H$900,MATCH(O293,'Sheet1 (2)'!$F$2:$F$900,0),1),"")</f>
        <v>WM+ TBH Đồng Hòa, Thái Thụy</v>
      </c>
      <c r="V293" s="40" t="s">
        <v>4137</v>
      </c>
      <c r="AB293" s="30"/>
      <c r="AC293" s="30"/>
      <c r="AE293" s="2">
        <v>1</v>
      </c>
      <c r="AG293" s="2">
        <v>46000</v>
      </c>
      <c r="AH293" s="45">
        <f t="shared" si="8"/>
        <v>46000</v>
      </c>
      <c r="AL293" s="35">
        <v>8</v>
      </c>
      <c r="AN293" s="33">
        <f t="shared" si="9"/>
        <v>3680</v>
      </c>
      <c r="AO293" s="36" t="s">
        <v>1856</v>
      </c>
      <c r="AQ293" s="37" t="s">
        <v>1857</v>
      </c>
      <c r="AR293" s="37" t="s">
        <v>1858</v>
      </c>
      <c r="AS293" s="37" t="s">
        <v>1859</v>
      </c>
    </row>
    <row r="294" spans="3:45" x14ac:dyDescent="0.25">
      <c r="C294" s="46" t="str">
        <f>VLOOKUP(O294,'mã đối tượng'!$C:$F,4,0)</f>
        <v>B</v>
      </c>
      <c r="D294" s="30" t="s">
        <v>950</v>
      </c>
      <c r="E294" s="30" t="s">
        <v>24</v>
      </c>
      <c r="F294" s="57">
        <v>45891</v>
      </c>
      <c r="G294" s="57">
        <v>45891</v>
      </c>
      <c r="H294" s="3">
        <v>9105838615</v>
      </c>
      <c r="I294" s="57">
        <v>45891</v>
      </c>
      <c r="J294" s="46" t="s">
        <v>7985</v>
      </c>
      <c r="K294" s="58"/>
      <c r="L294" s="42" t="s">
        <v>25</v>
      </c>
      <c r="M294" s="46" t="str">
        <f>IFERROR(INDEX('Data (2)'!$H$2:$H$1733,MATCH(H294,'Data (2)'!$C$2:$C$1733,0),1),"")</f>
        <v>00012005</v>
      </c>
      <c r="N294" s="57">
        <v>45891</v>
      </c>
      <c r="O294" s="56" t="s">
        <v>1568</v>
      </c>
      <c r="S294" s="40" t="str">
        <f>IFERROR(INDEX('Sheet1 (2)'!$H$2:$H$900,MATCH(O294,'Sheet1 (2)'!$F$2:$F$900,0),1),"")</f>
        <v>WM+ TBH Đồng Hòa, Thái Thụy</v>
      </c>
      <c r="V294" s="40" t="s">
        <v>4137</v>
      </c>
      <c r="AB294" s="30"/>
      <c r="AC294" s="30"/>
      <c r="AE294" s="2">
        <v>4</v>
      </c>
      <c r="AG294" s="2">
        <v>70950</v>
      </c>
      <c r="AH294" s="45">
        <f t="shared" si="8"/>
        <v>283800</v>
      </c>
      <c r="AL294" s="35">
        <v>8</v>
      </c>
      <c r="AN294" s="33">
        <f t="shared" si="9"/>
        <v>22704</v>
      </c>
      <c r="AO294" s="36" t="s">
        <v>1856</v>
      </c>
      <c r="AQ294" s="37" t="s">
        <v>1857</v>
      </c>
      <c r="AR294" s="37" t="s">
        <v>1858</v>
      </c>
      <c r="AS294" s="37" t="s">
        <v>1859</v>
      </c>
    </row>
    <row r="295" spans="3:45" x14ac:dyDescent="0.25">
      <c r="C295" s="46" t="str">
        <f>VLOOKUP(O295,'mã đối tượng'!$C:$F,4,0)</f>
        <v>N</v>
      </c>
      <c r="D295" s="30" t="s">
        <v>950</v>
      </c>
      <c r="E295" s="30" t="s">
        <v>24</v>
      </c>
      <c r="F295" s="57">
        <v>45891</v>
      </c>
      <c r="G295" s="57">
        <v>45891</v>
      </c>
      <c r="H295" s="3">
        <v>9105838624</v>
      </c>
      <c r="I295" s="57">
        <v>45891</v>
      </c>
      <c r="J295" s="46" t="s">
        <v>7986</v>
      </c>
      <c r="K295" s="58"/>
      <c r="L295" s="42" t="s">
        <v>25</v>
      </c>
      <c r="M295" s="46" t="str">
        <f>IFERROR(INDEX('Data (2)'!$H$2:$H$1733,MATCH(H295,'Data (2)'!$C$2:$C$1733,0),1),"")</f>
        <v>00007281</v>
      </c>
      <c r="N295" s="57">
        <v>45891</v>
      </c>
      <c r="O295" s="56" t="s">
        <v>1644</v>
      </c>
      <c r="S295" s="40" t="str">
        <f>IFERROR(INDEX('Sheet1 (2)'!$H$2:$H$900,MATCH(O295,'Sheet1 (2)'!$F$2:$F$900,0),1),"")</f>
        <v>WM+ TTH 497 Bùi Thị Xuân</v>
      </c>
      <c r="V295" s="40" t="s">
        <v>4197</v>
      </c>
      <c r="AB295" s="30"/>
      <c r="AC295" s="30"/>
      <c r="AE295" s="2">
        <v>2</v>
      </c>
      <c r="AG295" s="2">
        <v>111606</v>
      </c>
      <c r="AH295" s="45">
        <f t="shared" si="8"/>
        <v>223212</v>
      </c>
      <c r="AL295" s="35">
        <v>8</v>
      </c>
      <c r="AN295" s="33">
        <f t="shared" si="9"/>
        <v>17856.96</v>
      </c>
      <c r="AO295" s="36" t="s">
        <v>1856</v>
      </c>
      <c r="AQ295" s="37" t="s">
        <v>1857</v>
      </c>
      <c r="AR295" s="37" t="s">
        <v>1858</v>
      </c>
      <c r="AS295" s="37" t="s">
        <v>1859</v>
      </c>
    </row>
    <row r="296" spans="3:45" x14ac:dyDescent="0.25">
      <c r="C296" s="46" t="str">
        <f>VLOOKUP(O296,'mã đối tượng'!$C:$F,4,0)</f>
        <v>N</v>
      </c>
      <c r="D296" s="30" t="s">
        <v>950</v>
      </c>
      <c r="E296" s="30" t="s">
        <v>24</v>
      </c>
      <c r="F296" s="57">
        <v>45891</v>
      </c>
      <c r="G296" s="57">
        <v>45891</v>
      </c>
      <c r="H296" s="3">
        <v>9105838665</v>
      </c>
      <c r="I296" s="57">
        <v>45891</v>
      </c>
      <c r="J296" s="46" t="s">
        <v>7987</v>
      </c>
      <c r="K296" s="58"/>
      <c r="L296" s="42" t="s">
        <v>25</v>
      </c>
      <c r="M296" s="46" t="str">
        <f>IFERROR(INDEX('Data (2)'!$H$2:$H$1733,MATCH(H296,'Data (2)'!$C$2:$C$1733,0),1),"")</f>
        <v>00006998</v>
      </c>
      <c r="N296" s="57">
        <v>45891</v>
      </c>
      <c r="O296" s="56" t="s">
        <v>1576</v>
      </c>
      <c r="S296" s="40" t="str">
        <f>IFERROR(INDEX('Sheet1 (2)'!$H$2:$H$900,MATCH(O296,'Sheet1 (2)'!$F$2:$F$900,0),1),"")</f>
        <v>WM+ GLI 1107 - 1109 Quang Trung</v>
      </c>
      <c r="V296" s="40" t="s">
        <v>3382</v>
      </c>
      <c r="AB296" s="30"/>
      <c r="AC296" s="30"/>
      <c r="AE296" s="2">
        <v>1</v>
      </c>
      <c r="AG296" s="2">
        <v>50182</v>
      </c>
      <c r="AH296" s="45">
        <f t="shared" si="8"/>
        <v>50182</v>
      </c>
      <c r="AL296" s="35">
        <v>8</v>
      </c>
      <c r="AN296" s="33">
        <f t="shared" si="9"/>
        <v>4014.56</v>
      </c>
      <c r="AO296" s="36" t="s">
        <v>1856</v>
      </c>
      <c r="AQ296" s="37" t="s">
        <v>1857</v>
      </c>
      <c r="AR296" s="37" t="s">
        <v>1858</v>
      </c>
      <c r="AS296" s="37" t="s">
        <v>1859</v>
      </c>
    </row>
    <row r="297" spans="3:45" x14ac:dyDescent="0.25">
      <c r="C297" s="46" t="str">
        <f>VLOOKUP(O297,'mã đối tượng'!$C:$F,4,0)</f>
        <v>B</v>
      </c>
      <c r="D297" s="30" t="s">
        <v>950</v>
      </c>
      <c r="E297" s="30" t="s">
        <v>24</v>
      </c>
      <c r="F297" s="57">
        <v>45891</v>
      </c>
      <c r="G297" s="57">
        <v>45891</v>
      </c>
      <c r="H297" s="3">
        <v>9105838698</v>
      </c>
      <c r="I297" s="57">
        <v>45891</v>
      </c>
      <c r="J297" s="46" t="s">
        <v>7988</v>
      </c>
      <c r="K297" s="58"/>
      <c r="L297" s="42" t="s">
        <v>25</v>
      </c>
      <c r="M297" s="46" t="str">
        <f>IFERROR(INDEX('Data (2)'!$H$2:$H$1733,MATCH(H297,'Data (2)'!$C$2:$C$1733,0),1),"")</f>
        <v>00025121</v>
      </c>
      <c r="N297" s="57">
        <v>45891</v>
      </c>
      <c r="O297" s="56" t="s">
        <v>1570</v>
      </c>
      <c r="S297" s="40" t="str">
        <f>IFERROR(INDEX('Sheet1 (2)'!$H$2:$H$900,MATCH(O297,'Sheet1 (2)'!$F$2:$F$900,0),1),"")</f>
        <v>WM+ HYN 9 Nguyễn Thiện Thuật</v>
      </c>
      <c r="V297" s="40" t="s">
        <v>1080</v>
      </c>
      <c r="AB297" s="30"/>
      <c r="AC297" s="30"/>
      <c r="AE297" s="2">
        <v>1</v>
      </c>
      <c r="AG297" s="2">
        <v>73431</v>
      </c>
      <c r="AH297" s="45">
        <f t="shared" si="8"/>
        <v>73431</v>
      </c>
      <c r="AL297" s="35">
        <v>8</v>
      </c>
      <c r="AN297" s="33">
        <f t="shared" si="9"/>
        <v>5874.4800000000005</v>
      </c>
      <c r="AO297" s="36" t="s">
        <v>1856</v>
      </c>
      <c r="AQ297" s="37" t="s">
        <v>1857</v>
      </c>
      <c r="AR297" s="37" t="s">
        <v>1858</v>
      </c>
      <c r="AS297" s="37" t="s">
        <v>1859</v>
      </c>
    </row>
    <row r="298" spans="3:45" x14ac:dyDescent="0.25">
      <c r="C298" s="46" t="str">
        <f>VLOOKUP(O298,'mã đối tượng'!$C:$F,4,0)</f>
        <v>B</v>
      </c>
      <c r="D298" s="30" t="s">
        <v>950</v>
      </c>
      <c r="E298" s="30" t="s">
        <v>24</v>
      </c>
      <c r="F298" s="57">
        <v>45891</v>
      </c>
      <c r="G298" s="57">
        <v>45891</v>
      </c>
      <c r="H298" s="3">
        <v>9105838681</v>
      </c>
      <c r="I298" s="57">
        <v>45891</v>
      </c>
      <c r="J298" s="46" t="s">
        <v>7989</v>
      </c>
      <c r="K298" s="58"/>
      <c r="L298" s="42" t="s">
        <v>25</v>
      </c>
      <c r="M298" s="46" t="str">
        <f>IFERROR(INDEX('Data (2)'!$H$2:$H$1733,MATCH(H298,'Data (2)'!$C$2:$C$1733,0),1),"")</f>
        <v>00410534</v>
      </c>
      <c r="N298" s="57">
        <v>45891</v>
      </c>
      <c r="O298" s="56" t="s">
        <v>1548</v>
      </c>
      <c r="S298" s="40" t="str">
        <f>IFERROR(INDEX('Sheet1 (2)'!$H$2:$H$900,MATCH(O298,'Sheet1 (2)'!$F$2:$F$900,0),1),"")</f>
        <v>WM HNI Trương Định</v>
      </c>
      <c r="V298" s="40" t="s">
        <v>3972</v>
      </c>
      <c r="AB298" s="30"/>
      <c r="AC298" s="30"/>
      <c r="AE298" s="2">
        <v>1</v>
      </c>
      <c r="AG298" s="2">
        <v>111058</v>
      </c>
      <c r="AH298" s="45">
        <f t="shared" si="8"/>
        <v>111058</v>
      </c>
      <c r="AL298" s="35">
        <v>8</v>
      </c>
      <c r="AN298" s="33">
        <f t="shared" si="9"/>
        <v>8884.64</v>
      </c>
      <c r="AO298" s="36" t="s">
        <v>1856</v>
      </c>
      <c r="AQ298" s="37" t="s">
        <v>1857</v>
      </c>
      <c r="AR298" s="37" t="s">
        <v>1858</v>
      </c>
      <c r="AS298" s="37" t="s">
        <v>1859</v>
      </c>
    </row>
    <row r="299" spans="3:45" x14ac:dyDescent="0.25">
      <c r="C299" s="46" t="str">
        <f>VLOOKUP(O299,'mã đối tượng'!$C:$F,4,0)</f>
        <v>B</v>
      </c>
      <c r="D299" s="30" t="s">
        <v>950</v>
      </c>
      <c r="E299" s="30" t="s">
        <v>24</v>
      </c>
      <c r="F299" s="57">
        <v>45891</v>
      </c>
      <c r="G299" s="57">
        <v>45891</v>
      </c>
      <c r="H299" s="3">
        <v>9105838681</v>
      </c>
      <c r="I299" s="57">
        <v>45891</v>
      </c>
      <c r="J299" s="46" t="s">
        <v>7990</v>
      </c>
      <c r="K299" s="58"/>
      <c r="L299" s="42" t="s">
        <v>25</v>
      </c>
      <c r="M299" s="46" t="str">
        <f>IFERROR(INDEX('Data (2)'!$H$2:$H$1733,MATCH(H299,'Data (2)'!$C$2:$C$1733,0),1),"")</f>
        <v>00410534</v>
      </c>
      <c r="N299" s="57">
        <v>45891</v>
      </c>
      <c r="O299" s="56" t="s">
        <v>1548</v>
      </c>
      <c r="S299" s="40" t="str">
        <f>IFERROR(INDEX('Sheet1 (2)'!$H$2:$H$900,MATCH(O299,'Sheet1 (2)'!$F$2:$F$900,0),1),"")</f>
        <v>WM HNI Trương Định</v>
      </c>
      <c r="V299" s="40" t="s">
        <v>3972</v>
      </c>
      <c r="AB299" s="30"/>
      <c r="AC299" s="30"/>
      <c r="AE299" s="2">
        <v>1</v>
      </c>
      <c r="AG299" s="2">
        <v>55595</v>
      </c>
      <c r="AH299" s="45">
        <f t="shared" si="8"/>
        <v>55595</v>
      </c>
      <c r="AL299" s="35">
        <v>8</v>
      </c>
      <c r="AN299" s="33">
        <f t="shared" si="9"/>
        <v>4447.6000000000004</v>
      </c>
      <c r="AO299" s="36" t="s">
        <v>1856</v>
      </c>
      <c r="AQ299" s="37" t="s">
        <v>1857</v>
      </c>
      <c r="AR299" s="37" t="s">
        <v>1858</v>
      </c>
      <c r="AS299" s="37" t="s">
        <v>1859</v>
      </c>
    </row>
    <row r="300" spans="3:45" x14ac:dyDescent="0.25">
      <c r="C300" s="46" t="str">
        <f>VLOOKUP(O300,'mã đối tượng'!$C:$F,4,0)</f>
        <v>B</v>
      </c>
      <c r="D300" s="30" t="s">
        <v>950</v>
      </c>
      <c r="E300" s="30" t="s">
        <v>24</v>
      </c>
      <c r="F300" s="57">
        <v>45891</v>
      </c>
      <c r="G300" s="57">
        <v>45891</v>
      </c>
      <c r="H300" s="3">
        <v>9105838682</v>
      </c>
      <c r="I300" s="57">
        <v>45891</v>
      </c>
      <c r="J300" s="46" t="s">
        <v>7991</v>
      </c>
      <c r="K300" s="58"/>
      <c r="L300" s="42" t="s">
        <v>25</v>
      </c>
      <c r="M300" s="46" t="str">
        <f>IFERROR(INDEX('Data (2)'!$H$2:$H$1733,MATCH(H300,'Data (2)'!$C$2:$C$1733,0),1),"")</f>
        <v>00410535</v>
      </c>
      <c r="N300" s="57">
        <v>45891</v>
      </c>
      <c r="O300" s="56" t="s">
        <v>1548</v>
      </c>
      <c r="S300" s="40" t="str">
        <f>IFERROR(INDEX('Sheet1 (2)'!$H$2:$H$900,MATCH(O300,'Sheet1 (2)'!$F$2:$F$900,0),1),"")</f>
        <v>WM HNI Trương Định</v>
      </c>
      <c r="V300" s="40" t="s">
        <v>3972</v>
      </c>
      <c r="AB300" s="30"/>
      <c r="AC300" s="30"/>
      <c r="AE300" s="2">
        <v>7</v>
      </c>
      <c r="AG300" s="2">
        <v>111058</v>
      </c>
      <c r="AH300" s="45">
        <f t="shared" si="8"/>
        <v>777406</v>
      </c>
      <c r="AL300" s="35">
        <v>8</v>
      </c>
      <c r="AN300" s="33">
        <f t="shared" si="9"/>
        <v>62192.480000000003</v>
      </c>
      <c r="AO300" s="36" t="s">
        <v>1856</v>
      </c>
      <c r="AQ300" s="37" t="s">
        <v>1857</v>
      </c>
      <c r="AR300" s="37" t="s">
        <v>1858</v>
      </c>
      <c r="AS300" s="37" t="s">
        <v>1859</v>
      </c>
    </row>
    <row r="301" spans="3:45" x14ac:dyDescent="0.25">
      <c r="C301" s="46" t="str">
        <f>VLOOKUP(O301,'mã đối tượng'!$C:$F,4,0)</f>
        <v>B</v>
      </c>
      <c r="D301" s="30" t="s">
        <v>950</v>
      </c>
      <c r="E301" s="30" t="s">
        <v>24</v>
      </c>
      <c r="F301" s="57">
        <v>45891</v>
      </c>
      <c r="G301" s="57">
        <v>45891</v>
      </c>
      <c r="H301" s="3">
        <v>9105838798</v>
      </c>
      <c r="I301" s="57">
        <v>45891</v>
      </c>
      <c r="J301" s="46" t="s">
        <v>7992</v>
      </c>
      <c r="K301" s="58"/>
      <c r="L301" s="42" t="s">
        <v>25</v>
      </c>
      <c r="M301" s="46" t="str">
        <f>IFERROR(INDEX('Data (2)'!$H$2:$H$1733,MATCH(H301,'Data (2)'!$C$2:$C$1733,0),1),"")</f>
        <v>00009565</v>
      </c>
      <c r="N301" s="57">
        <v>45891</v>
      </c>
      <c r="O301" s="56" t="s">
        <v>1563</v>
      </c>
      <c r="S301" s="40" t="str">
        <f>IFERROR(INDEX('Sheet1 (2)'!$H$2:$H$900,MATCH(O301,'Sheet1 (2)'!$F$2:$F$900,0),1),"")</f>
        <v>WM+ VPC TDP Trại Dật, Bình Xuyên</v>
      </c>
      <c r="V301" s="40" t="s">
        <v>1487</v>
      </c>
      <c r="AB301" s="30"/>
      <c r="AC301" s="30"/>
      <c r="AE301" s="2">
        <v>4</v>
      </c>
      <c r="AG301" s="2">
        <v>46000</v>
      </c>
      <c r="AH301" s="45">
        <f t="shared" si="8"/>
        <v>184000</v>
      </c>
      <c r="AL301" s="35">
        <v>8</v>
      </c>
      <c r="AN301" s="33">
        <f t="shared" si="9"/>
        <v>14720</v>
      </c>
      <c r="AO301" s="36" t="s">
        <v>1856</v>
      </c>
      <c r="AQ301" s="37" t="s">
        <v>1857</v>
      </c>
      <c r="AR301" s="37" t="s">
        <v>1858</v>
      </c>
      <c r="AS301" s="37" t="s">
        <v>1859</v>
      </c>
    </row>
    <row r="302" spans="3:45" x14ac:dyDescent="0.25">
      <c r="C302" s="46" t="str">
        <f>VLOOKUP(O302,'mã đối tượng'!$C:$F,4,0)</f>
        <v>B</v>
      </c>
      <c r="D302" s="30" t="s">
        <v>950</v>
      </c>
      <c r="E302" s="30" t="s">
        <v>24</v>
      </c>
      <c r="F302" s="57">
        <v>45891</v>
      </c>
      <c r="G302" s="57">
        <v>45891</v>
      </c>
      <c r="H302" s="3">
        <v>9105838828</v>
      </c>
      <c r="I302" s="57">
        <v>45891</v>
      </c>
      <c r="J302" s="46" t="s">
        <v>7993</v>
      </c>
      <c r="K302" s="58"/>
      <c r="L302" s="42" t="s">
        <v>25</v>
      </c>
      <c r="M302" s="46" t="str">
        <f>IFERROR(INDEX('Data (2)'!$H$2:$H$1733,MATCH(H302,'Data (2)'!$C$2:$C$1733,0),1),"")</f>
        <v>00410585</v>
      </c>
      <c r="N302" s="57">
        <v>45891</v>
      </c>
      <c r="O302" s="56" t="s">
        <v>1548</v>
      </c>
      <c r="S302" s="40" t="str">
        <f>IFERROR(INDEX('Sheet1 (2)'!$H$2:$H$900,MATCH(O302,'Sheet1 (2)'!$F$2:$F$900,0),1),"")</f>
        <v>WM HNI Trương Định</v>
      </c>
      <c r="V302" s="40" t="s">
        <v>3972</v>
      </c>
      <c r="AB302" s="30"/>
      <c r="AC302" s="30"/>
      <c r="AE302" s="2">
        <v>2</v>
      </c>
      <c r="AG302" s="2">
        <v>111058</v>
      </c>
      <c r="AH302" s="45">
        <f t="shared" si="8"/>
        <v>222116</v>
      </c>
      <c r="AL302" s="35">
        <v>8</v>
      </c>
      <c r="AN302" s="33">
        <f t="shared" si="9"/>
        <v>17769.28</v>
      </c>
      <c r="AO302" s="36" t="s">
        <v>1856</v>
      </c>
      <c r="AQ302" s="37" t="s">
        <v>1857</v>
      </c>
      <c r="AR302" s="37" t="s">
        <v>1858</v>
      </c>
      <c r="AS302" s="37" t="s">
        <v>1859</v>
      </c>
    </row>
    <row r="303" spans="3:45" x14ac:dyDescent="0.25">
      <c r="C303" s="46" t="str">
        <f>VLOOKUP(O303,'mã đối tượng'!$C:$F,4,0)</f>
        <v>B</v>
      </c>
      <c r="D303" s="30" t="s">
        <v>950</v>
      </c>
      <c r="E303" s="30" t="s">
        <v>24</v>
      </c>
      <c r="F303" s="57">
        <v>45891</v>
      </c>
      <c r="G303" s="57">
        <v>45891</v>
      </c>
      <c r="H303" s="3">
        <v>9105838828</v>
      </c>
      <c r="I303" s="57">
        <v>45891</v>
      </c>
      <c r="J303" s="46" t="s">
        <v>7994</v>
      </c>
      <c r="K303" s="58"/>
      <c r="L303" s="42" t="s">
        <v>25</v>
      </c>
      <c r="M303" s="46" t="str">
        <f>IFERROR(INDEX('Data (2)'!$H$2:$H$1733,MATCH(H303,'Data (2)'!$C$2:$C$1733,0),1),"")</f>
        <v>00410585</v>
      </c>
      <c r="N303" s="57">
        <v>45891</v>
      </c>
      <c r="O303" s="56" t="s">
        <v>1548</v>
      </c>
      <c r="S303" s="40" t="str">
        <f>IFERROR(INDEX('Sheet1 (2)'!$H$2:$H$900,MATCH(O303,'Sheet1 (2)'!$F$2:$F$900,0),1),"")</f>
        <v>WM HNI Trương Định</v>
      </c>
      <c r="V303" s="40" t="s">
        <v>3972</v>
      </c>
      <c r="AB303" s="30"/>
      <c r="AC303" s="30"/>
      <c r="AE303" s="2">
        <v>1</v>
      </c>
      <c r="AG303" s="2">
        <v>55595</v>
      </c>
      <c r="AH303" s="45">
        <f t="shared" si="8"/>
        <v>55595</v>
      </c>
      <c r="AL303" s="35">
        <v>8</v>
      </c>
      <c r="AN303" s="33">
        <f t="shared" si="9"/>
        <v>4447.6000000000004</v>
      </c>
      <c r="AO303" s="36" t="s">
        <v>1856</v>
      </c>
      <c r="AQ303" s="37" t="s">
        <v>1857</v>
      </c>
      <c r="AR303" s="37" t="s">
        <v>1858</v>
      </c>
      <c r="AS303" s="37" t="s">
        <v>1859</v>
      </c>
    </row>
    <row r="304" spans="3:45" x14ac:dyDescent="0.25">
      <c r="C304" s="46" t="str">
        <f>VLOOKUP(O304,'mã đối tượng'!$C:$F,4,0)</f>
        <v>N</v>
      </c>
      <c r="D304" s="30" t="s">
        <v>950</v>
      </c>
      <c r="E304" s="30" t="s">
        <v>24</v>
      </c>
      <c r="F304" s="57">
        <v>45891</v>
      </c>
      <c r="G304" s="57">
        <v>45891</v>
      </c>
      <c r="H304" s="3">
        <v>9105838898</v>
      </c>
      <c r="I304" s="57">
        <v>45891</v>
      </c>
      <c r="J304" s="46" t="s">
        <v>7995</v>
      </c>
      <c r="K304" s="58"/>
      <c r="L304" s="42" t="s">
        <v>25</v>
      </c>
      <c r="M304" s="46" t="str">
        <f>IFERROR(INDEX('Data (2)'!$H$2:$H$1733,MATCH(H304,'Data (2)'!$C$2:$C$1733,0),1),"")</f>
        <v>00021822</v>
      </c>
      <c r="N304" s="57">
        <v>45891</v>
      </c>
      <c r="O304" s="56" t="s">
        <v>1558</v>
      </c>
      <c r="S304" s="40" t="str">
        <f>IFERROR(INDEX('Sheet1 (2)'!$H$2:$H$900,MATCH(O304,'Sheet1 (2)'!$F$2:$F$900,0),1),"")</f>
        <v>WM CTO Ninh Kiều</v>
      </c>
      <c r="V304" s="40" t="s">
        <v>4571</v>
      </c>
      <c r="AB304" s="30"/>
      <c r="AC304" s="30"/>
      <c r="AE304" s="2">
        <v>5</v>
      </c>
      <c r="AG304" s="2">
        <v>111058</v>
      </c>
      <c r="AH304" s="45">
        <f t="shared" si="8"/>
        <v>555290</v>
      </c>
      <c r="AL304" s="35">
        <v>8</v>
      </c>
      <c r="AN304" s="33">
        <f t="shared" si="9"/>
        <v>44423.200000000004</v>
      </c>
      <c r="AO304" s="36" t="s">
        <v>1856</v>
      </c>
      <c r="AQ304" s="37" t="s">
        <v>1857</v>
      </c>
      <c r="AR304" s="37" t="s">
        <v>1858</v>
      </c>
      <c r="AS304" s="37" t="s">
        <v>1859</v>
      </c>
    </row>
    <row r="305" spans="3:45" x14ac:dyDescent="0.25">
      <c r="C305" s="46" t="str">
        <f>VLOOKUP(O305,'mã đối tượng'!$C:$F,4,0)</f>
        <v>B</v>
      </c>
      <c r="D305" s="30" t="s">
        <v>950</v>
      </c>
      <c r="E305" s="30" t="s">
        <v>24</v>
      </c>
      <c r="F305" s="57">
        <v>45891</v>
      </c>
      <c r="G305" s="57">
        <v>45891</v>
      </c>
      <c r="H305" s="3">
        <v>9105838900</v>
      </c>
      <c r="I305" s="57">
        <v>45891</v>
      </c>
      <c r="J305" s="46" t="s">
        <v>7996</v>
      </c>
      <c r="K305" s="58"/>
      <c r="L305" s="42" t="s">
        <v>25</v>
      </c>
      <c r="M305" s="46" t="str">
        <f>IFERROR(INDEX('Data (2)'!$H$2:$H$1733,MATCH(H305,'Data (2)'!$C$2:$C$1733,0),1),"")</f>
        <v>00009068</v>
      </c>
      <c r="N305" s="57">
        <v>45891</v>
      </c>
      <c r="O305" s="56" t="s">
        <v>1574</v>
      </c>
      <c r="S305" s="40" t="str">
        <f>IFERROR(INDEX('Sheet1 (2)'!$H$2:$H$900,MATCH(O305,'Sheet1 (2)'!$F$2:$F$900,0),1),"")</f>
        <v>WM+ QTI Khu phố An Đức 2, Vĩnh Linh</v>
      </c>
      <c r="V305" s="40" t="s">
        <v>7276</v>
      </c>
      <c r="AB305" s="30"/>
      <c r="AC305" s="30"/>
      <c r="AE305" s="2">
        <v>1</v>
      </c>
      <c r="AG305" s="2">
        <v>111058</v>
      </c>
      <c r="AH305" s="45">
        <f t="shared" si="8"/>
        <v>111058</v>
      </c>
      <c r="AL305" s="35">
        <v>8</v>
      </c>
      <c r="AN305" s="33">
        <f t="shared" si="9"/>
        <v>8884.64</v>
      </c>
      <c r="AO305" s="36" t="s">
        <v>1856</v>
      </c>
      <c r="AQ305" s="37" t="s">
        <v>1857</v>
      </c>
      <c r="AR305" s="37" t="s">
        <v>1858</v>
      </c>
      <c r="AS305" s="37" t="s">
        <v>1859</v>
      </c>
    </row>
    <row r="306" spans="3:45" x14ac:dyDescent="0.25">
      <c r="C306" s="46" t="str">
        <f>VLOOKUP(O306,'mã đối tượng'!$C:$F,4,0)</f>
        <v>B</v>
      </c>
      <c r="D306" s="30" t="s">
        <v>950</v>
      </c>
      <c r="E306" s="30" t="s">
        <v>24</v>
      </c>
      <c r="F306" s="57">
        <v>45891</v>
      </c>
      <c r="G306" s="57">
        <v>45891</v>
      </c>
      <c r="H306" s="3">
        <v>9105838950</v>
      </c>
      <c r="I306" s="57">
        <v>45891</v>
      </c>
      <c r="J306" s="46" t="s">
        <v>7997</v>
      </c>
      <c r="K306" s="58"/>
      <c r="L306" s="42" t="s">
        <v>25</v>
      </c>
      <c r="M306" s="46" t="str">
        <f>IFERROR(INDEX('Data (2)'!$H$2:$H$1733,MATCH(H306,'Data (2)'!$C$2:$C$1733,0),1),"")</f>
        <v>00025132</v>
      </c>
      <c r="N306" s="57">
        <v>45891</v>
      </c>
      <c r="O306" s="56" t="s">
        <v>1570</v>
      </c>
      <c r="S306" s="40" t="str">
        <f>IFERROR(INDEX('Sheet1 (2)'!$H$2:$H$900,MATCH(O306,'Sheet1 (2)'!$F$2:$F$900,0),1),"")</f>
        <v>WM+ HYN 9 Nguyễn Thiện Thuật</v>
      </c>
      <c r="V306" s="40" t="s">
        <v>1080</v>
      </c>
      <c r="AB306" s="30"/>
      <c r="AC306" s="30"/>
      <c r="AE306" s="2">
        <v>1</v>
      </c>
      <c r="AG306" s="2">
        <v>111058</v>
      </c>
      <c r="AH306" s="45">
        <f t="shared" si="8"/>
        <v>111058</v>
      </c>
      <c r="AL306" s="35">
        <v>8</v>
      </c>
      <c r="AN306" s="33">
        <f t="shared" si="9"/>
        <v>8884.64</v>
      </c>
      <c r="AO306" s="36" t="s">
        <v>1856</v>
      </c>
      <c r="AQ306" s="37" t="s">
        <v>1857</v>
      </c>
      <c r="AR306" s="37" t="s">
        <v>1858</v>
      </c>
      <c r="AS306" s="37" t="s">
        <v>1859</v>
      </c>
    </row>
    <row r="307" spans="3:45" x14ac:dyDescent="0.25">
      <c r="C307" s="46" t="str">
        <f>VLOOKUP(O307,'mã đối tượng'!$C:$F,4,0)</f>
        <v>B</v>
      </c>
      <c r="D307" s="30" t="s">
        <v>950</v>
      </c>
      <c r="E307" s="30" t="s">
        <v>24</v>
      </c>
      <c r="F307" s="57">
        <v>45891</v>
      </c>
      <c r="G307" s="57">
        <v>45891</v>
      </c>
      <c r="H307" s="3">
        <v>9105839016</v>
      </c>
      <c r="I307" s="57">
        <v>45891</v>
      </c>
      <c r="J307" s="46" t="s">
        <v>7998</v>
      </c>
      <c r="K307" s="58"/>
      <c r="L307" s="42" t="s">
        <v>25</v>
      </c>
      <c r="M307" s="46" t="str">
        <f>IFERROR(INDEX('Data (2)'!$H$2:$H$1733,MATCH(H307,'Data (2)'!$C$2:$C$1733,0),1),"")</f>
        <v>00039842</v>
      </c>
      <c r="N307" s="57">
        <v>45891</v>
      </c>
      <c r="O307" s="56" t="s">
        <v>1527</v>
      </c>
      <c r="S307" s="40" t="str">
        <f>IFERROR(INDEX('Sheet1 (2)'!$H$2:$H$900,MATCH(O307,'Sheet1 (2)'!$F$2:$F$900,0),1),"")</f>
        <v>WM+ QNH Cửa Tràng, Tiền An</v>
      </c>
      <c r="V307" s="40" t="s">
        <v>6532</v>
      </c>
      <c r="AB307" s="30"/>
      <c r="AC307" s="30"/>
      <c r="AE307" s="2">
        <v>1</v>
      </c>
      <c r="AG307" s="2">
        <v>55595</v>
      </c>
      <c r="AH307" s="45">
        <f t="shared" si="8"/>
        <v>55595</v>
      </c>
      <c r="AL307" s="35">
        <v>8</v>
      </c>
      <c r="AN307" s="33">
        <f t="shared" si="9"/>
        <v>4447.6000000000004</v>
      </c>
      <c r="AO307" s="36" t="s">
        <v>1856</v>
      </c>
      <c r="AQ307" s="37" t="s">
        <v>1857</v>
      </c>
      <c r="AR307" s="37" t="s">
        <v>1858</v>
      </c>
      <c r="AS307" s="37" t="s">
        <v>1859</v>
      </c>
    </row>
    <row r="308" spans="3:45" x14ac:dyDescent="0.25">
      <c r="C308" s="46" t="str">
        <f>VLOOKUP(O308,'mã đối tượng'!$C:$F,4,0)</f>
        <v>B</v>
      </c>
      <c r="D308" s="30" t="s">
        <v>950</v>
      </c>
      <c r="E308" s="30" t="s">
        <v>24</v>
      </c>
      <c r="F308" s="57">
        <v>45891</v>
      </c>
      <c r="G308" s="57">
        <v>45891</v>
      </c>
      <c r="H308" s="3">
        <v>9105839210</v>
      </c>
      <c r="I308" s="57">
        <v>45891</v>
      </c>
      <c r="J308" s="46" t="s">
        <v>7999</v>
      </c>
      <c r="K308" s="58"/>
      <c r="L308" s="42" t="s">
        <v>25</v>
      </c>
      <c r="M308" s="46" t="str">
        <f>IFERROR(INDEX('Data (2)'!$H$2:$H$1733,MATCH(H308,'Data (2)'!$C$2:$C$1733,0),1),"")</f>
        <v>00004360</v>
      </c>
      <c r="N308" s="57">
        <v>45891</v>
      </c>
      <c r="O308" s="56" t="s">
        <v>1569</v>
      </c>
      <c r="S308" s="40" t="str">
        <f>IFERROR(INDEX('Sheet1 (2)'!$H$2:$H$900,MATCH(O308,'Sheet1 (2)'!$F$2:$F$900,0),1),"")</f>
        <v>WM+ QBH TDP Xuân Tiến, Bố Trạch</v>
      </c>
      <c r="V308" s="40" t="s">
        <v>7293</v>
      </c>
      <c r="AB308" s="30"/>
      <c r="AC308" s="30"/>
      <c r="AE308" s="2">
        <v>1</v>
      </c>
      <c r="AG308" s="2">
        <v>111058</v>
      </c>
      <c r="AH308" s="45">
        <f t="shared" si="8"/>
        <v>111058</v>
      </c>
      <c r="AL308" s="35">
        <v>8</v>
      </c>
      <c r="AN308" s="33">
        <f t="shared" si="9"/>
        <v>8884.64</v>
      </c>
      <c r="AO308" s="36" t="s">
        <v>1856</v>
      </c>
      <c r="AQ308" s="37" t="s">
        <v>1857</v>
      </c>
      <c r="AR308" s="37" t="s">
        <v>1858</v>
      </c>
      <c r="AS308" s="37" t="s">
        <v>1859</v>
      </c>
    </row>
    <row r="309" spans="3:45" x14ac:dyDescent="0.25">
      <c r="C309" s="46" t="str">
        <f>VLOOKUP(O309,'mã đối tượng'!$C:$F,4,0)</f>
        <v>B</v>
      </c>
      <c r="D309" s="30" t="s">
        <v>950</v>
      </c>
      <c r="E309" s="30" t="s">
        <v>24</v>
      </c>
      <c r="F309" s="57">
        <v>45891</v>
      </c>
      <c r="G309" s="57">
        <v>45891</v>
      </c>
      <c r="H309" s="3">
        <v>9105839280</v>
      </c>
      <c r="I309" s="57">
        <v>45891</v>
      </c>
      <c r="J309" s="46" t="s">
        <v>8000</v>
      </c>
      <c r="K309" s="58"/>
      <c r="L309" s="42" t="s">
        <v>25</v>
      </c>
      <c r="M309" s="46" t="str">
        <f>IFERROR(INDEX('Data (2)'!$H$2:$H$1733,MATCH(H309,'Data (2)'!$C$2:$C$1733,0),1),"")</f>
        <v>00004361</v>
      </c>
      <c r="N309" s="57">
        <v>45891</v>
      </c>
      <c r="O309" s="56" t="s">
        <v>1569</v>
      </c>
      <c r="S309" s="40" t="str">
        <f>IFERROR(INDEX('Sheet1 (2)'!$H$2:$H$900,MATCH(O309,'Sheet1 (2)'!$F$2:$F$900,0),1),"")</f>
        <v>WM+ QBH TDP Xuân Tiến, Bố Trạch</v>
      </c>
      <c r="V309" s="40" t="s">
        <v>7293</v>
      </c>
      <c r="AB309" s="30"/>
      <c r="AC309" s="30"/>
      <c r="AE309" s="2">
        <v>2</v>
      </c>
      <c r="AG309" s="2">
        <v>50400</v>
      </c>
      <c r="AH309" s="45">
        <f t="shared" si="8"/>
        <v>100800</v>
      </c>
      <c r="AL309" s="35">
        <v>8</v>
      </c>
      <c r="AN309" s="33">
        <f t="shared" si="9"/>
        <v>8064</v>
      </c>
      <c r="AO309" s="36" t="s">
        <v>1856</v>
      </c>
      <c r="AQ309" s="37" t="s">
        <v>1857</v>
      </c>
      <c r="AR309" s="37" t="s">
        <v>1858</v>
      </c>
      <c r="AS309" s="37" t="s">
        <v>1859</v>
      </c>
    </row>
    <row r="310" spans="3:45" x14ac:dyDescent="0.25">
      <c r="C310" s="46" t="str">
        <f>VLOOKUP(O310,'mã đối tượng'!$C:$F,4,0)</f>
        <v>B</v>
      </c>
      <c r="D310" s="30" t="s">
        <v>950</v>
      </c>
      <c r="E310" s="30" t="s">
        <v>24</v>
      </c>
      <c r="F310" s="57">
        <v>45891</v>
      </c>
      <c r="G310" s="57">
        <v>45891</v>
      </c>
      <c r="H310" s="3">
        <v>9105839280</v>
      </c>
      <c r="I310" s="57">
        <v>45891</v>
      </c>
      <c r="J310" s="46" t="s">
        <v>8001</v>
      </c>
      <c r="K310" s="58"/>
      <c r="L310" s="42" t="s">
        <v>25</v>
      </c>
      <c r="M310" s="46" t="str">
        <f>IFERROR(INDEX('Data (2)'!$H$2:$H$1733,MATCH(H310,'Data (2)'!$C$2:$C$1733,0),1),"")</f>
        <v>00004361</v>
      </c>
      <c r="N310" s="57">
        <v>45891</v>
      </c>
      <c r="O310" s="56" t="s">
        <v>1569</v>
      </c>
      <c r="S310" s="40" t="str">
        <f>IFERROR(INDEX('Sheet1 (2)'!$H$2:$H$900,MATCH(O310,'Sheet1 (2)'!$F$2:$F$900,0),1),"")</f>
        <v>WM+ QBH TDP Xuân Tiến, Bố Trạch</v>
      </c>
      <c r="V310" s="40" t="s">
        <v>7293</v>
      </c>
      <c r="AB310" s="30"/>
      <c r="AC310" s="30"/>
      <c r="AE310" s="2">
        <v>4</v>
      </c>
      <c r="AG310" s="2">
        <v>74250</v>
      </c>
      <c r="AH310" s="45">
        <f t="shared" si="8"/>
        <v>297000</v>
      </c>
      <c r="AL310" s="35">
        <v>8</v>
      </c>
      <c r="AN310" s="33">
        <f t="shared" si="9"/>
        <v>23760</v>
      </c>
      <c r="AO310" s="36" t="s">
        <v>1856</v>
      </c>
      <c r="AQ310" s="37" t="s">
        <v>1857</v>
      </c>
      <c r="AR310" s="37" t="s">
        <v>1858</v>
      </c>
      <c r="AS310" s="37" t="s">
        <v>1859</v>
      </c>
    </row>
    <row r="311" spans="3:45" x14ac:dyDescent="0.25">
      <c r="C311" s="46" t="str">
        <f>VLOOKUP(O311,'mã đối tượng'!$C:$F,4,0)</f>
        <v>B</v>
      </c>
      <c r="D311" s="30" t="s">
        <v>950</v>
      </c>
      <c r="E311" s="30" t="s">
        <v>24</v>
      </c>
      <c r="F311" s="57">
        <v>45891</v>
      </c>
      <c r="G311" s="57">
        <v>45891</v>
      </c>
      <c r="H311" s="3">
        <v>9105839280</v>
      </c>
      <c r="I311" s="57">
        <v>45891</v>
      </c>
      <c r="J311" s="46" t="s">
        <v>8002</v>
      </c>
      <c r="K311" s="58"/>
      <c r="L311" s="42" t="s">
        <v>25</v>
      </c>
      <c r="M311" s="46" t="str">
        <f>IFERROR(INDEX('Data (2)'!$H$2:$H$1733,MATCH(H311,'Data (2)'!$C$2:$C$1733,0),1),"")</f>
        <v>00004361</v>
      </c>
      <c r="N311" s="57">
        <v>45891</v>
      </c>
      <c r="O311" s="56" t="s">
        <v>1569</v>
      </c>
      <c r="S311" s="40" t="str">
        <f>IFERROR(INDEX('Sheet1 (2)'!$H$2:$H$900,MATCH(O311,'Sheet1 (2)'!$F$2:$F$900,0),1),"")</f>
        <v>WM+ QBH TDP Xuân Tiến, Bố Trạch</v>
      </c>
      <c r="V311" s="40" t="s">
        <v>7293</v>
      </c>
      <c r="AB311" s="30"/>
      <c r="AC311" s="30"/>
      <c r="AE311" s="2">
        <v>2</v>
      </c>
      <c r="AG311" s="2">
        <v>50182</v>
      </c>
      <c r="AH311" s="45">
        <f t="shared" si="8"/>
        <v>100364</v>
      </c>
      <c r="AL311" s="35">
        <v>8</v>
      </c>
      <c r="AN311" s="33">
        <f t="shared" si="9"/>
        <v>8029.12</v>
      </c>
      <c r="AO311" s="36" t="s">
        <v>1856</v>
      </c>
      <c r="AQ311" s="37" t="s">
        <v>1857</v>
      </c>
      <c r="AR311" s="37" t="s">
        <v>1858</v>
      </c>
      <c r="AS311" s="37" t="s">
        <v>1859</v>
      </c>
    </row>
    <row r="312" spans="3:45" x14ac:dyDescent="0.25">
      <c r="C312" s="46" t="str">
        <f>VLOOKUP(O312,'mã đối tượng'!$C:$F,4,0)</f>
        <v>B</v>
      </c>
      <c r="D312" s="30" t="s">
        <v>950</v>
      </c>
      <c r="E312" s="30" t="s">
        <v>24</v>
      </c>
      <c r="F312" s="57">
        <v>45891</v>
      </c>
      <c r="G312" s="57">
        <v>45891</v>
      </c>
      <c r="H312" s="3">
        <v>9105839280</v>
      </c>
      <c r="I312" s="57">
        <v>45891</v>
      </c>
      <c r="J312" s="46" t="s">
        <v>8003</v>
      </c>
      <c r="K312" s="58"/>
      <c r="L312" s="42" t="s">
        <v>25</v>
      </c>
      <c r="M312" s="46" t="str">
        <f>IFERROR(INDEX('Data (2)'!$H$2:$H$1733,MATCH(H312,'Data (2)'!$C$2:$C$1733,0),1),"")</f>
        <v>00004361</v>
      </c>
      <c r="N312" s="57">
        <v>45891</v>
      </c>
      <c r="O312" s="56" t="s">
        <v>1569</v>
      </c>
      <c r="S312" s="40" t="str">
        <f>IFERROR(INDEX('Sheet1 (2)'!$H$2:$H$900,MATCH(O312,'Sheet1 (2)'!$F$2:$F$900,0),1),"")</f>
        <v>WM+ QBH TDP Xuân Tiến, Bố Trạch</v>
      </c>
      <c r="V312" s="40" t="s">
        <v>7293</v>
      </c>
      <c r="AB312" s="30"/>
      <c r="AC312" s="30"/>
      <c r="AE312" s="2">
        <v>1</v>
      </c>
      <c r="AG312" s="2">
        <v>46000</v>
      </c>
      <c r="AH312" s="45">
        <f t="shared" si="8"/>
        <v>46000</v>
      </c>
      <c r="AL312" s="35">
        <v>8</v>
      </c>
      <c r="AN312" s="33">
        <f t="shared" si="9"/>
        <v>3680</v>
      </c>
      <c r="AO312" s="36" t="s">
        <v>1856</v>
      </c>
      <c r="AQ312" s="37" t="s">
        <v>1857</v>
      </c>
      <c r="AR312" s="37" t="s">
        <v>1858</v>
      </c>
      <c r="AS312" s="37" t="s">
        <v>1859</v>
      </c>
    </row>
    <row r="313" spans="3:45" x14ac:dyDescent="0.25">
      <c r="C313" s="46" t="str">
        <f>VLOOKUP(O313,'mã đối tượng'!$C:$F,4,0)</f>
        <v>B</v>
      </c>
      <c r="D313" s="30" t="s">
        <v>950</v>
      </c>
      <c r="E313" s="30" t="s">
        <v>24</v>
      </c>
      <c r="F313" s="57">
        <v>45891</v>
      </c>
      <c r="G313" s="57">
        <v>45891</v>
      </c>
      <c r="H313" s="3">
        <v>9105839282</v>
      </c>
      <c r="I313" s="57">
        <v>45891</v>
      </c>
      <c r="J313" s="46" t="s">
        <v>8004</v>
      </c>
      <c r="K313" s="58"/>
      <c r="L313" s="42" t="s">
        <v>25</v>
      </c>
      <c r="M313" s="46" t="str">
        <f>IFERROR(INDEX('Data (2)'!$H$2:$H$1733,MATCH(H313,'Data (2)'!$C$2:$C$1733,0),1),"")</f>
        <v>00008358</v>
      </c>
      <c r="N313" s="57">
        <v>45891</v>
      </c>
      <c r="O313" s="56" t="s">
        <v>1575</v>
      </c>
      <c r="S313" s="40" t="str">
        <f>IFERROR(INDEX('Sheet1 (2)'!$H$2:$H$900,MATCH(O313,'Sheet1 (2)'!$F$2:$F$900,0),1),"")</f>
        <v>WM+ BGG 30 Nguyễn Thị Lưu</v>
      </c>
      <c r="V313" s="40" t="s">
        <v>7303</v>
      </c>
      <c r="AB313" s="30"/>
      <c r="AC313" s="30"/>
      <c r="AE313" s="2">
        <v>3</v>
      </c>
      <c r="AG313" s="2">
        <v>55595</v>
      </c>
      <c r="AH313" s="45">
        <f t="shared" si="8"/>
        <v>166785</v>
      </c>
      <c r="AL313" s="35">
        <v>8</v>
      </c>
      <c r="AN313" s="33">
        <f t="shared" si="9"/>
        <v>13342.800000000001</v>
      </c>
      <c r="AO313" s="36" t="s">
        <v>1856</v>
      </c>
      <c r="AQ313" s="37" t="s">
        <v>1857</v>
      </c>
      <c r="AR313" s="37" t="s">
        <v>1858</v>
      </c>
      <c r="AS313" s="37" t="s">
        <v>1859</v>
      </c>
    </row>
    <row r="314" spans="3:45" x14ac:dyDescent="0.25">
      <c r="C314" s="46" t="str">
        <f>VLOOKUP(O314,'mã đối tượng'!$C:$F,4,0)</f>
        <v>B</v>
      </c>
      <c r="D314" s="30" t="s">
        <v>950</v>
      </c>
      <c r="E314" s="30" t="s">
        <v>24</v>
      </c>
      <c r="F314" s="57">
        <v>45891</v>
      </c>
      <c r="G314" s="57">
        <v>45891</v>
      </c>
      <c r="H314" s="3">
        <v>9105839282</v>
      </c>
      <c r="I314" s="57">
        <v>45891</v>
      </c>
      <c r="J314" s="46" t="s">
        <v>8005</v>
      </c>
      <c r="K314" s="58"/>
      <c r="L314" s="42" t="s">
        <v>25</v>
      </c>
      <c r="M314" s="46" t="str">
        <f>IFERROR(INDEX('Data (2)'!$H$2:$H$1733,MATCH(H314,'Data (2)'!$C$2:$C$1733,0),1),"")</f>
        <v>00008358</v>
      </c>
      <c r="N314" s="57">
        <v>45891</v>
      </c>
      <c r="O314" s="56" t="s">
        <v>1575</v>
      </c>
      <c r="S314" s="40" t="str">
        <f>IFERROR(INDEX('Sheet1 (2)'!$H$2:$H$900,MATCH(O314,'Sheet1 (2)'!$F$2:$F$900,0),1),"")</f>
        <v>WM+ BGG 30 Nguyễn Thị Lưu</v>
      </c>
      <c r="V314" s="40" t="s">
        <v>7303</v>
      </c>
      <c r="AB314" s="30"/>
      <c r="AC314" s="30"/>
      <c r="AE314" s="2">
        <v>2</v>
      </c>
      <c r="AG314" s="2">
        <v>70950</v>
      </c>
      <c r="AH314" s="45">
        <f t="shared" si="8"/>
        <v>141900</v>
      </c>
      <c r="AL314" s="35">
        <v>8</v>
      </c>
      <c r="AN314" s="33">
        <f t="shared" si="9"/>
        <v>11352</v>
      </c>
      <c r="AO314" s="36" t="s">
        <v>1856</v>
      </c>
      <c r="AQ314" s="37" t="s">
        <v>1857</v>
      </c>
      <c r="AR314" s="37" t="s">
        <v>1858</v>
      </c>
      <c r="AS314" s="37" t="s">
        <v>1859</v>
      </c>
    </row>
    <row r="315" spans="3:45" x14ac:dyDescent="0.25">
      <c r="C315" s="46" t="str">
        <f>VLOOKUP(O315,'mã đối tượng'!$C:$F,4,0)</f>
        <v>N</v>
      </c>
      <c r="D315" s="30" t="s">
        <v>950</v>
      </c>
      <c r="E315" s="30" t="s">
        <v>24</v>
      </c>
      <c r="F315" s="57">
        <v>45891</v>
      </c>
      <c r="G315" s="57">
        <v>45891</v>
      </c>
      <c r="H315" s="3">
        <v>9105839331</v>
      </c>
      <c r="I315" s="57">
        <v>45891</v>
      </c>
      <c r="J315" s="46" t="s">
        <v>8006</v>
      </c>
      <c r="K315" s="58"/>
      <c r="L315" s="42" t="s">
        <v>25</v>
      </c>
      <c r="M315" s="46" t="str">
        <f>IFERROR(INDEX('Data (2)'!$H$2:$H$1733,MATCH(H315,'Data (2)'!$C$2:$C$1733,0),1),"")</f>
        <v>00134355</v>
      </c>
      <c r="N315" s="57">
        <v>45891</v>
      </c>
      <c r="O315" s="56" t="s">
        <v>1534</v>
      </c>
      <c r="S315" s="40" t="str">
        <f>IFERROR(INDEX('Sheet1 (2)'!$H$2:$H$900,MATCH(O315,'Sheet1 (2)'!$F$2:$F$900,0),1),"")</f>
        <v>WM+HCM 01.04 Chung cư Pegasuite</v>
      </c>
      <c r="V315" s="40" t="s">
        <v>6576</v>
      </c>
      <c r="AB315" s="30"/>
      <c r="AC315" s="30"/>
      <c r="AE315" s="2">
        <v>2</v>
      </c>
      <c r="AG315" s="2">
        <v>73431</v>
      </c>
      <c r="AH315" s="45">
        <f t="shared" si="8"/>
        <v>146862</v>
      </c>
      <c r="AL315" s="35">
        <v>8</v>
      </c>
      <c r="AN315" s="33">
        <f t="shared" si="9"/>
        <v>11748.960000000001</v>
      </c>
      <c r="AO315" s="36" t="s">
        <v>1856</v>
      </c>
      <c r="AQ315" s="37" t="s">
        <v>1857</v>
      </c>
      <c r="AR315" s="37" t="s">
        <v>1858</v>
      </c>
      <c r="AS315" s="37" t="s">
        <v>1859</v>
      </c>
    </row>
    <row r="316" spans="3:45" x14ac:dyDescent="0.25">
      <c r="C316" s="46" t="str">
        <f>VLOOKUP(O316,'mã đối tượng'!$C:$F,4,0)</f>
        <v>N</v>
      </c>
      <c r="D316" s="30" t="s">
        <v>950</v>
      </c>
      <c r="E316" s="30" t="s">
        <v>24</v>
      </c>
      <c r="F316" s="57">
        <v>45891</v>
      </c>
      <c r="G316" s="57">
        <v>45891</v>
      </c>
      <c r="H316" s="3">
        <v>9105839331</v>
      </c>
      <c r="I316" s="57">
        <v>45891</v>
      </c>
      <c r="J316" s="46" t="s">
        <v>8007</v>
      </c>
      <c r="K316" s="58"/>
      <c r="L316" s="42" t="s">
        <v>25</v>
      </c>
      <c r="M316" s="46" t="str">
        <f>IFERROR(INDEX('Data (2)'!$H$2:$H$1733,MATCH(H316,'Data (2)'!$C$2:$C$1733,0),1),"")</f>
        <v>00134355</v>
      </c>
      <c r="N316" s="57">
        <v>45891</v>
      </c>
      <c r="O316" s="56" t="s">
        <v>1534</v>
      </c>
      <c r="S316" s="40" t="str">
        <f>IFERROR(INDEX('Sheet1 (2)'!$H$2:$H$900,MATCH(O316,'Sheet1 (2)'!$F$2:$F$900,0),1),"")</f>
        <v>WM+HCM 01.04 Chung cư Pegasuite</v>
      </c>
      <c r="V316" s="40" t="s">
        <v>6576</v>
      </c>
      <c r="AB316" s="30"/>
      <c r="AC316" s="30"/>
      <c r="AE316" s="2">
        <v>1</v>
      </c>
      <c r="AG316" s="2">
        <v>111058</v>
      </c>
      <c r="AH316" s="45">
        <f t="shared" si="8"/>
        <v>111058</v>
      </c>
      <c r="AL316" s="35">
        <v>8</v>
      </c>
      <c r="AN316" s="33">
        <f t="shared" si="9"/>
        <v>8884.64</v>
      </c>
      <c r="AO316" s="36" t="s">
        <v>1856</v>
      </c>
      <c r="AQ316" s="37" t="s">
        <v>1857</v>
      </c>
      <c r="AR316" s="37" t="s">
        <v>1858</v>
      </c>
      <c r="AS316" s="37" t="s">
        <v>1859</v>
      </c>
    </row>
    <row r="317" spans="3:45" x14ac:dyDescent="0.25">
      <c r="C317" s="46" t="str">
        <f>VLOOKUP(O317,'mã đối tượng'!$C:$F,4,0)</f>
        <v>N</v>
      </c>
      <c r="D317" s="30" t="s">
        <v>950</v>
      </c>
      <c r="E317" s="30" t="s">
        <v>24</v>
      </c>
      <c r="F317" s="57">
        <v>45891</v>
      </c>
      <c r="G317" s="57">
        <v>45891</v>
      </c>
      <c r="H317" s="3">
        <v>9105839331</v>
      </c>
      <c r="I317" s="57">
        <v>45891</v>
      </c>
      <c r="J317" s="46" t="s">
        <v>8008</v>
      </c>
      <c r="K317" s="58"/>
      <c r="L317" s="42" t="s">
        <v>25</v>
      </c>
      <c r="M317" s="46" t="str">
        <f>IFERROR(INDEX('Data (2)'!$H$2:$H$1733,MATCH(H317,'Data (2)'!$C$2:$C$1733,0),1),"")</f>
        <v>00134355</v>
      </c>
      <c r="N317" s="57">
        <v>45891</v>
      </c>
      <c r="O317" s="56" t="s">
        <v>1534</v>
      </c>
      <c r="S317" s="40" t="str">
        <f>IFERROR(INDEX('Sheet1 (2)'!$H$2:$H$900,MATCH(O317,'Sheet1 (2)'!$F$2:$F$900,0),1),"")</f>
        <v>WM+HCM 01.04 Chung cư Pegasuite</v>
      </c>
      <c r="V317" s="40" t="s">
        <v>6576</v>
      </c>
      <c r="AB317" s="30"/>
      <c r="AC317" s="30"/>
      <c r="AE317" s="2">
        <v>1</v>
      </c>
      <c r="AG317" s="2">
        <v>49500</v>
      </c>
      <c r="AH317" s="45">
        <f t="shared" si="8"/>
        <v>49500</v>
      </c>
      <c r="AL317" s="35">
        <v>8</v>
      </c>
      <c r="AN317" s="33">
        <f t="shared" si="9"/>
        <v>3960</v>
      </c>
      <c r="AO317" s="36" t="s">
        <v>1856</v>
      </c>
      <c r="AQ317" s="37" t="s">
        <v>1857</v>
      </c>
      <c r="AR317" s="37" t="s">
        <v>1858</v>
      </c>
      <c r="AS317" s="37" t="s">
        <v>1859</v>
      </c>
    </row>
    <row r="318" spans="3:45" x14ac:dyDescent="0.25">
      <c r="C318" s="46" t="str">
        <f>VLOOKUP(O318,'mã đối tượng'!$C:$F,4,0)</f>
        <v>N</v>
      </c>
      <c r="D318" s="30" t="s">
        <v>950</v>
      </c>
      <c r="E318" s="30" t="s">
        <v>24</v>
      </c>
      <c r="F318" s="57">
        <v>45891</v>
      </c>
      <c r="G318" s="57">
        <v>45891</v>
      </c>
      <c r="H318" s="3">
        <v>9105839331</v>
      </c>
      <c r="I318" s="57">
        <v>45891</v>
      </c>
      <c r="J318" s="46" t="s">
        <v>8009</v>
      </c>
      <c r="K318" s="58"/>
      <c r="L318" s="42" t="s">
        <v>25</v>
      </c>
      <c r="M318" s="46" t="str">
        <f>IFERROR(INDEX('Data (2)'!$H$2:$H$1733,MATCH(H318,'Data (2)'!$C$2:$C$1733,0),1),"")</f>
        <v>00134355</v>
      </c>
      <c r="N318" s="57">
        <v>45891</v>
      </c>
      <c r="O318" s="56" t="s">
        <v>1534</v>
      </c>
      <c r="S318" s="40" t="str">
        <f>IFERROR(INDEX('Sheet1 (2)'!$H$2:$H$900,MATCH(O318,'Sheet1 (2)'!$F$2:$F$900,0),1),"")</f>
        <v>WM+HCM 01.04 Chung cư Pegasuite</v>
      </c>
      <c r="V318" s="40" t="s">
        <v>6576</v>
      </c>
      <c r="AB318" s="30"/>
      <c r="AC318" s="30"/>
      <c r="AE318" s="2">
        <v>1</v>
      </c>
      <c r="AG318" s="2">
        <v>46000</v>
      </c>
      <c r="AH318" s="45">
        <f t="shared" si="8"/>
        <v>46000</v>
      </c>
      <c r="AL318" s="35">
        <v>8</v>
      </c>
      <c r="AN318" s="33">
        <f t="shared" si="9"/>
        <v>3680</v>
      </c>
      <c r="AO318" s="36" t="s">
        <v>1856</v>
      </c>
      <c r="AQ318" s="37" t="s">
        <v>1857</v>
      </c>
      <c r="AR318" s="37" t="s">
        <v>1858</v>
      </c>
      <c r="AS318" s="37" t="s">
        <v>1859</v>
      </c>
    </row>
    <row r="319" spans="3:45" x14ac:dyDescent="0.25">
      <c r="C319" s="46" t="str">
        <f>VLOOKUP(O319,'mã đối tượng'!$C:$F,4,0)</f>
        <v>N</v>
      </c>
      <c r="D319" s="30" t="s">
        <v>950</v>
      </c>
      <c r="E319" s="30" t="s">
        <v>24</v>
      </c>
      <c r="F319" s="57">
        <v>45891</v>
      </c>
      <c r="G319" s="57">
        <v>45891</v>
      </c>
      <c r="H319" s="3">
        <v>9105839331</v>
      </c>
      <c r="I319" s="57">
        <v>45891</v>
      </c>
      <c r="J319" s="46" t="s">
        <v>8010</v>
      </c>
      <c r="K319" s="58"/>
      <c r="L319" s="42" t="s">
        <v>25</v>
      </c>
      <c r="M319" s="46" t="str">
        <f>IFERROR(INDEX('Data (2)'!$H$2:$H$1733,MATCH(H319,'Data (2)'!$C$2:$C$1733,0),1),"")</f>
        <v>00134355</v>
      </c>
      <c r="N319" s="57">
        <v>45891</v>
      </c>
      <c r="O319" s="56" t="s">
        <v>1534</v>
      </c>
      <c r="S319" s="40" t="str">
        <f>IFERROR(INDEX('Sheet1 (2)'!$H$2:$H$900,MATCH(O319,'Sheet1 (2)'!$F$2:$F$900,0),1),"")</f>
        <v>WM+HCM 01.04 Chung cư Pegasuite</v>
      </c>
      <c r="V319" s="40" t="s">
        <v>6576</v>
      </c>
      <c r="AB319" s="30"/>
      <c r="AC319" s="30"/>
      <c r="AE319" s="2">
        <v>1</v>
      </c>
      <c r="AG319" s="2">
        <v>50182</v>
      </c>
      <c r="AH319" s="45">
        <f t="shared" si="8"/>
        <v>50182</v>
      </c>
      <c r="AL319" s="35">
        <v>8</v>
      </c>
      <c r="AN319" s="33">
        <f t="shared" si="9"/>
        <v>4014.56</v>
      </c>
      <c r="AO319" s="36" t="s">
        <v>1856</v>
      </c>
      <c r="AQ319" s="37" t="s">
        <v>1857</v>
      </c>
      <c r="AR319" s="37" t="s">
        <v>1858</v>
      </c>
      <c r="AS319" s="37" t="s">
        <v>1859</v>
      </c>
    </row>
    <row r="320" spans="3:45" x14ac:dyDescent="0.25">
      <c r="C320" s="46" t="str">
        <f>VLOOKUP(O320,'mã đối tượng'!$C:$F,4,0)</f>
        <v>N</v>
      </c>
      <c r="D320" s="30" t="s">
        <v>950</v>
      </c>
      <c r="E320" s="30" t="s">
        <v>24</v>
      </c>
      <c r="F320" s="57">
        <v>45891</v>
      </c>
      <c r="G320" s="57">
        <v>45891</v>
      </c>
      <c r="H320" s="3">
        <v>9105839331</v>
      </c>
      <c r="I320" s="57">
        <v>45891</v>
      </c>
      <c r="J320" s="46" t="s">
        <v>8011</v>
      </c>
      <c r="K320" s="58"/>
      <c r="L320" s="42" t="s">
        <v>25</v>
      </c>
      <c r="M320" s="46" t="str">
        <f>IFERROR(INDEX('Data (2)'!$H$2:$H$1733,MATCH(H320,'Data (2)'!$C$2:$C$1733,0),1),"")</f>
        <v>00134355</v>
      </c>
      <c r="N320" s="57">
        <v>45891</v>
      </c>
      <c r="O320" s="56" t="s">
        <v>1534</v>
      </c>
      <c r="S320" s="40" t="str">
        <f>IFERROR(INDEX('Sheet1 (2)'!$H$2:$H$900,MATCH(O320,'Sheet1 (2)'!$F$2:$F$900,0),1),"")</f>
        <v>WM+HCM 01.04 Chung cư Pegasuite</v>
      </c>
      <c r="V320" s="40" t="s">
        <v>6576</v>
      </c>
      <c r="AB320" s="30"/>
      <c r="AC320" s="30"/>
      <c r="AE320" s="2">
        <v>1</v>
      </c>
      <c r="AG320" s="2">
        <v>74250</v>
      </c>
      <c r="AH320" s="45">
        <f t="shared" si="8"/>
        <v>74250</v>
      </c>
      <c r="AL320" s="35">
        <v>8</v>
      </c>
      <c r="AN320" s="33">
        <f t="shared" si="9"/>
        <v>5940</v>
      </c>
      <c r="AO320" s="36" t="s">
        <v>1856</v>
      </c>
      <c r="AQ320" s="37" t="s">
        <v>1857</v>
      </c>
      <c r="AR320" s="37" t="s">
        <v>1858</v>
      </c>
      <c r="AS320" s="37" t="s">
        <v>1859</v>
      </c>
    </row>
    <row r="321" spans="3:45" x14ac:dyDescent="0.25">
      <c r="C321" s="46" t="str">
        <f>VLOOKUP(O321,'mã đối tượng'!$C:$F,4,0)</f>
        <v>N</v>
      </c>
      <c r="D321" s="30" t="s">
        <v>950</v>
      </c>
      <c r="E321" s="30" t="s">
        <v>24</v>
      </c>
      <c r="F321" s="57">
        <v>45891</v>
      </c>
      <c r="G321" s="57">
        <v>45891</v>
      </c>
      <c r="H321" s="3">
        <v>9105839364</v>
      </c>
      <c r="I321" s="57">
        <v>45891</v>
      </c>
      <c r="J321" s="46" t="s">
        <v>8012</v>
      </c>
      <c r="K321" s="58"/>
      <c r="L321" s="42" t="s">
        <v>25</v>
      </c>
      <c r="M321" s="46" t="str">
        <f>IFERROR(INDEX('Data (2)'!$H$2:$H$1733,MATCH(H321,'Data (2)'!$C$2:$C$1733,0),1),"")</f>
        <v>00134359</v>
      </c>
      <c r="N321" s="57">
        <v>45891</v>
      </c>
      <c r="O321" s="56" t="s">
        <v>1534</v>
      </c>
      <c r="S321" s="40" t="str">
        <f>IFERROR(INDEX('Sheet1 (2)'!$H$2:$H$900,MATCH(O321,'Sheet1 (2)'!$F$2:$F$900,0),1),"")</f>
        <v>WM+HCM 01.04 Chung cư Pegasuite</v>
      </c>
      <c r="V321" s="40" t="s">
        <v>6576</v>
      </c>
      <c r="AB321" s="30"/>
      <c r="AC321" s="30"/>
      <c r="AE321" s="2">
        <v>1</v>
      </c>
      <c r="AG321" s="2">
        <v>111058</v>
      </c>
      <c r="AH321" s="45">
        <f t="shared" si="8"/>
        <v>111058</v>
      </c>
      <c r="AL321" s="35">
        <v>8</v>
      </c>
      <c r="AN321" s="33">
        <f t="shared" si="9"/>
        <v>8884.64</v>
      </c>
      <c r="AO321" s="36" t="s">
        <v>1856</v>
      </c>
      <c r="AQ321" s="37" t="s">
        <v>1857</v>
      </c>
      <c r="AR321" s="37" t="s">
        <v>1858</v>
      </c>
      <c r="AS321" s="37" t="s">
        <v>1859</v>
      </c>
    </row>
    <row r="322" spans="3:45" x14ac:dyDescent="0.25">
      <c r="C322" s="46" t="str">
        <f>VLOOKUP(O322,'mã đối tượng'!$C:$F,4,0)</f>
        <v>N</v>
      </c>
      <c r="D322" s="30" t="s">
        <v>950</v>
      </c>
      <c r="E322" s="30" t="s">
        <v>24</v>
      </c>
      <c r="F322" s="57">
        <v>45891</v>
      </c>
      <c r="G322" s="57">
        <v>45891</v>
      </c>
      <c r="H322" s="3">
        <v>9105839364</v>
      </c>
      <c r="I322" s="57">
        <v>45891</v>
      </c>
      <c r="J322" s="46" t="s">
        <v>8013</v>
      </c>
      <c r="K322" s="58"/>
      <c r="L322" s="42" t="s">
        <v>25</v>
      </c>
      <c r="M322" s="46" t="str">
        <f>IFERROR(INDEX('Data (2)'!$H$2:$H$1733,MATCH(H322,'Data (2)'!$C$2:$C$1733,0),1),"")</f>
        <v>00134359</v>
      </c>
      <c r="N322" s="57">
        <v>45891</v>
      </c>
      <c r="O322" s="56" t="s">
        <v>1534</v>
      </c>
      <c r="S322" s="40" t="str">
        <f>IFERROR(INDEX('Sheet1 (2)'!$H$2:$H$900,MATCH(O322,'Sheet1 (2)'!$F$2:$F$900,0),1),"")</f>
        <v>WM+HCM 01.04 Chung cư Pegasuite</v>
      </c>
      <c r="V322" s="40" t="s">
        <v>6576</v>
      </c>
      <c r="AE322" s="2">
        <v>2</v>
      </c>
      <c r="AG322" s="2">
        <v>73431</v>
      </c>
      <c r="AH322" s="45">
        <f t="shared" si="8"/>
        <v>146862</v>
      </c>
      <c r="AL322" s="35">
        <v>8</v>
      </c>
      <c r="AN322" s="33">
        <f t="shared" si="9"/>
        <v>11748.960000000001</v>
      </c>
      <c r="AO322" s="36" t="s">
        <v>1856</v>
      </c>
      <c r="AQ322" s="37" t="s">
        <v>1857</v>
      </c>
      <c r="AR322" s="37" t="s">
        <v>1858</v>
      </c>
      <c r="AS322" s="37" t="s">
        <v>1859</v>
      </c>
    </row>
    <row r="323" spans="3:45" x14ac:dyDescent="0.25">
      <c r="C323" s="46" t="str">
        <f>VLOOKUP(O323,'mã đối tượng'!$C:$F,4,0)</f>
        <v>N</v>
      </c>
      <c r="D323" s="30" t="s">
        <v>950</v>
      </c>
      <c r="E323" s="30" t="s">
        <v>24</v>
      </c>
      <c r="F323" s="57">
        <v>45891</v>
      </c>
      <c r="G323" s="57">
        <v>45891</v>
      </c>
      <c r="H323" s="54">
        <v>9105658624</v>
      </c>
      <c r="I323" s="57">
        <v>45891</v>
      </c>
      <c r="J323" s="46" t="s">
        <v>8014</v>
      </c>
      <c r="K323" s="58"/>
      <c r="L323" s="42" t="s">
        <v>25</v>
      </c>
      <c r="M323" s="46" t="str">
        <f>IFERROR(INDEX('Data (2)'!$H$2:$H$1733,MATCH(H323,'Data (2)'!$C$2:$C$1733,0),1),"")</f>
        <v>00012570</v>
      </c>
      <c r="N323" s="57">
        <v>45891</v>
      </c>
      <c r="O323" s="56" t="s">
        <v>1750</v>
      </c>
      <c r="S323" s="40" t="str">
        <f>IFERROR(INDEX('Sheet1 (2)'!$H$2:$H$900,MATCH(O323,'Sheet1 (2)'!$F$2:$F$900,0),1),"")</f>
        <v>WM+ QNM ĐT 609, Thôn Lạc Thành Nam</v>
      </c>
      <c r="V323" s="40" t="s">
        <v>6760</v>
      </c>
      <c r="AE323" s="5">
        <v>4</v>
      </c>
      <c r="AG323" s="5">
        <v>49500</v>
      </c>
      <c r="AH323" s="45">
        <f t="shared" ref="AH323:AH330" si="10">AE323*AG323</f>
        <v>198000</v>
      </c>
      <c r="AL323" s="35">
        <v>8</v>
      </c>
      <c r="AN323" s="33">
        <f t="shared" ref="AN323:AN330" si="11">AH323*8%</f>
        <v>15840</v>
      </c>
      <c r="AO323" s="36" t="s">
        <v>1856</v>
      </c>
      <c r="AQ323" s="37" t="s">
        <v>1857</v>
      </c>
      <c r="AR323" s="37" t="s">
        <v>1858</v>
      </c>
      <c r="AS323" s="37" t="s">
        <v>1859</v>
      </c>
    </row>
    <row r="324" spans="3:45" x14ac:dyDescent="0.25">
      <c r="C324" s="46" t="str">
        <f>VLOOKUP(O324,'mã đối tượng'!$C:$F,4,0)</f>
        <v>N</v>
      </c>
      <c r="D324" s="30" t="s">
        <v>950</v>
      </c>
      <c r="E324" s="30" t="s">
        <v>24</v>
      </c>
      <c r="F324" s="57">
        <v>45891</v>
      </c>
      <c r="G324" s="57">
        <v>45891</v>
      </c>
      <c r="H324" s="54">
        <v>9105658624</v>
      </c>
      <c r="I324" s="57">
        <v>45891</v>
      </c>
      <c r="J324" s="46" t="s">
        <v>8015</v>
      </c>
      <c r="K324" s="58"/>
      <c r="L324" s="42" t="s">
        <v>25</v>
      </c>
      <c r="M324" s="46" t="str">
        <f>IFERROR(INDEX('Data (2)'!$H$2:$H$1733,MATCH(H324,'Data (2)'!$C$2:$C$1733,0),1),"")</f>
        <v>00012570</v>
      </c>
      <c r="N324" s="57">
        <v>45891</v>
      </c>
      <c r="O324" s="56" t="s">
        <v>1750</v>
      </c>
      <c r="S324" s="40" t="str">
        <f>IFERROR(INDEX('Sheet1 (2)'!$H$2:$H$900,MATCH(O324,'Sheet1 (2)'!$F$2:$F$900,0),1),"")</f>
        <v>WM+ QNM ĐT 609, Thôn Lạc Thành Nam</v>
      </c>
      <c r="V324" s="40" t="s">
        <v>6760</v>
      </c>
      <c r="AE324" s="5">
        <v>4</v>
      </c>
      <c r="AG324" s="5">
        <v>50400</v>
      </c>
      <c r="AH324" s="45">
        <f t="shared" si="10"/>
        <v>201600</v>
      </c>
      <c r="AL324" s="35">
        <v>8</v>
      </c>
      <c r="AN324" s="33">
        <f t="shared" si="11"/>
        <v>16128</v>
      </c>
      <c r="AO324" s="36" t="s">
        <v>1856</v>
      </c>
      <c r="AQ324" s="37" t="s">
        <v>1857</v>
      </c>
      <c r="AR324" s="37" t="s">
        <v>1858</v>
      </c>
      <c r="AS324" s="37" t="s">
        <v>1859</v>
      </c>
    </row>
    <row r="325" spans="3:45" x14ac:dyDescent="0.25">
      <c r="C325" s="46" t="str">
        <f>VLOOKUP(O325,'mã đối tượng'!$C:$F,4,0)</f>
        <v>N</v>
      </c>
      <c r="D325" s="30" t="s">
        <v>950</v>
      </c>
      <c r="E325" s="30" t="s">
        <v>24</v>
      </c>
      <c r="F325" s="57">
        <v>45891</v>
      </c>
      <c r="G325" s="57">
        <v>45891</v>
      </c>
      <c r="H325" s="54">
        <v>9105658624</v>
      </c>
      <c r="I325" s="57">
        <v>45891</v>
      </c>
      <c r="J325" s="46" t="s">
        <v>8016</v>
      </c>
      <c r="K325" s="58"/>
      <c r="L325" s="42" t="s">
        <v>25</v>
      </c>
      <c r="M325" s="46" t="str">
        <f>IFERROR(INDEX('Data (2)'!$H$2:$H$1733,MATCH(H325,'Data (2)'!$C$2:$C$1733,0),1),"")</f>
        <v>00012570</v>
      </c>
      <c r="N325" s="57">
        <v>45891</v>
      </c>
      <c r="O325" s="56" t="s">
        <v>1750</v>
      </c>
      <c r="S325" s="40" t="str">
        <f>IFERROR(INDEX('Sheet1 (2)'!$H$2:$H$900,MATCH(O325,'Sheet1 (2)'!$F$2:$F$900,0),1),"")</f>
        <v>WM+ QNM ĐT 609, Thôn Lạc Thành Nam</v>
      </c>
      <c r="V325" s="40" t="s">
        <v>6760</v>
      </c>
      <c r="AE325" s="5">
        <v>1</v>
      </c>
      <c r="AG325" s="5">
        <v>50400</v>
      </c>
      <c r="AH325" s="45">
        <f t="shared" si="10"/>
        <v>50400</v>
      </c>
      <c r="AL325" s="35">
        <v>8</v>
      </c>
      <c r="AN325" s="33">
        <f t="shared" si="11"/>
        <v>4032</v>
      </c>
      <c r="AO325" s="36" t="s">
        <v>1856</v>
      </c>
      <c r="AQ325" s="37" t="s">
        <v>1857</v>
      </c>
      <c r="AR325" s="37" t="s">
        <v>1858</v>
      </c>
      <c r="AS325" s="37" t="s">
        <v>1859</v>
      </c>
    </row>
    <row r="326" spans="3:45" x14ac:dyDescent="0.25">
      <c r="C326" s="46" t="str">
        <f>VLOOKUP(O326,'mã đối tượng'!$C:$F,4,0)</f>
        <v>N</v>
      </c>
      <c r="D326" s="30" t="s">
        <v>950</v>
      </c>
      <c r="E326" s="30" t="s">
        <v>24</v>
      </c>
      <c r="F326" s="57">
        <v>45891</v>
      </c>
      <c r="G326" s="57">
        <v>45891</v>
      </c>
      <c r="H326" s="54">
        <v>9105787752</v>
      </c>
      <c r="I326" s="57">
        <v>45891</v>
      </c>
      <c r="J326" s="46" t="s">
        <v>8017</v>
      </c>
      <c r="K326" s="58"/>
      <c r="L326" s="42" t="s">
        <v>25</v>
      </c>
      <c r="M326" s="46" t="str">
        <f>IFERROR(INDEX('Data (2)'!$H$2:$H$1733,MATCH(H326,'Data (2)'!$C$2:$C$1733,0),1),"")</f>
        <v>00012583</v>
      </c>
      <c r="N326" s="57">
        <v>45891</v>
      </c>
      <c r="O326" s="56" t="s">
        <v>1750</v>
      </c>
      <c r="S326" s="40" t="str">
        <f>IFERROR(INDEX('Sheet1 (2)'!$H$2:$H$900,MATCH(O326,'Sheet1 (2)'!$F$2:$F$900,0),1),"")</f>
        <v>WM+ QNM ĐT 609, Thôn Lạc Thành Nam</v>
      </c>
      <c r="V326" s="40" t="s">
        <v>6760</v>
      </c>
      <c r="AE326" s="5">
        <v>3</v>
      </c>
      <c r="AG326" s="5">
        <v>50400</v>
      </c>
      <c r="AH326" s="45">
        <f t="shared" si="10"/>
        <v>151200</v>
      </c>
      <c r="AL326" s="35">
        <v>8</v>
      </c>
      <c r="AN326" s="33">
        <f t="shared" si="11"/>
        <v>12096</v>
      </c>
      <c r="AO326" s="36" t="s">
        <v>1856</v>
      </c>
      <c r="AQ326" s="37" t="s">
        <v>1857</v>
      </c>
      <c r="AR326" s="37" t="s">
        <v>1858</v>
      </c>
      <c r="AS326" s="37" t="s">
        <v>1859</v>
      </c>
    </row>
    <row r="327" spans="3:45" x14ac:dyDescent="0.25">
      <c r="C327" s="46" t="str">
        <f>VLOOKUP(O327,'mã đối tượng'!$C:$F,4,0)</f>
        <v>N</v>
      </c>
      <c r="D327" s="30" t="s">
        <v>950</v>
      </c>
      <c r="E327" s="30" t="s">
        <v>24</v>
      </c>
      <c r="F327" s="57">
        <v>45891</v>
      </c>
      <c r="G327" s="57">
        <v>45891</v>
      </c>
      <c r="H327" s="54">
        <v>9105658704</v>
      </c>
      <c r="I327" s="57">
        <v>45891</v>
      </c>
      <c r="J327" s="46" t="s">
        <v>8018</v>
      </c>
      <c r="K327" s="58"/>
      <c r="L327" s="42" t="s">
        <v>25</v>
      </c>
      <c r="M327" s="46" t="str">
        <f>IFERROR(INDEX('Data (2)'!$H$2:$H$1733,MATCH(H327,'Data (2)'!$C$2:$C$1733,0),1),"")</f>
        <v>00012571</v>
      </c>
      <c r="N327" s="57">
        <v>45891</v>
      </c>
      <c r="O327" s="56" t="s">
        <v>1750</v>
      </c>
      <c r="S327" s="40" t="str">
        <f>IFERROR(INDEX('Sheet1 (2)'!$H$2:$H$900,MATCH(O327,'Sheet1 (2)'!$F$2:$F$900,0),1),"")</f>
        <v>WM+ QNM ĐT 609, Thôn Lạc Thành Nam</v>
      </c>
      <c r="V327" s="40" t="s">
        <v>6760</v>
      </c>
      <c r="AE327" s="5">
        <v>7</v>
      </c>
      <c r="AG327" s="5">
        <v>50182</v>
      </c>
      <c r="AH327" s="45">
        <f t="shared" si="10"/>
        <v>351274</v>
      </c>
      <c r="AL327" s="35">
        <v>8</v>
      </c>
      <c r="AN327" s="33">
        <f t="shared" si="11"/>
        <v>28101.920000000002</v>
      </c>
      <c r="AO327" s="36" t="s">
        <v>1856</v>
      </c>
      <c r="AQ327" s="37" t="s">
        <v>1857</v>
      </c>
      <c r="AR327" s="37" t="s">
        <v>1858</v>
      </c>
      <c r="AS327" s="37" t="s">
        <v>1859</v>
      </c>
    </row>
    <row r="328" spans="3:45" x14ac:dyDescent="0.25">
      <c r="C328" s="46" t="str">
        <f>VLOOKUP(O328,'mã đối tượng'!$C:$F,4,0)</f>
        <v>N</v>
      </c>
      <c r="D328" s="30" t="s">
        <v>950</v>
      </c>
      <c r="E328" s="30" t="s">
        <v>24</v>
      </c>
      <c r="F328" s="57">
        <v>45891</v>
      </c>
      <c r="G328" s="57">
        <v>45891</v>
      </c>
      <c r="H328" s="54">
        <v>9105794604</v>
      </c>
      <c r="I328" s="57">
        <v>45891</v>
      </c>
      <c r="J328" s="46" t="s">
        <v>8019</v>
      </c>
      <c r="K328" s="58"/>
      <c r="L328" s="42" t="s">
        <v>25</v>
      </c>
      <c r="M328" s="46" t="str">
        <f>IFERROR(INDEX('Data (2)'!$H$2:$H$1733,MATCH(H328,'Data (2)'!$C$2:$C$1733,0),1),"")</f>
        <v>00012584</v>
      </c>
      <c r="N328" s="57">
        <v>45891</v>
      </c>
      <c r="O328" s="56" t="s">
        <v>1750</v>
      </c>
      <c r="S328" s="40" t="str">
        <f>IFERROR(INDEX('Sheet1 (2)'!$H$2:$H$900,MATCH(O328,'Sheet1 (2)'!$F$2:$F$900,0),1),"")</f>
        <v>WM+ QNM ĐT 609, Thôn Lạc Thành Nam</v>
      </c>
      <c r="V328" s="40" t="s">
        <v>6760</v>
      </c>
      <c r="AE328" s="5">
        <v>4</v>
      </c>
      <c r="AG328" s="5">
        <v>55595</v>
      </c>
      <c r="AH328" s="45">
        <f t="shared" si="10"/>
        <v>222380</v>
      </c>
      <c r="AL328" s="35">
        <v>8</v>
      </c>
      <c r="AN328" s="33">
        <f t="shared" si="11"/>
        <v>17790.400000000001</v>
      </c>
      <c r="AO328" s="36" t="s">
        <v>1856</v>
      </c>
      <c r="AQ328" s="37" t="s">
        <v>1857</v>
      </c>
      <c r="AR328" s="37" t="s">
        <v>1858</v>
      </c>
      <c r="AS328" s="37" t="s">
        <v>1859</v>
      </c>
    </row>
    <row r="329" spans="3:45" x14ac:dyDescent="0.25">
      <c r="C329" s="46" t="str">
        <f>VLOOKUP(O329,'mã đối tượng'!$C:$F,4,0)</f>
        <v>N</v>
      </c>
      <c r="D329" s="30" t="s">
        <v>950</v>
      </c>
      <c r="E329" s="30" t="s">
        <v>24</v>
      </c>
      <c r="F329" s="57">
        <v>45891</v>
      </c>
      <c r="G329" s="57">
        <v>45891</v>
      </c>
      <c r="H329" s="54">
        <v>9105794604</v>
      </c>
      <c r="I329" s="57">
        <v>45891</v>
      </c>
      <c r="J329" s="46" t="s">
        <v>8020</v>
      </c>
      <c r="K329" s="58"/>
      <c r="L329" s="42" t="s">
        <v>25</v>
      </c>
      <c r="M329" s="46" t="str">
        <f>IFERROR(INDEX('Data (2)'!$H$2:$H$1733,MATCH(H329,'Data (2)'!$C$2:$C$1733,0),1),"")</f>
        <v>00012584</v>
      </c>
      <c r="N329" s="57">
        <v>45891</v>
      </c>
      <c r="O329" s="56" t="s">
        <v>1750</v>
      </c>
      <c r="S329" s="40" t="str">
        <f>IFERROR(INDEX('Sheet1 (2)'!$H$2:$H$900,MATCH(O329,'Sheet1 (2)'!$F$2:$F$900,0),1),"")</f>
        <v>WM+ QNM ĐT 609, Thôn Lạc Thành Nam</v>
      </c>
      <c r="V329" s="40" t="s">
        <v>6760</v>
      </c>
      <c r="AE329" s="5">
        <v>4</v>
      </c>
      <c r="AG329" s="5">
        <v>55595</v>
      </c>
      <c r="AH329" s="45">
        <f t="shared" si="10"/>
        <v>222380</v>
      </c>
      <c r="AL329" s="35">
        <v>8</v>
      </c>
      <c r="AN329" s="33">
        <f t="shared" si="11"/>
        <v>17790.400000000001</v>
      </c>
      <c r="AO329" s="36" t="s">
        <v>1856</v>
      </c>
      <c r="AQ329" s="37" t="s">
        <v>1857</v>
      </c>
      <c r="AR329" s="37" t="s">
        <v>1858</v>
      </c>
      <c r="AS329" s="37" t="s">
        <v>1859</v>
      </c>
    </row>
    <row r="330" spans="3:45" x14ac:dyDescent="0.25">
      <c r="C330" s="46" t="str">
        <f>VLOOKUP(O330,'mã đối tượng'!$C:$F,4,0)</f>
        <v>N</v>
      </c>
      <c r="D330" s="30" t="s">
        <v>950</v>
      </c>
      <c r="E330" s="30" t="s">
        <v>24</v>
      </c>
      <c r="F330" s="57">
        <v>45891</v>
      </c>
      <c r="G330" s="57">
        <v>45891</v>
      </c>
      <c r="H330" s="54">
        <v>9105794604</v>
      </c>
      <c r="I330" s="57">
        <v>45891</v>
      </c>
      <c r="J330" s="46" t="s">
        <v>8021</v>
      </c>
      <c r="K330" s="58"/>
      <c r="L330" s="42" t="s">
        <v>25</v>
      </c>
      <c r="M330" s="46" t="str">
        <f>IFERROR(INDEX('Data (2)'!$H$2:$H$1733,MATCH(H330,'Data (2)'!$C$2:$C$1733,0),1),"")</f>
        <v>00012584</v>
      </c>
      <c r="N330" s="57">
        <v>45891</v>
      </c>
      <c r="O330" s="56" t="s">
        <v>1750</v>
      </c>
      <c r="S330" s="40" t="str">
        <f>IFERROR(INDEX('Sheet1 (2)'!$H$2:$H$900,MATCH(O330,'Sheet1 (2)'!$F$2:$F$900,0),1),"")</f>
        <v>WM+ QNM ĐT 609, Thôn Lạc Thành Nam</v>
      </c>
      <c r="V330" s="40" t="s">
        <v>6760</v>
      </c>
      <c r="AE330" s="5">
        <v>1</v>
      </c>
      <c r="AG330" s="5">
        <v>50400</v>
      </c>
      <c r="AH330" s="45">
        <f t="shared" si="10"/>
        <v>50400</v>
      </c>
      <c r="AL330" s="35">
        <v>8</v>
      </c>
      <c r="AN330" s="33">
        <f t="shared" si="11"/>
        <v>4032</v>
      </c>
      <c r="AO330" s="36" t="s">
        <v>1856</v>
      </c>
      <c r="AQ330" s="37" t="s">
        <v>1857</v>
      </c>
      <c r="AR330" s="37" t="s">
        <v>1858</v>
      </c>
      <c r="AS330" s="37" t="s">
        <v>1859</v>
      </c>
    </row>
  </sheetData>
  <sheetProtection selectLockedCells="1" selectUnlockedCells="1"/>
  <autoFilter ref="A1:HX321">
    <filterColumn colId="2">
      <filters>
        <filter val="N"/>
      </filters>
    </filterColumn>
  </autoFilter>
  <dataValidations count="49">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 J331:J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Số hóa đơn._x000a_Tối đa 25 ký tự." sqref="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30 M1 M331:M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showInputMessage="1" showErrorMessage="1" errorTitle="MISA SME.NET 2012" error="Mã hàng không được để trống!" promptTitle="MISA SME.NET" prompt="Nhập Tài khoản công nợ/Tài khoản tiền/Tài khoản có_x000a_Tối đa 20 ký tự" sqref="AC2:AC321"/>
    <dataValidation showInputMessage="1" showErrorMessage="1" errorTitle="MISA SME.NET 2012" error="Mã hàng không được để trống!" promptTitle="MISA SME.NET" prompt="Nhập Tài khoản trả lại/Tài khoản nợ_x000a_Tối đa 20 ký tự" sqref="AB2:AB321"/>
    <dataValidation type="list" allowBlank="1" showInputMessage="1" showErrorMessage="1" promptTitle="MISA SME.NET" prompt="Nhập Kiêm phiếu nhập kho._x000a_Nhập 1 hoặc để trống: Kiêm phiếu nhập kho_x000a_Nhập 0: Không kiêm phiếu nhập kho" sqref="E2:E330">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showErrorMessage="1" promptTitle="MISA SME.NET" prompt="Nhập Diễn giải phiếu nhập._x000a_Tối đa 255 ký tự._x000a_Lưu ý: Chỉ nhập với trả lại hàng bán kiêm phiếu nhập." sqref="V1 V33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30">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326"/>
  <sheetViews>
    <sheetView tabSelected="1" topLeftCell="C1" zoomScale="83" zoomScaleNormal="83" workbookViewId="0">
      <pane ySplit="1" topLeftCell="A2" activePane="bottomLeft" state="frozen"/>
      <selection activeCell="C1" sqref="C1"/>
      <selection pane="bottomLeft" activeCell="J2" sqref="J2:J326"/>
    </sheetView>
  </sheetViews>
  <sheetFormatPr defaultRowHeight="15.75" x14ac:dyDescent="0.25"/>
  <cols>
    <col min="1" max="1" width="14" style="94"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97" customWidth="1"/>
    <col min="44" max="44" width="13.5" style="97" customWidth="1"/>
    <col min="45" max="45" width="13.875" style="97" customWidth="1"/>
    <col min="46" max="47" width="17.25" style="97" customWidth="1"/>
    <col min="48" max="48" width="32.625" style="34" customWidth="1"/>
    <col min="49" max="232" width="7.875" style="98" customWidth="1"/>
    <col min="233" max="257" width="9" style="99"/>
    <col min="258" max="259" width="0" style="99" hidden="1" customWidth="1"/>
    <col min="260" max="261" width="20.625" style="99" customWidth="1"/>
    <col min="262" max="262" width="16.5" style="99" customWidth="1"/>
    <col min="263" max="263" width="16.25" style="99" customWidth="1"/>
    <col min="264" max="264" width="18.75" style="99" customWidth="1"/>
    <col min="265" max="265" width="16.5" style="99" customWidth="1"/>
    <col min="266" max="266" width="18.75" style="99" customWidth="1"/>
    <col min="267" max="267" width="17.125" style="99" customWidth="1"/>
    <col min="268" max="268" width="13.875" style="99" customWidth="1"/>
    <col min="269" max="269" width="13.125" style="99" customWidth="1"/>
    <col min="270" max="270" width="16.125" style="99" customWidth="1"/>
    <col min="271" max="271" width="17.375" style="99" customWidth="1"/>
    <col min="272" max="272" width="22.5" style="99" customWidth="1"/>
    <col min="273" max="273" width="20.625" style="99" customWidth="1"/>
    <col min="274" max="274" width="14.125" style="99" customWidth="1"/>
    <col min="275" max="275" width="37.875" style="99" bestFit="1" customWidth="1"/>
    <col min="276" max="278" width="25.25" style="99" customWidth="1"/>
    <col min="279" max="279" width="32.125" style="99" customWidth="1"/>
    <col min="280" max="280" width="20.625" style="99" customWidth="1"/>
    <col min="281" max="281" width="20.375" style="99" customWidth="1"/>
    <col min="282" max="282" width="21.125" style="99" customWidth="1"/>
    <col min="283" max="283" width="18.125" style="99" bestFit="1" customWidth="1"/>
    <col min="284" max="284" width="17.75" style="99" bestFit="1" customWidth="1"/>
    <col min="285" max="285" width="25" style="99" customWidth="1"/>
    <col min="286" max="286" width="11.25" style="99" customWidth="1"/>
    <col min="287" max="287" width="9.625" style="99" customWidth="1"/>
    <col min="288" max="288" width="19.625" style="99" customWidth="1"/>
    <col min="289" max="289" width="16" style="99" customWidth="1"/>
    <col min="290" max="290" width="19" style="99" customWidth="1"/>
    <col min="291" max="291" width="12.75" style="99" customWidth="1"/>
    <col min="292" max="292" width="20.75" style="99" customWidth="1"/>
    <col min="293" max="293" width="12.75" style="99" customWidth="1"/>
    <col min="294" max="294" width="16.75" style="99" customWidth="1"/>
    <col min="295" max="295" width="31.25" style="99" customWidth="1"/>
    <col min="296" max="296" width="20.25" style="99" customWidth="1"/>
    <col min="297" max="297" width="17.75" style="99" customWidth="1"/>
    <col min="298" max="298" width="32.625" style="99" customWidth="1"/>
    <col min="299" max="299" width="17.25" style="99" customWidth="1"/>
    <col min="300" max="300" width="13.5" style="99" customWidth="1"/>
    <col min="301" max="301" width="13.875" style="99" customWidth="1"/>
    <col min="302" max="303" width="17.25" style="99" customWidth="1"/>
    <col min="304" max="304" width="32.625" style="99" customWidth="1"/>
    <col min="305" max="488" width="7.875" style="99" customWidth="1"/>
    <col min="489" max="513" width="9" style="99"/>
    <col min="514" max="515" width="0" style="99" hidden="1" customWidth="1"/>
    <col min="516" max="517" width="20.625" style="99" customWidth="1"/>
    <col min="518" max="518" width="16.5" style="99" customWidth="1"/>
    <col min="519" max="519" width="16.25" style="99" customWidth="1"/>
    <col min="520" max="520" width="18.75" style="99" customWidth="1"/>
    <col min="521" max="521" width="16.5" style="99" customWidth="1"/>
    <col min="522" max="522" width="18.75" style="99" customWidth="1"/>
    <col min="523" max="523" width="17.125" style="99" customWidth="1"/>
    <col min="524" max="524" width="13.875" style="99" customWidth="1"/>
    <col min="525" max="525" width="13.125" style="99" customWidth="1"/>
    <col min="526" max="526" width="16.125" style="99" customWidth="1"/>
    <col min="527" max="527" width="17.375" style="99" customWidth="1"/>
    <col min="528" max="528" width="22.5" style="99" customWidth="1"/>
    <col min="529" max="529" width="20.625" style="99" customWidth="1"/>
    <col min="530" max="530" width="14.125" style="99" customWidth="1"/>
    <col min="531" max="531" width="37.875" style="99" bestFit="1" customWidth="1"/>
    <col min="532" max="534" width="25.25" style="99" customWidth="1"/>
    <col min="535" max="535" width="32.125" style="99" customWidth="1"/>
    <col min="536" max="536" width="20.625" style="99" customWidth="1"/>
    <col min="537" max="537" width="20.375" style="99" customWidth="1"/>
    <col min="538" max="538" width="21.125" style="99" customWidth="1"/>
    <col min="539" max="539" width="18.125" style="99" bestFit="1" customWidth="1"/>
    <col min="540" max="540" width="17.75" style="99" bestFit="1" customWidth="1"/>
    <col min="541" max="541" width="25" style="99" customWidth="1"/>
    <col min="542" max="542" width="11.25" style="99" customWidth="1"/>
    <col min="543" max="543" width="9.625" style="99" customWidth="1"/>
    <col min="544" max="544" width="19.625" style="99" customWidth="1"/>
    <col min="545" max="545" width="16" style="99" customWidth="1"/>
    <col min="546" max="546" width="19" style="99" customWidth="1"/>
    <col min="547" max="547" width="12.75" style="99" customWidth="1"/>
    <col min="548" max="548" width="20.75" style="99" customWidth="1"/>
    <col min="549" max="549" width="12.75" style="99" customWidth="1"/>
    <col min="550" max="550" width="16.75" style="99" customWidth="1"/>
    <col min="551" max="551" width="31.25" style="99" customWidth="1"/>
    <col min="552" max="552" width="20.25" style="99" customWidth="1"/>
    <col min="553" max="553" width="17.75" style="99" customWidth="1"/>
    <col min="554" max="554" width="32.625" style="99" customWidth="1"/>
    <col min="555" max="555" width="17.25" style="99" customWidth="1"/>
    <col min="556" max="556" width="13.5" style="99" customWidth="1"/>
    <col min="557" max="557" width="13.875" style="99" customWidth="1"/>
    <col min="558" max="559" width="17.25" style="99" customWidth="1"/>
    <col min="560" max="560" width="32.625" style="99" customWidth="1"/>
    <col min="561" max="744" width="7.875" style="99" customWidth="1"/>
    <col min="745" max="769" width="9" style="99"/>
    <col min="770" max="771" width="0" style="99" hidden="1" customWidth="1"/>
    <col min="772" max="773" width="20.625" style="99" customWidth="1"/>
    <col min="774" max="774" width="16.5" style="99" customWidth="1"/>
    <col min="775" max="775" width="16.25" style="99" customWidth="1"/>
    <col min="776" max="776" width="18.75" style="99" customWidth="1"/>
    <col min="777" max="777" width="16.5" style="99" customWidth="1"/>
    <col min="778" max="778" width="18.75" style="99" customWidth="1"/>
    <col min="779" max="779" width="17.125" style="99" customWidth="1"/>
    <col min="780" max="780" width="13.875" style="99" customWidth="1"/>
    <col min="781" max="781" width="13.125" style="99" customWidth="1"/>
    <col min="782" max="782" width="16.125" style="99" customWidth="1"/>
    <col min="783" max="783" width="17.375" style="99" customWidth="1"/>
    <col min="784" max="784" width="22.5" style="99" customWidth="1"/>
    <col min="785" max="785" width="20.625" style="99" customWidth="1"/>
    <col min="786" max="786" width="14.125" style="99" customWidth="1"/>
    <col min="787" max="787" width="37.875" style="99" bestFit="1" customWidth="1"/>
    <col min="788" max="790" width="25.25" style="99" customWidth="1"/>
    <col min="791" max="791" width="32.125" style="99" customWidth="1"/>
    <col min="792" max="792" width="20.625" style="99" customWidth="1"/>
    <col min="793" max="793" width="20.375" style="99" customWidth="1"/>
    <col min="794" max="794" width="21.125" style="99" customWidth="1"/>
    <col min="795" max="795" width="18.125" style="99" bestFit="1" customWidth="1"/>
    <col min="796" max="796" width="17.75" style="99" bestFit="1" customWidth="1"/>
    <col min="797" max="797" width="25" style="99" customWidth="1"/>
    <col min="798" max="798" width="11.25" style="99" customWidth="1"/>
    <col min="799" max="799" width="9.625" style="99" customWidth="1"/>
    <col min="800" max="800" width="19.625" style="99" customWidth="1"/>
    <col min="801" max="801" width="16" style="99" customWidth="1"/>
    <col min="802" max="802" width="19" style="99" customWidth="1"/>
    <col min="803" max="803" width="12.75" style="99" customWidth="1"/>
    <col min="804" max="804" width="20.75" style="99" customWidth="1"/>
    <col min="805" max="805" width="12.75" style="99" customWidth="1"/>
    <col min="806" max="806" width="16.75" style="99" customWidth="1"/>
    <col min="807" max="807" width="31.25" style="99" customWidth="1"/>
    <col min="808" max="808" width="20.25" style="99" customWidth="1"/>
    <col min="809" max="809" width="17.75" style="99" customWidth="1"/>
    <col min="810" max="810" width="32.625" style="99" customWidth="1"/>
    <col min="811" max="811" width="17.25" style="99" customWidth="1"/>
    <col min="812" max="812" width="13.5" style="99" customWidth="1"/>
    <col min="813" max="813" width="13.875" style="99" customWidth="1"/>
    <col min="814" max="815" width="17.25" style="99" customWidth="1"/>
    <col min="816" max="816" width="32.625" style="99" customWidth="1"/>
    <col min="817" max="1000" width="7.875" style="99" customWidth="1"/>
    <col min="1001" max="1025" width="9" style="99"/>
    <col min="1026" max="1027" width="0" style="99" hidden="1" customWidth="1"/>
    <col min="1028" max="1029" width="20.625" style="99" customWidth="1"/>
    <col min="1030" max="1030" width="16.5" style="99" customWidth="1"/>
    <col min="1031" max="1031" width="16.25" style="99" customWidth="1"/>
    <col min="1032" max="1032" width="18.75" style="99" customWidth="1"/>
    <col min="1033" max="1033" width="16.5" style="99" customWidth="1"/>
    <col min="1034" max="1034" width="18.75" style="99" customWidth="1"/>
    <col min="1035" max="1035" width="17.125" style="99" customWidth="1"/>
    <col min="1036" max="1036" width="13.875" style="99" customWidth="1"/>
    <col min="1037" max="1037" width="13.125" style="99" customWidth="1"/>
    <col min="1038" max="1038" width="16.125" style="99" customWidth="1"/>
    <col min="1039" max="1039" width="17.375" style="99" customWidth="1"/>
    <col min="1040" max="1040" width="22.5" style="99" customWidth="1"/>
    <col min="1041" max="1041" width="20.625" style="99" customWidth="1"/>
    <col min="1042" max="1042" width="14.125" style="99" customWidth="1"/>
    <col min="1043" max="1043" width="37.875" style="99" bestFit="1" customWidth="1"/>
    <col min="1044" max="1046" width="25.25" style="99" customWidth="1"/>
    <col min="1047" max="1047" width="32.125" style="99" customWidth="1"/>
    <col min="1048" max="1048" width="20.625" style="99" customWidth="1"/>
    <col min="1049" max="1049" width="20.375" style="99" customWidth="1"/>
    <col min="1050" max="1050" width="21.125" style="99" customWidth="1"/>
    <col min="1051" max="1051" width="18.125" style="99" bestFit="1" customWidth="1"/>
    <col min="1052" max="1052" width="17.75" style="99" bestFit="1" customWidth="1"/>
    <col min="1053" max="1053" width="25" style="99" customWidth="1"/>
    <col min="1054" max="1054" width="11.25" style="99" customWidth="1"/>
    <col min="1055" max="1055" width="9.625" style="99" customWidth="1"/>
    <col min="1056" max="1056" width="19.625" style="99" customWidth="1"/>
    <col min="1057" max="1057" width="16" style="99" customWidth="1"/>
    <col min="1058" max="1058" width="19" style="99" customWidth="1"/>
    <col min="1059" max="1059" width="12.75" style="99" customWidth="1"/>
    <col min="1060" max="1060" width="20.75" style="99" customWidth="1"/>
    <col min="1061" max="1061" width="12.75" style="99" customWidth="1"/>
    <col min="1062" max="1062" width="16.75" style="99" customWidth="1"/>
    <col min="1063" max="1063" width="31.25" style="99" customWidth="1"/>
    <col min="1064" max="1064" width="20.25" style="99" customWidth="1"/>
    <col min="1065" max="1065" width="17.75" style="99" customWidth="1"/>
    <col min="1066" max="1066" width="32.625" style="99" customWidth="1"/>
    <col min="1067" max="1067" width="17.25" style="99" customWidth="1"/>
    <col min="1068" max="1068" width="13.5" style="99" customWidth="1"/>
    <col min="1069" max="1069" width="13.875" style="99" customWidth="1"/>
    <col min="1070" max="1071" width="17.25" style="99" customWidth="1"/>
    <col min="1072" max="1072" width="32.625" style="99" customWidth="1"/>
    <col min="1073" max="1256" width="7.875" style="99" customWidth="1"/>
    <col min="1257" max="1281" width="9" style="99"/>
    <col min="1282" max="1283" width="0" style="99" hidden="1" customWidth="1"/>
    <col min="1284" max="1285" width="20.625" style="99" customWidth="1"/>
    <col min="1286" max="1286" width="16.5" style="99" customWidth="1"/>
    <col min="1287" max="1287" width="16.25" style="99" customWidth="1"/>
    <col min="1288" max="1288" width="18.75" style="99" customWidth="1"/>
    <col min="1289" max="1289" width="16.5" style="99" customWidth="1"/>
    <col min="1290" max="1290" width="18.75" style="99" customWidth="1"/>
    <col min="1291" max="1291" width="17.125" style="99" customWidth="1"/>
    <col min="1292" max="1292" width="13.875" style="99" customWidth="1"/>
    <col min="1293" max="1293" width="13.125" style="99" customWidth="1"/>
    <col min="1294" max="1294" width="16.125" style="99" customWidth="1"/>
    <col min="1295" max="1295" width="17.375" style="99" customWidth="1"/>
    <col min="1296" max="1296" width="22.5" style="99" customWidth="1"/>
    <col min="1297" max="1297" width="20.625" style="99" customWidth="1"/>
    <col min="1298" max="1298" width="14.125" style="99" customWidth="1"/>
    <col min="1299" max="1299" width="37.875" style="99" bestFit="1" customWidth="1"/>
    <col min="1300" max="1302" width="25.25" style="99" customWidth="1"/>
    <col min="1303" max="1303" width="32.125" style="99" customWidth="1"/>
    <col min="1304" max="1304" width="20.625" style="99" customWidth="1"/>
    <col min="1305" max="1305" width="20.375" style="99" customWidth="1"/>
    <col min="1306" max="1306" width="21.125" style="99" customWidth="1"/>
    <col min="1307" max="1307" width="18.125" style="99" bestFit="1" customWidth="1"/>
    <col min="1308" max="1308" width="17.75" style="99" bestFit="1" customWidth="1"/>
    <col min="1309" max="1309" width="25" style="99" customWidth="1"/>
    <col min="1310" max="1310" width="11.25" style="99" customWidth="1"/>
    <col min="1311" max="1311" width="9.625" style="99" customWidth="1"/>
    <col min="1312" max="1312" width="19.625" style="99" customWidth="1"/>
    <col min="1313" max="1313" width="16" style="99" customWidth="1"/>
    <col min="1314" max="1314" width="19" style="99" customWidth="1"/>
    <col min="1315" max="1315" width="12.75" style="99" customWidth="1"/>
    <col min="1316" max="1316" width="20.75" style="99" customWidth="1"/>
    <col min="1317" max="1317" width="12.75" style="99" customWidth="1"/>
    <col min="1318" max="1318" width="16.75" style="99" customWidth="1"/>
    <col min="1319" max="1319" width="31.25" style="99" customWidth="1"/>
    <col min="1320" max="1320" width="20.25" style="99" customWidth="1"/>
    <col min="1321" max="1321" width="17.75" style="99" customWidth="1"/>
    <col min="1322" max="1322" width="32.625" style="99" customWidth="1"/>
    <col min="1323" max="1323" width="17.25" style="99" customWidth="1"/>
    <col min="1324" max="1324" width="13.5" style="99" customWidth="1"/>
    <col min="1325" max="1325" width="13.875" style="99" customWidth="1"/>
    <col min="1326" max="1327" width="17.25" style="99" customWidth="1"/>
    <col min="1328" max="1328" width="32.625" style="99" customWidth="1"/>
    <col min="1329" max="1512" width="7.875" style="99" customWidth="1"/>
    <col min="1513" max="1537" width="9" style="99"/>
    <col min="1538" max="1539" width="0" style="99" hidden="1" customWidth="1"/>
    <col min="1540" max="1541" width="20.625" style="99" customWidth="1"/>
    <col min="1542" max="1542" width="16.5" style="99" customWidth="1"/>
    <col min="1543" max="1543" width="16.25" style="99" customWidth="1"/>
    <col min="1544" max="1544" width="18.75" style="99" customWidth="1"/>
    <col min="1545" max="1545" width="16.5" style="99" customWidth="1"/>
    <col min="1546" max="1546" width="18.75" style="99" customWidth="1"/>
    <col min="1547" max="1547" width="17.125" style="99" customWidth="1"/>
    <col min="1548" max="1548" width="13.875" style="99" customWidth="1"/>
    <col min="1549" max="1549" width="13.125" style="99" customWidth="1"/>
    <col min="1550" max="1550" width="16.125" style="99" customWidth="1"/>
    <col min="1551" max="1551" width="17.375" style="99" customWidth="1"/>
    <col min="1552" max="1552" width="22.5" style="99" customWidth="1"/>
    <col min="1553" max="1553" width="20.625" style="99" customWidth="1"/>
    <col min="1554" max="1554" width="14.125" style="99" customWidth="1"/>
    <col min="1555" max="1555" width="37.875" style="99" bestFit="1" customWidth="1"/>
    <col min="1556" max="1558" width="25.25" style="99" customWidth="1"/>
    <col min="1559" max="1559" width="32.125" style="99" customWidth="1"/>
    <col min="1560" max="1560" width="20.625" style="99" customWidth="1"/>
    <col min="1561" max="1561" width="20.375" style="99" customWidth="1"/>
    <col min="1562" max="1562" width="21.125" style="99" customWidth="1"/>
    <col min="1563" max="1563" width="18.125" style="99" bestFit="1" customWidth="1"/>
    <col min="1564" max="1564" width="17.75" style="99" bestFit="1" customWidth="1"/>
    <col min="1565" max="1565" width="25" style="99" customWidth="1"/>
    <col min="1566" max="1566" width="11.25" style="99" customWidth="1"/>
    <col min="1567" max="1567" width="9.625" style="99" customWidth="1"/>
    <col min="1568" max="1568" width="19.625" style="99" customWidth="1"/>
    <col min="1569" max="1569" width="16" style="99" customWidth="1"/>
    <col min="1570" max="1570" width="19" style="99" customWidth="1"/>
    <col min="1571" max="1571" width="12.75" style="99" customWidth="1"/>
    <col min="1572" max="1572" width="20.75" style="99" customWidth="1"/>
    <col min="1573" max="1573" width="12.75" style="99" customWidth="1"/>
    <col min="1574" max="1574" width="16.75" style="99" customWidth="1"/>
    <col min="1575" max="1575" width="31.25" style="99" customWidth="1"/>
    <col min="1576" max="1576" width="20.25" style="99" customWidth="1"/>
    <col min="1577" max="1577" width="17.75" style="99" customWidth="1"/>
    <col min="1578" max="1578" width="32.625" style="99" customWidth="1"/>
    <col min="1579" max="1579" width="17.25" style="99" customWidth="1"/>
    <col min="1580" max="1580" width="13.5" style="99" customWidth="1"/>
    <col min="1581" max="1581" width="13.875" style="99" customWidth="1"/>
    <col min="1582" max="1583" width="17.25" style="99" customWidth="1"/>
    <col min="1584" max="1584" width="32.625" style="99" customWidth="1"/>
    <col min="1585" max="1768" width="7.875" style="99" customWidth="1"/>
    <col min="1769" max="1793" width="9" style="99"/>
    <col min="1794" max="1795" width="0" style="99" hidden="1" customWidth="1"/>
    <col min="1796" max="1797" width="20.625" style="99" customWidth="1"/>
    <col min="1798" max="1798" width="16.5" style="99" customWidth="1"/>
    <col min="1799" max="1799" width="16.25" style="99" customWidth="1"/>
    <col min="1800" max="1800" width="18.75" style="99" customWidth="1"/>
    <col min="1801" max="1801" width="16.5" style="99" customWidth="1"/>
    <col min="1802" max="1802" width="18.75" style="99" customWidth="1"/>
    <col min="1803" max="1803" width="17.125" style="99" customWidth="1"/>
    <col min="1804" max="1804" width="13.875" style="99" customWidth="1"/>
    <col min="1805" max="1805" width="13.125" style="99" customWidth="1"/>
    <col min="1806" max="1806" width="16.125" style="99" customWidth="1"/>
    <col min="1807" max="1807" width="17.375" style="99" customWidth="1"/>
    <col min="1808" max="1808" width="22.5" style="99" customWidth="1"/>
    <col min="1809" max="1809" width="20.625" style="99" customWidth="1"/>
    <col min="1810" max="1810" width="14.125" style="99" customWidth="1"/>
    <col min="1811" max="1811" width="37.875" style="99" bestFit="1" customWidth="1"/>
    <col min="1812" max="1814" width="25.25" style="99" customWidth="1"/>
    <col min="1815" max="1815" width="32.125" style="99" customWidth="1"/>
    <col min="1816" max="1816" width="20.625" style="99" customWidth="1"/>
    <col min="1817" max="1817" width="20.375" style="99" customWidth="1"/>
    <col min="1818" max="1818" width="21.125" style="99" customWidth="1"/>
    <col min="1819" max="1819" width="18.125" style="99" bestFit="1" customWidth="1"/>
    <col min="1820" max="1820" width="17.75" style="99" bestFit="1" customWidth="1"/>
    <col min="1821" max="1821" width="25" style="99" customWidth="1"/>
    <col min="1822" max="1822" width="11.25" style="99" customWidth="1"/>
    <col min="1823" max="1823" width="9.625" style="99" customWidth="1"/>
    <col min="1824" max="1824" width="19.625" style="99" customWidth="1"/>
    <col min="1825" max="1825" width="16" style="99" customWidth="1"/>
    <col min="1826" max="1826" width="19" style="99" customWidth="1"/>
    <col min="1827" max="1827" width="12.75" style="99" customWidth="1"/>
    <col min="1828" max="1828" width="20.75" style="99" customWidth="1"/>
    <col min="1829" max="1829" width="12.75" style="99" customWidth="1"/>
    <col min="1830" max="1830" width="16.75" style="99" customWidth="1"/>
    <col min="1831" max="1831" width="31.25" style="99" customWidth="1"/>
    <col min="1832" max="1832" width="20.25" style="99" customWidth="1"/>
    <col min="1833" max="1833" width="17.75" style="99" customWidth="1"/>
    <col min="1834" max="1834" width="32.625" style="99" customWidth="1"/>
    <col min="1835" max="1835" width="17.25" style="99" customWidth="1"/>
    <col min="1836" max="1836" width="13.5" style="99" customWidth="1"/>
    <col min="1837" max="1837" width="13.875" style="99" customWidth="1"/>
    <col min="1838" max="1839" width="17.25" style="99" customWidth="1"/>
    <col min="1840" max="1840" width="32.625" style="99" customWidth="1"/>
    <col min="1841" max="2024" width="7.875" style="99" customWidth="1"/>
    <col min="2025" max="2049" width="9" style="99"/>
    <col min="2050" max="2051" width="0" style="99" hidden="1" customWidth="1"/>
    <col min="2052" max="2053" width="20.625" style="99" customWidth="1"/>
    <col min="2054" max="2054" width="16.5" style="99" customWidth="1"/>
    <col min="2055" max="2055" width="16.25" style="99" customWidth="1"/>
    <col min="2056" max="2056" width="18.75" style="99" customWidth="1"/>
    <col min="2057" max="2057" width="16.5" style="99" customWidth="1"/>
    <col min="2058" max="2058" width="18.75" style="99" customWidth="1"/>
    <col min="2059" max="2059" width="17.125" style="99" customWidth="1"/>
    <col min="2060" max="2060" width="13.875" style="99" customWidth="1"/>
    <col min="2061" max="2061" width="13.125" style="99" customWidth="1"/>
    <col min="2062" max="2062" width="16.125" style="99" customWidth="1"/>
    <col min="2063" max="2063" width="17.375" style="99" customWidth="1"/>
    <col min="2064" max="2064" width="22.5" style="99" customWidth="1"/>
    <col min="2065" max="2065" width="20.625" style="99" customWidth="1"/>
    <col min="2066" max="2066" width="14.125" style="99" customWidth="1"/>
    <col min="2067" max="2067" width="37.875" style="99" bestFit="1" customWidth="1"/>
    <col min="2068" max="2070" width="25.25" style="99" customWidth="1"/>
    <col min="2071" max="2071" width="32.125" style="99" customWidth="1"/>
    <col min="2072" max="2072" width="20.625" style="99" customWidth="1"/>
    <col min="2073" max="2073" width="20.375" style="99" customWidth="1"/>
    <col min="2074" max="2074" width="21.125" style="99" customWidth="1"/>
    <col min="2075" max="2075" width="18.125" style="99" bestFit="1" customWidth="1"/>
    <col min="2076" max="2076" width="17.75" style="99" bestFit="1" customWidth="1"/>
    <col min="2077" max="2077" width="25" style="99" customWidth="1"/>
    <col min="2078" max="2078" width="11.25" style="99" customWidth="1"/>
    <col min="2079" max="2079" width="9.625" style="99" customWidth="1"/>
    <col min="2080" max="2080" width="19.625" style="99" customWidth="1"/>
    <col min="2081" max="2081" width="16" style="99" customWidth="1"/>
    <col min="2082" max="2082" width="19" style="99" customWidth="1"/>
    <col min="2083" max="2083" width="12.75" style="99" customWidth="1"/>
    <col min="2084" max="2084" width="20.75" style="99" customWidth="1"/>
    <col min="2085" max="2085" width="12.75" style="99" customWidth="1"/>
    <col min="2086" max="2086" width="16.75" style="99" customWidth="1"/>
    <col min="2087" max="2087" width="31.25" style="99" customWidth="1"/>
    <col min="2088" max="2088" width="20.25" style="99" customWidth="1"/>
    <col min="2089" max="2089" width="17.75" style="99" customWidth="1"/>
    <col min="2090" max="2090" width="32.625" style="99" customWidth="1"/>
    <col min="2091" max="2091" width="17.25" style="99" customWidth="1"/>
    <col min="2092" max="2092" width="13.5" style="99" customWidth="1"/>
    <col min="2093" max="2093" width="13.875" style="99" customWidth="1"/>
    <col min="2094" max="2095" width="17.25" style="99" customWidth="1"/>
    <col min="2096" max="2096" width="32.625" style="99" customWidth="1"/>
    <col min="2097" max="2280" width="7.875" style="99" customWidth="1"/>
    <col min="2281" max="2305" width="9" style="99"/>
    <col min="2306" max="2307" width="0" style="99" hidden="1" customWidth="1"/>
    <col min="2308" max="2309" width="20.625" style="99" customWidth="1"/>
    <col min="2310" max="2310" width="16.5" style="99" customWidth="1"/>
    <col min="2311" max="2311" width="16.25" style="99" customWidth="1"/>
    <col min="2312" max="2312" width="18.75" style="99" customWidth="1"/>
    <col min="2313" max="2313" width="16.5" style="99" customWidth="1"/>
    <col min="2314" max="2314" width="18.75" style="99" customWidth="1"/>
    <col min="2315" max="2315" width="17.125" style="99" customWidth="1"/>
    <col min="2316" max="2316" width="13.875" style="99" customWidth="1"/>
    <col min="2317" max="2317" width="13.125" style="99" customWidth="1"/>
    <col min="2318" max="2318" width="16.125" style="99" customWidth="1"/>
    <col min="2319" max="2319" width="17.375" style="99" customWidth="1"/>
    <col min="2320" max="2320" width="22.5" style="99" customWidth="1"/>
    <col min="2321" max="2321" width="20.625" style="99" customWidth="1"/>
    <col min="2322" max="2322" width="14.125" style="99" customWidth="1"/>
    <col min="2323" max="2323" width="37.875" style="99" bestFit="1" customWidth="1"/>
    <col min="2324" max="2326" width="25.25" style="99" customWidth="1"/>
    <col min="2327" max="2327" width="32.125" style="99" customWidth="1"/>
    <col min="2328" max="2328" width="20.625" style="99" customWidth="1"/>
    <col min="2329" max="2329" width="20.375" style="99" customWidth="1"/>
    <col min="2330" max="2330" width="21.125" style="99" customWidth="1"/>
    <col min="2331" max="2331" width="18.125" style="99" bestFit="1" customWidth="1"/>
    <col min="2332" max="2332" width="17.75" style="99" bestFit="1" customWidth="1"/>
    <col min="2333" max="2333" width="25" style="99" customWidth="1"/>
    <col min="2334" max="2334" width="11.25" style="99" customWidth="1"/>
    <col min="2335" max="2335" width="9.625" style="99" customWidth="1"/>
    <col min="2336" max="2336" width="19.625" style="99" customWidth="1"/>
    <col min="2337" max="2337" width="16" style="99" customWidth="1"/>
    <col min="2338" max="2338" width="19" style="99" customWidth="1"/>
    <col min="2339" max="2339" width="12.75" style="99" customWidth="1"/>
    <col min="2340" max="2340" width="20.75" style="99" customWidth="1"/>
    <col min="2341" max="2341" width="12.75" style="99" customWidth="1"/>
    <col min="2342" max="2342" width="16.75" style="99" customWidth="1"/>
    <col min="2343" max="2343" width="31.25" style="99" customWidth="1"/>
    <col min="2344" max="2344" width="20.25" style="99" customWidth="1"/>
    <col min="2345" max="2345" width="17.75" style="99" customWidth="1"/>
    <col min="2346" max="2346" width="32.625" style="99" customWidth="1"/>
    <col min="2347" max="2347" width="17.25" style="99" customWidth="1"/>
    <col min="2348" max="2348" width="13.5" style="99" customWidth="1"/>
    <col min="2349" max="2349" width="13.875" style="99" customWidth="1"/>
    <col min="2350" max="2351" width="17.25" style="99" customWidth="1"/>
    <col min="2352" max="2352" width="32.625" style="99" customWidth="1"/>
    <col min="2353" max="2536" width="7.875" style="99" customWidth="1"/>
    <col min="2537" max="2561" width="9" style="99"/>
    <col min="2562" max="2563" width="0" style="99" hidden="1" customWidth="1"/>
    <col min="2564" max="2565" width="20.625" style="99" customWidth="1"/>
    <col min="2566" max="2566" width="16.5" style="99" customWidth="1"/>
    <col min="2567" max="2567" width="16.25" style="99" customWidth="1"/>
    <col min="2568" max="2568" width="18.75" style="99" customWidth="1"/>
    <col min="2569" max="2569" width="16.5" style="99" customWidth="1"/>
    <col min="2570" max="2570" width="18.75" style="99" customWidth="1"/>
    <col min="2571" max="2571" width="17.125" style="99" customWidth="1"/>
    <col min="2572" max="2572" width="13.875" style="99" customWidth="1"/>
    <col min="2573" max="2573" width="13.125" style="99" customWidth="1"/>
    <col min="2574" max="2574" width="16.125" style="99" customWidth="1"/>
    <col min="2575" max="2575" width="17.375" style="99" customWidth="1"/>
    <col min="2576" max="2576" width="22.5" style="99" customWidth="1"/>
    <col min="2577" max="2577" width="20.625" style="99" customWidth="1"/>
    <col min="2578" max="2578" width="14.125" style="99" customWidth="1"/>
    <col min="2579" max="2579" width="37.875" style="99" bestFit="1" customWidth="1"/>
    <col min="2580" max="2582" width="25.25" style="99" customWidth="1"/>
    <col min="2583" max="2583" width="32.125" style="99" customWidth="1"/>
    <col min="2584" max="2584" width="20.625" style="99" customWidth="1"/>
    <col min="2585" max="2585" width="20.375" style="99" customWidth="1"/>
    <col min="2586" max="2586" width="21.125" style="99" customWidth="1"/>
    <col min="2587" max="2587" width="18.125" style="99" bestFit="1" customWidth="1"/>
    <col min="2588" max="2588" width="17.75" style="99" bestFit="1" customWidth="1"/>
    <col min="2589" max="2589" width="25" style="99" customWidth="1"/>
    <col min="2590" max="2590" width="11.25" style="99" customWidth="1"/>
    <col min="2591" max="2591" width="9.625" style="99" customWidth="1"/>
    <col min="2592" max="2592" width="19.625" style="99" customWidth="1"/>
    <col min="2593" max="2593" width="16" style="99" customWidth="1"/>
    <col min="2594" max="2594" width="19" style="99" customWidth="1"/>
    <col min="2595" max="2595" width="12.75" style="99" customWidth="1"/>
    <col min="2596" max="2596" width="20.75" style="99" customWidth="1"/>
    <col min="2597" max="2597" width="12.75" style="99" customWidth="1"/>
    <col min="2598" max="2598" width="16.75" style="99" customWidth="1"/>
    <col min="2599" max="2599" width="31.25" style="99" customWidth="1"/>
    <col min="2600" max="2600" width="20.25" style="99" customWidth="1"/>
    <col min="2601" max="2601" width="17.75" style="99" customWidth="1"/>
    <col min="2602" max="2602" width="32.625" style="99" customWidth="1"/>
    <col min="2603" max="2603" width="17.25" style="99" customWidth="1"/>
    <col min="2604" max="2604" width="13.5" style="99" customWidth="1"/>
    <col min="2605" max="2605" width="13.875" style="99" customWidth="1"/>
    <col min="2606" max="2607" width="17.25" style="99" customWidth="1"/>
    <col min="2608" max="2608" width="32.625" style="99" customWidth="1"/>
    <col min="2609" max="2792" width="7.875" style="99" customWidth="1"/>
    <col min="2793" max="2817" width="9" style="99"/>
    <col min="2818" max="2819" width="0" style="99" hidden="1" customWidth="1"/>
    <col min="2820" max="2821" width="20.625" style="99" customWidth="1"/>
    <col min="2822" max="2822" width="16.5" style="99" customWidth="1"/>
    <col min="2823" max="2823" width="16.25" style="99" customWidth="1"/>
    <col min="2824" max="2824" width="18.75" style="99" customWidth="1"/>
    <col min="2825" max="2825" width="16.5" style="99" customWidth="1"/>
    <col min="2826" max="2826" width="18.75" style="99" customWidth="1"/>
    <col min="2827" max="2827" width="17.125" style="99" customWidth="1"/>
    <col min="2828" max="2828" width="13.875" style="99" customWidth="1"/>
    <col min="2829" max="2829" width="13.125" style="99" customWidth="1"/>
    <col min="2830" max="2830" width="16.125" style="99" customWidth="1"/>
    <col min="2831" max="2831" width="17.375" style="99" customWidth="1"/>
    <col min="2832" max="2832" width="22.5" style="99" customWidth="1"/>
    <col min="2833" max="2833" width="20.625" style="99" customWidth="1"/>
    <col min="2834" max="2834" width="14.125" style="99" customWidth="1"/>
    <col min="2835" max="2835" width="37.875" style="99" bestFit="1" customWidth="1"/>
    <col min="2836" max="2838" width="25.25" style="99" customWidth="1"/>
    <col min="2839" max="2839" width="32.125" style="99" customWidth="1"/>
    <col min="2840" max="2840" width="20.625" style="99" customWidth="1"/>
    <col min="2841" max="2841" width="20.375" style="99" customWidth="1"/>
    <col min="2842" max="2842" width="21.125" style="99" customWidth="1"/>
    <col min="2843" max="2843" width="18.125" style="99" bestFit="1" customWidth="1"/>
    <col min="2844" max="2844" width="17.75" style="99" bestFit="1" customWidth="1"/>
    <col min="2845" max="2845" width="25" style="99" customWidth="1"/>
    <col min="2846" max="2846" width="11.25" style="99" customWidth="1"/>
    <col min="2847" max="2847" width="9.625" style="99" customWidth="1"/>
    <col min="2848" max="2848" width="19.625" style="99" customWidth="1"/>
    <col min="2849" max="2849" width="16" style="99" customWidth="1"/>
    <col min="2850" max="2850" width="19" style="99" customWidth="1"/>
    <col min="2851" max="2851" width="12.75" style="99" customWidth="1"/>
    <col min="2852" max="2852" width="20.75" style="99" customWidth="1"/>
    <col min="2853" max="2853" width="12.75" style="99" customWidth="1"/>
    <col min="2854" max="2854" width="16.75" style="99" customWidth="1"/>
    <col min="2855" max="2855" width="31.25" style="99" customWidth="1"/>
    <col min="2856" max="2856" width="20.25" style="99" customWidth="1"/>
    <col min="2857" max="2857" width="17.75" style="99" customWidth="1"/>
    <col min="2858" max="2858" width="32.625" style="99" customWidth="1"/>
    <col min="2859" max="2859" width="17.25" style="99" customWidth="1"/>
    <col min="2860" max="2860" width="13.5" style="99" customWidth="1"/>
    <col min="2861" max="2861" width="13.875" style="99" customWidth="1"/>
    <col min="2862" max="2863" width="17.25" style="99" customWidth="1"/>
    <col min="2864" max="2864" width="32.625" style="99" customWidth="1"/>
    <col min="2865" max="3048" width="7.875" style="99" customWidth="1"/>
    <col min="3049" max="3073" width="9" style="99"/>
    <col min="3074" max="3075" width="0" style="99" hidden="1" customWidth="1"/>
    <col min="3076" max="3077" width="20.625" style="99" customWidth="1"/>
    <col min="3078" max="3078" width="16.5" style="99" customWidth="1"/>
    <col min="3079" max="3079" width="16.25" style="99" customWidth="1"/>
    <col min="3080" max="3080" width="18.75" style="99" customWidth="1"/>
    <col min="3081" max="3081" width="16.5" style="99" customWidth="1"/>
    <col min="3082" max="3082" width="18.75" style="99" customWidth="1"/>
    <col min="3083" max="3083" width="17.125" style="99" customWidth="1"/>
    <col min="3084" max="3084" width="13.875" style="99" customWidth="1"/>
    <col min="3085" max="3085" width="13.125" style="99" customWidth="1"/>
    <col min="3086" max="3086" width="16.125" style="99" customWidth="1"/>
    <col min="3087" max="3087" width="17.375" style="99" customWidth="1"/>
    <col min="3088" max="3088" width="22.5" style="99" customWidth="1"/>
    <col min="3089" max="3089" width="20.625" style="99" customWidth="1"/>
    <col min="3090" max="3090" width="14.125" style="99" customWidth="1"/>
    <col min="3091" max="3091" width="37.875" style="99" bestFit="1" customWidth="1"/>
    <col min="3092" max="3094" width="25.25" style="99" customWidth="1"/>
    <col min="3095" max="3095" width="32.125" style="99" customWidth="1"/>
    <col min="3096" max="3096" width="20.625" style="99" customWidth="1"/>
    <col min="3097" max="3097" width="20.375" style="99" customWidth="1"/>
    <col min="3098" max="3098" width="21.125" style="99" customWidth="1"/>
    <col min="3099" max="3099" width="18.125" style="99" bestFit="1" customWidth="1"/>
    <col min="3100" max="3100" width="17.75" style="99" bestFit="1" customWidth="1"/>
    <col min="3101" max="3101" width="25" style="99" customWidth="1"/>
    <col min="3102" max="3102" width="11.25" style="99" customWidth="1"/>
    <col min="3103" max="3103" width="9.625" style="99" customWidth="1"/>
    <col min="3104" max="3104" width="19.625" style="99" customWidth="1"/>
    <col min="3105" max="3105" width="16" style="99" customWidth="1"/>
    <col min="3106" max="3106" width="19" style="99" customWidth="1"/>
    <col min="3107" max="3107" width="12.75" style="99" customWidth="1"/>
    <col min="3108" max="3108" width="20.75" style="99" customWidth="1"/>
    <col min="3109" max="3109" width="12.75" style="99" customWidth="1"/>
    <col min="3110" max="3110" width="16.75" style="99" customWidth="1"/>
    <col min="3111" max="3111" width="31.25" style="99" customWidth="1"/>
    <col min="3112" max="3112" width="20.25" style="99" customWidth="1"/>
    <col min="3113" max="3113" width="17.75" style="99" customWidth="1"/>
    <col min="3114" max="3114" width="32.625" style="99" customWidth="1"/>
    <col min="3115" max="3115" width="17.25" style="99" customWidth="1"/>
    <col min="3116" max="3116" width="13.5" style="99" customWidth="1"/>
    <col min="3117" max="3117" width="13.875" style="99" customWidth="1"/>
    <col min="3118" max="3119" width="17.25" style="99" customWidth="1"/>
    <col min="3120" max="3120" width="32.625" style="99" customWidth="1"/>
    <col min="3121" max="3304" width="7.875" style="99" customWidth="1"/>
    <col min="3305" max="3329" width="9" style="99"/>
    <col min="3330" max="3331" width="0" style="99" hidden="1" customWidth="1"/>
    <col min="3332" max="3333" width="20.625" style="99" customWidth="1"/>
    <col min="3334" max="3334" width="16.5" style="99" customWidth="1"/>
    <col min="3335" max="3335" width="16.25" style="99" customWidth="1"/>
    <col min="3336" max="3336" width="18.75" style="99" customWidth="1"/>
    <col min="3337" max="3337" width="16.5" style="99" customWidth="1"/>
    <col min="3338" max="3338" width="18.75" style="99" customWidth="1"/>
    <col min="3339" max="3339" width="17.125" style="99" customWidth="1"/>
    <col min="3340" max="3340" width="13.875" style="99" customWidth="1"/>
    <col min="3341" max="3341" width="13.125" style="99" customWidth="1"/>
    <col min="3342" max="3342" width="16.125" style="99" customWidth="1"/>
    <col min="3343" max="3343" width="17.375" style="99" customWidth="1"/>
    <col min="3344" max="3344" width="22.5" style="99" customWidth="1"/>
    <col min="3345" max="3345" width="20.625" style="99" customWidth="1"/>
    <col min="3346" max="3346" width="14.125" style="99" customWidth="1"/>
    <col min="3347" max="3347" width="37.875" style="99" bestFit="1" customWidth="1"/>
    <col min="3348" max="3350" width="25.25" style="99" customWidth="1"/>
    <col min="3351" max="3351" width="32.125" style="99" customWidth="1"/>
    <col min="3352" max="3352" width="20.625" style="99" customWidth="1"/>
    <col min="3353" max="3353" width="20.375" style="99" customWidth="1"/>
    <col min="3354" max="3354" width="21.125" style="99" customWidth="1"/>
    <col min="3355" max="3355" width="18.125" style="99" bestFit="1" customWidth="1"/>
    <col min="3356" max="3356" width="17.75" style="99" bestFit="1" customWidth="1"/>
    <col min="3357" max="3357" width="25" style="99" customWidth="1"/>
    <col min="3358" max="3358" width="11.25" style="99" customWidth="1"/>
    <col min="3359" max="3359" width="9.625" style="99" customWidth="1"/>
    <col min="3360" max="3360" width="19.625" style="99" customWidth="1"/>
    <col min="3361" max="3361" width="16" style="99" customWidth="1"/>
    <col min="3362" max="3362" width="19" style="99" customWidth="1"/>
    <col min="3363" max="3363" width="12.75" style="99" customWidth="1"/>
    <col min="3364" max="3364" width="20.75" style="99" customWidth="1"/>
    <col min="3365" max="3365" width="12.75" style="99" customWidth="1"/>
    <col min="3366" max="3366" width="16.75" style="99" customWidth="1"/>
    <col min="3367" max="3367" width="31.25" style="99" customWidth="1"/>
    <col min="3368" max="3368" width="20.25" style="99" customWidth="1"/>
    <col min="3369" max="3369" width="17.75" style="99" customWidth="1"/>
    <col min="3370" max="3370" width="32.625" style="99" customWidth="1"/>
    <col min="3371" max="3371" width="17.25" style="99" customWidth="1"/>
    <col min="3372" max="3372" width="13.5" style="99" customWidth="1"/>
    <col min="3373" max="3373" width="13.875" style="99" customWidth="1"/>
    <col min="3374" max="3375" width="17.25" style="99" customWidth="1"/>
    <col min="3376" max="3376" width="32.625" style="99" customWidth="1"/>
    <col min="3377" max="3560" width="7.875" style="99" customWidth="1"/>
    <col min="3561" max="3585" width="9" style="99"/>
    <col min="3586" max="3587" width="0" style="99" hidden="1" customWidth="1"/>
    <col min="3588" max="3589" width="20.625" style="99" customWidth="1"/>
    <col min="3590" max="3590" width="16.5" style="99" customWidth="1"/>
    <col min="3591" max="3591" width="16.25" style="99" customWidth="1"/>
    <col min="3592" max="3592" width="18.75" style="99" customWidth="1"/>
    <col min="3593" max="3593" width="16.5" style="99" customWidth="1"/>
    <col min="3594" max="3594" width="18.75" style="99" customWidth="1"/>
    <col min="3595" max="3595" width="17.125" style="99" customWidth="1"/>
    <col min="3596" max="3596" width="13.875" style="99" customWidth="1"/>
    <col min="3597" max="3597" width="13.125" style="99" customWidth="1"/>
    <col min="3598" max="3598" width="16.125" style="99" customWidth="1"/>
    <col min="3599" max="3599" width="17.375" style="99" customWidth="1"/>
    <col min="3600" max="3600" width="22.5" style="99" customWidth="1"/>
    <col min="3601" max="3601" width="20.625" style="99" customWidth="1"/>
    <col min="3602" max="3602" width="14.125" style="99" customWidth="1"/>
    <col min="3603" max="3603" width="37.875" style="99" bestFit="1" customWidth="1"/>
    <col min="3604" max="3606" width="25.25" style="99" customWidth="1"/>
    <col min="3607" max="3607" width="32.125" style="99" customWidth="1"/>
    <col min="3608" max="3608" width="20.625" style="99" customWidth="1"/>
    <col min="3609" max="3609" width="20.375" style="99" customWidth="1"/>
    <col min="3610" max="3610" width="21.125" style="99" customWidth="1"/>
    <col min="3611" max="3611" width="18.125" style="99" bestFit="1" customWidth="1"/>
    <col min="3612" max="3612" width="17.75" style="99" bestFit="1" customWidth="1"/>
    <col min="3613" max="3613" width="25" style="99" customWidth="1"/>
    <col min="3614" max="3614" width="11.25" style="99" customWidth="1"/>
    <col min="3615" max="3615" width="9.625" style="99" customWidth="1"/>
    <col min="3616" max="3616" width="19.625" style="99" customWidth="1"/>
    <col min="3617" max="3617" width="16" style="99" customWidth="1"/>
    <col min="3618" max="3618" width="19" style="99" customWidth="1"/>
    <col min="3619" max="3619" width="12.75" style="99" customWidth="1"/>
    <col min="3620" max="3620" width="20.75" style="99" customWidth="1"/>
    <col min="3621" max="3621" width="12.75" style="99" customWidth="1"/>
    <col min="3622" max="3622" width="16.75" style="99" customWidth="1"/>
    <col min="3623" max="3623" width="31.25" style="99" customWidth="1"/>
    <col min="3624" max="3624" width="20.25" style="99" customWidth="1"/>
    <col min="3625" max="3625" width="17.75" style="99" customWidth="1"/>
    <col min="3626" max="3626" width="32.625" style="99" customWidth="1"/>
    <col min="3627" max="3627" width="17.25" style="99" customWidth="1"/>
    <col min="3628" max="3628" width="13.5" style="99" customWidth="1"/>
    <col min="3629" max="3629" width="13.875" style="99" customWidth="1"/>
    <col min="3630" max="3631" width="17.25" style="99" customWidth="1"/>
    <col min="3632" max="3632" width="32.625" style="99" customWidth="1"/>
    <col min="3633" max="3816" width="7.875" style="99" customWidth="1"/>
    <col min="3817" max="3841" width="9" style="99"/>
    <col min="3842" max="3843" width="0" style="99" hidden="1" customWidth="1"/>
    <col min="3844" max="3845" width="20.625" style="99" customWidth="1"/>
    <col min="3846" max="3846" width="16.5" style="99" customWidth="1"/>
    <col min="3847" max="3847" width="16.25" style="99" customWidth="1"/>
    <col min="3848" max="3848" width="18.75" style="99" customWidth="1"/>
    <col min="3849" max="3849" width="16.5" style="99" customWidth="1"/>
    <col min="3850" max="3850" width="18.75" style="99" customWidth="1"/>
    <col min="3851" max="3851" width="17.125" style="99" customWidth="1"/>
    <col min="3852" max="3852" width="13.875" style="99" customWidth="1"/>
    <col min="3853" max="3853" width="13.125" style="99" customWidth="1"/>
    <col min="3854" max="3854" width="16.125" style="99" customWidth="1"/>
    <col min="3855" max="3855" width="17.375" style="99" customWidth="1"/>
    <col min="3856" max="3856" width="22.5" style="99" customWidth="1"/>
    <col min="3857" max="3857" width="20.625" style="99" customWidth="1"/>
    <col min="3858" max="3858" width="14.125" style="99" customWidth="1"/>
    <col min="3859" max="3859" width="37.875" style="99" bestFit="1" customWidth="1"/>
    <col min="3860" max="3862" width="25.25" style="99" customWidth="1"/>
    <col min="3863" max="3863" width="32.125" style="99" customWidth="1"/>
    <col min="3864" max="3864" width="20.625" style="99" customWidth="1"/>
    <col min="3865" max="3865" width="20.375" style="99" customWidth="1"/>
    <col min="3866" max="3866" width="21.125" style="99" customWidth="1"/>
    <col min="3867" max="3867" width="18.125" style="99" bestFit="1" customWidth="1"/>
    <col min="3868" max="3868" width="17.75" style="99" bestFit="1" customWidth="1"/>
    <col min="3869" max="3869" width="25" style="99" customWidth="1"/>
    <col min="3870" max="3870" width="11.25" style="99" customWidth="1"/>
    <col min="3871" max="3871" width="9.625" style="99" customWidth="1"/>
    <col min="3872" max="3872" width="19.625" style="99" customWidth="1"/>
    <col min="3873" max="3873" width="16" style="99" customWidth="1"/>
    <col min="3874" max="3874" width="19" style="99" customWidth="1"/>
    <col min="3875" max="3875" width="12.75" style="99" customWidth="1"/>
    <col min="3876" max="3876" width="20.75" style="99" customWidth="1"/>
    <col min="3877" max="3877" width="12.75" style="99" customWidth="1"/>
    <col min="3878" max="3878" width="16.75" style="99" customWidth="1"/>
    <col min="3879" max="3879" width="31.25" style="99" customWidth="1"/>
    <col min="3880" max="3880" width="20.25" style="99" customWidth="1"/>
    <col min="3881" max="3881" width="17.75" style="99" customWidth="1"/>
    <col min="3882" max="3882" width="32.625" style="99" customWidth="1"/>
    <col min="3883" max="3883" width="17.25" style="99" customWidth="1"/>
    <col min="3884" max="3884" width="13.5" style="99" customWidth="1"/>
    <col min="3885" max="3885" width="13.875" style="99" customWidth="1"/>
    <col min="3886" max="3887" width="17.25" style="99" customWidth="1"/>
    <col min="3888" max="3888" width="32.625" style="99" customWidth="1"/>
    <col min="3889" max="4072" width="7.875" style="99" customWidth="1"/>
    <col min="4073" max="4097" width="9" style="99"/>
    <col min="4098" max="4099" width="0" style="99" hidden="1" customWidth="1"/>
    <col min="4100" max="4101" width="20.625" style="99" customWidth="1"/>
    <col min="4102" max="4102" width="16.5" style="99" customWidth="1"/>
    <col min="4103" max="4103" width="16.25" style="99" customWidth="1"/>
    <col min="4104" max="4104" width="18.75" style="99" customWidth="1"/>
    <col min="4105" max="4105" width="16.5" style="99" customWidth="1"/>
    <col min="4106" max="4106" width="18.75" style="99" customWidth="1"/>
    <col min="4107" max="4107" width="17.125" style="99" customWidth="1"/>
    <col min="4108" max="4108" width="13.875" style="99" customWidth="1"/>
    <col min="4109" max="4109" width="13.125" style="99" customWidth="1"/>
    <col min="4110" max="4110" width="16.125" style="99" customWidth="1"/>
    <col min="4111" max="4111" width="17.375" style="99" customWidth="1"/>
    <col min="4112" max="4112" width="22.5" style="99" customWidth="1"/>
    <col min="4113" max="4113" width="20.625" style="99" customWidth="1"/>
    <col min="4114" max="4114" width="14.125" style="99" customWidth="1"/>
    <col min="4115" max="4115" width="37.875" style="99" bestFit="1" customWidth="1"/>
    <col min="4116" max="4118" width="25.25" style="99" customWidth="1"/>
    <col min="4119" max="4119" width="32.125" style="99" customWidth="1"/>
    <col min="4120" max="4120" width="20.625" style="99" customWidth="1"/>
    <col min="4121" max="4121" width="20.375" style="99" customWidth="1"/>
    <col min="4122" max="4122" width="21.125" style="99" customWidth="1"/>
    <col min="4123" max="4123" width="18.125" style="99" bestFit="1" customWidth="1"/>
    <col min="4124" max="4124" width="17.75" style="99" bestFit="1" customWidth="1"/>
    <col min="4125" max="4125" width="25" style="99" customWidth="1"/>
    <col min="4126" max="4126" width="11.25" style="99" customWidth="1"/>
    <col min="4127" max="4127" width="9.625" style="99" customWidth="1"/>
    <col min="4128" max="4128" width="19.625" style="99" customWidth="1"/>
    <col min="4129" max="4129" width="16" style="99" customWidth="1"/>
    <col min="4130" max="4130" width="19" style="99" customWidth="1"/>
    <col min="4131" max="4131" width="12.75" style="99" customWidth="1"/>
    <col min="4132" max="4132" width="20.75" style="99" customWidth="1"/>
    <col min="4133" max="4133" width="12.75" style="99" customWidth="1"/>
    <col min="4134" max="4134" width="16.75" style="99" customWidth="1"/>
    <col min="4135" max="4135" width="31.25" style="99" customWidth="1"/>
    <col min="4136" max="4136" width="20.25" style="99" customWidth="1"/>
    <col min="4137" max="4137" width="17.75" style="99" customWidth="1"/>
    <col min="4138" max="4138" width="32.625" style="99" customWidth="1"/>
    <col min="4139" max="4139" width="17.25" style="99" customWidth="1"/>
    <col min="4140" max="4140" width="13.5" style="99" customWidth="1"/>
    <col min="4141" max="4141" width="13.875" style="99" customWidth="1"/>
    <col min="4142" max="4143" width="17.25" style="99" customWidth="1"/>
    <col min="4144" max="4144" width="32.625" style="99" customWidth="1"/>
    <col min="4145" max="4328" width="7.875" style="99" customWidth="1"/>
    <col min="4329" max="4353" width="9" style="99"/>
    <col min="4354" max="4355" width="0" style="99" hidden="1" customWidth="1"/>
    <col min="4356" max="4357" width="20.625" style="99" customWidth="1"/>
    <col min="4358" max="4358" width="16.5" style="99" customWidth="1"/>
    <col min="4359" max="4359" width="16.25" style="99" customWidth="1"/>
    <col min="4360" max="4360" width="18.75" style="99" customWidth="1"/>
    <col min="4361" max="4361" width="16.5" style="99" customWidth="1"/>
    <col min="4362" max="4362" width="18.75" style="99" customWidth="1"/>
    <col min="4363" max="4363" width="17.125" style="99" customWidth="1"/>
    <col min="4364" max="4364" width="13.875" style="99" customWidth="1"/>
    <col min="4365" max="4365" width="13.125" style="99" customWidth="1"/>
    <col min="4366" max="4366" width="16.125" style="99" customWidth="1"/>
    <col min="4367" max="4367" width="17.375" style="99" customWidth="1"/>
    <col min="4368" max="4368" width="22.5" style="99" customWidth="1"/>
    <col min="4369" max="4369" width="20.625" style="99" customWidth="1"/>
    <col min="4370" max="4370" width="14.125" style="99" customWidth="1"/>
    <col min="4371" max="4371" width="37.875" style="99" bestFit="1" customWidth="1"/>
    <col min="4372" max="4374" width="25.25" style="99" customWidth="1"/>
    <col min="4375" max="4375" width="32.125" style="99" customWidth="1"/>
    <col min="4376" max="4376" width="20.625" style="99" customWidth="1"/>
    <col min="4377" max="4377" width="20.375" style="99" customWidth="1"/>
    <col min="4378" max="4378" width="21.125" style="99" customWidth="1"/>
    <col min="4379" max="4379" width="18.125" style="99" bestFit="1" customWidth="1"/>
    <col min="4380" max="4380" width="17.75" style="99" bestFit="1" customWidth="1"/>
    <col min="4381" max="4381" width="25" style="99" customWidth="1"/>
    <col min="4382" max="4382" width="11.25" style="99" customWidth="1"/>
    <col min="4383" max="4383" width="9.625" style="99" customWidth="1"/>
    <col min="4384" max="4384" width="19.625" style="99" customWidth="1"/>
    <col min="4385" max="4385" width="16" style="99" customWidth="1"/>
    <col min="4386" max="4386" width="19" style="99" customWidth="1"/>
    <col min="4387" max="4387" width="12.75" style="99" customWidth="1"/>
    <col min="4388" max="4388" width="20.75" style="99" customWidth="1"/>
    <col min="4389" max="4389" width="12.75" style="99" customWidth="1"/>
    <col min="4390" max="4390" width="16.75" style="99" customWidth="1"/>
    <col min="4391" max="4391" width="31.25" style="99" customWidth="1"/>
    <col min="4392" max="4392" width="20.25" style="99" customWidth="1"/>
    <col min="4393" max="4393" width="17.75" style="99" customWidth="1"/>
    <col min="4394" max="4394" width="32.625" style="99" customWidth="1"/>
    <col min="4395" max="4395" width="17.25" style="99" customWidth="1"/>
    <col min="4396" max="4396" width="13.5" style="99" customWidth="1"/>
    <col min="4397" max="4397" width="13.875" style="99" customWidth="1"/>
    <col min="4398" max="4399" width="17.25" style="99" customWidth="1"/>
    <col min="4400" max="4400" width="32.625" style="99" customWidth="1"/>
    <col min="4401" max="4584" width="7.875" style="99" customWidth="1"/>
    <col min="4585" max="4609" width="9" style="99"/>
    <col min="4610" max="4611" width="0" style="99" hidden="1" customWidth="1"/>
    <col min="4612" max="4613" width="20.625" style="99" customWidth="1"/>
    <col min="4614" max="4614" width="16.5" style="99" customWidth="1"/>
    <col min="4615" max="4615" width="16.25" style="99" customWidth="1"/>
    <col min="4616" max="4616" width="18.75" style="99" customWidth="1"/>
    <col min="4617" max="4617" width="16.5" style="99" customWidth="1"/>
    <col min="4618" max="4618" width="18.75" style="99" customWidth="1"/>
    <col min="4619" max="4619" width="17.125" style="99" customWidth="1"/>
    <col min="4620" max="4620" width="13.875" style="99" customWidth="1"/>
    <col min="4621" max="4621" width="13.125" style="99" customWidth="1"/>
    <col min="4622" max="4622" width="16.125" style="99" customWidth="1"/>
    <col min="4623" max="4623" width="17.375" style="99" customWidth="1"/>
    <col min="4624" max="4624" width="22.5" style="99" customWidth="1"/>
    <col min="4625" max="4625" width="20.625" style="99" customWidth="1"/>
    <col min="4626" max="4626" width="14.125" style="99" customWidth="1"/>
    <col min="4627" max="4627" width="37.875" style="99" bestFit="1" customWidth="1"/>
    <col min="4628" max="4630" width="25.25" style="99" customWidth="1"/>
    <col min="4631" max="4631" width="32.125" style="99" customWidth="1"/>
    <col min="4632" max="4632" width="20.625" style="99" customWidth="1"/>
    <col min="4633" max="4633" width="20.375" style="99" customWidth="1"/>
    <col min="4634" max="4634" width="21.125" style="99" customWidth="1"/>
    <col min="4635" max="4635" width="18.125" style="99" bestFit="1" customWidth="1"/>
    <col min="4636" max="4636" width="17.75" style="99" bestFit="1" customWidth="1"/>
    <col min="4637" max="4637" width="25" style="99" customWidth="1"/>
    <col min="4638" max="4638" width="11.25" style="99" customWidth="1"/>
    <col min="4639" max="4639" width="9.625" style="99" customWidth="1"/>
    <col min="4640" max="4640" width="19.625" style="99" customWidth="1"/>
    <col min="4641" max="4641" width="16" style="99" customWidth="1"/>
    <col min="4642" max="4642" width="19" style="99" customWidth="1"/>
    <col min="4643" max="4643" width="12.75" style="99" customWidth="1"/>
    <col min="4644" max="4644" width="20.75" style="99" customWidth="1"/>
    <col min="4645" max="4645" width="12.75" style="99" customWidth="1"/>
    <col min="4646" max="4646" width="16.75" style="99" customWidth="1"/>
    <col min="4647" max="4647" width="31.25" style="99" customWidth="1"/>
    <col min="4648" max="4648" width="20.25" style="99" customWidth="1"/>
    <col min="4649" max="4649" width="17.75" style="99" customWidth="1"/>
    <col min="4650" max="4650" width="32.625" style="99" customWidth="1"/>
    <col min="4651" max="4651" width="17.25" style="99" customWidth="1"/>
    <col min="4652" max="4652" width="13.5" style="99" customWidth="1"/>
    <col min="4653" max="4653" width="13.875" style="99" customWidth="1"/>
    <col min="4654" max="4655" width="17.25" style="99" customWidth="1"/>
    <col min="4656" max="4656" width="32.625" style="99" customWidth="1"/>
    <col min="4657" max="4840" width="7.875" style="99" customWidth="1"/>
    <col min="4841" max="4865" width="9" style="99"/>
    <col min="4866" max="4867" width="0" style="99" hidden="1" customWidth="1"/>
    <col min="4868" max="4869" width="20.625" style="99" customWidth="1"/>
    <col min="4870" max="4870" width="16.5" style="99" customWidth="1"/>
    <col min="4871" max="4871" width="16.25" style="99" customWidth="1"/>
    <col min="4872" max="4872" width="18.75" style="99" customWidth="1"/>
    <col min="4873" max="4873" width="16.5" style="99" customWidth="1"/>
    <col min="4874" max="4874" width="18.75" style="99" customWidth="1"/>
    <col min="4875" max="4875" width="17.125" style="99" customWidth="1"/>
    <col min="4876" max="4876" width="13.875" style="99" customWidth="1"/>
    <col min="4877" max="4877" width="13.125" style="99" customWidth="1"/>
    <col min="4878" max="4878" width="16.125" style="99" customWidth="1"/>
    <col min="4879" max="4879" width="17.375" style="99" customWidth="1"/>
    <col min="4880" max="4880" width="22.5" style="99" customWidth="1"/>
    <col min="4881" max="4881" width="20.625" style="99" customWidth="1"/>
    <col min="4882" max="4882" width="14.125" style="99" customWidth="1"/>
    <col min="4883" max="4883" width="37.875" style="99" bestFit="1" customWidth="1"/>
    <col min="4884" max="4886" width="25.25" style="99" customWidth="1"/>
    <col min="4887" max="4887" width="32.125" style="99" customWidth="1"/>
    <col min="4888" max="4888" width="20.625" style="99" customWidth="1"/>
    <col min="4889" max="4889" width="20.375" style="99" customWidth="1"/>
    <col min="4890" max="4890" width="21.125" style="99" customWidth="1"/>
    <col min="4891" max="4891" width="18.125" style="99" bestFit="1" customWidth="1"/>
    <col min="4892" max="4892" width="17.75" style="99" bestFit="1" customWidth="1"/>
    <col min="4893" max="4893" width="25" style="99" customWidth="1"/>
    <col min="4894" max="4894" width="11.25" style="99" customWidth="1"/>
    <col min="4895" max="4895" width="9.625" style="99" customWidth="1"/>
    <col min="4896" max="4896" width="19.625" style="99" customWidth="1"/>
    <col min="4897" max="4897" width="16" style="99" customWidth="1"/>
    <col min="4898" max="4898" width="19" style="99" customWidth="1"/>
    <col min="4899" max="4899" width="12.75" style="99" customWidth="1"/>
    <col min="4900" max="4900" width="20.75" style="99" customWidth="1"/>
    <col min="4901" max="4901" width="12.75" style="99" customWidth="1"/>
    <col min="4902" max="4902" width="16.75" style="99" customWidth="1"/>
    <col min="4903" max="4903" width="31.25" style="99" customWidth="1"/>
    <col min="4904" max="4904" width="20.25" style="99" customWidth="1"/>
    <col min="4905" max="4905" width="17.75" style="99" customWidth="1"/>
    <col min="4906" max="4906" width="32.625" style="99" customWidth="1"/>
    <col min="4907" max="4907" width="17.25" style="99" customWidth="1"/>
    <col min="4908" max="4908" width="13.5" style="99" customWidth="1"/>
    <col min="4909" max="4909" width="13.875" style="99" customWidth="1"/>
    <col min="4910" max="4911" width="17.25" style="99" customWidth="1"/>
    <col min="4912" max="4912" width="32.625" style="99" customWidth="1"/>
    <col min="4913" max="5096" width="7.875" style="99" customWidth="1"/>
    <col min="5097" max="5121" width="9" style="99"/>
    <col min="5122" max="5123" width="0" style="99" hidden="1" customWidth="1"/>
    <col min="5124" max="5125" width="20.625" style="99" customWidth="1"/>
    <col min="5126" max="5126" width="16.5" style="99" customWidth="1"/>
    <col min="5127" max="5127" width="16.25" style="99" customWidth="1"/>
    <col min="5128" max="5128" width="18.75" style="99" customWidth="1"/>
    <col min="5129" max="5129" width="16.5" style="99" customWidth="1"/>
    <col min="5130" max="5130" width="18.75" style="99" customWidth="1"/>
    <col min="5131" max="5131" width="17.125" style="99" customWidth="1"/>
    <col min="5132" max="5132" width="13.875" style="99" customWidth="1"/>
    <col min="5133" max="5133" width="13.125" style="99" customWidth="1"/>
    <col min="5134" max="5134" width="16.125" style="99" customWidth="1"/>
    <col min="5135" max="5135" width="17.375" style="99" customWidth="1"/>
    <col min="5136" max="5136" width="22.5" style="99" customWidth="1"/>
    <col min="5137" max="5137" width="20.625" style="99" customWidth="1"/>
    <col min="5138" max="5138" width="14.125" style="99" customWidth="1"/>
    <col min="5139" max="5139" width="37.875" style="99" bestFit="1" customWidth="1"/>
    <col min="5140" max="5142" width="25.25" style="99" customWidth="1"/>
    <col min="5143" max="5143" width="32.125" style="99" customWidth="1"/>
    <col min="5144" max="5144" width="20.625" style="99" customWidth="1"/>
    <col min="5145" max="5145" width="20.375" style="99" customWidth="1"/>
    <col min="5146" max="5146" width="21.125" style="99" customWidth="1"/>
    <col min="5147" max="5147" width="18.125" style="99" bestFit="1" customWidth="1"/>
    <col min="5148" max="5148" width="17.75" style="99" bestFit="1" customWidth="1"/>
    <col min="5149" max="5149" width="25" style="99" customWidth="1"/>
    <col min="5150" max="5150" width="11.25" style="99" customWidth="1"/>
    <col min="5151" max="5151" width="9.625" style="99" customWidth="1"/>
    <col min="5152" max="5152" width="19.625" style="99" customWidth="1"/>
    <col min="5153" max="5153" width="16" style="99" customWidth="1"/>
    <col min="5154" max="5154" width="19" style="99" customWidth="1"/>
    <col min="5155" max="5155" width="12.75" style="99" customWidth="1"/>
    <col min="5156" max="5156" width="20.75" style="99" customWidth="1"/>
    <col min="5157" max="5157" width="12.75" style="99" customWidth="1"/>
    <col min="5158" max="5158" width="16.75" style="99" customWidth="1"/>
    <col min="5159" max="5159" width="31.25" style="99" customWidth="1"/>
    <col min="5160" max="5160" width="20.25" style="99" customWidth="1"/>
    <col min="5161" max="5161" width="17.75" style="99" customWidth="1"/>
    <col min="5162" max="5162" width="32.625" style="99" customWidth="1"/>
    <col min="5163" max="5163" width="17.25" style="99" customWidth="1"/>
    <col min="5164" max="5164" width="13.5" style="99" customWidth="1"/>
    <col min="5165" max="5165" width="13.875" style="99" customWidth="1"/>
    <col min="5166" max="5167" width="17.25" style="99" customWidth="1"/>
    <col min="5168" max="5168" width="32.625" style="99" customWidth="1"/>
    <col min="5169" max="5352" width="7.875" style="99" customWidth="1"/>
    <col min="5353" max="5377" width="9" style="99"/>
    <col min="5378" max="5379" width="0" style="99" hidden="1" customWidth="1"/>
    <col min="5380" max="5381" width="20.625" style="99" customWidth="1"/>
    <col min="5382" max="5382" width="16.5" style="99" customWidth="1"/>
    <col min="5383" max="5383" width="16.25" style="99" customWidth="1"/>
    <col min="5384" max="5384" width="18.75" style="99" customWidth="1"/>
    <col min="5385" max="5385" width="16.5" style="99" customWidth="1"/>
    <col min="5386" max="5386" width="18.75" style="99" customWidth="1"/>
    <col min="5387" max="5387" width="17.125" style="99" customWidth="1"/>
    <col min="5388" max="5388" width="13.875" style="99" customWidth="1"/>
    <col min="5389" max="5389" width="13.125" style="99" customWidth="1"/>
    <col min="5390" max="5390" width="16.125" style="99" customWidth="1"/>
    <col min="5391" max="5391" width="17.375" style="99" customWidth="1"/>
    <col min="5392" max="5392" width="22.5" style="99" customWidth="1"/>
    <col min="5393" max="5393" width="20.625" style="99" customWidth="1"/>
    <col min="5394" max="5394" width="14.125" style="99" customWidth="1"/>
    <col min="5395" max="5395" width="37.875" style="99" bestFit="1" customWidth="1"/>
    <col min="5396" max="5398" width="25.25" style="99" customWidth="1"/>
    <col min="5399" max="5399" width="32.125" style="99" customWidth="1"/>
    <col min="5400" max="5400" width="20.625" style="99" customWidth="1"/>
    <col min="5401" max="5401" width="20.375" style="99" customWidth="1"/>
    <col min="5402" max="5402" width="21.125" style="99" customWidth="1"/>
    <col min="5403" max="5403" width="18.125" style="99" bestFit="1" customWidth="1"/>
    <col min="5404" max="5404" width="17.75" style="99" bestFit="1" customWidth="1"/>
    <col min="5405" max="5405" width="25" style="99" customWidth="1"/>
    <col min="5406" max="5406" width="11.25" style="99" customWidth="1"/>
    <col min="5407" max="5407" width="9.625" style="99" customWidth="1"/>
    <col min="5408" max="5408" width="19.625" style="99" customWidth="1"/>
    <col min="5409" max="5409" width="16" style="99" customWidth="1"/>
    <col min="5410" max="5410" width="19" style="99" customWidth="1"/>
    <col min="5411" max="5411" width="12.75" style="99" customWidth="1"/>
    <col min="5412" max="5412" width="20.75" style="99" customWidth="1"/>
    <col min="5413" max="5413" width="12.75" style="99" customWidth="1"/>
    <col min="5414" max="5414" width="16.75" style="99" customWidth="1"/>
    <col min="5415" max="5415" width="31.25" style="99" customWidth="1"/>
    <col min="5416" max="5416" width="20.25" style="99" customWidth="1"/>
    <col min="5417" max="5417" width="17.75" style="99" customWidth="1"/>
    <col min="5418" max="5418" width="32.625" style="99" customWidth="1"/>
    <col min="5419" max="5419" width="17.25" style="99" customWidth="1"/>
    <col min="5420" max="5420" width="13.5" style="99" customWidth="1"/>
    <col min="5421" max="5421" width="13.875" style="99" customWidth="1"/>
    <col min="5422" max="5423" width="17.25" style="99" customWidth="1"/>
    <col min="5424" max="5424" width="32.625" style="99" customWidth="1"/>
    <col min="5425" max="5608" width="7.875" style="99" customWidth="1"/>
    <col min="5609" max="5633" width="9" style="99"/>
    <col min="5634" max="5635" width="0" style="99" hidden="1" customWidth="1"/>
    <col min="5636" max="5637" width="20.625" style="99" customWidth="1"/>
    <col min="5638" max="5638" width="16.5" style="99" customWidth="1"/>
    <col min="5639" max="5639" width="16.25" style="99" customWidth="1"/>
    <col min="5640" max="5640" width="18.75" style="99" customWidth="1"/>
    <col min="5641" max="5641" width="16.5" style="99" customWidth="1"/>
    <col min="5642" max="5642" width="18.75" style="99" customWidth="1"/>
    <col min="5643" max="5643" width="17.125" style="99" customWidth="1"/>
    <col min="5644" max="5644" width="13.875" style="99" customWidth="1"/>
    <col min="5645" max="5645" width="13.125" style="99" customWidth="1"/>
    <col min="5646" max="5646" width="16.125" style="99" customWidth="1"/>
    <col min="5647" max="5647" width="17.375" style="99" customWidth="1"/>
    <col min="5648" max="5648" width="22.5" style="99" customWidth="1"/>
    <col min="5649" max="5649" width="20.625" style="99" customWidth="1"/>
    <col min="5650" max="5650" width="14.125" style="99" customWidth="1"/>
    <col min="5651" max="5651" width="37.875" style="99" bestFit="1" customWidth="1"/>
    <col min="5652" max="5654" width="25.25" style="99" customWidth="1"/>
    <col min="5655" max="5655" width="32.125" style="99" customWidth="1"/>
    <col min="5656" max="5656" width="20.625" style="99" customWidth="1"/>
    <col min="5657" max="5657" width="20.375" style="99" customWidth="1"/>
    <col min="5658" max="5658" width="21.125" style="99" customWidth="1"/>
    <col min="5659" max="5659" width="18.125" style="99" bestFit="1" customWidth="1"/>
    <col min="5660" max="5660" width="17.75" style="99" bestFit="1" customWidth="1"/>
    <col min="5661" max="5661" width="25" style="99" customWidth="1"/>
    <col min="5662" max="5662" width="11.25" style="99" customWidth="1"/>
    <col min="5663" max="5663" width="9.625" style="99" customWidth="1"/>
    <col min="5664" max="5664" width="19.625" style="99" customWidth="1"/>
    <col min="5665" max="5665" width="16" style="99" customWidth="1"/>
    <col min="5666" max="5666" width="19" style="99" customWidth="1"/>
    <col min="5667" max="5667" width="12.75" style="99" customWidth="1"/>
    <col min="5668" max="5668" width="20.75" style="99" customWidth="1"/>
    <col min="5669" max="5669" width="12.75" style="99" customWidth="1"/>
    <col min="5670" max="5670" width="16.75" style="99" customWidth="1"/>
    <col min="5671" max="5671" width="31.25" style="99" customWidth="1"/>
    <col min="5672" max="5672" width="20.25" style="99" customWidth="1"/>
    <col min="5673" max="5673" width="17.75" style="99" customWidth="1"/>
    <col min="5674" max="5674" width="32.625" style="99" customWidth="1"/>
    <col min="5675" max="5675" width="17.25" style="99" customWidth="1"/>
    <col min="5676" max="5676" width="13.5" style="99" customWidth="1"/>
    <col min="5677" max="5677" width="13.875" style="99" customWidth="1"/>
    <col min="5678" max="5679" width="17.25" style="99" customWidth="1"/>
    <col min="5680" max="5680" width="32.625" style="99" customWidth="1"/>
    <col min="5681" max="5864" width="7.875" style="99" customWidth="1"/>
    <col min="5865" max="5889" width="9" style="99"/>
    <col min="5890" max="5891" width="0" style="99" hidden="1" customWidth="1"/>
    <col min="5892" max="5893" width="20.625" style="99" customWidth="1"/>
    <col min="5894" max="5894" width="16.5" style="99" customWidth="1"/>
    <col min="5895" max="5895" width="16.25" style="99" customWidth="1"/>
    <col min="5896" max="5896" width="18.75" style="99" customWidth="1"/>
    <col min="5897" max="5897" width="16.5" style="99" customWidth="1"/>
    <col min="5898" max="5898" width="18.75" style="99" customWidth="1"/>
    <col min="5899" max="5899" width="17.125" style="99" customWidth="1"/>
    <col min="5900" max="5900" width="13.875" style="99" customWidth="1"/>
    <col min="5901" max="5901" width="13.125" style="99" customWidth="1"/>
    <col min="5902" max="5902" width="16.125" style="99" customWidth="1"/>
    <col min="5903" max="5903" width="17.375" style="99" customWidth="1"/>
    <col min="5904" max="5904" width="22.5" style="99" customWidth="1"/>
    <col min="5905" max="5905" width="20.625" style="99" customWidth="1"/>
    <col min="5906" max="5906" width="14.125" style="99" customWidth="1"/>
    <col min="5907" max="5907" width="37.875" style="99" bestFit="1" customWidth="1"/>
    <col min="5908" max="5910" width="25.25" style="99" customWidth="1"/>
    <col min="5911" max="5911" width="32.125" style="99" customWidth="1"/>
    <col min="5912" max="5912" width="20.625" style="99" customWidth="1"/>
    <col min="5913" max="5913" width="20.375" style="99" customWidth="1"/>
    <col min="5914" max="5914" width="21.125" style="99" customWidth="1"/>
    <col min="5915" max="5915" width="18.125" style="99" bestFit="1" customWidth="1"/>
    <col min="5916" max="5916" width="17.75" style="99" bestFit="1" customWidth="1"/>
    <col min="5917" max="5917" width="25" style="99" customWidth="1"/>
    <col min="5918" max="5918" width="11.25" style="99" customWidth="1"/>
    <col min="5919" max="5919" width="9.625" style="99" customWidth="1"/>
    <col min="5920" max="5920" width="19.625" style="99" customWidth="1"/>
    <col min="5921" max="5921" width="16" style="99" customWidth="1"/>
    <col min="5922" max="5922" width="19" style="99" customWidth="1"/>
    <col min="5923" max="5923" width="12.75" style="99" customWidth="1"/>
    <col min="5924" max="5924" width="20.75" style="99" customWidth="1"/>
    <col min="5925" max="5925" width="12.75" style="99" customWidth="1"/>
    <col min="5926" max="5926" width="16.75" style="99" customWidth="1"/>
    <col min="5927" max="5927" width="31.25" style="99" customWidth="1"/>
    <col min="5928" max="5928" width="20.25" style="99" customWidth="1"/>
    <col min="5929" max="5929" width="17.75" style="99" customWidth="1"/>
    <col min="5930" max="5930" width="32.625" style="99" customWidth="1"/>
    <col min="5931" max="5931" width="17.25" style="99" customWidth="1"/>
    <col min="5932" max="5932" width="13.5" style="99" customWidth="1"/>
    <col min="5933" max="5933" width="13.875" style="99" customWidth="1"/>
    <col min="5934" max="5935" width="17.25" style="99" customWidth="1"/>
    <col min="5936" max="5936" width="32.625" style="99" customWidth="1"/>
    <col min="5937" max="6120" width="7.875" style="99" customWidth="1"/>
    <col min="6121" max="6145" width="9" style="99"/>
    <col min="6146" max="6147" width="0" style="99" hidden="1" customWidth="1"/>
    <col min="6148" max="6149" width="20.625" style="99" customWidth="1"/>
    <col min="6150" max="6150" width="16.5" style="99" customWidth="1"/>
    <col min="6151" max="6151" width="16.25" style="99" customWidth="1"/>
    <col min="6152" max="6152" width="18.75" style="99" customWidth="1"/>
    <col min="6153" max="6153" width="16.5" style="99" customWidth="1"/>
    <col min="6154" max="6154" width="18.75" style="99" customWidth="1"/>
    <col min="6155" max="6155" width="17.125" style="99" customWidth="1"/>
    <col min="6156" max="6156" width="13.875" style="99" customWidth="1"/>
    <col min="6157" max="6157" width="13.125" style="99" customWidth="1"/>
    <col min="6158" max="6158" width="16.125" style="99" customWidth="1"/>
    <col min="6159" max="6159" width="17.375" style="99" customWidth="1"/>
    <col min="6160" max="6160" width="22.5" style="99" customWidth="1"/>
    <col min="6161" max="6161" width="20.625" style="99" customWidth="1"/>
    <col min="6162" max="6162" width="14.125" style="99" customWidth="1"/>
    <col min="6163" max="6163" width="37.875" style="99" bestFit="1" customWidth="1"/>
    <col min="6164" max="6166" width="25.25" style="99" customWidth="1"/>
    <col min="6167" max="6167" width="32.125" style="99" customWidth="1"/>
    <col min="6168" max="6168" width="20.625" style="99" customWidth="1"/>
    <col min="6169" max="6169" width="20.375" style="99" customWidth="1"/>
    <col min="6170" max="6170" width="21.125" style="99" customWidth="1"/>
    <col min="6171" max="6171" width="18.125" style="99" bestFit="1" customWidth="1"/>
    <col min="6172" max="6172" width="17.75" style="99" bestFit="1" customWidth="1"/>
    <col min="6173" max="6173" width="25" style="99" customWidth="1"/>
    <col min="6174" max="6174" width="11.25" style="99" customWidth="1"/>
    <col min="6175" max="6175" width="9.625" style="99" customWidth="1"/>
    <col min="6176" max="6176" width="19.625" style="99" customWidth="1"/>
    <col min="6177" max="6177" width="16" style="99" customWidth="1"/>
    <col min="6178" max="6178" width="19" style="99" customWidth="1"/>
    <col min="6179" max="6179" width="12.75" style="99" customWidth="1"/>
    <col min="6180" max="6180" width="20.75" style="99" customWidth="1"/>
    <col min="6181" max="6181" width="12.75" style="99" customWidth="1"/>
    <col min="6182" max="6182" width="16.75" style="99" customWidth="1"/>
    <col min="6183" max="6183" width="31.25" style="99" customWidth="1"/>
    <col min="6184" max="6184" width="20.25" style="99" customWidth="1"/>
    <col min="6185" max="6185" width="17.75" style="99" customWidth="1"/>
    <col min="6186" max="6186" width="32.625" style="99" customWidth="1"/>
    <col min="6187" max="6187" width="17.25" style="99" customWidth="1"/>
    <col min="6188" max="6188" width="13.5" style="99" customWidth="1"/>
    <col min="6189" max="6189" width="13.875" style="99" customWidth="1"/>
    <col min="6190" max="6191" width="17.25" style="99" customWidth="1"/>
    <col min="6192" max="6192" width="32.625" style="99" customWidth="1"/>
    <col min="6193" max="6376" width="7.875" style="99" customWidth="1"/>
    <col min="6377" max="6401" width="9" style="99"/>
    <col min="6402" max="6403" width="0" style="99" hidden="1" customWidth="1"/>
    <col min="6404" max="6405" width="20.625" style="99" customWidth="1"/>
    <col min="6406" max="6406" width="16.5" style="99" customWidth="1"/>
    <col min="6407" max="6407" width="16.25" style="99" customWidth="1"/>
    <col min="6408" max="6408" width="18.75" style="99" customWidth="1"/>
    <col min="6409" max="6409" width="16.5" style="99" customWidth="1"/>
    <col min="6410" max="6410" width="18.75" style="99" customWidth="1"/>
    <col min="6411" max="6411" width="17.125" style="99" customWidth="1"/>
    <col min="6412" max="6412" width="13.875" style="99" customWidth="1"/>
    <col min="6413" max="6413" width="13.125" style="99" customWidth="1"/>
    <col min="6414" max="6414" width="16.125" style="99" customWidth="1"/>
    <col min="6415" max="6415" width="17.375" style="99" customWidth="1"/>
    <col min="6416" max="6416" width="22.5" style="99" customWidth="1"/>
    <col min="6417" max="6417" width="20.625" style="99" customWidth="1"/>
    <col min="6418" max="6418" width="14.125" style="99" customWidth="1"/>
    <col min="6419" max="6419" width="37.875" style="99" bestFit="1" customWidth="1"/>
    <col min="6420" max="6422" width="25.25" style="99" customWidth="1"/>
    <col min="6423" max="6423" width="32.125" style="99" customWidth="1"/>
    <col min="6424" max="6424" width="20.625" style="99" customWidth="1"/>
    <col min="6425" max="6425" width="20.375" style="99" customWidth="1"/>
    <col min="6426" max="6426" width="21.125" style="99" customWidth="1"/>
    <col min="6427" max="6427" width="18.125" style="99" bestFit="1" customWidth="1"/>
    <col min="6428" max="6428" width="17.75" style="99" bestFit="1" customWidth="1"/>
    <col min="6429" max="6429" width="25" style="99" customWidth="1"/>
    <col min="6430" max="6430" width="11.25" style="99" customWidth="1"/>
    <col min="6431" max="6431" width="9.625" style="99" customWidth="1"/>
    <col min="6432" max="6432" width="19.625" style="99" customWidth="1"/>
    <col min="6433" max="6433" width="16" style="99" customWidth="1"/>
    <col min="6434" max="6434" width="19" style="99" customWidth="1"/>
    <col min="6435" max="6435" width="12.75" style="99" customWidth="1"/>
    <col min="6436" max="6436" width="20.75" style="99" customWidth="1"/>
    <col min="6437" max="6437" width="12.75" style="99" customWidth="1"/>
    <col min="6438" max="6438" width="16.75" style="99" customWidth="1"/>
    <col min="6439" max="6439" width="31.25" style="99" customWidth="1"/>
    <col min="6440" max="6440" width="20.25" style="99" customWidth="1"/>
    <col min="6441" max="6441" width="17.75" style="99" customWidth="1"/>
    <col min="6442" max="6442" width="32.625" style="99" customWidth="1"/>
    <col min="6443" max="6443" width="17.25" style="99" customWidth="1"/>
    <col min="6444" max="6444" width="13.5" style="99" customWidth="1"/>
    <col min="6445" max="6445" width="13.875" style="99" customWidth="1"/>
    <col min="6446" max="6447" width="17.25" style="99" customWidth="1"/>
    <col min="6448" max="6448" width="32.625" style="99" customWidth="1"/>
    <col min="6449" max="6632" width="7.875" style="99" customWidth="1"/>
    <col min="6633" max="6657" width="9" style="99"/>
    <col min="6658" max="6659" width="0" style="99" hidden="1" customWidth="1"/>
    <col min="6660" max="6661" width="20.625" style="99" customWidth="1"/>
    <col min="6662" max="6662" width="16.5" style="99" customWidth="1"/>
    <col min="6663" max="6663" width="16.25" style="99" customWidth="1"/>
    <col min="6664" max="6664" width="18.75" style="99" customWidth="1"/>
    <col min="6665" max="6665" width="16.5" style="99" customWidth="1"/>
    <col min="6666" max="6666" width="18.75" style="99" customWidth="1"/>
    <col min="6667" max="6667" width="17.125" style="99" customWidth="1"/>
    <col min="6668" max="6668" width="13.875" style="99" customWidth="1"/>
    <col min="6669" max="6669" width="13.125" style="99" customWidth="1"/>
    <col min="6670" max="6670" width="16.125" style="99" customWidth="1"/>
    <col min="6671" max="6671" width="17.375" style="99" customWidth="1"/>
    <col min="6672" max="6672" width="22.5" style="99" customWidth="1"/>
    <col min="6673" max="6673" width="20.625" style="99" customWidth="1"/>
    <col min="6674" max="6674" width="14.125" style="99" customWidth="1"/>
    <col min="6675" max="6675" width="37.875" style="99" bestFit="1" customWidth="1"/>
    <col min="6676" max="6678" width="25.25" style="99" customWidth="1"/>
    <col min="6679" max="6679" width="32.125" style="99" customWidth="1"/>
    <col min="6680" max="6680" width="20.625" style="99" customWidth="1"/>
    <col min="6681" max="6681" width="20.375" style="99" customWidth="1"/>
    <col min="6682" max="6682" width="21.125" style="99" customWidth="1"/>
    <col min="6683" max="6683" width="18.125" style="99" bestFit="1" customWidth="1"/>
    <col min="6684" max="6684" width="17.75" style="99" bestFit="1" customWidth="1"/>
    <col min="6685" max="6685" width="25" style="99" customWidth="1"/>
    <col min="6686" max="6686" width="11.25" style="99" customWidth="1"/>
    <col min="6687" max="6687" width="9.625" style="99" customWidth="1"/>
    <col min="6688" max="6688" width="19.625" style="99" customWidth="1"/>
    <col min="6689" max="6689" width="16" style="99" customWidth="1"/>
    <col min="6690" max="6690" width="19" style="99" customWidth="1"/>
    <col min="6691" max="6691" width="12.75" style="99" customWidth="1"/>
    <col min="6692" max="6692" width="20.75" style="99" customWidth="1"/>
    <col min="6693" max="6693" width="12.75" style="99" customWidth="1"/>
    <col min="6694" max="6694" width="16.75" style="99" customWidth="1"/>
    <col min="6695" max="6695" width="31.25" style="99" customWidth="1"/>
    <col min="6696" max="6696" width="20.25" style="99" customWidth="1"/>
    <col min="6697" max="6697" width="17.75" style="99" customWidth="1"/>
    <col min="6698" max="6698" width="32.625" style="99" customWidth="1"/>
    <col min="6699" max="6699" width="17.25" style="99" customWidth="1"/>
    <col min="6700" max="6700" width="13.5" style="99" customWidth="1"/>
    <col min="6701" max="6701" width="13.875" style="99" customWidth="1"/>
    <col min="6702" max="6703" width="17.25" style="99" customWidth="1"/>
    <col min="6704" max="6704" width="32.625" style="99" customWidth="1"/>
    <col min="6705" max="6888" width="7.875" style="99" customWidth="1"/>
    <col min="6889" max="6913" width="9" style="99"/>
    <col min="6914" max="6915" width="0" style="99" hidden="1" customWidth="1"/>
    <col min="6916" max="6917" width="20.625" style="99" customWidth="1"/>
    <col min="6918" max="6918" width="16.5" style="99" customWidth="1"/>
    <col min="6919" max="6919" width="16.25" style="99" customWidth="1"/>
    <col min="6920" max="6920" width="18.75" style="99" customWidth="1"/>
    <col min="6921" max="6921" width="16.5" style="99" customWidth="1"/>
    <col min="6922" max="6922" width="18.75" style="99" customWidth="1"/>
    <col min="6923" max="6923" width="17.125" style="99" customWidth="1"/>
    <col min="6924" max="6924" width="13.875" style="99" customWidth="1"/>
    <col min="6925" max="6925" width="13.125" style="99" customWidth="1"/>
    <col min="6926" max="6926" width="16.125" style="99" customWidth="1"/>
    <col min="6927" max="6927" width="17.375" style="99" customWidth="1"/>
    <col min="6928" max="6928" width="22.5" style="99" customWidth="1"/>
    <col min="6929" max="6929" width="20.625" style="99" customWidth="1"/>
    <col min="6930" max="6930" width="14.125" style="99" customWidth="1"/>
    <col min="6931" max="6931" width="37.875" style="99" bestFit="1" customWidth="1"/>
    <col min="6932" max="6934" width="25.25" style="99" customWidth="1"/>
    <col min="6935" max="6935" width="32.125" style="99" customWidth="1"/>
    <col min="6936" max="6936" width="20.625" style="99" customWidth="1"/>
    <col min="6937" max="6937" width="20.375" style="99" customWidth="1"/>
    <col min="6938" max="6938" width="21.125" style="99" customWidth="1"/>
    <col min="6939" max="6939" width="18.125" style="99" bestFit="1" customWidth="1"/>
    <col min="6940" max="6940" width="17.75" style="99" bestFit="1" customWidth="1"/>
    <col min="6941" max="6941" width="25" style="99" customWidth="1"/>
    <col min="6942" max="6942" width="11.25" style="99" customWidth="1"/>
    <col min="6943" max="6943" width="9.625" style="99" customWidth="1"/>
    <col min="6944" max="6944" width="19.625" style="99" customWidth="1"/>
    <col min="6945" max="6945" width="16" style="99" customWidth="1"/>
    <col min="6946" max="6946" width="19" style="99" customWidth="1"/>
    <col min="6947" max="6947" width="12.75" style="99" customWidth="1"/>
    <col min="6948" max="6948" width="20.75" style="99" customWidth="1"/>
    <col min="6949" max="6949" width="12.75" style="99" customWidth="1"/>
    <col min="6950" max="6950" width="16.75" style="99" customWidth="1"/>
    <col min="6951" max="6951" width="31.25" style="99" customWidth="1"/>
    <col min="6952" max="6952" width="20.25" style="99" customWidth="1"/>
    <col min="6953" max="6953" width="17.75" style="99" customWidth="1"/>
    <col min="6954" max="6954" width="32.625" style="99" customWidth="1"/>
    <col min="6955" max="6955" width="17.25" style="99" customWidth="1"/>
    <col min="6956" max="6956" width="13.5" style="99" customWidth="1"/>
    <col min="6957" max="6957" width="13.875" style="99" customWidth="1"/>
    <col min="6958" max="6959" width="17.25" style="99" customWidth="1"/>
    <col min="6960" max="6960" width="32.625" style="99" customWidth="1"/>
    <col min="6961" max="7144" width="7.875" style="99" customWidth="1"/>
    <col min="7145" max="7169" width="9" style="99"/>
    <col min="7170" max="7171" width="0" style="99" hidden="1" customWidth="1"/>
    <col min="7172" max="7173" width="20.625" style="99" customWidth="1"/>
    <col min="7174" max="7174" width="16.5" style="99" customWidth="1"/>
    <col min="7175" max="7175" width="16.25" style="99" customWidth="1"/>
    <col min="7176" max="7176" width="18.75" style="99" customWidth="1"/>
    <col min="7177" max="7177" width="16.5" style="99" customWidth="1"/>
    <col min="7178" max="7178" width="18.75" style="99" customWidth="1"/>
    <col min="7179" max="7179" width="17.125" style="99" customWidth="1"/>
    <col min="7180" max="7180" width="13.875" style="99" customWidth="1"/>
    <col min="7181" max="7181" width="13.125" style="99" customWidth="1"/>
    <col min="7182" max="7182" width="16.125" style="99" customWidth="1"/>
    <col min="7183" max="7183" width="17.375" style="99" customWidth="1"/>
    <col min="7184" max="7184" width="22.5" style="99" customWidth="1"/>
    <col min="7185" max="7185" width="20.625" style="99" customWidth="1"/>
    <col min="7186" max="7186" width="14.125" style="99" customWidth="1"/>
    <col min="7187" max="7187" width="37.875" style="99" bestFit="1" customWidth="1"/>
    <col min="7188" max="7190" width="25.25" style="99" customWidth="1"/>
    <col min="7191" max="7191" width="32.125" style="99" customWidth="1"/>
    <col min="7192" max="7192" width="20.625" style="99" customWidth="1"/>
    <col min="7193" max="7193" width="20.375" style="99" customWidth="1"/>
    <col min="7194" max="7194" width="21.125" style="99" customWidth="1"/>
    <col min="7195" max="7195" width="18.125" style="99" bestFit="1" customWidth="1"/>
    <col min="7196" max="7196" width="17.75" style="99" bestFit="1" customWidth="1"/>
    <col min="7197" max="7197" width="25" style="99" customWidth="1"/>
    <col min="7198" max="7198" width="11.25" style="99" customWidth="1"/>
    <col min="7199" max="7199" width="9.625" style="99" customWidth="1"/>
    <col min="7200" max="7200" width="19.625" style="99" customWidth="1"/>
    <col min="7201" max="7201" width="16" style="99" customWidth="1"/>
    <col min="7202" max="7202" width="19" style="99" customWidth="1"/>
    <col min="7203" max="7203" width="12.75" style="99" customWidth="1"/>
    <col min="7204" max="7204" width="20.75" style="99" customWidth="1"/>
    <col min="7205" max="7205" width="12.75" style="99" customWidth="1"/>
    <col min="7206" max="7206" width="16.75" style="99" customWidth="1"/>
    <col min="7207" max="7207" width="31.25" style="99" customWidth="1"/>
    <col min="7208" max="7208" width="20.25" style="99" customWidth="1"/>
    <col min="7209" max="7209" width="17.75" style="99" customWidth="1"/>
    <col min="7210" max="7210" width="32.625" style="99" customWidth="1"/>
    <col min="7211" max="7211" width="17.25" style="99" customWidth="1"/>
    <col min="7212" max="7212" width="13.5" style="99" customWidth="1"/>
    <col min="7213" max="7213" width="13.875" style="99" customWidth="1"/>
    <col min="7214" max="7215" width="17.25" style="99" customWidth="1"/>
    <col min="7216" max="7216" width="32.625" style="99" customWidth="1"/>
    <col min="7217" max="7400" width="7.875" style="99" customWidth="1"/>
    <col min="7401" max="7425" width="9" style="99"/>
    <col min="7426" max="7427" width="0" style="99" hidden="1" customWidth="1"/>
    <col min="7428" max="7429" width="20.625" style="99" customWidth="1"/>
    <col min="7430" max="7430" width="16.5" style="99" customWidth="1"/>
    <col min="7431" max="7431" width="16.25" style="99" customWidth="1"/>
    <col min="7432" max="7432" width="18.75" style="99" customWidth="1"/>
    <col min="7433" max="7433" width="16.5" style="99" customWidth="1"/>
    <col min="7434" max="7434" width="18.75" style="99" customWidth="1"/>
    <col min="7435" max="7435" width="17.125" style="99" customWidth="1"/>
    <col min="7436" max="7436" width="13.875" style="99" customWidth="1"/>
    <col min="7437" max="7437" width="13.125" style="99" customWidth="1"/>
    <col min="7438" max="7438" width="16.125" style="99" customWidth="1"/>
    <col min="7439" max="7439" width="17.375" style="99" customWidth="1"/>
    <col min="7440" max="7440" width="22.5" style="99" customWidth="1"/>
    <col min="7441" max="7441" width="20.625" style="99" customWidth="1"/>
    <col min="7442" max="7442" width="14.125" style="99" customWidth="1"/>
    <col min="7443" max="7443" width="37.875" style="99" bestFit="1" customWidth="1"/>
    <col min="7444" max="7446" width="25.25" style="99" customWidth="1"/>
    <col min="7447" max="7447" width="32.125" style="99" customWidth="1"/>
    <col min="7448" max="7448" width="20.625" style="99" customWidth="1"/>
    <col min="7449" max="7449" width="20.375" style="99" customWidth="1"/>
    <col min="7450" max="7450" width="21.125" style="99" customWidth="1"/>
    <col min="7451" max="7451" width="18.125" style="99" bestFit="1" customWidth="1"/>
    <col min="7452" max="7452" width="17.75" style="99" bestFit="1" customWidth="1"/>
    <col min="7453" max="7453" width="25" style="99" customWidth="1"/>
    <col min="7454" max="7454" width="11.25" style="99" customWidth="1"/>
    <col min="7455" max="7455" width="9.625" style="99" customWidth="1"/>
    <col min="7456" max="7456" width="19.625" style="99" customWidth="1"/>
    <col min="7457" max="7457" width="16" style="99" customWidth="1"/>
    <col min="7458" max="7458" width="19" style="99" customWidth="1"/>
    <col min="7459" max="7459" width="12.75" style="99" customWidth="1"/>
    <col min="7460" max="7460" width="20.75" style="99" customWidth="1"/>
    <col min="7461" max="7461" width="12.75" style="99" customWidth="1"/>
    <col min="7462" max="7462" width="16.75" style="99" customWidth="1"/>
    <col min="7463" max="7463" width="31.25" style="99" customWidth="1"/>
    <col min="7464" max="7464" width="20.25" style="99" customWidth="1"/>
    <col min="7465" max="7465" width="17.75" style="99" customWidth="1"/>
    <col min="7466" max="7466" width="32.625" style="99" customWidth="1"/>
    <col min="7467" max="7467" width="17.25" style="99" customWidth="1"/>
    <col min="7468" max="7468" width="13.5" style="99" customWidth="1"/>
    <col min="7469" max="7469" width="13.875" style="99" customWidth="1"/>
    <col min="7470" max="7471" width="17.25" style="99" customWidth="1"/>
    <col min="7472" max="7472" width="32.625" style="99" customWidth="1"/>
    <col min="7473" max="7656" width="7.875" style="99" customWidth="1"/>
    <col min="7657" max="7681" width="9" style="99"/>
    <col min="7682" max="7683" width="0" style="99" hidden="1" customWidth="1"/>
    <col min="7684" max="7685" width="20.625" style="99" customWidth="1"/>
    <col min="7686" max="7686" width="16.5" style="99" customWidth="1"/>
    <col min="7687" max="7687" width="16.25" style="99" customWidth="1"/>
    <col min="7688" max="7688" width="18.75" style="99" customWidth="1"/>
    <col min="7689" max="7689" width="16.5" style="99" customWidth="1"/>
    <col min="7690" max="7690" width="18.75" style="99" customWidth="1"/>
    <col min="7691" max="7691" width="17.125" style="99" customWidth="1"/>
    <col min="7692" max="7692" width="13.875" style="99" customWidth="1"/>
    <col min="7693" max="7693" width="13.125" style="99" customWidth="1"/>
    <col min="7694" max="7694" width="16.125" style="99" customWidth="1"/>
    <col min="7695" max="7695" width="17.375" style="99" customWidth="1"/>
    <col min="7696" max="7696" width="22.5" style="99" customWidth="1"/>
    <col min="7697" max="7697" width="20.625" style="99" customWidth="1"/>
    <col min="7698" max="7698" width="14.125" style="99" customWidth="1"/>
    <col min="7699" max="7699" width="37.875" style="99" bestFit="1" customWidth="1"/>
    <col min="7700" max="7702" width="25.25" style="99" customWidth="1"/>
    <col min="7703" max="7703" width="32.125" style="99" customWidth="1"/>
    <col min="7704" max="7704" width="20.625" style="99" customWidth="1"/>
    <col min="7705" max="7705" width="20.375" style="99" customWidth="1"/>
    <col min="7706" max="7706" width="21.125" style="99" customWidth="1"/>
    <col min="7707" max="7707" width="18.125" style="99" bestFit="1" customWidth="1"/>
    <col min="7708" max="7708" width="17.75" style="99" bestFit="1" customWidth="1"/>
    <col min="7709" max="7709" width="25" style="99" customWidth="1"/>
    <col min="7710" max="7710" width="11.25" style="99" customWidth="1"/>
    <col min="7711" max="7711" width="9.625" style="99" customWidth="1"/>
    <col min="7712" max="7712" width="19.625" style="99" customWidth="1"/>
    <col min="7713" max="7713" width="16" style="99" customWidth="1"/>
    <col min="7714" max="7714" width="19" style="99" customWidth="1"/>
    <col min="7715" max="7715" width="12.75" style="99" customWidth="1"/>
    <col min="7716" max="7716" width="20.75" style="99" customWidth="1"/>
    <col min="7717" max="7717" width="12.75" style="99" customWidth="1"/>
    <col min="7718" max="7718" width="16.75" style="99" customWidth="1"/>
    <col min="7719" max="7719" width="31.25" style="99" customWidth="1"/>
    <col min="7720" max="7720" width="20.25" style="99" customWidth="1"/>
    <col min="7721" max="7721" width="17.75" style="99" customWidth="1"/>
    <col min="7722" max="7722" width="32.625" style="99" customWidth="1"/>
    <col min="7723" max="7723" width="17.25" style="99" customWidth="1"/>
    <col min="7724" max="7724" width="13.5" style="99" customWidth="1"/>
    <col min="7725" max="7725" width="13.875" style="99" customWidth="1"/>
    <col min="7726" max="7727" width="17.25" style="99" customWidth="1"/>
    <col min="7728" max="7728" width="32.625" style="99" customWidth="1"/>
    <col min="7729" max="7912" width="7.875" style="99" customWidth="1"/>
    <col min="7913" max="7937" width="9" style="99"/>
    <col min="7938" max="7939" width="0" style="99" hidden="1" customWidth="1"/>
    <col min="7940" max="7941" width="20.625" style="99" customWidth="1"/>
    <col min="7942" max="7942" width="16.5" style="99" customWidth="1"/>
    <col min="7943" max="7943" width="16.25" style="99" customWidth="1"/>
    <col min="7944" max="7944" width="18.75" style="99" customWidth="1"/>
    <col min="7945" max="7945" width="16.5" style="99" customWidth="1"/>
    <col min="7946" max="7946" width="18.75" style="99" customWidth="1"/>
    <col min="7947" max="7947" width="17.125" style="99" customWidth="1"/>
    <col min="7948" max="7948" width="13.875" style="99" customWidth="1"/>
    <col min="7949" max="7949" width="13.125" style="99" customWidth="1"/>
    <col min="7950" max="7950" width="16.125" style="99" customWidth="1"/>
    <col min="7951" max="7951" width="17.375" style="99" customWidth="1"/>
    <col min="7952" max="7952" width="22.5" style="99" customWidth="1"/>
    <col min="7953" max="7953" width="20.625" style="99" customWidth="1"/>
    <col min="7954" max="7954" width="14.125" style="99" customWidth="1"/>
    <col min="7955" max="7955" width="37.875" style="99" bestFit="1" customWidth="1"/>
    <col min="7956" max="7958" width="25.25" style="99" customWidth="1"/>
    <col min="7959" max="7959" width="32.125" style="99" customWidth="1"/>
    <col min="7960" max="7960" width="20.625" style="99" customWidth="1"/>
    <col min="7961" max="7961" width="20.375" style="99" customWidth="1"/>
    <col min="7962" max="7962" width="21.125" style="99" customWidth="1"/>
    <col min="7963" max="7963" width="18.125" style="99" bestFit="1" customWidth="1"/>
    <col min="7964" max="7964" width="17.75" style="99" bestFit="1" customWidth="1"/>
    <col min="7965" max="7965" width="25" style="99" customWidth="1"/>
    <col min="7966" max="7966" width="11.25" style="99" customWidth="1"/>
    <col min="7967" max="7967" width="9.625" style="99" customWidth="1"/>
    <col min="7968" max="7968" width="19.625" style="99" customWidth="1"/>
    <col min="7969" max="7969" width="16" style="99" customWidth="1"/>
    <col min="7970" max="7970" width="19" style="99" customWidth="1"/>
    <col min="7971" max="7971" width="12.75" style="99" customWidth="1"/>
    <col min="7972" max="7972" width="20.75" style="99" customWidth="1"/>
    <col min="7973" max="7973" width="12.75" style="99" customWidth="1"/>
    <col min="7974" max="7974" width="16.75" style="99" customWidth="1"/>
    <col min="7975" max="7975" width="31.25" style="99" customWidth="1"/>
    <col min="7976" max="7976" width="20.25" style="99" customWidth="1"/>
    <col min="7977" max="7977" width="17.75" style="99" customWidth="1"/>
    <col min="7978" max="7978" width="32.625" style="99" customWidth="1"/>
    <col min="7979" max="7979" width="17.25" style="99" customWidth="1"/>
    <col min="7980" max="7980" width="13.5" style="99" customWidth="1"/>
    <col min="7981" max="7981" width="13.875" style="99" customWidth="1"/>
    <col min="7982" max="7983" width="17.25" style="99" customWidth="1"/>
    <col min="7984" max="7984" width="32.625" style="99" customWidth="1"/>
    <col min="7985" max="8168" width="7.875" style="99" customWidth="1"/>
    <col min="8169" max="8193" width="9" style="99"/>
    <col min="8194" max="8195" width="0" style="99" hidden="1" customWidth="1"/>
    <col min="8196" max="8197" width="20.625" style="99" customWidth="1"/>
    <col min="8198" max="8198" width="16.5" style="99" customWidth="1"/>
    <col min="8199" max="8199" width="16.25" style="99" customWidth="1"/>
    <col min="8200" max="8200" width="18.75" style="99" customWidth="1"/>
    <col min="8201" max="8201" width="16.5" style="99" customWidth="1"/>
    <col min="8202" max="8202" width="18.75" style="99" customWidth="1"/>
    <col min="8203" max="8203" width="17.125" style="99" customWidth="1"/>
    <col min="8204" max="8204" width="13.875" style="99" customWidth="1"/>
    <col min="8205" max="8205" width="13.125" style="99" customWidth="1"/>
    <col min="8206" max="8206" width="16.125" style="99" customWidth="1"/>
    <col min="8207" max="8207" width="17.375" style="99" customWidth="1"/>
    <col min="8208" max="8208" width="22.5" style="99" customWidth="1"/>
    <col min="8209" max="8209" width="20.625" style="99" customWidth="1"/>
    <col min="8210" max="8210" width="14.125" style="99" customWidth="1"/>
    <col min="8211" max="8211" width="37.875" style="99" bestFit="1" customWidth="1"/>
    <col min="8212" max="8214" width="25.25" style="99" customWidth="1"/>
    <col min="8215" max="8215" width="32.125" style="99" customWidth="1"/>
    <col min="8216" max="8216" width="20.625" style="99" customWidth="1"/>
    <col min="8217" max="8217" width="20.375" style="99" customWidth="1"/>
    <col min="8218" max="8218" width="21.125" style="99" customWidth="1"/>
    <col min="8219" max="8219" width="18.125" style="99" bestFit="1" customWidth="1"/>
    <col min="8220" max="8220" width="17.75" style="99" bestFit="1" customWidth="1"/>
    <col min="8221" max="8221" width="25" style="99" customWidth="1"/>
    <col min="8222" max="8222" width="11.25" style="99" customWidth="1"/>
    <col min="8223" max="8223" width="9.625" style="99" customWidth="1"/>
    <col min="8224" max="8224" width="19.625" style="99" customWidth="1"/>
    <col min="8225" max="8225" width="16" style="99" customWidth="1"/>
    <col min="8226" max="8226" width="19" style="99" customWidth="1"/>
    <col min="8227" max="8227" width="12.75" style="99" customWidth="1"/>
    <col min="8228" max="8228" width="20.75" style="99" customWidth="1"/>
    <col min="8229" max="8229" width="12.75" style="99" customWidth="1"/>
    <col min="8230" max="8230" width="16.75" style="99" customWidth="1"/>
    <col min="8231" max="8231" width="31.25" style="99" customWidth="1"/>
    <col min="8232" max="8232" width="20.25" style="99" customWidth="1"/>
    <col min="8233" max="8233" width="17.75" style="99" customWidth="1"/>
    <col min="8234" max="8234" width="32.625" style="99" customWidth="1"/>
    <col min="8235" max="8235" width="17.25" style="99" customWidth="1"/>
    <col min="8236" max="8236" width="13.5" style="99" customWidth="1"/>
    <col min="8237" max="8237" width="13.875" style="99" customWidth="1"/>
    <col min="8238" max="8239" width="17.25" style="99" customWidth="1"/>
    <col min="8240" max="8240" width="32.625" style="99" customWidth="1"/>
    <col min="8241" max="8424" width="7.875" style="99" customWidth="1"/>
    <col min="8425" max="8449" width="9" style="99"/>
    <col min="8450" max="8451" width="0" style="99" hidden="1" customWidth="1"/>
    <col min="8452" max="8453" width="20.625" style="99" customWidth="1"/>
    <col min="8454" max="8454" width="16.5" style="99" customWidth="1"/>
    <col min="8455" max="8455" width="16.25" style="99" customWidth="1"/>
    <col min="8456" max="8456" width="18.75" style="99" customWidth="1"/>
    <col min="8457" max="8457" width="16.5" style="99" customWidth="1"/>
    <col min="8458" max="8458" width="18.75" style="99" customWidth="1"/>
    <col min="8459" max="8459" width="17.125" style="99" customWidth="1"/>
    <col min="8460" max="8460" width="13.875" style="99" customWidth="1"/>
    <col min="8461" max="8461" width="13.125" style="99" customWidth="1"/>
    <col min="8462" max="8462" width="16.125" style="99" customWidth="1"/>
    <col min="8463" max="8463" width="17.375" style="99" customWidth="1"/>
    <col min="8464" max="8464" width="22.5" style="99" customWidth="1"/>
    <col min="8465" max="8465" width="20.625" style="99" customWidth="1"/>
    <col min="8466" max="8466" width="14.125" style="99" customWidth="1"/>
    <col min="8467" max="8467" width="37.875" style="99" bestFit="1" customWidth="1"/>
    <col min="8468" max="8470" width="25.25" style="99" customWidth="1"/>
    <col min="8471" max="8471" width="32.125" style="99" customWidth="1"/>
    <col min="8472" max="8472" width="20.625" style="99" customWidth="1"/>
    <col min="8473" max="8473" width="20.375" style="99" customWidth="1"/>
    <col min="8474" max="8474" width="21.125" style="99" customWidth="1"/>
    <col min="8475" max="8475" width="18.125" style="99" bestFit="1" customWidth="1"/>
    <col min="8476" max="8476" width="17.75" style="99" bestFit="1" customWidth="1"/>
    <col min="8477" max="8477" width="25" style="99" customWidth="1"/>
    <col min="8478" max="8478" width="11.25" style="99" customWidth="1"/>
    <col min="8479" max="8479" width="9.625" style="99" customWidth="1"/>
    <col min="8480" max="8480" width="19.625" style="99" customWidth="1"/>
    <col min="8481" max="8481" width="16" style="99" customWidth="1"/>
    <col min="8482" max="8482" width="19" style="99" customWidth="1"/>
    <col min="8483" max="8483" width="12.75" style="99" customWidth="1"/>
    <col min="8484" max="8484" width="20.75" style="99" customWidth="1"/>
    <col min="8485" max="8485" width="12.75" style="99" customWidth="1"/>
    <col min="8486" max="8486" width="16.75" style="99" customWidth="1"/>
    <col min="8487" max="8487" width="31.25" style="99" customWidth="1"/>
    <col min="8488" max="8488" width="20.25" style="99" customWidth="1"/>
    <col min="8489" max="8489" width="17.75" style="99" customWidth="1"/>
    <col min="8490" max="8490" width="32.625" style="99" customWidth="1"/>
    <col min="8491" max="8491" width="17.25" style="99" customWidth="1"/>
    <col min="8492" max="8492" width="13.5" style="99" customWidth="1"/>
    <col min="8493" max="8493" width="13.875" style="99" customWidth="1"/>
    <col min="8494" max="8495" width="17.25" style="99" customWidth="1"/>
    <col min="8496" max="8496" width="32.625" style="99" customWidth="1"/>
    <col min="8497" max="8680" width="7.875" style="99" customWidth="1"/>
    <col min="8681" max="8705" width="9" style="99"/>
    <col min="8706" max="8707" width="0" style="99" hidden="1" customWidth="1"/>
    <col min="8708" max="8709" width="20.625" style="99" customWidth="1"/>
    <col min="8710" max="8710" width="16.5" style="99" customWidth="1"/>
    <col min="8711" max="8711" width="16.25" style="99" customWidth="1"/>
    <col min="8712" max="8712" width="18.75" style="99" customWidth="1"/>
    <col min="8713" max="8713" width="16.5" style="99" customWidth="1"/>
    <col min="8714" max="8714" width="18.75" style="99" customWidth="1"/>
    <col min="8715" max="8715" width="17.125" style="99" customWidth="1"/>
    <col min="8716" max="8716" width="13.875" style="99" customWidth="1"/>
    <col min="8717" max="8717" width="13.125" style="99" customWidth="1"/>
    <col min="8718" max="8718" width="16.125" style="99" customWidth="1"/>
    <col min="8719" max="8719" width="17.375" style="99" customWidth="1"/>
    <col min="8720" max="8720" width="22.5" style="99" customWidth="1"/>
    <col min="8721" max="8721" width="20.625" style="99" customWidth="1"/>
    <col min="8722" max="8722" width="14.125" style="99" customWidth="1"/>
    <col min="8723" max="8723" width="37.875" style="99" bestFit="1" customWidth="1"/>
    <col min="8724" max="8726" width="25.25" style="99" customWidth="1"/>
    <col min="8727" max="8727" width="32.125" style="99" customWidth="1"/>
    <col min="8728" max="8728" width="20.625" style="99" customWidth="1"/>
    <col min="8729" max="8729" width="20.375" style="99" customWidth="1"/>
    <col min="8730" max="8730" width="21.125" style="99" customWidth="1"/>
    <col min="8731" max="8731" width="18.125" style="99" bestFit="1" customWidth="1"/>
    <col min="8732" max="8732" width="17.75" style="99" bestFit="1" customWidth="1"/>
    <col min="8733" max="8733" width="25" style="99" customWidth="1"/>
    <col min="8734" max="8734" width="11.25" style="99" customWidth="1"/>
    <col min="8735" max="8735" width="9.625" style="99" customWidth="1"/>
    <col min="8736" max="8736" width="19.625" style="99" customWidth="1"/>
    <col min="8737" max="8737" width="16" style="99" customWidth="1"/>
    <col min="8738" max="8738" width="19" style="99" customWidth="1"/>
    <col min="8739" max="8739" width="12.75" style="99" customWidth="1"/>
    <col min="8740" max="8740" width="20.75" style="99" customWidth="1"/>
    <col min="8741" max="8741" width="12.75" style="99" customWidth="1"/>
    <col min="8742" max="8742" width="16.75" style="99" customWidth="1"/>
    <col min="8743" max="8743" width="31.25" style="99" customWidth="1"/>
    <col min="8744" max="8744" width="20.25" style="99" customWidth="1"/>
    <col min="8745" max="8745" width="17.75" style="99" customWidth="1"/>
    <col min="8746" max="8746" width="32.625" style="99" customWidth="1"/>
    <col min="8747" max="8747" width="17.25" style="99" customWidth="1"/>
    <col min="8748" max="8748" width="13.5" style="99" customWidth="1"/>
    <col min="8749" max="8749" width="13.875" style="99" customWidth="1"/>
    <col min="8750" max="8751" width="17.25" style="99" customWidth="1"/>
    <col min="8752" max="8752" width="32.625" style="99" customWidth="1"/>
    <col min="8753" max="8936" width="7.875" style="99" customWidth="1"/>
    <col min="8937" max="8961" width="9" style="99"/>
    <col min="8962" max="8963" width="0" style="99" hidden="1" customWidth="1"/>
    <col min="8964" max="8965" width="20.625" style="99" customWidth="1"/>
    <col min="8966" max="8966" width="16.5" style="99" customWidth="1"/>
    <col min="8967" max="8967" width="16.25" style="99" customWidth="1"/>
    <col min="8968" max="8968" width="18.75" style="99" customWidth="1"/>
    <col min="8969" max="8969" width="16.5" style="99" customWidth="1"/>
    <col min="8970" max="8970" width="18.75" style="99" customWidth="1"/>
    <col min="8971" max="8971" width="17.125" style="99" customWidth="1"/>
    <col min="8972" max="8972" width="13.875" style="99" customWidth="1"/>
    <col min="8973" max="8973" width="13.125" style="99" customWidth="1"/>
    <col min="8974" max="8974" width="16.125" style="99" customWidth="1"/>
    <col min="8975" max="8975" width="17.375" style="99" customWidth="1"/>
    <col min="8976" max="8976" width="22.5" style="99" customWidth="1"/>
    <col min="8977" max="8977" width="20.625" style="99" customWidth="1"/>
    <col min="8978" max="8978" width="14.125" style="99" customWidth="1"/>
    <col min="8979" max="8979" width="37.875" style="99" bestFit="1" customWidth="1"/>
    <col min="8980" max="8982" width="25.25" style="99" customWidth="1"/>
    <col min="8983" max="8983" width="32.125" style="99" customWidth="1"/>
    <col min="8984" max="8984" width="20.625" style="99" customWidth="1"/>
    <col min="8985" max="8985" width="20.375" style="99" customWidth="1"/>
    <col min="8986" max="8986" width="21.125" style="99" customWidth="1"/>
    <col min="8987" max="8987" width="18.125" style="99" bestFit="1" customWidth="1"/>
    <col min="8988" max="8988" width="17.75" style="99" bestFit="1" customWidth="1"/>
    <col min="8989" max="8989" width="25" style="99" customWidth="1"/>
    <col min="8990" max="8990" width="11.25" style="99" customWidth="1"/>
    <col min="8991" max="8991" width="9.625" style="99" customWidth="1"/>
    <col min="8992" max="8992" width="19.625" style="99" customWidth="1"/>
    <col min="8993" max="8993" width="16" style="99" customWidth="1"/>
    <col min="8994" max="8994" width="19" style="99" customWidth="1"/>
    <col min="8995" max="8995" width="12.75" style="99" customWidth="1"/>
    <col min="8996" max="8996" width="20.75" style="99" customWidth="1"/>
    <col min="8997" max="8997" width="12.75" style="99" customWidth="1"/>
    <col min="8998" max="8998" width="16.75" style="99" customWidth="1"/>
    <col min="8999" max="8999" width="31.25" style="99" customWidth="1"/>
    <col min="9000" max="9000" width="20.25" style="99" customWidth="1"/>
    <col min="9001" max="9001" width="17.75" style="99" customWidth="1"/>
    <col min="9002" max="9002" width="32.625" style="99" customWidth="1"/>
    <col min="9003" max="9003" width="17.25" style="99" customWidth="1"/>
    <col min="9004" max="9004" width="13.5" style="99" customWidth="1"/>
    <col min="9005" max="9005" width="13.875" style="99" customWidth="1"/>
    <col min="9006" max="9007" width="17.25" style="99" customWidth="1"/>
    <col min="9008" max="9008" width="32.625" style="99" customWidth="1"/>
    <col min="9009" max="9192" width="7.875" style="99" customWidth="1"/>
    <col min="9193" max="9217" width="9" style="99"/>
    <col min="9218" max="9219" width="0" style="99" hidden="1" customWidth="1"/>
    <col min="9220" max="9221" width="20.625" style="99" customWidth="1"/>
    <col min="9222" max="9222" width="16.5" style="99" customWidth="1"/>
    <col min="9223" max="9223" width="16.25" style="99" customWidth="1"/>
    <col min="9224" max="9224" width="18.75" style="99" customWidth="1"/>
    <col min="9225" max="9225" width="16.5" style="99" customWidth="1"/>
    <col min="9226" max="9226" width="18.75" style="99" customWidth="1"/>
    <col min="9227" max="9227" width="17.125" style="99" customWidth="1"/>
    <col min="9228" max="9228" width="13.875" style="99" customWidth="1"/>
    <col min="9229" max="9229" width="13.125" style="99" customWidth="1"/>
    <col min="9230" max="9230" width="16.125" style="99" customWidth="1"/>
    <col min="9231" max="9231" width="17.375" style="99" customWidth="1"/>
    <col min="9232" max="9232" width="22.5" style="99" customWidth="1"/>
    <col min="9233" max="9233" width="20.625" style="99" customWidth="1"/>
    <col min="9234" max="9234" width="14.125" style="99" customWidth="1"/>
    <col min="9235" max="9235" width="37.875" style="99" bestFit="1" customWidth="1"/>
    <col min="9236" max="9238" width="25.25" style="99" customWidth="1"/>
    <col min="9239" max="9239" width="32.125" style="99" customWidth="1"/>
    <col min="9240" max="9240" width="20.625" style="99" customWidth="1"/>
    <col min="9241" max="9241" width="20.375" style="99" customWidth="1"/>
    <col min="9242" max="9242" width="21.125" style="99" customWidth="1"/>
    <col min="9243" max="9243" width="18.125" style="99" bestFit="1" customWidth="1"/>
    <col min="9244" max="9244" width="17.75" style="99" bestFit="1" customWidth="1"/>
    <col min="9245" max="9245" width="25" style="99" customWidth="1"/>
    <col min="9246" max="9246" width="11.25" style="99" customWidth="1"/>
    <col min="9247" max="9247" width="9.625" style="99" customWidth="1"/>
    <col min="9248" max="9248" width="19.625" style="99" customWidth="1"/>
    <col min="9249" max="9249" width="16" style="99" customWidth="1"/>
    <col min="9250" max="9250" width="19" style="99" customWidth="1"/>
    <col min="9251" max="9251" width="12.75" style="99" customWidth="1"/>
    <col min="9252" max="9252" width="20.75" style="99" customWidth="1"/>
    <col min="9253" max="9253" width="12.75" style="99" customWidth="1"/>
    <col min="9254" max="9254" width="16.75" style="99" customWidth="1"/>
    <col min="9255" max="9255" width="31.25" style="99" customWidth="1"/>
    <col min="9256" max="9256" width="20.25" style="99" customWidth="1"/>
    <col min="9257" max="9257" width="17.75" style="99" customWidth="1"/>
    <col min="9258" max="9258" width="32.625" style="99" customWidth="1"/>
    <col min="9259" max="9259" width="17.25" style="99" customWidth="1"/>
    <col min="9260" max="9260" width="13.5" style="99" customWidth="1"/>
    <col min="9261" max="9261" width="13.875" style="99" customWidth="1"/>
    <col min="9262" max="9263" width="17.25" style="99" customWidth="1"/>
    <col min="9264" max="9264" width="32.625" style="99" customWidth="1"/>
    <col min="9265" max="9448" width="7.875" style="99" customWidth="1"/>
    <col min="9449" max="9473" width="9" style="99"/>
    <col min="9474" max="9475" width="0" style="99" hidden="1" customWidth="1"/>
    <col min="9476" max="9477" width="20.625" style="99" customWidth="1"/>
    <col min="9478" max="9478" width="16.5" style="99" customWidth="1"/>
    <col min="9479" max="9479" width="16.25" style="99" customWidth="1"/>
    <col min="9480" max="9480" width="18.75" style="99" customWidth="1"/>
    <col min="9481" max="9481" width="16.5" style="99" customWidth="1"/>
    <col min="9482" max="9482" width="18.75" style="99" customWidth="1"/>
    <col min="9483" max="9483" width="17.125" style="99" customWidth="1"/>
    <col min="9484" max="9484" width="13.875" style="99" customWidth="1"/>
    <col min="9485" max="9485" width="13.125" style="99" customWidth="1"/>
    <col min="9486" max="9486" width="16.125" style="99" customWidth="1"/>
    <col min="9487" max="9487" width="17.375" style="99" customWidth="1"/>
    <col min="9488" max="9488" width="22.5" style="99" customWidth="1"/>
    <col min="9489" max="9489" width="20.625" style="99" customWidth="1"/>
    <col min="9490" max="9490" width="14.125" style="99" customWidth="1"/>
    <col min="9491" max="9491" width="37.875" style="99" bestFit="1" customWidth="1"/>
    <col min="9492" max="9494" width="25.25" style="99" customWidth="1"/>
    <col min="9495" max="9495" width="32.125" style="99" customWidth="1"/>
    <col min="9496" max="9496" width="20.625" style="99" customWidth="1"/>
    <col min="9497" max="9497" width="20.375" style="99" customWidth="1"/>
    <col min="9498" max="9498" width="21.125" style="99" customWidth="1"/>
    <col min="9499" max="9499" width="18.125" style="99" bestFit="1" customWidth="1"/>
    <col min="9500" max="9500" width="17.75" style="99" bestFit="1" customWidth="1"/>
    <col min="9501" max="9501" width="25" style="99" customWidth="1"/>
    <col min="9502" max="9502" width="11.25" style="99" customWidth="1"/>
    <col min="9503" max="9503" width="9.625" style="99" customWidth="1"/>
    <col min="9504" max="9504" width="19.625" style="99" customWidth="1"/>
    <col min="9505" max="9505" width="16" style="99" customWidth="1"/>
    <col min="9506" max="9506" width="19" style="99" customWidth="1"/>
    <col min="9507" max="9507" width="12.75" style="99" customWidth="1"/>
    <col min="9508" max="9508" width="20.75" style="99" customWidth="1"/>
    <col min="9509" max="9509" width="12.75" style="99" customWidth="1"/>
    <col min="9510" max="9510" width="16.75" style="99" customWidth="1"/>
    <col min="9511" max="9511" width="31.25" style="99" customWidth="1"/>
    <col min="9512" max="9512" width="20.25" style="99" customWidth="1"/>
    <col min="9513" max="9513" width="17.75" style="99" customWidth="1"/>
    <col min="9514" max="9514" width="32.625" style="99" customWidth="1"/>
    <col min="9515" max="9515" width="17.25" style="99" customWidth="1"/>
    <col min="9516" max="9516" width="13.5" style="99" customWidth="1"/>
    <col min="9517" max="9517" width="13.875" style="99" customWidth="1"/>
    <col min="9518" max="9519" width="17.25" style="99" customWidth="1"/>
    <col min="9520" max="9520" width="32.625" style="99" customWidth="1"/>
    <col min="9521" max="9704" width="7.875" style="99" customWidth="1"/>
    <col min="9705" max="9729" width="9" style="99"/>
    <col min="9730" max="9731" width="0" style="99" hidden="1" customWidth="1"/>
    <col min="9732" max="9733" width="20.625" style="99" customWidth="1"/>
    <col min="9734" max="9734" width="16.5" style="99" customWidth="1"/>
    <col min="9735" max="9735" width="16.25" style="99" customWidth="1"/>
    <col min="9736" max="9736" width="18.75" style="99" customWidth="1"/>
    <col min="9737" max="9737" width="16.5" style="99" customWidth="1"/>
    <col min="9738" max="9738" width="18.75" style="99" customWidth="1"/>
    <col min="9739" max="9739" width="17.125" style="99" customWidth="1"/>
    <col min="9740" max="9740" width="13.875" style="99" customWidth="1"/>
    <col min="9741" max="9741" width="13.125" style="99" customWidth="1"/>
    <col min="9742" max="9742" width="16.125" style="99" customWidth="1"/>
    <col min="9743" max="9743" width="17.375" style="99" customWidth="1"/>
    <col min="9744" max="9744" width="22.5" style="99" customWidth="1"/>
    <col min="9745" max="9745" width="20.625" style="99" customWidth="1"/>
    <col min="9746" max="9746" width="14.125" style="99" customWidth="1"/>
    <col min="9747" max="9747" width="37.875" style="99" bestFit="1" customWidth="1"/>
    <col min="9748" max="9750" width="25.25" style="99" customWidth="1"/>
    <col min="9751" max="9751" width="32.125" style="99" customWidth="1"/>
    <col min="9752" max="9752" width="20.625" style="99" customWidth="1"/>
    <col min="9753" max="9753" width="20.375" style="99" customWidth="1"/>
    <col min="9754" max="9754" width="21.125" style="99" customWidth="1"/>
    <col min="9755" max="9755" width="18.125" style="99" bestFit="1" customWidth="1"/>
    <col min="9756" max="9756" width="17.75" style="99" bestFit="1" customWidth="1"/>
    <col min="9757" max="9757" width="25" style="99" customWidth="1"/>
    <col min="9758" max="9758" width="11.25" style="99" customWidth="1"/>
    <col min="9759" max="9759" width="9.625" style="99" customWidth="1"/>
    <col min="9760" max="9760" width="19.625" style="99" customWidth="1"/>
    <col min="9761" max="9761" width="16" style="99" customWidth="1"/>
    <col min="9762" max="9762" width="19" style="99" customWidth="1"/>
    <col min="9763" max="9763" width="12.75" style="99" customWidth="1"/>
    <col min="9764" max="9764" width="20.75" style="99" customWidth="1"/>
    <col min="9765" max="9765" width="12.75" style="99" customWidth="1"/>
    <col min="9766" max="9766" width="16.75" style="99" customWidth="1"/>
    <col min="9767" max="9767" width="31.25" style="99" customWidth="1"/>
    <col min="9768" max="9768" width="20.25" style="99" customWidth="1"/>
    <col min="9769" max="9769" width="17.75" style="99" customWidth="1"/>
    <col min="9770" max="9770" width="32.625" style="99" customWidth="1"/>
    <col min="9771" max="9771" width="17.25" style="99" customWidth="1"/>
    <col min="9772" max="9772" width="13.5" style="99" customWidth="1"/>
    <col min="9773" max="9773" width="13.875" style="99" customWidth="1"/>
    <col min="9774" max="9775" width="17.25" style="99" customWidth="1"/>
    <col min="9776" max="9776" width="32.625" style="99" customWidth="1"/>
    <col min="9777" max="9960" width="7.875" style="99" customWidth="1"/>
    <col min="9961" max="9985" width="9" style="99"/>
    <col min="9986" max="9987" width="0" style="99" hidden="1" customWidth="1"/>
    <col min="9988" max="9989" width="20.625" style="99" customWidth="1"/>
    <col min="9990" max="9990" width="16.5" style="99" customWidth="1"/>
    <col min="9991" max="9991" width="16.25" style="99" customWidth="1"/>
    <col min="9992" max="9992" width="18.75" style="99" customWidth="1"/>
    <col min="9993" max="9993" width="16.5" style="99" customWidth="1"/>
    <col min="9994" max="9994" width="18.75" style="99" customWidth="1"/>
    <col min="9995" max="9995" width="17.125" style="99" customWidth="1"/>
    <col min="9996" max="9996" width="13.875" style="99" customWidth="1"/>
    <col min="9997" max="9997" width="13.125" style="99" customWidth="1"/>
    <col min="9998" max="9998" width="16.125" style="99" customWidth="1"/>
    <col min="9999" max="9999" width="17.375" style="99" customWidth="1"/>
    <col min="10000" max="10000" width="22.5" style="99" customWidth="1"/>
    <col min="10001" max="10001" width="20.625" style="99" customWidth="1"/>
    <col min="10002" max="10002" width="14.125" style="99" customWidth="1"/>
    <col min="10003" max="10003" width="37.875" style="99" bestFit="1" customWidth="1"/>
    <col min="10004" max="10006" width="25.25" style="99" customWidth="1"/>
    <col min="10007" max="10007" width="32.125" style="99" customWidth="1"/>
    <col min="10008" max="10008" width="20.625" style="99" customWidth="1"/>
    <col min="10009" max="10009" width="20.375" style="99" customWidth="1"/>
    <col min="10010" max="10010" width="21.125" style="99" customWidth="1"/>
    <col min="10011" max="10011" width="18.125" style="99" bestFit="1" customWidth="1"/>
    <col min="10012" max="10012" width="17.75" style="99" bestFit="1" customWidth="1"/>
    <col min="10013" max="10013" width="25" style="99" customWidth="1"/>
    <col min="10014" max="10014" width="11.25" style="99" customWidth="1"/>
    <col min="10015" max="10015" width="9.625" style="99" customWidth="1"/>
    <col min="10016" max="10016" width="19.625" style="99" customWidth="1"/>
    <col min="10017" max="10017" width="16" style="99" customWidth="1"/>
    <col min="10018" max="10018" width="19" style="99" customWidth="1"/>
    <col min="10019" max="10019" width="12.75" style="99" customWidth="1"/>
    <col min="10020" max="10020" width="20.75" style="99" customWidth="1"/>
    <col min="10021" max="10021" width="12.75" style="99" customWidth="1"/>
    <col min="10022" max="10022" width="16.75" style="99" customWidth="1"/>
    <col min="10023" max="10023" width="31.25" style="99" customWidth="1"/>
    <col min="10024" max="10024" width="20.25" style="99" customWidth="1"/>
    <col min="10025" max="10025" width="17.75" style="99" customWidth="1"/>
    <col min="10026" max="10026" width="32.625" style="99" customWidth="1"/>
    <col min="10027" max="10027" width="17.25" style="99" customWidth="1"/>
    <col min="10028" max="10028" width="13.5" style="99" customWidth="1"/>
    <col min="10029" max="10029" width="13.875" style="99" customWidth="1"/>
    <col min="10030" max="10031" width="17.25" style="99" customWidth="1"/>
    <col min="10032" max="10032" width="32.625" style="99" customWidth="1"/>
    <col min="10033" max="10216" width="7.875" style="99" customWidth="1"/>
    <col min="10217" max="10241" width="9" style="99"/>
    <col min="10242" max="10243" width="0" style="99" hidden="1" customWidth="1"/>
    <col min="10244" max="10245" width="20.625" style="99" customWidth="1"/>
    <col min="10246" max="10246" width="16.5" style="99" customWidth="1"/>
    <col min="10247" max="10247" width="16.25" style="99" customWidth="1"/>
    <col min="10248" max="10248" width="18.75" style="99" customWidth="1"/>
    <col min="10249" max="10249" width="16.5" style="99" customWidth="1"/>
    <col min="10250" max="10250" width="18.75" style="99" customWidth="1"/>
    <col min="10251" max="10251" width="17.125" style="99" customWidth="1"/>
    <col min="10252" max="10252" width="13.875" style="99" customWidth="1"/>
    <col min="10253" max="10253" width="13.125" style="99" customWidth="1"/>
    <col min="10254" max="10254" width="16.125" style="99" customWidth="1"/>
    <col min="10255" max="10255" width="17.375" style="99" customWidth="1"/>
    <col min="10256" max="10256" width="22.5" style="99" customWidth="1"/>
    <col min="10257" max="10257" width="20.625" style="99" customWidth="1"/>
    <col min="10258" max="10258" width="14.125" style="99" customWidth="1"/>
    <col min="10259" max="10259" width="37.875" style="99" bestFit="1" customWidth="1"/>
    <col min="10260" max="10262" width="25.25" style="99" customWidth="1"/>
    <col min="10263" max="10263" width="32.125" style="99" customWidth="1"/>
    <col min="10264" max="10264" width="20.625" style="99" customWidth="1"/>
    <col min="10265" max="10265" width="20.375" style="99" customWidth="1"/>
    <col min="10266" max="10266" width="21.125" style="99" customWidth="1"/>
    <col min="10267" max="10267" width="18.125" style="99" bestFit="1" customWidth="1"/>
    <col min="10268" max="10268" width="17.75" style="99" bestFit="1" customWidth="1"/>
    <col min="10269" max="10269" width="25" style="99" customWidth="1"/>
    <col min="10270" max="10270" width="11.25" style="99" customWidth="1"/>
    <col min="10271" max="10271" width="9.625" style="99" customWidth="1"/>
    <col min="10272" max="10272" width="19.625" style="99" customWidth="1"/>
    <col min="10273" max="10273" width="16" style="99" customWidth="1"/>
    <col min="10274" max="10274" width="19" style="99" customWidth="1"/>
    <col min="10275" max="10275" width="12.75" style="99" customWidth="1"/>
    <col min="10276" max="10276" width="20.75" style="99" customWidth="1"/>
    <col min="10277" max="10277" width="12.75" style="99" customWidth="1"/>
    <col min="10278" max="10278" width="16.75" style="99" customWidth="1"/>
    <col min="10279" max="10279" width="31.25" style="99" customWidth="1"/>
    <col min="10280" max="10280" width="20.25" style="99" customWidth="1"/>
    <col min="10281" max="10281" width="17.75" style="99" customWidth="1"/>
    <col min="10282" max="10282" width="32.625" style="99" customWidth="1"/>
    <col min="10283" max="10283" width="17.25" style="99" customWidth="1"/>
    <col min="10284" max="10284" width="13.5" style="99" customWidth="1"/>
    <col min="10285" max="10285" width="13.875" style="99" customWidth="1"/>
    <col min="10286" max="10287" width="17.25" style="99" customWidth="1"/>
    <col min="10288" max="10288" width="32.625" style="99" customWidth="1"/>
    <col min="10289" max="10472" width="7.875" style="99" customWidth="1"/>
    <col min="10473" max="10497" width="9" style="99"/>
    <col min="10498" max="10499" width="0" style="99" hidden="1" customWidth="1"/>
    <col min="10500" max="10501" width="20.625" style="99" customWidth="1"/>
    <col min="10502" max="10502" width="16.5" style="99" customWidth="1"/>
    <col min="10503" max="10503" width="16.25" style="99" customWidth="1"/>
    <col min="10504" max="10504" width="18.75" style="99" customWidth="1"/>
    <col min="10505" max="10505" width="16.5" style="99" customWidth="1"/>
    <col min="10506" max="10506" width="18.75" style="99" customWidth="1"/>
    <col min="10507" max="10507" width="17.125" style="99" customWidth="1"/>
    <col min="10508" max="10508" width="13.875" style="99" customWidth="1"/>
    <col min="10509" max="10509" width="13.125" style="99" customWidth="1"/>
    <col min="10510" max="10510" width="16.125" style="99" customWidth="1"/>
    <col min="10511" max="10511" width="17.375" style="99" customWidth="1"/>
    <col min="10512" max="10512" width="22.5" style="99" customWidth="1"/>
    <col min="10513" max="10513" width="20.625" style="99" customWidth="1"/>
    <col min="10514" max="10514" width="14.125" style="99" customWidth="1"/>
    <col min="10515" max="10515" width="37.875" style="99" bestFit="1" customWidth="1"/>
    <col min="10516" max="10518" width="25.25" style="99" customWidth="1"/>
    <col min="10519" max="10519" width="32.125" style="99" customWidth="1"/>
    <col min="10520" max="10520" width="20.625" style="99" customWidth="1"/>
    <col min="10521" max="10521" width="20.375" style="99" customWidth="1"/>
    <col min="10522" max="10522" width="21.125" style="99" customWidth="1"/>
    <col min="10523" max="10523" width="18.125" style="99" bestFit="1" customWidth="1"/>
    <col min="10524" max="10524" width="17.75" style="99" bestFit="1" customWidth="1"/>
    <col min="10525" max="10525" width="25" style="99" customWidth="1"/>
    <col min="10526" max="10526" width="11.25" style="99" customWidth="1"/>
    <col min="10527" max="10527" width="9.625" style="99" customWidth="1"/>
    <col min="10528" max="10528" width="19.625" style="99" customWidth="1"/>
    <col min="10529" max="10529" width="16" style="99" customWidth="1"/>
    <col min="10530" max="10530" width="19" style="99" customWidth="1"/>
    <col min="10531" max="10531" width="12.75" style="99" customWidth="1"/>
    <col min="10532" max="10532" width="20.75" style="99" customWidth="1"/>
    <col min="10533" max="10533" width="12.75" style="99" customWidth="1"/>
    <col min="10534" max="10534" width="16.75" style="99" customWidth="1"/>
    <col min="10535" max="10535" width="31.25" style="99" customWidth="1"/>
    <col min="10536" max="10536" width="20.25" style="99" customWidth="1"/>
    <col min="10537" max="10537" width="17.75" style="99" customWidth="1"/>
    <col min="10538" max="10538" width="32.625" style="99" customWidth="1"/>
    <col min="10539" max="10539" width="17.25" style="99" customWidth="1"/>
    <col min="10540" max="10540" width="13.5" style="99" customWidth="1"/>
    <col min="10541" max="10541" width="13.875" style="99" customWidth="1"/>
    <col min="10542" max="10543" width="17.25" style="99" customWidth="1"/>
    <col min="10544" max="10544" width="32.625" style="99" customWidth="1"/>
    <col min="10545" max="10728" width="7.875" style="99" customWidth="1"/>
    <col min="10729" max="10753" width="9" style="99"/>
    <col min="10754" max="10755" width="0" style="99" hidden="1" customWidth="1"/>
    <col min="10756" max="10757" width="20.625" style="99" customWidth="1"/>
    <col min="10758" max="10758" width="16.5" style="99" customWidth="1"/>
    <col min="10759" max="10759" width="16.25" style="99" customWidth="1"/>
    <col min="10760" max="10760" width="18.75" style="99" customWidth="1"/>
    <col min="10761" max="10761" width="16.5" style="99" customWidth="1"/>
    <col min="10762" max="10762" width="18.75" style="99" customWidth="1"/>
    <col min="10763" max="10763" width="17.125" style="99" customWidth="1"/>
    <col min="10764" max="10764" width="13.875" style="99" customWidth="1"/>
    <col min="10765" max="10765" width="13.125" style="99" customWidth="1"/>
    <col min="10766" max="10766" width="16.125" style="99" customWidth="1"/>
    <col min="10767" max="10767" width="17.375" style="99" customWidth="1"/>
    <col min="10768" max="10768" width="22.5" style="99" customWidth="1"/>
    <col min="10769" max="10769" width="20.625" style="99" customWidth="1"/>
    <col min="10770" max="10770" width="14.125" style="99" customWidth="1"/>
    <col min="10771" max="10771" width="37.875" style="99" bestFit="1" customWidth="1"/>
    <col min="10772" max="10774" width="25.25" style="99" customWidth="1"/>
    <col min="10775" max="10775" width="32.125" style="99" customWidth="1"/>
    <col min="10776" max="10776" width="20.625" style="99" customWidth="1"/>
    <col min="10777" max="10777" width="20.375" style="99" customWidth="1"/>
    <col min="10778" max="10778" width="21.125" style="99" customWidth="1"/>
    <col min="10779" max="10779" width="18.125" style="99" bestFit="1" customWidth="1"/>
    <col min="10780" max="10780" width="17.75" style="99" bestFit="1" customWidth="1"/>
    <col min="10781" max="10781" width="25" style="99" customWidth="1"/>
    <col min="10782" max="10782" width="11.25" style="99" customWidth="1"/>
    <col min="10783" max="10783" width="9.625" style="99" customWidth="1"/>
    <col min="10784" max="10784" width="19.625" style="99" customWidth="1"/>
    <col min="10785" max="10785" width="16" style="99" customWidth="1"/>
    <col min="10786" max="10786" width="19" style="99" customWidth="1"/>
    <col min="10787" max="10787" width="12.75" style="99" customWidth="1"/>
    <col min="10788" max="10788" width="20.75" style="99" customWidth="1"/>
    <col min="10789" max="10789" width="12.75" style="99" customWidth="1"/>
    <col min="10790" max="10790" width="16.75" style="99" customWidth="1"/>
    <col min="10791" max="10791" width="31.25" style="99" customWidth="1"/>
    <col min="10792" max="10792" width="20.25" style="99" customWidth="1"/>
    <col min="10793" max="10793" width="17.75" style="99" customWidth="1"/>
    <col min="10794" max="10794" width="32.625" style="99" customWidth="1"/>
    <col min="10795" max="10795" width="17.25" style="99" customWidth="1"/>
    <col min="10796" max="10796" width="13.5" style="99" customWidth="1"/>
    <col min="10797" max="10797" width="13.875" style="99" customWidth="1"/>
    <col min="10798" max="10799" width="17.25" style="99" customWidth="1"/>
    <col min="10800" max="10800" width="32.625" style="99" customWidth="1"/>
    <col min="10801" max="10984" width="7.875" style="99" customWidth="1"/>
    <col min="10985" max="11009" width="9" style="99"/>
    <col min="11010" max="11011" width="0" style="99" hidden="1" customWidth="1"/>
    <col min="11012" max="11013" width="20.625" style="99" customWidth="1"/>
    <col min="11014" max="11014" width="16.5" style="99" customWidth="1"/>
    <col min="11015" max="11015" width="16.25" style="99" customWidth="1"/>
    <col min="11016" max="11016" width="18.75" style="99" customWidth="1"/>
    <col min="11017" max="11017" width="16.5" style="99" customWidth="1"/>
    <col min="11018" max="11018" width="18.75" style="99" customWidth="1"/>
    <col min="11019" max="11019" width="17.125" style="99" customWidth="1"/>
    <col min="11020" max="11020" width="13.875" style="99" customWidth="1"/>
    <col min="11021" max="11021" width="13.125" style="99" customWidth="1"/>
    <col min="11022" max="11022" width="16.125" style="99" customWidth="1"/>
    <col min="11023" max="11023" width="17.375" style="99" customWidth="1"/>
    <col min="11024" max="11024" width="22.5" style="99" customWidth="1"/>
    <col min="11025" max="11025" width="20.625" style="99" customWidth="1"/>
    <col min="11026" max="11026" width="14.125" style="99" customWidth="1"/>
    <col min="11027" max="11027" width="37.875" style="99" bestFit="1" customWidth="1"/>
    <col min="11028" max="11030" width="25.25" style="99" customWidth="1"/>
    <col min="11031" max="11031" width="32.125" style="99" customWidth="1"/>
    <col min="11032" max="11032" width="20.625" style="99" customWidth="1"/>
    <col min="11033" max="11033" width="20.375" style="99" customWidth="1"/>
    <col min="11034" max="11034" width="21.125" style="99" customWidth="1"/>
    <col min="11035" max="11035" width="18.125" style="99" bestFit="1" customWidth="1"/>
    <col min="11036" max="11036" width="17.75" style="99" bestFit="1" customWidth="1"/>
    <col min="11037" max="11037" width="25" style="99" customWidth="1"/>
    <col min="11038" max="11038" width="11.25" style="99" customWidth="1"/>
    <col min="11039" max="11039" width="9.625" style="99" customWidth="1"/>
    <col min="11040" max="11040" width="19.625" style="99" customWidth="1"/>
    <col min="11041" max="11041" width="16" style="99" customWidth="1"/>
    <col min="11042" max="11042" width="19" style="99" customWidth="1"/>
    <col min="11043" max="11043" width="12.75" style="99" customWidth="1"/>
    <col min="11044" max="11044" width="20.75" style="99" customWidth="1"/>
    <col min="11045" max="11045" width="12.75" style="99" customWidth="1"/>
    <col min="11046" max="11046" width="16.75" style="99" customWidth="1"/>
    <col min="11047" max="11047" width="31.25" style="99" customWidth="1"/>
    <col min="11048" max="11048" width="20.25" style="99" customWidth="1"/>
    <col min="11049" max="11049" width="17.75" style="99" customWidth="1"/>
    <col min="11050" max="11050" width="32.625" style="99" customWidth="1"/>
    <col min="11051" max="11051" width="17.25" style="99" customWidth="1"/>
    <col min="11052" max="11052" width="13.5" style="99" customWidth="1"/>
    <col min="11053" max="11053" width="13.875" style="99" customWidth="1"/>
    <col min="11054" max="11055" width="17.25" style="99" customWidth="1"/>
    <col min="11056" max="11056" width="32.625" style="99" customWidth="1"/>
    <col min="11057" max="11240" width="7.875" style="99" customWidth="1"/>
    <col min="11241" max="11265" width="9" style="99"/>
    <col min="11266" max="11267" width="0" style="99" hidden="1" customWidth="1"/>
    <col min="11268" max="11269" width="20.625" style="99" customWidth="1"/>
    <col min="11270" max="11270" width="16.5" style="99" customWidth="1"/>
    <col min="11271" max="11271" width="16.25" style="99" customWidth="1"/>
    <col min="11272" max="11272" width="18.75" style="99" customWidth="1"/>
    <col min="11273" max="11273" width="16.5" style="99" customWidth="1"/>
    <col min="11274" max="11274" width="18.75" style="99" customWidth="1"/>
    <col min="11275" max="11275" width="17.125" style="99" customWidth="1"/>
    <col min="11276" max="11276" width="13.875" style="99" customWidth="1"/>
    <col min="11277" max="11277" width="13.125" style="99" customWidth="1"/>
    <col min="11278" max="11278" width="16.125" style="99" customWidth="1"/>
    <col min="11279" max="11279" width="17.375" style="99" customWidth="1"/>
    <col min="11280" max="11280" width="22.5" style="99" customWidth="1"/>
    <col min="11281" max="11281" width="20.625" style="99" customWidth="1"/>
    <col min="11282" max="11282" width="14.125" style="99" customWidth="1"/>
    <col min="11283" max="11283" width="37.875" style="99" bestFit="1" customWidth="1"/>
    <col min="11284" max="11286" width="25.25" style="99" customWidth="1"/>
    <col min="11287" max="11287" width="32.125" style="99" customWidth="1"/>
    <col min="11288" max="11288" width="20.625" style="99" customWidth="1"/>
    <col min="11289" max="11289" width="20.375" style="99" customWidth="1"/>
    <col min="11290" max="11290" width="21.125" style="99" customWidth="1"/>
    <col min="11291" max="11291" width="18.125" style="99" bestFit="1" customWidth="1"/>
    <col min="11292" max="11292" width="17.75" style="99" bestFit="1" customWidth="1"/>
    <col min="11293" max="11293" width="25" style="99" customWidth="1"/>
    <col min="11294" max="11294" width="11.25" style="99" customWidth="1"/>
    <col min="11295" max="11295" width="9.625" style="99" customWidth="1"/>
    <col min="11296" max="11296" width="19.625" style="99" customWidth="1"/>
    <col min="11297" max="11297" width="16" style="99" customWidth="1"/>
    <col min="11298" max="11298" width="19" style="99" customWidth="1"/>
    <col min="11299" max="11299" width="12.75" style="99" customWidth="1"/>
    <col min="11300" max="11300" width="20.75" style="99" customWidth="1"/>
    <col min="11301" max="11301" width="12.75" style="99" customWidth="1"/>
    <col min="11302" max="11302" width="16.75" style="99" customWidth="1"/>
    <col min="11303" max="11303" width="31.25" style="99" customWidth="1"/>
    <col min="11304" max="11304" width="20.25" style="99" customWidth="1"/>
    <col min="11305" max="11305" width="17.75" style="99" customWidth="1"/>
    <col min="11306" max="11306" width="32.625" style="99" customWidth="1"/>
    <col min="11307" max="11307" width="17.25" style="99" customWidth="1"/>
    <col min="11308" max="11308" width="13.5" style="99" customWidth="1"/>
    <col min="11309" max="11309" width="13.875" style="99" customWidth="1"/>
    <col min="11310" max="11311" width="17.25" style="99" customWidth="1"/>
    <col min="11312" max="11312" width="32.625" style="99" customWidth="1"/>
    <col min="11313" max="11496" width="7.875" style="99" customWidth="1"/>
    <col min="11497" max="11521" width="9" style="99"/>
    <col min="11522" max="11523" width="0" style="99" hidden="1" customWidth="1"/>
    <col min="11524" max="11525" width="20.625" style="99" customWidth="1"/>
    <col min="11526" max="11526" width="16.5" style="99" customWidth="1"/>
    <col min="11527" max="11527" width="16.25" style="99" customWidth="1"/>
    <col min="11528" max="11528" width="18.75" style="99" customWidth="1"/>
    <col min="11529" max="11529" width="16.5" style="99" customWidth="1"/>
    <col min="11530" max="11530" width="18.75" style="99" customWidth="1"/>
    <col min="11531" max="11531" width="17.125" style="99" customWidth="1"/>
    <col min="11532" max="11532" width="13.875" style="99" customWidth="1"/>
    <col min="11533" max="11533" width="13.125" style="99" customWidth="1"/>
    <col min="11534" max="11534" width="16.125" style="99" customWidth="1"/>
    <col min="11535" max="11535" width="17.375" style="99" customWidth="1"/>
    <col min="11536" max="11536" width="22.5" style="99" customWidth="1"/>
    <col min="11537" max="11537" width="20.625" style="99" customWidth="1"/>
    <col min="11538" max="11538" width="14.125" style="99" customWidth="1"/>
    <col min="11539" max="11539" width="37.875" style="99" bestFit="1" customWidth="1"/>
    <col min="11540" max="11542" width="25.25" style="99" customWidth="1"/>
    <col min="11543" max="11543" width="32.125" style="99" customWidth="1"/>
    <col min="11544" max="11544" width="20.625" style="99" customWidth="1"/>
    <col min="11545" max="11545" width="20.375" style="99" customWidth="1"/>
    <col min="11546" max="11546" width="21.125" style="99" customWidth="1"/>
    <col min="11547" max="11547" width="18.125" style="99" bestFit="1" customWidth="1"/>
    <col min="11548" max="11548" width="17.75" style="99" bestFit="1" customWidth="1"/>
    <col min="11549" max="11549" width="25" style="99" customWidth="1"/>
    <col min="11550" max="11550" width="11.25" style="99" customWidth="1"/>
    <col min="11551" max="11551" width="9.625" style="99" customWidth="1"/>
    <col min="11552" max="11552" width="19.625" style="99" customWidth="1"/>
    <col min="11553" max="11553" width="16" style="99" customWidth="1"/>
    <col min="11554" max="11554" width="19" style="99" customWidth="1"/>
    <col min="11555" max="11555" width="12.75" style="99" customWidth="1"/>
    <col min="11556" max="11556" width="20.75" style="99" customWidth="1"/>
    <col min="11557" max="11557" width="12.75" style="99" customWidth="1"/>
    <col min="11558" max="11558" width="16.75" style="99" customWidth="1"/>
    <col min="11559" max="11559" width="31.25" style="99" customWidth="1"/>
    <col min="11560" max="11560" width="20.25" style="99" customWidth="1"/>
    <col min="11561" max="11561" width="17.75" style="99" customWidth="1"/>
    <col min="11562" max="11562" width="32.625" style="99" customWidth="1"/>
    <col min="11563" max="11563" width="17.25" style="99" customWidth="1"/>
    <col min="11564" max="11564" width="13.5" style="99" customWidth="1"/>
    <col min="11565" max="11565" width="13.875" style="99" customWidth="1"/>
    <col min="11566" max="11567" width="17.25" style="99" customWidth="1"/>
    <col min="11568" max="11568" width="32.625" style="99" customWidth="1"/>
    <col min="11569" max="11752" width="7.875" style="99" customWidth="1"/>
    <col min="11753" max="11777" width="9" style="99"/>
    <col min="11778" max="11779" width="0" style="99" hidden="1" customWidth="1"/>
    <col min="11780" max="11781" width="20.625" style="99" customWidth="1"/>
    <col min="11782" max="11782" width="16.5" style="99" customWidth="1"/>
    <col min="11783" max="11783" width="16.25" style="99" customWidth="1"/>
    <col min="11784" max="11784" width="18.75" style="99" customWidth="1"/>
    <col min="11785" max="11785" width="16.5" style="99" customWidth="1"/>
    <col min="11786" max="11786" width="18.75" style="99" customWidth="1"/>
    <col min="11787" max="11787" width="17.125" style="99" customWidth="1"/>
    <col min="11788" max="11788" width="13.875" style="99" customWidth="1"/>
    <col min="11789" max="11789" width="13.125" style="99" customWidth="1"/>
    <col min="11790" max="11790" width="16.125" style="99" customWidth="1"/>
    <col min="11791" max="11791" width="17.375" style="99" customWidth="1"/>
    <col min="11792" max="11792" width="22.5" style="99" customWidth="1"/>
    <col min="11793" max="11793" width="20.625" style="99" customWidth="1"/>
    <col min="11794" max="11794" width="14.125" style="99" customWidth="1"/>
    <col min="11795" max="11795" width="37.875" style="99" bestFit="1" customWidth="1"/>
    <col min="11796" max="11798" width="25.25" style="99" customWidth="1"/>
    <col min="11799" max="11799" width="32.125" style="99" customWidth="1"/>
    <col min="11800" max="11800" width="20.625" style="99" customWidth="1"/>
    <col min="11801" max="11801" width="20.375" style="99" customWidth="1"/>
    <col min="11802" max="11802" width="21.125" style="99" customWidth="1"/>
    <col min="11803" max="11803" width="18.125" style="99" bestFit="1" customWidth="1"/>
    <col min="11804" max="11804" width="17.75" style="99" bestFit="1" customWidth="1"/>
    <col min="11805" max="11805" width="25" style="99" customWidth="1"/>
    <col min="11806" max="11806" width="11.25" style="99" customWidth="1"/>
    <col min="11807" max="11807" width="9.625" style="99" customWidth="1"/>
    <col min="11808" max="11808" width="19.625" style="99" customWidth="1"/>
    <col min="11809" max="11809" width="16" style="99" customWidth="1"/>
    <col min="11810" max="11810" width="19" style="99" customWidth="1"/>
    <col min="11811" max="11811" width="12.75" style="99" customWidth="1"/>
    <col min="11812" max="11812" width="20.75" style="99" customWidth="1"/>
    <col min="11813" max="11813" width="12.75" style="99" customWidth="1"/>
    <col min="11814" max="11814" width="16.75" style="99" customWidth="1"/>
    <col min="11815" max="11815" width="31.25" style="99" customWidth="1"/>
    <col min="11816" max="11816" width="20.25" style="99" customWidth="1"/>
    <col min="11817" max="11817" width="17.75" style="99" customWidth="1"/>
    <col min="11818" max="11818" width="32.625" style="99" customWidth="1"/>
    <col min="11819" max="11819" width="17.25" style="99" customWidth="1"/>
    <col min="11820" max="11820" width="13.5" style="99" customWidth="1"/>
    <col min="11821" max="11821" width="13.875" style="99" customWidth="1"/>
    <col min="11822" max="11823" width="17.25" style="99" customWidth="1"/>
    <col min="11824" max="11824" width="32.625" style="99" customWidth="1"/>
    <col min="11825" max="12008" width="7.875" style="99" customWidth="1"/>
    <col min="12009" max="12033" width="9" style="99"/>
    <col min="12034" max="12035" width="0" style="99" hidden="1" customWidth="1"/>
    <col min="12036" max="12037" width="20.625" style="99" customWidth="1"/>
    <col min="12038" max="12038" width="16.5" style="99" customWidth="1"/>
    <col min="12039" max="12039" width="16.25" style="99" customWidth="1"/>
    <col min="12040" max="12040" width="18.75" style="99" customWidth="1"/>
    <col min="12041" max="12041" width="16.5" style="99" customWidth="1"/>
    <col min="12042" max="12042" width="18.75" style="99" customWidth="1"/>
    <col min="12043" max="12043" width="17.125" style="99" customWidth="1"/>
    <col min="12044" max="12044" width="13.875" style="99" customWidth="1"/>
    <col min="12045" max="12045" width="13.125" style="99" customWidth="1"/>
    <col min="12046" max="12046" width="16.125" style="99" customWidth="1"/>
    <col min="12047" max="12047" width="17.375" style="99" customWidth="1"/>
    <col min="12048" max="12048" width="22.5" style="99" customWidth="1"/>
    <col min="12049" max="12049" width="20.625" style="99" customWidth="1"/>
    <col min="12050" max="12050" width="14.125" style="99" customWidth="1"/>
    <col min="12051" max="12051" width="37.875" style="99" bestFit="1" customWidth="1"/>
    <col min="12052" max="12054" width="25.25" style="99" customWidth="1"/>
    <col min="12055" max="12055" width="32.125" style="99" customWidth="1"/>
    <col min="12056" max="12056" width="20.625" style="99" customWidth="1"/>
    <col min="12057" max="12057" width="20.375" style="99" customWidth="1"/>
    <col min="12058" max="12058" width="21.125" style="99" customWidth="1"/>
    <col min="12059" max="12059" width="18.125" style="99" bestFit="1" customWidth="1"/>
    <col min="12060" max="12060" width="17.75" style="99" bestFit="1" customWidth="1"/>
    <col min="12061" max="12061" width="25" style="99" customWidth="1"/>
    <col min="12062" max="12062" width="11.25" style="99" customWidth="1"/>
    <col min="12063" max="12063" width="9.625" style="99" customWidth="1"/>
    <col min="12064" max="12064" width="19.625" style="99" customWidth="1"/>
    <col min="12065" max="12065" width="16" style="99" customWidth="1"/>
    <col min="12066" max="12066" width="19" style="99" customWidth="1"/>
    <col min="12067" max="12067" width="12.75" style="99" customWidth="1"/>
    <col min="12068" max="12068" width="20.75" style="99" customWidth="1"/>
    <col min="12069" max="12069" width="12.75" style="99" customWidth="1"/>
    <col min="12070" max="12070" width="16.75" style="99" customWidth="1"/>
    <col min="12071" max="12071" width="31.25" style="99" customWidth="1"/>
    <col min="12072" max="12072" width="20.25" style="99" customWidth="1"/>
    <col min="12073" max="12073" width="17.75" style="99" customWidth="1"/>
    <col min="12074" max="12074" width="32.625" style="99" customWidth="1"/>
    <col min="12075" max="12075" width="17.25" style="99" customWidth="1"/>
    <col min="12076" max="12076" width="13.5" style="99" customWidth="1"/>
    <col min="12077" max="12077" width="13.875" style="99" customWidth="1"/>
    <col min="12078" max="12079" width="17.25" style="99" customWidth="1"/>
    <col min="12080" max="12080" width="32.625" style="99" customWidth="1"/>
    <col min="12081" max="12264" width="7.875" style="99" customWidth="1"/>
    <col min="12265" max="12289" width="9" style="99"/>
    <col min="12290" max="12291" width="0" style="99" hidden="1" customWidth="1"/>
    <col min="12292" max="12293" width="20.625" style="99" customWidth="1"/>
    <col min="12294" max="12294" width="16.5" style="99" customWidth="1"/>
    <col min="12295" max="12295" width="16.25" style="99" customWidth="1"/>
    <col min="12296" max="12296" width="18.75" style="99" customWidth="1"/>
    <col min="12297" max="12297" width="16.5" style="99" customWidth="1"/>
    <col min="12298" max="12298" width="18.75" style="99" customWidth="1"/>
    <col min="12299" max="12299" width="17.125" style="99" customWidth="1"/>
    <col min="12300" max="12300" width="13.875" style="99" customWidth="1"/>
    <col min="12301" max="12301" width="13.125" style="99" customWidth="1"/>
    <col min="12302" max="12302" width="16.125" style="99" customWidth="1"/>
    <col min="12303" max="12303" width="17.375" style="99" customWidth="1"/>
    <col min="12304" max="12304" width="22.5" style="99" customWidth="1"/>
    <col min="12305" max="12305" width="20.625" style="99" customWidth="1"/>
    <col min="12306" max="12306" width="14.125" style="99" customWidth="1"/>
    <col min="12307" max="12307" width="37.875" style="99" bestFit="1" customWidth="1"/>
    <col min="12308" max="12310" width="25.25" style="99" customWidth="1"/>
    <col min="12311" max="12311" width="32.125" style="99" customWidth="1"/>
    <col min="12312" max="12312" width="20.625" style="99" customWidth="1"/>
    <col min="12313" max="12313" width="20.375" style="99" customWidth="1"/>
    <col min="12314" max="12314" width="21.125" style="99" customWidth="1"/>
    <col min="12315" max="12315" width="18.125" style="99" bestFit="1" customWidth="1"/>
    <col min="12316" max="12316" width="17.75" style="99" bestFit="1" customWidth="1"/>
    <col min="12317" max="12317" width="25" style="99" customWidth="1"/>
    <col min="12318" max="12318" width="11.25" style="99" customWidth="1"/>
    <col min="12319" max="12319" width="9.625" style="99" customWidth="1"/>
    <col min="12320" max="12320" width="19.625" style="99" customWidth="1"/>
    <col min="12321" max="12321" width="16" style="99" customWidth="1"/>
    <col min="12322" max="12322" width="19" style="99" customWidth="1"/>
    <col min="12323" max="12323" width="12.75" style="99" customWidth="1"/>
    <col min="12324" max="12324" width="20.75" style="99" customWidth="1"/>
    <col min="12325" max="12325" width="12.75" style="99" customWidth="1"/>
    <col min="12326" max="12326" width="16.75" style="99" customWidth="1"/>
    <col min="12327" max="12327" width="31.25" style="99" customWidth="1"/>
    <col min="12328" max="12328" width="20.25" style="99" customWidth="1"/>
    <col min="12329" max="12329" width="17.75" style="99" customWidth="1"/>
    <col min="12330" max="12330" width="32.625" style="99" customWidth="1"/>
    <col min="12331" max="12331" width="17.25" style="99" customWidth="1"/>
    <col min="12332" max="12332" width="13.5" style="99" customWidth="1"/>
    <col min="12333" max="12333" width="13.875" style="99" customWidth="1"/>
    <col min="12334" max="12335" width="17.25" style="99" customWidth="1"/>
    <col min="12336" max="12336" width="32.625" style="99" customWidth="1"/>
    <col min="12337" max="12520" width="7.875" style="99" customWidth="1"/>
    <col min="12521" max="12545" width="9" style="99"/>
    <col min="12546" max="12547" width="0" style="99" hidden="1" customWidth="1"/>
    <col min="12548" max="12549" width="20.625" style="99" customWidth="1"/>
    <col min="12550" max="12550" width="16.5" style="99" customWidth="1"/>
    <col min="12551" max="12551" width="16.25" style="99" customWidth="1"/>
    <col min="12552" max="12552" width="18.75" style="99" customWidth="1"/>
    <col min="12553" max="12553" width="16.5" style="99" customWidth="1"/>
    <col min="12554" max="12554" width="18.75" style="99" customWidth="1"/>
    <col min="12555" max="12555" width="17.125" style="99" customWidth="1"/>
    <col min="12556" max="12556" width="13.875" style="99" customWidth="1"/>
    <col min="12557" max="12557" width="13.125" style="99" customWidth="1"/>
    <col min="12558" max="12558" width="16.125" style="99" customWidth="1"/>
    <col min="12559" max="12559" width="17.375" style="99" customWidth="1"/>
    <col min="12560" max="12560" width="22.5" style="99" customWidth="1"/>
    <col min="12561" max="12561" width="20.625" style="99" customWidth="1"/>
    <col min="12562" max="12562" width="14.125" style="99" customWidth="1"/>
    <col min="12563" max="12563" width="37.875" style="99" bestFit="1" customWidth="1"/>
    <col min="12564" max="12566" width="25.25" style="99" customWidth="1"/>
    <col min="12567" max="12567" width="32.125" style="99" customWidth="1"/>
    <col min="12568" max="12568" width="20.625" style="99" customWidth="1"/>
    <col min="12569" max="12569" width="20.375" style="99" customWidth="1"/>
    <col min="12570" max="12570" width="21.125" style="99" customWidth="1"/>
    <col min="12571" max="12571" width="18.125" style="99" bestFit="1" customWidth="1"/>
    <col min="12572" max="12572" width="17.75" style="99" bestFit="1" customWidth="1"/>
    <col min="12573" max="12573" width="25" style="99" customWidth="1"/>
    <col min="12574" max="12574" width="11.25" style="99" customWidth="1"/>
    <col min="12575" max="12575" width="9.625" style="99" customWidth="1"/>
    <col min="12576" max="12576" width="19.625" style="99" customWidth="1"/>
    <col min="12577" max="12577" width="16" style="99" customWidth="1"/>
    <col min="12578" max="12578" width="19" style="99" customWidth="1"/>
    <col min="12579" max="12579" width="12.75" style="99" customWidth="1"/>
    <col min="12580" max="12580" width="20.75" style="99" customWidth="1"/>
    <col min="12581" max="12581" width="12.75" style="99" customWidth="1"/>
    <col min="12582" max="12582" width="16.75" style="99" customWidth="1"/>
    <col min="12583" max="12583" width="31.25" style="99" customWidth="1"/>
    <col min="12584" max="12584" width="20.25" style="99" customWidth="1"/>
    <col min="12585" max="12585" width="17.75" style="99" customWidth="1"/>
    <col min="12586" max="12586" width="32.625" style="99" customWidth="1"/>
    <col min="12587" max="12587" width="17.25" style="99" customWidth="1"/>
    <col min="12588" max="12588" width="13.5" style="99" customWidth="1"/>
    <col min="12589" max="12589" width="13.875" style="99" customWidth="1"/>
    <col min="12590" max="12591" width="17.25" style="99" customWidth="1"/>
    <col min="12592" max="12592" width="32.625" style="99" customWidth="1"/>
    <col min="12593" max="12776" width="7.875" style="99" customWidth="1"/>
    <col min="12777" max="12801" width="9" style="99"/>
    <col min="12802" max="12803" width="0" style="99" hidden="1" customWidth="1"/>
    <col min="12804" max="12805" width="20.625" style="99" customWidth="1"/>
    <col min="12806" max="12806" width="16.5" style="99" customWidth="1"/>
    <col min="12807" max="12807" width="16.25" style="99" customWidth="1"/>
    <col min="12808" max="12808" width="18.75" style="99" customWidth="1"/>
    <col min="12809" max="12809" width="16.5" style="99" customWidth="1"/>
    <col min="12810" max="12810" width="18.75" style="99" customWidth="1"/>
    <col min="12811" max="12811" width="17.125" style="99" customWidth="1"/>
    <col min="12812" max="12812" width="13.875" style="99" customWidth="1"/>
    <col min="12813" max="12813" width="13.125" style="99" customWidth="1"/>
    <col min="12814" max="12814" width="16.125" style="99" customWidth="1"/>
    <col min="12815" max="12815" width="17.375" style="99" customWidth="1"/>
    <col min="12816" max="12816" width="22.5" style="99" customWidth="1"/>
    <col min="12817" max="12817" width="20.625" style="99" customWidth="1"/>
    <col min="12818" max="12818" width="14.125" style="99" customWidth="1"/>
    <col min="12819" max="12819" width="37.875" style="99" bestFit="1" customWidth="1"/>
    <col min="12820" max="12822" width="25.25" style="99" customWidth="1"/>
    <col min="12823" max="12823" width="32.125" style="99" customWidth="1"/>
    <col min="12824" max="12824" width="20.625" style="99" customWidth="1"/>
    <col min="12825" max="12825" width="20.375" style="99" customWidth="1"/>
    <col min="12826" max="12826" width="21.125" style="99" customWidth="1"/>
    <col min="12827" max="12827" width="18.125" style="99" bestFit="1" customWidth="1"/>
    <col min="12828" max="12828" width="17.75" style="99" bestFit="1" customWidth="1"/>
    <col min="12829" max="12829" width="25" style="99" customWidth="1"/>
    <col min="12830" max="12830" width="11.25" style="99" customWidth="1"/>
    <col min="12831" max="12831" width="9.625" style="99" customWidth="1"/>
    <col min="12832" max="12832" width="19.625" style="99" customWidth="1"/>
    <col min="12833" max="12833" width="16" style="99" customWidth="1"/>
    <col min="12834" max="12834" width="19" style="99" customWidth="1"/>
    <col min="12835" max="12835" width="12.75" style="99" customWidth="1"/>
    <col min="12836" max="12836" width="20.75" style="99" customWidth="1"/>
    <col min="12837" max="12837" width="12.75" style="99" customWidth="1"/>
    <col min="12838" max="12838" width="16.75" style="99" customWidth="1"/>
    <col min="12839" max="12839" width="31.25" style="99" customWidth="1"/>
    <col min="12840" max="12840" width="20.25" style="99" customWidth="1"/>
    <col min="12841" max="12841" width="17.75" style="99" customWidth="1"/>
    <col min="12842" max="12842" width="32.625" style="99" customWidth="1"/>
    <col min="12843" max="12843" width="17.25" style="99" customWidth="1"/>
    <col min="12844" max="12844" width="13.5" style="99" customWidth="1"/>
    <col min="12845" max="12845" width="13.875" style="99" customWidth="1"/>
    <col min="12846" max="12847" width="17.25" style="99" customWidth="1"/>
    <col min="12848" max="12848" width="32.625" style="99" customWidth="1"/>
    <col min="12849" max="13032" width="7.875" style="99" customWidth="1"/>
    <col min="13033" max="13057" width="9" style="99"/>
    <col min="13058" max="13059" width="0" style="99" hidden="1" customWidth="1"/>
    <col min="13060" max="13061" width="20.625" style="99" customWidth="1"/>
    <col min="13062" max="13062" width="16.5" style="99" customWidth="1"/>
    <col min="13063" max="13063" width="16.25" style="99" customWidth="1"/>
    <col min="13064" max="13064" width="18.75" style="99" customWidth="1"/>
    <col min="13065" max="13065" width="16.5" style="99" customWidth="1"/>
    <col min="13066" max="13066" width="18.75" style="99" customWidth="1"/>
    <col min="13067" max="13067" width="17.125" style="99" customWidth="1"/>
    <col min="13068" max="13068" width="13.875" style="99" customWidth="1"/>
    <col min="13069" max="13069" width="13.125" style="99" customWidth="1"/>
    <col min="13070" max="13070" width="16.125" style="99" customWidth="1"/>
    <col min="13071" max="13071" width="17.375" style="99" customWidth="1"/>
    <col min="13072" max="13072" width="22.5" style="99" customWidth="1"/>
    <col min="13073" max="13073" width="20.625" style="99" customWidth="1"/>
    <col min="13074" max="13074" width="14.125" style="99" customWidth="1"/>
    <col min="13075" max="13075" width="37.875" style="99" bestFit="1" customWidth="1"/>
    <col min="13076" max="13078" width="25.25" style="99" customWidth="1"/>
    <col min="13079" max="13079" width="32.125" style="99" customWidth="1"/>
    <col min="13080" max="13080" width="20.625" style="99" customWidth="1"/>
    <col min="13081" max="13081" width="20.375" style="99" customWidth="1"/>
    <col min="13082" max="13082" width="21.125" style="99" customWidth="1"/>
    <col min="13083" max="13083" width="18.125" style="99" bestFit="1" customWidth="1"/>
    <col min="13084" max="13084" width="17.75" style="99" bestFit="1" customWidth="1"/>
    <col min="13085" max="13085" width="25" style="99" customWidth="1"/>
    <col min="13086" max="13086" width="11.25" style="99" customWidth="1"/>
    <col min="13087" max="13087" width="9.625" style="99" customWidth="1"/>
    <col min="13088" max="13088" width="19.625" style="99" customWidth="1"/>
    <col min="13089" max="13089" width="16" style="99" customWidth="1"/>
    <col min="13090" max="13090" width="19" style="99" customWidth="1"/>
    <col min="13091" max="13091" width="12.75" style="99" customWidth="1"/>
    <col min="13092" max="13092" width="20.75" style="99" customWidth="1"/>
    <col min="13093" max="13093" width="12.75" style="99" customWidth="1"/>
    <col min="13094" max="13094" width="16.75" style="99" customWidth="1"/>
    <col min="13095" max="13095" width="31.25" style="99" customWidth="1"/>
    <col min="13096" max="13096" width="20.25" style="99" customWidth="1"/>
    <col min="13097" max="13097" width="17.75" style="99" customWidth="1"/>
    <col min="13098" max="13098" width="32.625" style="99" customWidth="1"/>
    <col min="13099" max="13099" width="17.25" style="99" customWidth="1"/>
    <col min="13100" max="13100" width="13.5" style="99" customWidth="1"/>
    <col min="13101" max="13101" width="13.875" style="99" customWidth="1"/>
    <col min="13102" max="13103" width="17.25" style="99" customWidth="1"/>
    <col min="13104" max="13104" width="32.625" style="99" customWidth="1"/>
    <col min="13105" max="13288" width="7.875" style="99" customWidth="1"/>
    <col min="13289" max="13313" width="9" style="99"/>
    <col min="13314" max="13315" width="0" style="99" hidden="1" customWidth="1"/>
    <col min="13316" max="13317" width="20.625" style="99" customWidth="1"/>
    <col min="13318" max="13318" width="16.5" style="99" customWidth="1"/>
    <col min="13319" max="13319" width="16.25" style="99" customWidth="1"/>
    <col min="13320" max="13320" width="18.75" style="99" customWidth="1"/>
    <col min="13321" max="13321" width="16.5" style="99" customWidth="1"/>
    <col min="13322" max="13322" width="18.75" style="99" customWidth="1"/>
    <col min="13323" max="13323" width="17.125" style="99" customWidth="1"/>
    <col min="13324" max="13324" width="13.875" style="99" customWidth="1"/>
    <col min="13325" max="13325" width="13.125" style="99" customWidth="1"/>
    <col min="13326" max="13326" width="16.125" style="99" customWidth="1"/>
    <col min="13327" max="13327" width="17.375" style="99" customWidth="1"/>
    <col min="13328" max="13328" width="22.5" style="99" customWidth="1"/>
    <col min="13329" max="13329" width="20.625" style="99" customWidth="1"/>
    <col min="13330" max="13330" width="14.125" style="99" customWidth="1"/>
    <col min="13331" max="13331" width="37.875" style="99" bestFit="1" customWidth="1"/>
    <col min="13332" max="13334" width="25.25" style="99" customWidth="1"/>
    <col min="13335" max="13335" width="32.125" style="99" customWidth="1"/>
    <col min="13336" max="13336" width="20.625" style="99" customWidth="1"/>
    <col min="13337" max="13337" width="20.375" style="99" customWidth="1"/>
    <col min="13338" max="13338" width="21.125" style="99" customWidth="1"/>
    <col min="13339" max="13339" width="18.125" style="99" bestFit="1" customWidth="1"/>
    <col min="13340" max="13340" width="17.75" style="99" bestFit="1" customWidth="1"/>
    <col min="13341" max="13341" width="25" style="99" customWidth="1"/>
    <col min="13342" max="13342" width="11.25" style="99" customWidth="1"/>
    <col min="13343" max="13343" width="9.625" style="99" customWidth="1"/>
    <col min="13344" max="13344" width="19.625" style="99" customWidth="1"/>
    <col min="13345" max="13345" width="16" style="99" customWidth="1"/>
    <col min="13346" max="13346" width="19" style="99" customWidth="1"/>
    <col min="13347" max="13347" width="12.75" style="99" customWidth="1"/>
    <col min="13348" max="13348" width="20.75" style="99" customWidth="1"/>
    <col min="13349" max="13349" width="12.75" style="99" customWidth="1"/>
    <col min="13350" max="13350" width="16.75" style="99" customWidth="1"/>
    <col min="13351" max="13351" width="31.25" style="99" customWidth="1"/>
    <col min="13352" max="13352" width="20.25" style="99" customWidth="1"/>
    <col min="13353" max="13353" width="17.75" style="99" customWidth="1"/>
    <col min="13354" max="13354" width="32.625" style="99" customWidth="1"/>
    <col min="13355" max="13355" width="17.25" style="99" customWidth="1"/>
    <col min="13356" max="13356" width="13.5" style="99" customWidth="1"/>
    <col min="13357" max="13357" width="13.875" style="99" customWidth="1"/>
    <col min="13358" max="13359" width="17.25" style="99" customWidth="1"/>
    <col min="13360" max="13360" width="32.625" style="99" customWidth="1"/>
    <col min="13361" max="13544" width="7.875" style="99" customWidth="1"/>
    <col min="13545" max="13569" width="9" style="99"/>
    <col min="13570" max="13571" width="0" style="99" hidden="1" customWidth="1"/>
    <col min="13572" max="13573" width="20.625" style="99" customWidth="1"/>
    <col min="13574" max="13574" width="16.5" style="99" customWidth="1"/>
    <col min="13575" max="13575" width="16.25" style="99" customWidth="1"/>
    <col min="13576" max="13576" width="18.75" style="99" customWidth="1"/>
    <col min="13577" max="13577" width="16.5" style="99" customWidth="1"/>
    <col min="13578" max="13578" width="18.75" style="99" customWidth="1"/>
    <col min="13579" max="13579" width="17.125" style="99" customWidth="1"/>
    <col min="13580" max="13580" width="13.875" style="99" customWidth="1"/>
    <col min="13581" max="13581" width="13.125" style="99" customWidth="1"/>
    <col min="13582" max="13582" width="16.125" style="99" customWidth="1"/>
    <col min="13583" max="13583" width="17.375" style="99" customWidth="1"/>
    <col min="13584" max="13584" width="22.5" style="99" customWidth="1"/>
    <col min="13585" max="13585" width="20.625" style="99" customWidth="1"/>
    <col min="13586" max="13586" width="14.125" style="99" customWidth="1"/>
    <col min="13587" max="13587" width="37.875" style="99" bestFit="1" customWidth="1"/>
    <col min="13588" max="13590" width="25.25" style="99" customWidth="1"/>
    <col min="13591" max="13591" width="32.125" style="99" customWidth="1"/>
    <col min="13592" max="13592" width="20.625" style="99" customWidth="1"/>
    <col min="13593" max="13593" width="20.375" style="99" customWidth="1"/>
    <col min="13594" max="13594" width="21.125" style="99" customWidth="1"/>
    <col min="13595" max="13595" width="18.125" style="99" bestFit="1" customWidth="1"/>
    <col min="13596" max="13596" width="17.75" style="99" bestFit="1" customWidth="1"/>
    <col min="13597" max="13597" width="25" style="99" customWidth="1"/>
    <col min="13598" max="13598" width="11.25" style="99" customWidth="1"/>
    <col min="13599" max="13599" width="9.625" style="99" customWidth="1"/>
    <col min="13600" max="13600" width="19.625" style="99" customWidth="1"/>
    <col min="13601" max="13601" width="16" style="99" customWidth="1"/>
    <col min="13602" max="13602" width="19" style="99" customWidth="1"/>
    <col min="13603" max="13603" width="12.75" style="99" customWidth="1"/>
    <col min="13604" max="13604" width="20.75" style="99" customWidth="1"/>
    <col min="13605" max="13605" width="12.75" style="99" customWidth="1"/>
    <col min="13606" max="13606" width="16.75" style="99" customWidth="1"/>
    <col min="13607" max="13607" width="31.25" style="99" customWidth="1"/>
    <col min="13608" max="13608" width="20.25" style="99" customWidth="1"/>
    <col min="13609" max="13609" width="17.75" style="99" customWidth="1"/>
    <col min="13610" max="13610" width="32.625" style="99" customWidth="1"/>
    <col min="13611" max="13611" width="17.25" style="99" customWidth="1"/>
    <col min="13612" max="13612" width="13.5" style="99" customWidth="1"/>
    <col min="13613" max="13613" width="13.875" style="99" customWidth="1"/>
    <col min="13614" max="13615" width="17.25" style="99" customWidth="1"/>
    <col min="13616" max="13616" width="32.625" style="99" customWidth="1"/>
    <col min="13617" max="13800" width="7.875" style="99" customWidth="1"/>
    <col min="13801" max="13825" width="9" style="99"/>
    <col min="13826" max="13827" width="0" style="99" hidden="1" customWidth="1"/>
    <col min="13828" max="13829" width="20.625" style="99" customWidth="1"/>
    <col min="13830" max="13830" width="16.5" style="99" customWidth="1"/>
    <col min="13831" max="13831" width="16.25" style="99" customWidth="1"/>
    <col min="13832" max="13832" width="18.75" style="99" customWidth="1"/>
    <col min="13833" max="13833" width="16.5" style="99" customWidth="1"/>
    <col min="13834" max="13834" width="18.75" style="99" customWidth="1"/>
    <col min="13835" max="13835" width="17.125" style="99" customWidth="1"/>
    <col min="13836" max="13836" width="13.875" style="99" customWidth="1"/>
    <col min="13837" max="13837" width="13.125" style="99" customWidth="1"/>
    <col min="13838" max="13838" width="16.125" style="99" customWidth="1"/>
    <col min="13839" max="13839" width="17.375" style="99" customWidth="1"/>
    <col min="13840" max="13840" width="22.5" style="99" customWidth="1"/>
    <col min="13841" max="13841" width="20.625" style="99" customWidth="1"/>
    <col min="13842" max="13842" width="14.125" style="99" customWidth="1"/>
    <col min="13843" max="13843" width="37.875" style="99" bestFit="1" customWidth="1"/>
    <col min="13844" max="13846" width="25.25" style="99" customWidth="1"/>
    <col min="13847" max="13847" width="32.125" style="99" customWidth="1"/>
    <col min="13848" max="13848" width="20.625" style="99" customWidth="1"/>
    <col min="13849" max="13849" width="20.375" style="99" customWidth="1"/>
    <col min="13850" max="13850" width="21.125" style="99" customWidth="1"/>
    <col min="13851" max="13851" width="18.125" style="99" bestFit="1" customWidth="1"/>
    <col min="13852" max="13852" width="17.75" style="99" bestFit="1" customWidth="1"/>
    <col min="13853" max="13853" width="25" style="99" customWidth="1"/>
    <col min="13854" max="13854" width="11.25" style="99" customWidth="1"/>
    <col min="13855" max="13855" width="9.625" style="99" customWidth="1"/>
    <col min="13856" max="13856" width="19.625" style="99" customWidth="1"/>
    <col min="13857" max="13857" width="16" style="99" customWidth="1"/>
    <col min="13858" max="13858" width="19" style="99" customWidth="1"/>
    <col min="13859" max="13859" width="12.75" style="99" customWidth="1"/>
    <col min="13860" max="13860" width="20.75" style="99" customWidth="1"/>
    <col min="13861" max="13861" width="12.75" style="99" customWidth="1"/>
    <col min="13862" max="13862" width="16.75" style="99" customWidth="1"/>
    <col min="13863" max="13863" width="31.25" style="99" customWidth="1"/>
    <col min="13864" max="13864" width="20.25" style="99" customWidth="1"/>
    <col min="13865" max="13865" width="17.75" style="99" customWidth="1"/>
    <col min="13866" max="13866" width="32.625" style="99" customWidth="1"/>
    <col min="13867" max="13867" width="17.25" style="99" customWidth="1"/>
    <col min="13868" max="13868" width="13.5" style="99" customWidth="1"/>
    <col min="13869" max="13869" width="13.875" style="99" customWidth="1"/>
    <col min="13870" max="13871" width="17.25" style="99" customWidth="1"/>
    <col min="13872" max="13872" width="32.625" style="99" customWidth="1"/>
    <col min="13873" max="14056" width="7.875" style="99" customWidth="1"/>
    <col min="14057" max="14081" width="9" style="99"/>
    <col min="14082" max="14083" width="0" style="99" hidden="1" customWidth="1"/>
    <col min="14084" max="14085" width="20.625" style="99" customWidth="1"/>
    <col min="14086" max="14086" width="16.5" style="99" customWidth="1"/>
    <col min="14087" max="14087" width="16.25" style="99" customWidth="1"/>
    <col min="14088" max="14088" width="18.75" style="99" customWidth="1"/>
    <col min="14089" max="14089" width="16.5" style="99" customWidth="1"/>
    <col min="14090" max="14090" width="18.75" style="99" customWidth="1"/>
    <col min="14091" max="14091" width="17.125" style="99" customWidth="1"/>
    <col min="14092" max="14092" width="13.875" style="99" customWidth="1"/>
    <col min="14093" max="14093" width="13.125" style="99" customWidth="1"/>
    <col min="14094" max="14094" width="16.125" style="99" customWidth="1"/>
    <col min="14095" max="14095" width="17.375" style="99" customWidth="1"/>
    <col min="14096" max="14096" width="22.5" style="99" customWidth="1"/>
    <col min="14097" max="14097" width="20.625" style="99" customWidth="1"/>
    <col min="14098" max="14098" width="14.125" style="99" customWidth="1"/>
    <col min="14099" max="14099" width="37.875" style="99" bestFit="1" customWidth="1"/>
    <col min="14100" max="14102" width="25.25" style="99" customWidth="1"/>
    <col min="14103" max="14103" width="32.125" style="99" customWidth="1"/>
    <col min="14104" max="14104" width="20.625" style="99" customWidth="1"/>
    <col min="14105" max="14105" width="20.375" style="99" customWidth="1"/>
    <col min="14106" max="14106" width="21.125" style="99" customWidth="1"/>
    <col min="14107" max="14107" width="18.125" style="99" bestFit="1" customWidth="1"/>
    <col min="14108" max="14108" width="17.75" style="99" bestFit="1" customWidth="1"/>
    <col min="14109" max="14109" width="25" style="99" customWidth="1"/>
    <col min="14110" max="14110" width="11.25" style="99" customWidth="1"/>
    <col min="14111" max="14111" width="9.625" style="99" customWidth="1"/>
    <col min="14112" max="14112" width="19.625" style="99" customWidth="1"/>
    <col min="14113" max="14113" width="16" style="99" customWidth="1"/>
    <col min="14114" max="14114" width="19" style="99" customWidth="1"/>
    <col min="14115" max="14115" width="12.75" style="99" customWidth="1"/>
    <col min="14116" max="14116" width="20.75" style="99" customWidth="1"/>
    <col min="14117" max="14117" width="12.75" style="99" customWidth="1"/>
    <col min="14118" max="14118" width="16.75" style="99" customWidth="1"/>
    <col min="14119" max="14119" width="31.25" style="99" customWidth="1"/>
    <col min="14120" max="14120" width="20.25" style="99" customWidth="1"/>
    <col min="14121" max="14121" width="17.75" style="99" customWidth="1"/>
    <col min="14122" max="14122" width="32.625" style="99" customWidth="1"/>
    <col min="14123" max="14123" width="17.25" style="99" customWidth="1"/>
    <col min="14124" max="14124" width="13.5" style="99" customWidth="1"/>
    <col min="14125" max="14125" width="13.875" style="99" customWidth="1"/>
    <col min="14126" max="14127" width="17.25" style="99" customWidth="1"/>
    <col min="14128" max="14128" width="32.625" style="99" customWidth="1"/>
    <col min="14129" max="14312" width="7.875" style="99" customWidth="1"/>
    <col min="14313" max="14337" width="9" style="99"/>
    <col min="14338" max="14339" width="0" style="99" hidden="1" customWidth="1"/>
    <col min="14340" max="14341" width="20.625" style="99" customWidth="1"/>
    <col min="14342" max="14342" width="16.5" style="99" customWidth="1"/>
    <col min="14343" max="14343" width="16.25" style="99" customWidth="1"/>
    <col min="14344" max="14344" width="18.75" style="99" customWidth="1"/>
    <col min="14345" max="14345" width="16.5" style="99" customWidth="1"/>
    <col min="14346" max="14346" width="18.75" style="99" customWidth="1"/>
    <col min="14347" max="14347" width="17.125" style="99" customWidth="1"/>
    <col min="14348" max="14348" width="13.875" style="99" customWidth="1"/>
    <col min="14349" max="14349" width="13.125" style="99" customWidth="1"/>
    <col min="14350" max="14350" width="16.125" style="99" customWidth="1"/>
    <col min="14351" max="14351" width="17.375" style="99" customWidth="1"/>
    <col min="14352" max="14352" width="22.5" style="99" customWidth="1"/>
    <col min="14353" max="14353" width="20.625" style="99" customWidth="1"/>
    <col min="14354" max="14354" width="14.125" style="99" customWidth="1"/>
    <col min="14355" max="14355" width="37.875" style="99" bestFit="1" customWidth="1"/>
    <col min="14356" max="14358" width="25.25" style="99" customWidth="1"/>
    <col min="14359" max="14359" width="32.125" style="99" customWidth="1"/>
    <col min="14360" max="14360" width="20.625" style="99" customWidth="1"/>
    <col min="14361" max="14361" width="20.375" style="99" customWidth="1"/>
    <col min="14362" max="14362" width="21.125" style="99" customWidth="1"/>
    <col min="14363" max="14363" width="18.125" style="99" bestFit="1" customWidth="1"/>
    <col min="14364" max="14364" width="17.75" style="99" bestFit="1" customWidth="1"/>
    <col min="14365" max="14365" width="25" style="99" customWidth="1"/>
    <col min="14366" max="14366" width="11.25" style="99" customWidth="1"/>
    <col min="14367" max="14367" width="9.625" style="99" customWidth="1"/>
    <col min="14368" max="14368" width="19.625" style="99" customWidth="1"/>
    <col min="14369" max="14369" width="16" style="99" customWidth="1"/>
    <col min="14370" max="14370" width="19" style="99" customWidth="1"/>
    <col min="14371" max="14371" width="12.75" style="99" customWidth="1"/>
    <col min="14372" max="14372" width="20.75" style="99" customWidth="1"/>
    <col min="14373" max="14373" width="12.75" style="99" customWidth="1"/>
    <col min="14374" max="14374" width="16.75" style="99" customWidth="1"/>
    <col min="14375" max="14375" width="31.25" style="99" customWidth="1"/>
    <col min="14376" max="14376" width="20.25" style="99" customWidth="1"/>
    <col min="14377" max="14377" width="17.75" style="99" customWidth="1"/>
    <col min="14378" max="14378" width="32.625" style="99" customWidth="1"/>
    <col min="14379" max="14379" width="17.25" style="99" customWidth="1"/>
    <col min="14380" max="14380" width="13.5" style="99" customWidth="1"/>
    <col min="14381" max="14381" width="13.875" style="99" customWidth="1"/>
    <col min="14382" max="14383" width="17.25" style="99" customWidth="1"/>
    <col min="14384" max="14384" width="32.625" style="99" customWidth="1"/>
    <col min="14385" max="14568" width="7.875" style="99" customWidth="1"/>
    <col min="14569" max="14593" width="9" style="99"/>
    <col min="14594" max="14595" width="0" style="99" hidden="1" customWidth="1"/>
    <col min="14596" max="14597" width="20.625" style="99" customWidth="1"/>
    <col min="14598" max="14598" width="16.5" style="99" customWidth="1"/>
    <col min="14599" max="14599" width="16.25" style="99" customWidth="1"/>
    <col min="14600" max="14600" width="18.75" style="99" customWidth="1"/>
    <col min="14601" max="14601" width="16.5" style="99" customWidth="1"/>
    <col min="14602" max="14602" width="18.75" style="99" customWidth="1"/>
    <col min="14603" max="14603" width="17.125" style="99" customWidth="1"/>
    <col min="14604" max="14604" width="13.875" style="99" customWidth="1"/>
    <col min="14605" max="14605" width="13.125" style="99" customWidth="1"/>
    <col min="14606" max="14606" width="16.125" style="99" customWidth="1"/>
    <col min="14607" max="14607" width="17.375" style="99" customWidth="1"/>
    <col min="14608" max="14608" width="22.5" style="99" customWidth="1"/>
    <col min="14609" max="14609" width="20.625" style="99" customWidth="1"/>
    <col min="14610" max="14610" width="14.125" style="99" customWidth="1"/>
    <col min="14611" max="14611" width="37.875" style="99" bestFit="1" customWidth="1"/>
    <col min="14612" max="14614" width="25.25" style="99" customWidth="1"/>
    <col min="14615" max="14615" width="32.125" style="99" customWidth="1"/>
    <col min="14616" max="14616" width="20.625" style="99" customWidth="1"/>
    <col min="14617" max="14617" width="20.375" style="99" customWidth="1"/>
    <col min="14618" max="14618" width="21.125" style="99" customWidth="1"/>
    <col min="14619" max="14619" width="18.125" style="99" bestFit="1" customWidth="1"/>
    <col min="14620" max="14620" width="17.75" style="99" bestFit="1" customWidth="1"/>
    <col min="14621" max="14621" width="25" style="99" customWidth="1"/>
    <col min="14622" max="14622" width="11.25" style="99" customWidth="1"/>
    <col min="14623" max="14623" width="9.625" style="99" customWidth="1"/>
    <col min="14624" max="14624" width="19.625" style="99" customWidth="1"/>
    <col min="14625" max="14625" width="16" style="99" customWidth="1"/>
    <col min="14626" max="14626" width="19" style="99" customWidth="1"/>
    <col min="14627" max="14627" width="12.75" style="99" customWidth="1"/>
    <col min="14628" max="14628" width="20.75" style="99" customWidth="1"/>
    <col min="14629" max="14629" width="12.75" style="99" customWidth="1"/>
    <col min="14630" max="14630" width="16.75" style="99" customWidth="1"/>
    <col min="14631" max="14631" width="31.25" style="99" customWidth="1"/>
    <col min="14632" max="14632" width="20.25" style="99" customWidth="1"/>
    <col min="14633" max="14633" width="17.75" style="99" customWidth="1"/>
    <col min="14634" max="14634" width="32.625" style="99" customWidth="1"/>
    <col min="14635" max="14635" width="17.25" style="99" customWidth="1"/>
    <col min="14636" max="14636" width="13.5" style="99" customWidth="1"/>
    <col min="14637" max="14637" width="13.875" style="99" customWidth="1"/>
    <col min="14638" max="14639" width="17.25" style="99" customWidth="1"/>
    <col min="14640" max="14640" width="32.625" style="99" customWidth="1"/>
    <col min="14641" max="14824" width="7.875" style="99" customWidth="1"/>
    <col min="14825" max="14849" width="9" style="99"/>
    <col min="14850" max="14851" width="0" style="99" hidden="1" customWidth="1"/>
    <col min="14852" max="14853" width="20.625" style="99" customWidth="1"/>
    <col min="14854" max="14854" width="16.5" style="99" customWidth="1"/>
    <col min="14855" max="14855" width="16.25" style="99" customWidth="1"/>
    <col min="14856" max="14856" width="18.75" style="99" customWidth="1"/>
    <col min="14857" max="14857" width="16.5" style="99" customWidth="1"/>
    <col min="14858" max="14858" width="18.75" style="99" customWidth="1"/>
    <col min="14859" max="14859" width="17.125" style="99" customWidth="1"/>
    <col min="14860" max="14860" width="13.875" style="99" customWidth="1"/>
    <col min="14861" max="14861" width="13.125" style="99" customWidth="1"/>
    <col min="14862" max="14862" width="16.125" style="99" customWidth="1"/>
    <col min="14863" max="14863" width="17.375" style="99" customWidth="1"/>
    <col min="14864" max="14864" width="22.5" style="99" customWidth="1"/>
    <col min="14865" max="14865" width="20.625" style="99" customWidth="1"/>
    <col min="14866" max="14866" width="14.125" style="99" customWidth="1"/>
    <col min="14867" max="14867" width="37.875" style="99" bestFit="1" customWidth="1"/>
    <col min="14868" max="14870" width="25.25" style="99" customWidth="1"/>
    <col min="14871" max="14871" width="32.125" style="99" customWidth="1"/>
    <col min="14872" max="14872" width="20.625" style="99" customWidth="1"/>
    <col min="14873" max="14873" width="20.375" style="99" customWidth="1"/>
    <col min="14874" max="14874" width="21.125" style="99" customWidth="1"/>
    <col min="14875" max="14875" width="18.125" style="99" bestFit="1" customWidth="1"/>
    <col min="14876" max="14876" width="17.75" style="99" bestFit="1" customWidth="1"/>
    <col min="14877" max="14877" width="25" style="99" customWidth="1"/>
    <col min="14878" max="14878" width="11.25" style="99" customWidth="1"/>
    <col min="14879" max="14879" width="9.625" style="99" customWidth="1"/>
    <col min="14880" max="14880" width="19.625" style="99" customWidth="1"/>
    <col min="14881" max="14881" width="16" style="99" customWidth="1"/>
    <col min="14882" max="14882" width="19" style="99" customWidth="1"/>
    <col min="14883" max="14883" width="12.75" style="99" customWidth="1"/>
    <col min="14884" max="14884" width="20.75" style="99" customWidth="1"/>
    <col min="14885" max="14885" width="12.75" style="99" customWidth="1"/>
    <col min="14886" max="14886" width="16.75" style="99" customWidth="1"/>
    <col min="14887" max="14887" width="31.25" style="99" customWidth="1"/>
    <col min="14888" max="14888" width="20.25" style="99" customWidth="1"/>
    <col min="14889" max="14889" width="17.75" style="99" customWidth="1"/>
    <col min="14890" max="14890" width="32.625" style="99" customWidth="1"/>
    <col min="14891" max="14891" width="17.25" style="99" customWidth="1"/>
    <col min="14892" max="14892" width="13.5" style="99" customWidth="1"/>
    <col min="14893" max="14893" width="13.875" style="99" customWidth="1"/>
    <col min="14894" max="14895" width="17.25" style="99" customWidth="1"/>
    <col min="14896" max="14896" width="32.625" style="99" customWidth="1"/>
    <col min="14897" max="15080" width="7.875" style="99" customWidth="1"/>
    <col min="15081" max="15105" width="9" style="99"/>
    <col min="15106" max="15107" width="0" style="99" hidden="1" customWidth="1"/>
    <col min="15108" max="15109" width="20.625" style="99" customWidth="1"/>
    <col min="15110" max="15110" width="16.5" style="99" customWidth="1"/>
    <col min="15111" max="15111" width="16.25" style="99" customWidth="1"/>
    <col min="15112" max="15112" width="18.75" style="99" customWidth="1"/>
    <col min="15113" max="15113" width="16.5" style="99" customWidth="1"/>
    <col min="15114" max="15114" width="18.75" style="99" customWidth="1"/>
    <col min="15115" max="15115" width="17.125" style="99" customWidth="1"/>
    <col min="15116" max="15116" width="13.875" style="99" customWidth="1"/>
    <col min="15117" max="15117" width="13.125" style="99" customWidth="1"/>
    <col min="15118" max="15118" width="16.125" style="99" customWidth="1"/>
    <col min="15119" max="15119" width="17.375" style="99" customWidth="1"/>
    <col min="15120" max="15120" width="22.5" style="99" customWidth="1"/>
    <col min="15121" max="15121" width="20.625" style="99" customWidth="1"/>
    <col min="15122" max="15122" width="14.125" style="99" customWidth="1"/>
    <col min="15123" max="15123" width="37.875" style="99" bestFit="1" customWidth="1"/>
    <col min="15124" max="15126" width="25.25" style="99" customWidth="1"/>
    <col min="15127" max="15127" width="32.125" style="99" customWidth="1"/>
    <col min="15128" max="15128" width="20.625" style="99" customWidth="1"/>
    <col min="15129" max="15129" width="20.375" style="99" customWidth="1"/>
    <col min="15130" max="15130" width="21.125" style="99" customWidth="1"/>
    <col min="15131" max="15131" width="18.125" style="99" bestFit="1" customWidth="1"/>
    <col min="15132" max="15132" width="17.75" style="99" bestFit="1" customWidth="1"/>
    <col min="15133" max="15133" width="25" style="99" customWidth="1"/>
    <col min="15134" max="15134" width="11.25" style="99" customWidth="1"/>
    <col min="15135" max="15135" width="9.625" style="99" customWidth="1"/>
    <col min="15136" max="15136" width="19.625" style="99" customWidth="1"/>
    <col min="15137" max="15137" width="16" style="99" customWidth="1"/>
    <col min="15138" max="15138" width="19" style="99" customWidth="1"/>
    <col min="15139" max="15139" width="12.75" style="99" customWidth="1"/>
    <col min="15140" max="15140" width="20.75" style="99" customWidth="1"/>
    <col min="15141" max="15141" width="12.75" style="99" customWidth="1"/>
    <col min="15142" max="15142" width="16.75" style="99" customWidth="1"/>
    <col min="15143" max="15143" width="31.25" style="99" customWidth="1"/>
    <col min="15144" max="15144" width="20.25" style="99" customWidth="1"/>
    <col min="15145" max="15145" width="17.75" style="99" customWidth="1"/>
    <col min="15146" max="15146" width="32.625" style="99" customWidth="1"/>
    <col min="15147" max="15147" width="17.25" style="99" customWidth="1"/>
    <col min="15148" max="15148" width="13.5" style="99" customWidth="1"/>
    <col min="15149" max="15149" width="13.875" style="99" customWidth="1"/>
    <col min="15150" max="15151" width="17.25" style="99" customWidth="1"/>
    <col min="15152" max="15152" width="32.625" style="99" customWidth="1"/>
    <col min="15153" max="15336" width="7.875" style="99" customWidth="1"/>
    <col min="15337" max="15361" width="9" style="99"/>
    <col min="15362" max="15363" width="0" style="99" hidden="1" customWidth="1"/>
    <col min="15364" max="15365" width="20.625" style="99" customWidth="1"/>
    <col min="15366" max="15366" width="16.5" style="99" customWidth="1"/>
    <col min="15367" max="15367" width="16.25" style="99" customWidth="1"/>
    <col min="15368" max="15368" width="18.75" style="99" customWidth="1"/>
    <col min="15369" max="15369" width="16.5" style="99" customWidth="1"/>
    <col min="15370" max="15370" width="18.75" style="99" customWidth="1"/>
    <col min="15371" max="15371" width="17.125" style="99" customWidth="1"/>
    <col min="15372" max="15372" width="13.875" style="99" customWidth="1"/>
    <col min="15373" max="15373" width="13.125" style="99" customWidth="1"/>
    <col min="15374" max="15374" width="16.125" style="99" customWidth="1"/>
    <col min="15375" max="15375" width="17.375" style="99" customWidth="1"/>
    <col min="15376" max="15376" width="22.5" style="99" customWidth="1"/>
    <col min="15377" max="15377" width="20.625" style="99" customWidth="1"/>
    <col min="15378" max="15378" width="14.125" style="99" customWidth="1"/>
    <col min="15379" max="15379" width="37.875" style="99" bestFit="1" customWidth="1"/>
    <col min="15380" max="15382" width="25.25" style="99" customWidth="1"/>
    <col min="15383" max="15383" width="32.125" style="99" customWidth="1"/>
    <col min="15384" max="15384" width="20.625" style="99" customWidth="1"/>
    <col min="15385" max="15385" width="20.375" style="99" customWidth="1"/>
    <col min="15386" max="15386" width="21.125" style="99" customWidth="1"/>
    <col min="15387" max="15387" width="18.125" style="99" bestFit="1" customWidth="1"/>
    <col min="15388" max="15388" width="17.75" style="99" bestFit="1" customWidth="1"/>
    <col min="15389" max="15389" width="25" style="99" customWidth="1"/>
    <col min="15390" max="15390" width="11.25" style="99" customWidth="1"/>
    <col min="15391" max="15391" width="9.625" style="99" customWidth="1"/>
    <col min="15392" max="15392" width="19.625" style="99" customWidth="1"/>
    <col min="15393" max="15393" width="16" style="99" customWidth="1"/>
    <col min="15394" max="15394" width="19" style="99" customWidth="1"/>
    <col min="15395" max="15395" width="12.75" style="99" customWidth="1"/>
    <col min="15396" max="15396" width="20.75" style="99" customWidth="1"/>
    <col min="15397" max="15397" width="12.75" style="99" customWidth="1"/>
    <col min="15398" max="15398" width="16.75" style="99" customWidth="1"/>
    <col min="15399" max="15399" width="31.25" style="99" customWidth="1"/>
    <col min="15400" max="15400" width="20.25" style="99" customWidth="1"/>
    <col min="15401" max="15401" width="17.75" style="99" customWidth="1"/>
    <col min="15402" max="15402" width="32.625" style="99" customWidth="1"/>
    <col min="15403" max="15403" width="17.25" style="99" customWidth="1"/>
    <col min="15404" max="15404" width="13.5" style="99" customWidth="1"/>
    <col min="15405" max="15405" width="13.875" style="99" customWidth="1"/>
    <col min="15406" max="15407" width="17.25" style="99" customWidth="1"/>
    <col min="15408" max="15408" width="32.625" style="99" customWidth="1"/>
    <col min="15409" max="15592" width="7.875" style="99" customWidth="1"/>
    <col min="15593" max="15617" width="9" style="99"/>
    <col min="15618" max="15619" width="0" style="99" hidden="1" customWidth="1"/>
    <col min="15620" max="15621" width="20.625" style="99" customWidth="1"/>
    <col min="15622" max="15622" width="16.5" style="99" customWidth="1"/>
    <col min="15623" max="15623" width="16.25" style="99" customWidth="1"/>
    <col min="15624" max="15624" width="18.75" style="99" customWidth="1"/>
    <col min="15625" max="15625" width="16.5" style="99" customWidth="1"/>
    <col min="15626" max="15626" width="18.75" style="99" customWidth="1"/>
    <col min="15627" max="15627" width="17.125" style="99" customWidth="1"/>
    <col min="15628" max="15628" width="13.875" style="99" customWidth="1"/>
    <col min="15629" max="15629" width="13.125" style="99" customWidth="1"/>
    <col min="15630" max="15630" width="16.125" style="99" customWidth="1"/>
    <col min="15631" max="15631" width="17.375" style="99" customWidth="1"/>
    <col min="15632" max="15632" width="22.5" style="99" customWidth="1"/>
    <col min="15633" max="15633" width="20.625" style="99" customWidth="1"/>
    <col min="15634" max="15634" width="14.125" style="99" customWidth="1"/>
    <col min="15635" max="15635" width="37.875" style="99" bestFit="1" customWidth="1"/>
    <col min="15636" max="15638" width="25.25" style="99" customWidth="1"/>
    <col min="15639" max="15639" width="32.125" style="99" customWidth="1"/>
    <col min="15640" max="15640" width="20.625" style="99" customWidth="1"/>
    <col min="15641" max="15641" width="20.375" style="99" customWidth="1"/>
    <col min="15642" max="15642" width="21.125" style="99" customWidth="1"/>
    <col min="15643" max="15643" width="18.125" style="99" bestFit="1" customWidth="1"/>
    <col min="15644" max="15644" width="17.75" style="99" bestFit="1" customWidth="1"/>
    <col min="15645" max="15645" width="25" style="99" customWidth="1"/>
    <col min="15646" max="15646" width="11.25" style="99" customWidth="1"/>
    <col min="15647" max="15647" width="9.625" style="99" customWidth="1"/>
    <col min="15648" max="15648" width="19.625" style="99" customWidth="1"/>
    <col min="15649" max="15649" width="16" style="99" customWidth="1"/>
    <col min="15650" max="15650" width="19" style="99" customWidth="1"/>
    <col min="15651" max="15651" width="12.75" style="99" customWidth="1"/>
    <col min="15652" max="15652" width="20.75" style="99" customWidth="1"/>
    <col min="15653" max="15653" width="12.75" style="99" customWidth="1"/>
    <col min="15654" max="15654" width="16.75" style="99" customWidth="1"/>
    <col min="15655" max="15655" width="31.25" style="99" customWidth="1"/>
    <col min="15656" max="15656" width="20.25" style="99" customWidth="1"/>
    <col min="15657" max="15657" width="17.75" style="99" customWidth="1"/>
    <col min="15658" max="15658" width="32.625" style="99" customWidth="1"/>
    <col min="15659" max="15659" width="17.25" style="99" customWidth="1"/>
    <col min="15660" max="15660" width="13.5" style="99" customWidth="1"/>
    <col min="15661" max="15661" width="13.875" style="99" customWidth="1"/>
    <col min="15662" max="15663" width="17.25" style="99" customWidth="1"/>
    <col min="15664" max="15664" width="32.625" style="99" customWidth="1"/>
    <col min="15665" max="15848" width="7.875" style="99" customWidth="1"/>
    <col min="15849" max="15873" width="9" style="99"/>
    <col min="15874" max="15875" width="0" style="99" hidden="1" customWidth="1"/>
    <col min="15876" max="15877" width="20.625" style="99" customWidth="1"/>
    <col min="15878" max="15878" width="16.5" style="99" customWidth="1"/>
    <col min="15879" max="15879" width="16.25" style="99" customWidth="1"/>
    <col min="15880" max="15880" width="18.75" style="99" customWidth="1"/>
    <col min="15881" max="15881" width="16.5" style="99" customWidth="1"/>
    <col min="15882" max="15882" width="18.75" style="99" customWidth="1"/>
    <col min="15883" max="15883" width="17.125" style="99" customWidth="1"/>
    <col min="15884" max="15884" width="13.875" style="99" customWidth="1"/>
    <col min="15885" max="15885" width="13.125" style="99" customWidth="1"/>
    <col min="15886" max="15886" width="16.125" style="99" customWidth="1"/>
    <col min="15887" max="15887" width="17.375" style="99" customWidth="1"/>
    <col min="15888" max="15888" width="22.5" style="99" customWidth="1"/>
    <col min="15889" max="15889" width="20.625" style="99" customWidth="1"/>
    <col min="15890" max="15890" width="14.125" style="99" customWidth="1"/>
    <col min="15891" max="15891" width="37.875" style="99" bestFit="1" customWidth="1"/>
    <col min="15892" max="15894" width="25.25" style="99" customWidth="1"/>
    <col min="15895" max="15895" width="32.125" style="99" customWidth="1"/>
    <col min="15896" max="15896" width="20.625" style="99" customWidth="1"/>
    <col min="15897" max="15897" width="20.375" style="99" customWidth="1"/>
    <col min="15898" max="15898" width="21.125" style="99" customWidth="1"/>
    <col min="15899" max="15899" width="18.125" style="99" bestFit="1" customWidth="1"/>
    <col min="15900" max="15900" width="17.75" style="99" bestFit="1" customWidth="1"/>
    <col min="15901" max="15901" width="25" style="99" customWidth="1"/>
    <col min="15902" max="15902" width="11.25" style="99" customWidth="1"/>
    <col min="15903" max="15903" width="9.625" style="99" customWidth="1"/>
    <col min="15904" max="15904" width="19.625" style="99" customWidth="1"/>
    <col min="15905" max="15905" width="16" style="99" customWidth="1"/>
    <col min="15906" max="15906" width="19" style="99" customWidth="1"/>
    <col min="15907" max="15907" width="12.75" style="99" customWidth="1"/>
    <col min="15908" max="15908" width="20.75" style="99" customWidth="1"/>
    <col min="15909" max="15909" width="12.75" style="99" customWidth="1"/>
    <col min="15910" max="15910" width="16.75" style="99" customWidth="1"/>
    <col min="15911" max="15911" width="31.25" style="99" customWidth="1"/>
    <col min="15912" max="15912" width="20.25" style="99" customWidth="1"/>
    <col min="15913" max="15913" width="17.75" style="99" customWidth="1"/>
    <col min="15914" max="15914" width="32.625" style="99" customWidth="1"/>
    <col min="15915" max="15915" width="17.25" style="99" customWidth="1"/>
    <col min="15916" max="15916" width="13.5" style="99" customWidth="1"/>
    <col min="15917" max="15917" width="13.875" style="99" customWidth="1"/>
    <col min="15918" max="15919" width="17.25" style="99" customWidth="1"/>
    <col min="15920" max="15920" width="32.625" style="99" customWidth="1"/>
    <col min="15921" max="16104" width="7.875" style="99" customWidth="1"/>
    <col min="16105" max="16129" width="9" style="99"/>
    <col min="16130" max="16131" width="0" style="99" hidden="1" customWidth="1"/>
    <col min="16132" max="16133" width="20.625" style="99" customWidth="1"/>
    <col min="16134" max="16134" width="16.5" style="99" customWidth="1"/>
    <col min="16135" max="16135" width="16.25" style="99" customWidth="1"/>
    <col min="16136" max="16136" width="18.75" style="99" customWidth="1"/>
    <col min="16137" max="16137" width="16.5" style="99" customWidth="1"/>
    <col min="16138" max="16138" width="18.75" style="99" customWidth="1"/>
    <col min="16139" max="16139" width="17.125" style="99" customWidth="1"/>
    <col min="16140" max="16140" width="13.875" style="99" customWidth="1"/>
    <col min="16141" max="16141" width="13.125" style="99" customWidth="1"/>
    <col min="16142" max="16142" width="16.125" style="99" customWidth="1"/>
    <col min="16143" max="16143" width="17.375" style="99" customWidth="1"/>
    <col min="16144" max="16144" width="22.5" style="99" customWidth="1"/>
    <col min="16145" max="16145" width="20.625" style="99" customWidth="1"/>
    <col min="16146" max="16146" width="14.125" style="99" customWidth="1"/>
    <col min="16147" max="16147" width="37.875" style="99" bestFit="1" customWidth="1"/>
    <col min="16148" max="16150" width="25.25" style="99" customWidth="1"/>
    <col min="16151" max="16151" width="32.125" style="99" customWidth="1"/>
    <col min="16152" max="16152" width="20.625" style="99" customWidth="1"/>
    <col min="16153" max="16153" width="20.375" style="99" customWidth="1"/>
    <col min="16154" max="16154" width="21.125" style="99" customWidth="1"/>
    <col min="16155" max="16155" width="18.125" style="99" bestFit="1" customWidth="1"/>
    <col min="16156" max="16156" width="17.75" style="99" bestFit="1" customWidth="1"/>
    <col min="16157" max="16157" width="25" style="99" customWidth="1"/>
    <col min="16158" max="16158" width="11.25" style="99" customWidth="1"/>
    <col min="16159" max="16159" width="9.625" style="99" customWidth="1"/>
    <col min="16160" max="16160" width="19.625" style="99" customWidth="1"/>
    <col min="16161" max="16161" width="16" style="99" customWidth="1"/>
    <col min="16162" max="16162" width="19" style="99" customWidth="1"/>
    <col min="16163" max="16163" width="12.75" style="99" customWidth="1"/>
    <col min="16164" max="16164" width="20.75" style="99" customWidth="1"/>
    <col min="16165" max="16165" width="12.75" style="99" customWidth="1"/>
    <col min="16166" max="16166" width="16.75" style="99" customWidth="1"/>
    <col min="16167" max="16167" width="31.25" style="99" customWidth="1"/>
    <col min="16168" max="16168" width="20.25" style="99" customWidth="1"/>
    <col min="16169" max="16169" width="17.75" style="99" customWidth="1"/>
    <col min="16170" max="16170" width="32.625" style="99" customWidth="1"/>
    <col min="16171" max="16171" width="17.25" style="99" customWidth="1"/>
    <col min="16172" max="16172" width="13.5" style="99" customWidth="1"/>
    <col min="16173" max="16173" width="13.875" style="99" customWidth="1"/>
    <col min="16174" max="16175" width="17.25" style="99" customWidth="1"/>
    <col min="16176" max="16176" width="32.625" style="99" customWidth="1"/>
    <col min="16177" max="16360" width="7.875" style="99" customWidth="1"/>
    <col min="16361" max="16384" width="9" style="99"/>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row>
    <row r="2" spans="1:97" x14ac:dyDescent="0.25">
      <c r="C2" s="46" t="str">
        <f>VLOOKUP(O2,'mã đối tượng'!$C:$F,4,0)</f>
        <v>N</v>
      </c>
      <c r="D2" s="30" t="s">
        <v>950</v>
      </c>
      <c r="E2" s="30" t="s">
        <v>24</v>
      </c>
      <c r="F2" s="57">
        <v>45891</v>
      </c>
      <c r="G2" s="57">
        <v>45891</v>
      </c>
      <c r="H2" s="89">
        <v>9105787752</v>
      </c>
      <c r="I2" s="57">
        <v>45891</v>
      </c>
      <c r="J2" s="46" t="str">
        <f>VLOOKUP(M2,Sheet2!A:F,6,0)</f>
        <v>NKHT2508/04001</v>
      </c>
      <c r="K2" s="58"/>
      <c r="L2" s="42" t="s">
        <v>25</v>
      </c>
      <c r="M2" s="46" t="s">
        <v>2113</v>
      </c>
      <c r="N2" s="57">
        <v>45891</v>
      </c>
      <c r="O2" s="95" t="str">
        <f>VLOOKUP(H2,'Data (2)'!$O:$P,2,0)</f>
        <v>WIN-061</v>
      </c>
      <c r="S2" s="95" t="str">
        <f>VLOOKUP(H2,'Sheet1 (3)'!$N:$P,3,0)</f>
        <v>2ASX WM+ QNM Thôn Thanh Vân, Đại Cường</v>
      </c>
      <c r="V2" s="40" t="s">
        <v>8472</v>
      </c>
      <c r="Y2" s="88" t="s">
        <v>1549</v>
      </c>
      <c r="AB2" s="30" t="s">
        <v>1854</v>
      </c>
      <c r="AC2" s="30" t="s">
        <v>1855</v>
      </c>
      <c r="AE2" s="88">
        <v>3</v>
      </c>
      <c r="AG2" s="88">
        <v>50400</v>
      </c>
      <c r="AH2" s="45">
        <f>AE2*AG2</f>
        <v>151200</v>
      </c>
      <c r="AL2" s="35">
        <v>8</v>
      </c>
      <c r="AN2" s="33">
        <f>AH2*8%</f>
        <v>12096</v>
      </c>
      <c r="AO2" s="36" t="s">
        <v>1856</v>
      </c>
      <c r="AQ2" s="96" t="s">
        <v>1857</v>
      </c>
      <c r="AR2" s="96" t="s">
        <v>1858</v>
      </c>
      <c r="AS2" s="96" t="s">
        <v>1859</v>
      </c>
    </row>
    <row r="3" spans="1:97" x14ac:dyDescent="0.25">
      <c r="C3" s="46" t="str">
        <f>VLOOKUP(O3,'mã đối tượng'!$C:$F,4,0)</f>
        <v>N</v>
      </c>
      <c r="D3" s="30" t="s">
        <v>950</v>
      </c>
      <c r="E3" s="30" t="s">
        <v>24</v>
      </c>
      <c r="F3" s="57">
        <v>45891</v>
      </c>
      <c r="G3" s="57">
        <v>45891</v>
      </c>
      <c r="H3" s="89">
        <v>9105794604</v>
      </c>
      <c r="I3" s="57">
        <v>45891</v>
      </c>
      <c r="J3" s="46" t="str">
        <f>VLOOKUP(M3,Sheet2!A:F,6,0)</f>
        <v>NKHT2508/04004</v>
      </c>
      <c r="K3" s="58"/>
      <c r="L3" s="42" t="s">
        <v>25</v>
      </c>
      <c r="M3" s="46" t="s">
        <v>2115</v>
      </c>
      <c r="N3" s="57">
        <v>45891</v>
      </c>
      <c r="O3" s="95" t="str">
        <f>VLOOKUP(H3,'Data (2)'!$O:$P,2,0)</f>
        <v>WIN-061</v>
      </c>
      <c r="S3" s="95" t="str">
        <f>VLOOKUP(H3,'Sheet1 (3)'!$N:$P,3,0)</f>
        <v>2ASX WM+ QNM Thôn Thanh Vân, Đại Cường</v>
      </c>
      <c r="V3" s="40" t="s">
        <v>8472</v>
      </c>
      <c r="Y3" s="88" t="s">
        <v>1529</v>
      </c>
      <c r="AB3" s="30" t="s">
        <v>1854</v>
      </c>
      <c r="AC3" s="30" t="s">
        <v>1855</v>
      </c>
      <c r="AE3" s="88">
        <v>4</v>
      </c>
      <c r="AG3" s="88">
        <v>55595</v>
      </c>
      <c r="AH3" s="45">
        <f t="shared" ref="AH3:AH66" si="0">AE3*AG3</f>
        <v>222380</v>
      </c>
      <c r="AL3" s="35">
        <v>8</v>
      </c>
      <c r="AN3" s="33">
        <f t="shared" ref="AN3:AN66" si="1">AH3*8%</f>
        <v>17790.400000000001</v>
      </c>
      <c r="AO3" s="36" t="s">
        <v>1856</v>
      </c>
      <c r="AQ3" s="96" t="s">
        <v>1857</v>
      </c>
      <c r="AR3" s="96" t="s">
        <v>1858</v>
      </c>
      <c r="AS3" s="96" t="s">
        <v>1859</v>
      </c>
    </row>
    <row r="4" spans="1:97" x14ac:dyDescent="0.25">
      <c r="C4" s="46" t="str">
        <f>VLOOKUP(O4,'mã đối tượng'!$C:$F,4,0)</f>
        <v>N</v>
      </c>
      <c r="D4" s="30" t="s">
        <v>950</v>
      </c>
      <c r="E4" s="30" t="s">
        <v>24</v>
      </c>
      <c r="F4" s="57">
        <v>45891</v>
      </c>
      <c r="G4" s="57">
        <v>45891</v>
      </c>
      <c r="H4" s="89">
        <v>9105794604</v>
      </c>
      <c r="I4" s="57">
        <v>45891</v>
      </c>
      <c r="J4" s="46" t="str">
        <f>VLOOKUP(M4,Sheet2!A:F,6,0)</f>
        <v>NKHT2508/04004</v>
      </c>
      <c r="K4" s="58"/>
      <c r="L4" s="42" t="s">
        <v>25</v>
      </c>
      <c r="M4" s="46" t="s">
        <v>2115</v>
      </c>
      <c r="N4" s="57">
        <v>45891</v>
      </c>
      <c r="O4" s="95" t="str">
        <f>VLOOKUP(H4,'Data (2)'!$O:$P,2,0)</f>
        <v>WIN-061</v>
      </c>
      <c r="S4" s="95" t="str">
        <f>VLOOKUP(H4,'Sheet1 (3)'!$N:$P,3,0)</f>
        <v>2ASX WM+ QNM Thôn Thanh Vân, Đại Cường</v>
      </c>
      <c r="V4" s="40" t="s">
        <v>8472</v>
      </c>
      <c r="Y4" s="88" t="s">
        <v>1529</v>
      </c>
      <c r="AB4" s="30" t="s">
        <v>1854</v>
      </c>
      <c r="AC4" s="30" t="s">
        <v>1855</v>
      </c>
      <c r="AE4" s="88">
        <v>4</v>
      </c>
      <c r="AG4" s="88">
        <v>55595</v>
      </c>
      <c r="AH4" s="45">
        <f t="shared" si="0"/>
        <v>222380</v>
      </c>
      <c r="AL4" s="35">
        <v>8</v>
      </c>
      <c r="AN4" s="33">
        <f t="shared" si="1"/>
        <v>17790.400000000001</v>
      </c>
      <c r="AO4" s="36" t="s">
        <v>1856</v>
      </c>
      <c r="AQ4" s="96" t="s">
        <v>1857</v>
      </c>
      <c r="AR4" s="96" t="s">
        <v>1858</v>
      </c>
      <c r="AS4" s="96" t="s">
        <v>1859</v>
      </c>
    </row>
    <row r="5" spans="1:97" x14ac:dyDescent="0.25">
      <c r="C5" s="46" t="str">
        <f>VLOOKUP(O5,'mã đối tượng'!$C:$F,4,0)</f>
        <v>N</v>
      </c>
      <c r="D5" s="30" t="s">
        <v>950</v>
      </c>
      <c r="E5" s="30" t="s">
        <v>24</v>
      </c>
      <c r="F5" s="57">
        <v>45891</v>
      </c>
      <c r="G5" s="57">
        <v>45891</v>
      </c>
      <c r="H5" s="89">
        <v>9105794604</v>
      </c>
      <c r="I5" s="57">
        <v>45891</v>
      </c>
      <c r="J5" s="46" t="str">
        <f>VLOOKUP(M5,Sheet2!A:F,6,0)</f>
        <v>NKHT2508/04004</v>
      </c>
      <c r="K5" s="58"/>
      <c r="L5" s="42" t="s">
        <v>25</v>
      </c>
      <c r="M5" s="46" t="s">
        <v>2115</v>
      </c>
      <c r="N5" s="57">
        <v>45891</v>
      </c>
      <c r="O5" s="95" t="str">
        <f>VLOOKUP(H5,'Data (2)'!$O:$P,2,0)</f>
        <v>WIN-061</v>
      </c>
      <c r="S5" s="95" t="str">
        <f>VLOOKUP(H5,'Sheet1 (3)'!$N:$P,3,0)</f>
        <v>2ASX WM+ QNM Thôn Thanh Vân, Đại Cường</v>
      </c>
      <c r="V5" s="40" t="s">
        <v>8472</v>
      </c>
      <c r="Y5" s="88" t="s">
        <v>1549</v>
      </c>
      <c r="AB5" s="30" t="s">
        <v>1854</v>
      </c>
      <c r="AC5" s="30" t="s">
        <v>1855</v>
      </c>
      <c r="AE5" s="88">
        <v>1</v>
      </c>
      <c r="AG5" s="88">
        <v>50400</v>
      </c>
      <c r="AH5" s="45">
        <f t="shared" si="0"/>
        <v>50400</v>
      </c>
      <c r="AL5" s="35">
        <v>8</v>
      </c>
      <c r="AN5" s="33">
        <f t="shared" si="1"/>
        <v>4032</v>
      </c>
      <c r="AO5" s="36" t="s">
        <v>1856</v>
      </c>
      <c r="AQ5" s="96" t="s">
        <v>1857</v>
      </c>
      <c r="AR5" s="96" t="s">
        <v>1858</v>
      </c>
      <c r="AS5" s="96" t="s">
        <v>1859</v>
      </c>
    </row>
    <row r="6" spans="1:97" x14ac:dyDescent="0.25">
      <c r="C6" s="46" t="str">
        <f>VLOOKUP(O6,'mã đối tượng'!$C:$F,4,0)</f>
        <v>N</v>
      </c>
      <c r="D6" s="30" t="s">
        <v>950</v>
      </c>
      <c r="E6" s="30" t="s">
        <v>24</v>
      </c>
      <c r="F6" s="57">
        <v>45891</v>
      </c>
      <c r="G6" s="57">
        <v>45891</v>
      </c>
      <c r="H6" s="89">
        <v>9105821781</v>
      </c>
      <c r="I6" s="57">
        <v>45891</v>
      </c>
      <c r="J6" s="46" t="str">
        <f>VLOOKUP(M6,Sheet2!A:F,6,0)</f>
        <v>NKHT2508/04007</v>
      </c>
      <c r="K6" s="58"/>
      <c r="L6" s="42" t="s">
        <v>25</v>
      </c>
      <c r="M6" s="46" t="s">
        <v>1924</v>
      </c>
      <c r="N6" s="57">
        <v>45891</v>
      </c>
      <c r="O6" s="95" t="str">
        <f>VLOOKUP(H6,'Data (2)'!$O:$P,2,0)</f>
        <v>WIN-016</v>
      </c>
      <c r="S6" s="95" t="str">
        <f>VLOOKUP(H6,'Sheet1 (3)'!$N:$P,3,0)</f>
        <v>1519 WM CTO Ninh Kiều</v>
      </c>
      <c r="V6" s="40" t="s">
        <v>8473</v>
      </c>
      <c r="Y6" s="88" t="s">
        <v>1529</v>
      </c>
      <c r="AB6" s="30" t="s">
        <v>1854</v>
      </c>
      <c r="AC6" s="30" t="s">
        <v>1855</v>
      </c>
      <c r="AE6" s="88">
        <v>2</v>
      </c>
      <c r="AG6" s="88">
        <v>55595</v>
      </c>
      <c r="AH6" s="45">
        <f t="shared" si="0"/>
        <v>111190</v>
      </c>
      <c r="AL6" s="35">
        <v>8</v>
      </c>
      <c r="AN6" s="33">
        <f t="shared" si="1"/>
        <v>8895.2000000000007</v>
      </c>
      <c r="AO6" s="36" t="s">
        <v>1856</v>
      </c>
      <c r="AQ6" s="96" t="s">
        <v>1857</v>
      </c>
      <c r="AR6" s="96" t="s">
        <v>1858</v>
      </c>
      <c r="AS6" s="96" t="s">
        <v>1859</v>
      </c>
    </row>
    <row r="7" spans="1:97" x14ac:dyDescent="0.25">
      <c r="C7" s="46" t="str">
        <f>VLOOKUP(O7,'mã đối tượng'!$C:$F,4,0)</f>
        <v>N</v>
      </c>
      <c r="D7" s="30" t="s">
        <v>950</v>
      </c>
      <c r="E7" s="30" t="s">
        <v>24</v>
      </c>
      <c r="F7" s="57">
        <v>45891</v>
      </c>
      <c r="G7" s="57">
        <v>45891</v>
      </c>
      <c r="H7" s="89">
        <v>9105821781</v>
      </c>
      <c r="I7" s="57">
        <v>45891</v>
      </c>
      <c r="J7" s="46" t="str">
        <f>VLOOKUP(M7,Sheet2!A:F,6,0)</f>
        <v>NKHT2508/04007</v>
      </c>
      <c r="K7" s="58"/>
      <c r="L7" s="42" t="s">
        <v>25</v>
      </c>
      <c r="M7" s="46" t="s">
        <v>1924</v>
      </c>
      <c r="N7" s="57">
        <v>45891</v>
      </c>
      <c r="O7" s="95" t="str">
        <f>VLOOKUP(H7,'Data (2)'!$O:$P,2,0)</f>
        <v>WIN-016</v>
      </c>
      <c r="S7" s="95" t="str">
        <f>VLOOKUP(H7,'Sheet1 (3)'!$N:$P,3,0)</f>
        <v>1519 WM CTO Ninh Kiều</v>
      </c>
      <c r="V7" s="40" t="s">
        <v>8473</v>
      </c>
      <c r="Y7" s="88" t="s">
        <v>1539</v>
      </c>
      <c r="AB7" s="30" t="s">
        <v>1854</v>
      </c>
      <c r="AC7" s="30" t="s">
        <v>1855</v>
      </c>
      <c r="AE7" s="88">
        <v>1</v>
      </c>
      <c r="AG7" s="88">
        <v>111058</v>
      </c>
      <c r="AH7" s="45">
        <f t="shared" si="0"/>
        <v>111058</v>
      </c>
      <c r="AL7" s="35">
        <v>8</v>
      </c>
      <c r="AN7" s="33">
        <f t="shared" si="1"/>
        <v>8884.64</v>
      </c>
      <c r="AO7" s="36" t="s">
        <v>1856</v>
      </c>
      <c r="AQ7" s="96" t="s">
        <v>1857</v>
      </c>
      <c r="AR7" s="96" t="s">
        <v>1858</v>
      </c>
      <c r="AS7" s="96" t="s">
        <v>1859</v>
      </c>
    </row>
    <row r="8" spans="1:97" x14ac:dyDescent="0.25">
      <c r="C8" s="46" t="str">
        <f>VLOOKUP(O8,'mã đối tượng'!$C:$F,4,0)</f>
        <v>N</v>
      </c>
      <c r="D8" s="30" t="s">
        <v>950</v>
      </c>
      <c r="E8" s="30" t="s">
        <v>24</v>
      </c>
      <c r="F8" s="57">
        <v>45891</v>
      </c>
      <c r="G8" s="57">
        <v>45891</v>
      </c>
      <c r="H8" s="89">
        <v>9105821781</v>
      </c>
      <c r="I8" s="57">
        <v>45891</v>
      </c>
      <c r="J8" s="46" t="str">
        <f>VLOOKUP(M8,Sheet2!A:F,6,0)</f>
        <v>NKHT2508/04007</v>
      </c>
      <c r="K8" s="58"/>
      <c r="L8" s="42" t="s">
        <v>25</v>
      </c>
      <c r="M8" s="46" t="s">
        <v>1924</v>
      </c>
      <c r="N8" s="57">
        <v>45891</v>
      </c>
      <c r="O8" s="95" t="str">
        <f>VLOOKUP(H8,'Data (2)'!$O:$P,2,0)</f>
        <v>WIN-016</v>
      </c>
      <c r="S8" s="95" t="str">
        <f>VLOOKUP(H8,'Sheet1 (3)'!$N:$P,3,0)</f>
        <v>1519 WM CTO Ninh Kiều</v>
      </c>
      <c r="V8" s="40" t="s">
        <v>8473</v>
      </c>
      <c r="Y8" s="88" t="s">
        <v>1549</v>
      </c>
      <c r="AB8" s="30" t="s">
        <v>1854</v>
      </c>
      <c r="AC8" s="30" t="s">
        <v>1855</v>
      </c>
      <c r="AE8" s="88">
        <v>3</v>
      </c>
      <c r="AG8" s="88">
        <v>50400</v>
      </c>
      <c r="AH8" s="45">
        <f t="shared" si="0"/>
        <v>151200</v>
      </c>
      <c r="AL8" s="35">
        <v>8</v>
      </c>
      <c r="AN8" s="33">
        <f t="shared" si="1"/>
        <v>12096</v>
      </c>
      <c r="AO8" s="36" t="s">
        <v>1856</v>
      </c>
      <c r="AQ8" s="96" t="s">
        <v>1857</v>
      </c>
      <c r="AR8" s="96" t="s">
        <v>1858</v>
      </c>
      <c r="AS8" s="96" t="s">
        <v>1859</v>
      </c>
    </row>
    <row r="9" spans="1:97" x14ac:dyDescent="0.25">
      <c r="C9" s="46" t="str">
        <f>VLOOKUP(O9,'mã đối tượng'!$C:$F,4,0)</f>
        <v>B</v>
      </c>
      <c r="D9" s="30" t="s">
        <v>950</v>
      </c>
      <c r="E9" s="30" t="s">
        <v>24</v>
      </c>
      <c r="F9" s="57">
        <v>45891</v>
      </c>
      <c r="G9" s="57">
        <v>45891</v>
      </c>
      <c r="H9" s="89">
        <v>9105824651</v>
      </c>
      <c r="I9" s="57">
        <v>45891</v>
      </c>
      <c r="J9" s="46" t="str">
        <f>VLOOKUP(M9,Sheet2!A:F,6,0)</f>
        <v>NKHT2508/04009</v>
      </c>
      <c r="K9" s="58"/>
      <c r="L9" s="42" t="s">
        <v>25</v>
      </c>
      <c r="M9" s="46" t="s">
        <v>2023</v>
      </c>
      <c r="N9" s="57">
        <v>45891</v>
      </c>
      <c r="O9" s="95" t="str">
        <f>VLOOKUP(H9,'Data (2)'!$O:$P,2,0)</f>
        <v>WIN-003</v>
      </c>
      <c r="S9" s="95" t="str">
        <f>VLOOKUP(H9,'Sheet1 (3)'!$N:$P,3,0)</f>
        <v>1649 WM VC+ PTO Phú Thọ</v>
      </c>
      <c r="V9" s="40" t="s">
        <v>8474</v>
      </c>
      <c r="Y9" s="88" t="s">
        <v>1532</v>
      </c>
      <c r="AB9" s="30" t="s">
        <v>1854</v>
      </c>
      <c r="AC9" s="30" t="s">
        <v>1855</v>
      </c>
      <c r="AE9" s="88">
        <v>1</v>
      </c>
      <c r="AG9" s="88">
        <v>49500</v>
      </c>
      <c r="AH9" s="45">
        <f t="shared" si="0"/>
        <v>49500</v>
      </c>
      <c r="AL9" s="35">
        <v>8</v>
      </c>
      <c r="AN9" s="33">
        <f t="shared" si="1"/>
        <v>3960</v>
      </c>
      <c r="AO9" s="36" t="s">
        <v>1856</v>
      </c>
      <c r="AQ9" s="96" t="s">
        <v>1857</v>
      </c>
      <c r="AR9" s="96" t="s">
        <v>1858</v>
      </c>
      <c r="AS9" s="96" t="s">
        <v>1859</v>
      </c>
    </row>
    <row r="10" spans="1:97" x14ac:dyDescent="0.25">
      <c r="C10" s="46" t="str">
        <f>VLOOKUP(O10,'mã đối tượng'!$C:$F,4,0)</f>
        <v>B</v>
      </c>
      <c r="D10" s="30" t="s">
        <v>950</v>
      </c>
      <c r="E10" s="30" t="s">
        <v>24</v>
      </c>
      <c r="F10" s="57">
        <v>45891</v>
      </c>
      <c r="G10" s="57">
        <v>45891</v>
      </c>
      <c r="H10" s="89">
        <v>9105824651</v>
      </c>
      <c r="I10" s="57">
        <v>45891</v>
      </c>
      <c r="J10" s="46" t="str">
        <f>VLOOKUP(M10,Sheet2!A:F,6,0)</f>
        <v>NKHT2508/04009</v>
      </c>
      <c r="K10" s="58"/>
      <c r="L10" s="42" t="s">
        <v>25</v>
      </c>
      <c r="M10" s="46" t="s">
        <v>2023</v>
      </c>
      <c r="N10" s="57">
        <v>45891</v>
      </c>
      <c r="O10" s="95" t="str">
        <f>VLOOKUP(H10,'Data (2)'!$O:$P,2,0)</f>
        <v>WIN-003</v>
      </c>
      <c r="S10" s="95" t="str">
        <f>VLOOKUP(H10,'Sheet1 (3)'!$N:$P,3,0)</f>
        <v>1649 WM VC+ PTO Phú Thọ</v>
      </c>
      <c r="V10" s="40" t="s">
        <v>8474</v>
      </c>
      <c r="Y10" s="88" t="s">
        <v>1533</v>
      </c>
      <c r="AB10" s="30" t="s">
        <v>1854</v>
      </c>
      <c r="AC10" s="30" t="s">
        <v>1855</v>
      </c>
      <c r="AE10" s="88">
        <v>3</v>
      </c>
      <c r="AG10" s="88">
        <v>111606</v>
      </c>
      <c r="AH10" s="45">
        <f t="shared" si="0"/>
        <v>334818</v>
      </c>
      <c r="AL10" s="35">
        <v>8</v>
      </c>
      <c r="AN10" s="33">
        <f t="shared" si="1"/>
        <v>26785.440000000002</v>
      </c>
      <c r="AO10" s="36" t="s">
        <v>1856</v>
      </c>
      <c r="AQ10" s="96" t="s">
        <v>1857</v>
      </c>
      <c r="AR10" s="96" t="s">
        <v>1858</v>
      </c>
      <c r="AS10" s="96" t="s">
        <v>1859</v>
      </c>
    </row>
    <row r="11" spans="1:97" x14ac:dyDescent="0.25">
      <c r="C11" s="46" t="str">
        <f>VLOOKUP(O11,'mã đối tượng'!$C:$F,4,0)</f>
        <v>B</v>
      </c>
      <c r="D11" s="30" t="s">
        <v>950</v>
      </c>
      <c r="E11" s="30" t="s">
        <v>24</v>
      </c>
      <c r="F11" s="57">
        <v>45891</v>
      </c>
      <c r="G11" s="57">
        <v>45891</v>
      </c>
      <c r="H11" s="89">
        <v>9105834659</v>
      </c>
      <c r="I11" s="57">
        <v>45891</v>
      </c>
      <c r="J11" s="46" t="str">
        <f>VLOOKUP(M11,Sheet2!A:F,6,0)</f>
        <v>NKHT2508/04010</v>
      </c>
      <c r="K11" s="58"/>
      <c r="L11" s="42" t="s">
        <v>25</v>
      </c>
      <c r="M11" s="46" t="s">
        <v>1892</v>
      </c>
      <c r="N11" s="57">
        <v>45891</v>
      </c>
      <c r="O11" s="95" t="str">
        <f>VLOOKUP(H11,'Data (2)'!$O:$P,2,0)</f>
        <v>WIN-002</v>
      </c>
      <c r="S11" s="95" t="str">
        <f>VLOOKUP(H11,'Sheet1 (3)'!$N:$P,3,0)</f>
        <v>1651 WM HNI Trương Định</v>
      </c>
      <c r="V11" s="40" t="s">
        <v>8475</v>
      </c>
      <c r="Y11" s="88" t="s">
        <v>1546</v>
      </c>
      <c r="AB11" s="30" t="s">
        <v>1854</v>
      </c>
      <c r="AC11" s="30" t="s">
        <v>1855</v>
      </c>
      <c r="AE11" s="88">
        <v>3</v>
      </c>
      <c r="AG11" s="88">
        <v>74250</v>
      </c>
      <c r="AH11" s="45">
        <f t="shared" si="0"/>
        <v>222750</v>
      </c>
      <c r="AL11" s="35">
        <v>8</v>
      </c>
      <c r="AN11" s="33">
        <f t="shared" si="1"/>
        <v>17820</v>
      </c>
      <c r="AO11" s="36" t="s">
        <v>1856</v>
      </c>
      <c r="AQ11" s="96" t="s">
        <v>1857</v>
      </c>
      <c r="AR11" s="96" t="s">
        <v>1858</v>
      </c>
      <c r="AS11" s="96" t="s">
        <v>1859</v>
      </c>
    </row>
    <row r="12" spans="1:97" x14ac:dyDescent="0.25">
      <c r="C12" s="46" t="str">
        <f>VLOOKUP(O12,'mã đối tượng'!$C:$F,4,0)</f>
        <v>B</v>
      </c>
      <c r="D12" s="30" t="s">
        <v>950</v>
      </c>
      <c r="E12" s="30" t="s">
        <v>24</v>
      </c>
      <c r="F12" s="57">
        <v>45891</v>
      </c>
      <c r="G12" s="57">
        <v>45891</v>
      </c>
      <c r="H12" s="89">
        <v>9105834679</v>
      </c>
      <c r="I12" s="57">
        <v>45891</v>
      </c>
      <c r="J12" s="46" t="str">
        <f>VLOOKUP(M12,Sheet2!A:F,6,0)</f>
        <v>NKHT2508/04012</v>
      </c>
      <c r="K12" s="58"/>
      <c r="L12" s="42" t="s">
        <v>25</v>
      </c>
      <c r="M12" s="46" t="s">
        <v>1907</v>
      </c>
      <c r="N12" s="57">
        <v>45891</v>
      </c>
      <c r="O12" s="95" t="str">
        <f>VLOOKUP(H12,'Data (2)'!$O:$P,2,0)</f>
        <v>WIN-002</v>
      </c>
      <c r="S12" s="95" t="str">
        <f>VLOOKUP(H12,'Sheet1 (3)'!$N:$P,3,0)</f>
        <v>1651 WM HNI Trương Định</v>
      </c>
      <c r="V12" s="40" t="s">
        <v>8475</v>
      </c>
      <c r="Y12" s="88" t="s">
        <v>1539</v>
      </c>
      <c r="AB12" s="30" t="s">
        <v>1854</v>
      </c>
      <c r="AC12" s="30" t="s">
        <v>1855</v>
      </c>
      <c r="AE12" s="88">
        <v>1</v>
      </c>
      <c r="AG12" s="88">
        <v>111058</v>
      </c>
      <c r="AH12" s="45">
        <f t="shared" si="0"/>
        <v>111058</v>
      </c>
      <c r="AL12" s="35">
        <v>8</v>
      </c>
      <c r="AN12" s="33">
        <f t="shared" si="1"/>
        <v>8884.64</v>
      </c>
      <c r="AO12" s="36" t="s">
        <v>1856</v>
      </c>
      <c r="AQ12" s="96" t="s">
        <v>1857</v>
      </c>
      <c r="AR12" s="96" t="s">
        <v>1858</v>
      </c>
      <c r="AS12" s="96" t="s">
        <v>1859</v>
      </c>
    </row>
    <row r="13" spans="1:97" x14ac:dyDescent="0.25">
      <c r="C13" s="46" t="str">
        <f>VLOOKUP(O13,'mã đối tượng'!$C:$F,4,0)</f>
        <v>B</v>
      </c>
      <c r="D13" s="30" t="s">
        <v>950</v>
      </c>
      <c r="E13" s="30" t="s">
        <v>24</v>
      </c>
      <c r="F13" s="57">
        <v>45891</v>
      </c>
      <c r="G13" s="57">
        <v>45891</v>
      </c>
      <c r="H13" s="89">
        <v>9105834679</v>
      </c>
      <c r="I13" s="57">
        <v>45891</v>
      </c>
      <c r="J13" s="46" t="str">
        <f>VLOOKUP(M13,Sheet2!A:F,6,0)</f>
        <v>NKHT2508/04012</v>
      </c>
      <c r="K13" s="58"/>
      <c r="L13" s="42" t="s">
        <v>25</v>
      </c>
      <c r="M13" s="46" t="s">
        <v>1907</v>
      </c>
      <c r="N13" s="57">
        <v>45891</v>
      </c>
      <c r="O13" s="95" t="str">
        <f>VLOOKUP(H13,'Data (2)'!$O:$P,2,0)</f>
        <v>WIN-002</v>
      </c>
      <c r="S13" s="95" t="str">
        <f>VLOOKUP(H13,'Sheet1 (3)'!$N:$P,3,0)</f>
        <v>1651 WM HNI Trương Định</v>
      </c>
      <c r="V13" s="40" t="s">
        <v>8475</v>
      </c>
      <c r="Y13" s="88" t="s">
        <v>1541</v>
      </c>
      <c r="AB13" s="30" t="s">
        <v>1854</v>
      </c>
      <c r="AC13" s="30" t="s">
        <v>1855</v>
      </c>
      <c r="AE13" s="88">
        <v>1</v>
      </c>
      <c r="AG13" s="88">
        <v>73431</v>
      </c>
      <c r="AH13" s="45">
        <f t="shared" si="0"/>
        <v>73431</v>
      </c>
      <c r="AL13" s="35">
        <v>8</v>
      </c>
      <c r="AN13" s="33">
        <f t="shared" si="1"/>
        <v>5874.4800000000005</v>
      </c>
      <c r="AO13" s="36" t="s">
        <v>1856</v>
      </c>
      <c r="AQ13" s="96" t="s">
        <v>1857</v>
      </c>
      <c r="AR13" s="96" t="s">
        <v>1858</v>
      </c>
      <c r="AS13" s="96" t="s">
        <v>1859</v>
      </c>
    </row>
    <row r="14" spans="1:97" x14ac:dyDescent="0.25">
      <c r="C14" s="46" t="str">
        <f>VLOOKUP(O14,'mã đối tượng'!$C:$F,4,0)</f>
        <v>B</v>
      </c>
      <c r="D14" s="30" t="s">
        <v>950</v>
      </c>
      <c r="E14" s="30" t="s">
        <v>24</v>
      </c>
      <c r="F14" s="57">
        <v>45891</v>
      </c>
      <c r="G14" s="57">
        <v>45891</v>
      </c>
      <c r="H14" s="89">
        <v>9105834841</v>
      </c>
      <c r="I14" s="57">
        <v>45891</v>
      </c>
      <c r="J14" s="46" t="str">
        <f>VLOOKUP(M14,Sheet2!A:F,6,0)</f>
        <v>NKHT2508/04014</v>
      </c>
      <c r="K14" s="58"/>
      <c r="L14" s="42" t="s">
        <v>25</v>
      </c>
      <c r="M14" s="46" t="s">
        <v>2236</v>
      </c>
      <c r="N14" s="57">
        <v>45891</v>
      </c>
      <c r="O14" s="95" t="str">
        <f>VLOOKUP(H14,'Data (2)'!$O:$P,2,0)</f>
        <v>WIN-058</v>
      </c>
      <c r="S14" s="95" t="str">
        <f>VLOOKUP(H14,'Sheet1 (3)'!$N:$P,3,0)</f>
        <v>2AR2 WM+ NAN Khối 7, TT Cầu Giát</v>
      </c>
      <c r="V14" s="40" t="s">
        <v>8476</v>
      </c>
      <c r="Y14" s="88" t="s">
        <v>1546</v>
      </c>
      <c r="AB14" s="30" t="s">
        <v>1854</v>
      </c>
      <c r="AC14" s="30" t="s">
        <v>1855</v>
      </c>
      <c r="AE14" s="88">
        <v>1</v>
      </c>
      <c r="AG14" s="88">
        <v>74250</v>
      </c>
      <c r="AH14" s="45">
        <f t="shared" si="0"/>
        <v>74250</v>
      </c>
      <c r="AL14" s="35">
        <v>8</v>
      </c>
      <c r="AN14" s="33">
        <f t="shared" si="1"/>
        <v>5940</v>
      </c>
      <c r="AO14" s="36" t="s">
        <v>1856</v>
      </c>
      <c r="AQ14" s="96" t="s">
        <v>1857</v>
      </c>
      <c r="AR14" s="96" t="s">
        <v>1858</v>
      </c>
      <c r="AS14" s="96" t="s">
        <v>1859</v>
      </c>
    </row>
    <row r="15" spans="1:97" x14ac:dyDescent="0.25">
      <c r="C15" s="46" t="str">
        <f>VLOOKUP(O15,'mã đối tượng'!$C:$F,4,0)</f>
        <v>B</v>
      </c>
      <c r="D15" s="30" t="s">
        <v>950</v>
      </c>
      <c r="E15" s="30" t="s">
        <v>24</v>
      </c>
      <c r="F15" s="57">
        <v>45891</v>
      </c>
      <c r="G15" s="57">
        <v>45891</v>
      </c>
      <c r="H15" s="89">
        <v>9105834841</v>
      </c>
      <c r="I15" s="57">
        <v>45891</v>
      </c>
      <c r="J15" s="46" t="str">
        <f>VLOOKUP(M15,Sheet2!A:F,6,0)</f>
        <v>NKHT2508/04014</v>
      </c>
      <c r="K15" s="58"/>
      <c r="L15" s="42" t="s">
        <v>25</v>
      </c>
      <c r="M15" s="46" t="s">
        <v>2236</v>
      </c>
      <c r="N15" s="57">
        <v>45891</v>
      </c>
      <c r="O15" s="95" t="str">
        <f>VLOOKUP(H15,'Data (2)'!$O:$P,2,0)</f>
        <v>WIN-058</v>
      </c>
      <c r="S15" s="95" t="str">
        <f>VLOOKUP(H15,'Sheet1 (3)'!$N:$P,3,0)</f>
        <v>2AR2 WM+ NAN Khối 7, TT Cầu Giát</v>
      </c>
      <c r="V15" s="40" t="s">
        <v>8476</v>
      </c>
      <c r="Y15" s="88" t="s">
        <v>1532</v>
      </c>
      <c r="AB15" s="30" t="s">
        <v>1854</v>
      </c>
      <c r="AC15" s="30" t="s">
        <v>1855</v>
      </c>
      <c r="AE15" s="88">
        <v>1</v>
      </c>
      <c r="AG15" s="88">
        <v>49500</v>
      </c>
      <c r="AH15" s="45">
        <f t="shared" si="0"/>
        <v>49500</v>
      </c>
      <c r="AL15" s="35">
        <v>8</v>
      </c>
      <c r="AN15" s="33">
        <f t="shared" si="1"/>
        <v>3960</v>
      </c>
      <c r="AO15" s="36" t="s">
        <v>1856</v>
      </c>
      <c r="AQ15" s="96" t="s">
        <v>1857</v>
      </c>
      <c r="AR15" s="96" t="s">
        <v>1858</v>
      </c>
      <c r="AS15" s="96" t="s">
        <v>1859</v>
      </c>
    </row>
    <row r="16" spans="1:97" x14ac:dyDescent="0.25">
      <c r="C16" s="46" t="str">
        <f>VLOOKUP(O16,'mã đối tượng'!$C:$F,4,0)</f>
        <v>B</v>
      </c>
      <c r="D16" s="30" t="s">
        <v>950</v>
      </c>
      <c r="E16" s="30" t="s">
        <v>24</v>
      </c>
      <c r="F16" s="57">
        <v>45891</v>
      </c>
      <c r="G16" s="57">
        <v>45891</v>
      </c>
      <c r="H16" s="89">
        <v>9105834842</v>
      </c>
      <c r="I16" s="57">
        <v>45891</v>
      </c>
      <c r="J16" s="46" t="str">
        <f>VLOOKUP(M16,Sheet2!A:F,6,0)</f>
        <v>NKHT2508/04015</v>
      </c>
      <c r="K16" s="58"/>
      <c r="L16" s="42" t="s">
        <v>25</v>
      </c>
      <c r="M16" s="46" t="s">
        <v>2429</v>
      </c>
      <c r="N16" s="57">
        <v>45891</v>
      </c>
      <c r="O16" s="95" t="str">
        <f>VLOOKUP(H16,'Data (2)'!$O:$P,2,0)</f>
        <v>WIN-020</v>
      </c>
      <c r="S16" s="95" t="str">
        <f>VLOOKUP(H16,'Sheet1 (3)'!$N:$P,3,0)</f>
        <v>6600 WM+ THA 12 Phạm Bành</v>
      </c>
      <c r="V16" s="40" t="s">
        <v>8477</v>
      </c>
      <c r="Y16" s="88" t="s">
        <v>1539</v>
      </c>
      <c r="AB16" s="30" t="s">
        <v>1854</v>
      </c>
      <c r="AC16" s="30" t="s">
        <v>1855</v>
      </c>
      <c r="AE16" s="88">
        <v>1</v>
      </c>
      <c r="AG16" s="88">
        <v>111058</v>
      </c>
      <c r="AH16" s="45">
        <f t="shared" si="0"/>
        <v>111058</v>
      </c>
      <c r="AL16" s="35">
        <v>8</v>
      </c>
      <c r="AN16" s="33">
        <f t="shared" si="1"/>
        <v>8884.64</v>
      </c>
      <c r="AO16" s="36" t="s">
        <v>1856</v>
      </c>
      <c r="AQ16" s="96" t="s">
        <v>1857</v>
      </c>
      <c r="AR16" s="96" t="s">
        <v>1858</v>
      </c>
      <c r="AS16" s="96" t="s">
        <v>1859</v>
      </c>
    </row>
    <row r="17" spans="3:45" x14ac:dyDescent="0.25">
      <c r="C17" s="46" t="str">
        <f>VLOOKUP(O17,'mã đối tượng'!$C:$F,4,0)</f>
        <v>B</v>
      </c>
      <c r="D17" s="30" t="s">
        <v>950</v>
      </c>
      <c r="E17" s="30" t="s">
        <v>24</v>
      </c>
      <c r="F17" s="57">
        <v>45891</v>
      </c>
      <c r="G17" s="57">
        <v>45891</v>
      </c>
      <c r="H17" s="89">
        <v>9105834920</v>
      </c>
      <c r="I17" s="57">
        <v>45891</v>
      </c>
      <c r="J17" s="46" t="str">
        <f>VLOOKUP(M17,Sheet2!A:F,6,0)</f>
        <v>NKHT2508/04016</v>
      </c>
      <c r="K17" s="58"/>
      <c r="L17" s="42" t="s">
        <v>25</v>
      </c>
      <c r="M17" s="46" t="s">
        <v>2003</v>
      </c>
      <c r="N17" s="57">
        <v>45891</v>
      </c>
      <c r="O17" s="95" t="str">
        <f>VLOOKUP(H17,'Data (2)'!$O:$P,2,0)</f>
        <v>WIN-007</v>
      </c>
      <c r="S17" s="95" t="str">
        <f>VLOOKUP(H17,'Sheet1 (3)'!$N:$P,3,0)</f>
        <v>2AEP WM+ QNH Cửa Tràng, Tiền An</v>
      </c>
      <c r="V17" s="40" t="s">
        <v>8478</v>
      </c>
      <c r="Y17" s="88" t="s">
        <v>1537</v>
      </c>
      <c r="AB17" s="30" t="s">
        <v>1854</v>
      </c>
      <c r="AC17" s="30" t="s">
        <v>1855</v>
      </c>
      <c r="AE17" s="88">
        <v>4</v>
      </c>
      <c r="AG17" s="88">
        <v>46000</v>
      </c>
      <c r="AH17" s="45">
        <f t="shared" si="0"/>
        <v>184000</v>
      </c>
      <c r="AL17" s="35">
        <v>8</v>
      </c>
      <c r="AN17" s="33">
        <f t="shared" si="1"/>
        <v>14720</v>
      </c>
      <c r="AO17" s="36" t="s">
        <v>1856</v>
      </c>
      <c r="AQ17" s="96" t="s">
        <v>1857</v>
      </c>
      <c r="AR17" s="96" t="s">
        <v>1858</v>
      </c>
      <c r="AS17" s="96" t="s">
        <v>1859</v>
      </c>
    </row>
    <row r="18" spans="3:45" x14ac:dyDescent="0.25">
      <c r="C18" s="46" t="str">
        <f>VLOOKUP(O18,'mã đối tượng'!$C:$F,4,0)</f>
        <v>B</v>
      </c>
      <c r="D18" s="30" t="s">
        <v>950</v>
      </c>
      <c r="E18" s="30" t="s">
        <v>24</v>
      </c>
      <c r="F18" s="57">
        <v>45891</v>
      </c>
      <c r="G18" s="57">
        <v>45891</v>
      </c>
      <c r="H18" s="89">
        <v>9105834914</v>
      </c>
      <c r="I18" s="57">
        <v>45891</v>
      </c>
      <c r="J18" s="46" t="str">
        <f>VLOOKUP(M18,Sheet2!A:F,6,0)</f>
        <v>NKHT2508/04017</v>
      </c>
      <c r="K18" s="58"/>
      <c r="L18" s="42" t="s">
        <v>25</v>
      </c>
      <c r="M18" s="46" t="s">
        <v>2445</v>
      </c>
      <c r="N18" s="57">
        <v>45891</v>
      </c>
      <c r="O18" s="95" t="str">
        <f>VLOOKUP(H18,'Data (2)'!$O:$P,2,0)</f>
        <v>WIN-044</v>
      </c>
      <c r="S18" s="95" t="str">
        <f>VLOOKUP(H18,'Sheet1 (3)'!$N:$P,3,0)</f>
        <v>2AX0 WM+ TBH Đồng Hòa, Thái Thụy</v>
      </c>
      <c r="V18" s="40" t="s">
        <v>8479</v>
      </c>
      <c r="Y18" s="88" t="s">
        <v>1538</v>
      </c>
      <c r="AB18" s="30" t="s">
        <v>1854</v>
      </c>
      <c r="AC18" s="30" t="s">
        <v>1855</v>
      </c>
      <c r="AE18" s="88">
        <v>2</v>
      </c>
      <c r="AG18" s="88">
        <v>50182</v>
      </c>
      <c r="AH18" s="45">
        <f t="shared" si="0"/>
        <v>100364</v>
      </c>
      <c r="AL18" s="35">
        <v>8</v>
      </c>
      <c r="AN18" s="33">
        <f t="shared" si="1"/>
        <v>8029.12</v>
      </c>
      <c r="AO18" s="36" t="s">
        <v>1856</v>
      </c>
      <c r="AQ18" s="96" t="s">
        <v>1857</v>
      </c>
      <c r="AR18" s="96" t="s">
        <v>1858</v>
      </c>
      <c r="AS18" s="96" t="s">
        <v>1859</v>
      </c>
    </row>
    <row r="19" spans="3:45" x14ac:dyDescent="0.25">
      <c r="C19" s="46" t="str">
        <f>VLOOKUP(O19,'mã đối tượng'!$C:$F,4,0)</f>
        <v>B</v>
      </c>
      <c r="D19" s="30" t="s">
        <v>950</v>
      </c>
      <c r="E19" s="30" t="s">
        <v>24</v>
      </c>
      <c r="F19" s="57">
        <v>45891</v>
      </c>
      <c r="G19" s="57">
        <v>45891</v>
      </c>
      <c r="H19" s="89">
        <v>9105834968</v>
      </c>
      <c r="I19" s="57">
        <v>45891</v>
      </c>
      <c r="J19" s="46" t="str">
        <f>VLOOKUP(M19,Sheet2!A:F,6,0)</f>
        <v>NKHT2508/04019</v>
      </c>
      <c r="K19" s="58"/>
      <c r="L19" s="42" t="s">
        <v>25</v>
      </c>
      <c r="M19" s="46" t="s">
        <v>2449</v>
      </c>
      <c r="N19" s="57">
        <v>45891</v>
      </c>
      <c r="O19" s="95" t="str">
        <f>VLOOKUP(H19,'Data (2)'!$O:$P,2,0)</f>
        <v>WIN-044</v>
      </c>
      <c r="S19" s="95" t="str">
        <f>VLOOKUP(H19,'Sheet1 (3)'!$N:$P,3,0)</f>
        <v>5844 WM+ TBH 138 Hùng Thắng</v>
      </c>
      <c r="V19" s="40" t="s">
        <v>8480</v>
      </c>
      <c r="Y19" s="88" t="s">
        <v>1538</v>
      </c>
      <c r="AB19" s="30" t="s">
        <v>1854</v>
      </c>
      <c r="AC19" s="30" t="s">
        <v>1855</v>
      </c>
      <c r="AE19" s="88">
        <v>1</v>
      </c>
      <c r="AG19" s="88">
        <v>50182</v>
      </c>
      <c r="AH19" s="45">
        <f t="shared" si="0"/>
        <v>50182</v>
      </c>
      <c r="AL19" s="35">
        <v>8</v>
      </c>
      <c r="AN19" s="33">
        <f t="shared" si="1"/>
        <v>4014.56</v>
      </c>
      <c r="AO19" s="36" t="s">
        <v>1856</v>
      </c>
      <c r="AQ19" s="96" t="s">
        <v>1857</v>
      </c>
      <c r="AR19" s="96" t="s">
        <v>1858</v>
      </c>
      <c r="AS19" s="96" t="s">
        <v>1859</v>
      </c>
    </row>
    <row r="20" spans="3:45" x14ac:dyDescent="0.25">
      <c r="C20" s="46" t="str">
        <f>VLOOKUP(O20,'mã đối tượng'!$C:$F,4,0)</f>
        <v>B</v>
      </c>
      <c r="D20" s="30" t="s">
        <v>950</v>
      </c>
      <c r="E20" s="30" t="s">
        <v>24</v>
      </c>
      <c r="F20" s="57">
        <v>45891</v>
      </c>
      <c r="G20" s="57">
        <v>45891</v>
      </c>
      <c r="H20" s="89">
        <v>9105834968</v>
      </c>
      <c r="I20" s="57">
        <v>45891</v>
      </c>
      <c r="J20" s="46" t="str">
        <f>VLOOKUP(M20,Sheet2!A:F,6,0)</f>
        <v>NKHT2508/04019</v>
      </c>
      <c r="K20" s="58"/>
      <c r="L20" s="42" t="s">
        <v>25</v>
      </c>
      <c r="M20" s="46" t="s">
        <v>2449</v>
      </c>
      <c r="N20" s="57">
        <v>45891</v>
      </c>
      <c r="O20" s="95" t="str">
        <f>VLOOKUP(H20,'Data (2)'!$O:$P,2,0)</f>
        <v>WIN-044</v>
      </c>
      <c r="S20" s="95" t="str">
        <f>VLOOKUP(H20,'Sheet1 (3)'!$N:$P,3,0)</f>
        <v>5844 WM+ TBH 138 Hùng Thắng</v>
      </c>
      <c r="V20" s="40" t="s">
        <v>8480</v>
      </c>
      <c r="Y20" s="88" t="s">
        <v>1537</v>
      </c>
      <c r="AB20" s="30" t="s">
        <v>1854</v>
      </c>
      <c r="AC20" s="30" t="s">
        <v>1855</v>
      </c>
      <c r="AE20" s="88">
        <v>10</v>
      </c>
      <c r="AG20" s="88">
        <v>46000</v>
      </c>
      <c r="AH20" s="45">
        <f t="shared" si="0"/>
        <v>460000</v>
      </c>
      <c r="AL20" s="35">
        <v>8</v>
      </c>
      <c r="AN20" s="33">
        <f t="shared" si="1"/>
        <v>36800</v>
      </c>
      <c r="AO20" s="36" t="s">
        <v>1856</v>
      </c>
      <c r="AQ20" s="96" t="s">
        <v>1857</v>
      </c>
      <c r="AR20" s="96" t="s">
        <v>1858</v>
      </c>
      <c r="AS20" s="96" t="s">
        <v>1859</v>
      </c>
    </row>
    <row r="21" spans="3:45" x14ac:dyDescent="0.25">
      <c r="C21" s="46" t="str">
        <f>VLOOKUP(O21,'mã đối tượng'!$C:$F,4,0)</f>
        <v>B</v>
      </c>
      <c r="D21" s="30" t="s">
        <v>950</v>
      </c>
      <c r="E21" s="30" t="s">
        <v>24</v>
      </c>
      <c r="F21" s="57">
        <v>45891</v>
      </c>
      <c r="G21" s="57">
        <v>45891</v>
      </c>
      <c r="H21" s="89">
        <v>9105834988</v>
      </c>
      <c r="I21" s="57">
        <v>45891</v>
      </c>
      <c r="J21" s="46" t="str">
        <f>VLOOKUP(M21,Sheet2!A:F,6,0)</f>
        <v>NKHT2508/04020</v>
      </c>
      <c r="K21" s="58"/>
      <c r="L21" s="42" t="s">
        <v>25</v>
      </c>
      <c r="M21" s="46" t="s">
        <v>2245</v>
      </c>
      <c r="N21" s="57">
        <v>45891</v>
      </c>
      <c r="O21" s="95" t="str">
        <f>VLOOKUP(H21,'Data (2)'!$O:$P,2,0)</f>
        <v>WIN-025</v>
      </c>
      <c r="S21" s="95" t="str">
        <f>VLOOKUP(H21,'Sheet1 (3)'!$N:$P,3,0)</f>
        <v>5108 WM+ HPG Thôn Giữa, X. Quảng Thanh</v>
      </c>
      <c r="V21" s="40" t="s">
        <v>8481</v>
      </c>
      <c r="Y21" s="88" t="s">
        <v>1529</v>
      </c>
      <c r="AB21" s="30" t="s">
        <v>1854</v>
      </c>
      <c r="AC21" s="30" t="s">
        <v>1855</v>
      </c>
      <c r="AE21" s="88">
        <v>6</v>
      </c>
      <c r="AG21" s="88">
        <v>55595</v>
      </c>
      <c r="AH21" s="45">
        <f t="shared" si="0"/>
        <v>333570</v>
      </c>
      <c r="AL21" s="35">
        <v>8</v>
      </c>
      <c r="AN21" s="33">
        <f t="shared" si="1"/>
        <v>26685.600000000002</v>
      </c>
      <c r="AO21" s="36" t="s">
        <v>1856</v>
      </c>
      <c r="AQ21" s="96" t="s">
        <v>1857</v>
      </c>
      <c r="AR21" s="96" t="s">
        <v>1858</v>
      </c>
      <c r="AS21" s="96" t="s">
        <v>1859</v>
      </c>
    </row>
    <row r="22" spans="3:45" x14ac:dyDescent="0.25">
      <c r="C22" s="46" t="str">
        <f>VLOOKUP(O22,'mã đối tượng'!$C:$F,4,0)</f>
        <v>B</v>
      </c>
      <c r="D22" s="30" t="s">
        <v>950</v>
      </c>
      <c r="E22" s="30" t="s">
        <v>24</v>
      </c>
      <c r="F22" s="57">
        <v>45891</v>
      </c>
      <c r="G22" s="57">
        <v>45891</v>
      </c>
      <c r="H22" s="89">
        <v>9105834992</v>
      </c>
      <c r="I22" s="57">
        <v>45891</v>
      </c>
      <c r="J22" s="46" t="str">
        <f>VLOOKUP(M22,Sheet2!A:F,6,0)</f>
        <v>NKHT2508/04021</v>
      </c>
      <c r="K22" s="58"/>
      <c r="L22" s="42" t="s">
        <v>25</v>
      </c>
      <c r="M22" s="46" t="s">
        <v>2392</v>
      </c>
      <c r="N22" s="57">
        <v>45891</v>
      </c>
      <c r="O22" s="95" t="str">
        <f>VLOOKUP(H22,'Data (2)'!$O:$P,2,0)</f>
        <v>WIN-002</v>
      </c>
      <c r="S22" s="95" t="str">
        <f>VLOOKUP(H22,'Sheet1 (3)'!$N:$P,3,0)</f>
        <v>3754 WM+ HNI Đội 7, Thôn Bầu</v>
      </c>
      <c r="V22" s="40" t="s">
        <v>8482</v>
      </c>
      <c r="Y22" s="88" t="s">
        <v>1539</v>
      </c>
      <c r="AB22" s="30" t="s">
        <v>1854</v>
      </c>
      <c r="AC22" s="30" t="s">
        <v>1855</v>
      </c>
      <c r="AE22" s="88">
        <v>2</v>
      </c>
      <c r="AG22" s="88">
        <v>111058</v>
      </c>
      <c r="AH22" s="45">
        <f t="shared" si="0"/>
        <v>222116</v>
      </c>
      <c r="AL22" s="35">
        <v>8</v>
      </c>
      <c r="AN22" s="33">
        <f t="shared" si="1"/>
        <v>17769.28</v>
      </c>
      <c r="AO22" s="36" t="s">
        <v>1856</v>
      </c>
      <c r="AQ22" s="96" t="s">
        <v>1857</v>
      </c>
      <c r="AR22" s="96" t="s">
        <v>1858</v>
      </c>
      <c r="AS22" s="96" t="s">
        <v>1859</v>
      </c>
    </row>
    <row r="23" spans="3:45" x14ac:dyDescent="0.25">
      <c r="C23" s="46" t="str">
        <f>VLOOKUP(O23,'mã đối tượng'!$C:$F,4,0)</f>
        <v>B</v>
      </c>
      <c r="D23" s="30" t="s">
        <v>950</v>
      </c>
      <c r="E23" s="30" t="s">
        <v>24</v>
      </c>
      <c r="F23" s="57">
        <v>45891</v>
      </c>
      <c r="G23" s="57">
        <v>45891</v>
      </c>
      <c r="H23" s="89">
        <v>9105835045</v>
      </c>
      <c r="I23" s="57">
        <v>45891</v>
      </c>
      <c r="J23" s="46" t="str">
        <f>VLOOKUP(M23,Sheet2!A:F,6,0)</f>
        <v>NKHT2508/04023</v>
      </c>
      <c r="K23" s="58"/>
      <c r="L23" s="42" t="s">
        <v>25</v>
      </c>
      <c r="M23" s="46" t="s">
        <v>2260</v>
      </c>
      <c r="N23" s="57">
        <v>45891</v>
      </c>
      <c r="O23" s="95" t="str">
        <f>VLOOKUP(H23,'Data (2)'!$O:$P,2,0)</f>
        <v>WIN-025</v>
      </c>
      <c r="S23" s="95" t="str">
        <f>VLOOKUP(H23,'Sheet1 (3)'!$N:$P,3,0)</f>
        <v>2859 WM+ HPG 231B Trần Nguyên Hãn</v>
      </c>
      <c r="V23" s="40" t="s">
        <v>8483</v>
      </c>
      <c r="Y23" s="88" t="s">
        <v>1529</v>
      </c>
      <c r="AB23" s="30" t="s">
        <v>1854</v>
      </c>
      <c r="AC23" s="30" t="s">
        <v>1855</v>
      </c>
      <c r="AE23" s="88">
        <v>1</v>
      </c>
      <c r="AG23" s="88">
        <v>55595</v>
      </c>
      <c r="AH23" s="45">
        <f t="shared" si="0"/>
        <v>55595</v>
      </c>
      <c r="AL23" s="35">
        <v>8</v>
      </c>
      <c r="AN23" s="33">
        <f t="shared" si="1"/>
        <v>4447.6000000000004</v>
      </c>
      <c r="AO23" s="36" t="s">
        <v>1856</v>
      </c>
      <c r="AQ23" s="96" t="s">
        <v>1857</v>
      </c>
      <c r="AR23" s="96" t="s">
        <v>1858</v>
      </c>
      <c r="AS23" s="96" t="s">
        <v>1859</v>
      </c>
    </row>
    <row r="24" spans="3:45" x14ac:dyDescent="0.25">
      <c r="C24" s="46" t="str">
        <f>VLOOKUP(O24,'mã đối tượng'!$C:$F,4,0)</f>
        <v>B</v>
      </c>
      <c r="D24" s="30" t="s">
        <v>950</v>
      </c>
      <c r="E24" s="30" t="s">
        <v>24</v>
      </c>
      <c r="F24" s="57">
        <v>45891</v>
      </c>
      <c r="G24" s="57">
        <v>45891</v>
      </c>
      <c r="H24" s="89">
        <v>9105835045</v>
      </c>
      <c r="I24" s="57">
        <v>45891</v>
      </c>
      <c r="J24" s="46" t="str">
        <f>VLOOKUP(M24,Sheet2!A:F,6,0)</f>
        <v>NKHT2508/04023</v>
      </c>
      <c r="K24" s="58"/>
      <c r="L24" s="42" t="s">
        <v>25</v>
      </c>
      <c r="M24" s="46" t="s">
        <v>2260</v>
      </c>
      <c r="N24" s="57">
        <v>45891</v>
      </c>
      <c r="O24" s="95" t="str">
        <f>VLOOKUP(H24,'Data (2)'!$O:$P,2,0)</f>
        <v>WIN-025</v>
      </c>
      <c r="S24" s="95" t="str">
        <f>VLOOKUP(H24,'Sheet1 (3)'!$N:$P,3,0)</f>
        <v>2859 WM+ HPG 231B Trần Nguyên Hãn</v>
      </c>
      <c r="V24" s="40" t="s">
        <v>8483</v>
      </c>
      <c r="Y24" s="88" t="s">
        <v>1538</v>
      </c>
      <c r="AB24" s="30" t="s">
        <v>1854</v>
      </c>
      <c r="AC24" s="30" t="s">
        <v>1855</v>
      </c>
      <c r="AE24" s="88">
        <v>1</v>
      </c>
      <c r="AG24" s="88">
        <v>50182</v>
      </c>
      <c r="AH24" s="45">
        <f t="shared" si="0"/>
        <v>50182</v>
      </c>
      <c r="AL24" s="35">
        <v>8</v>
      </c>
      <c r="AN24" s="33">
        <f t="shared" si="1"/>
        <v>4014.56</v>
      </c>
      <c r="AO24" s="36" t="s">
        <v>1856</v>
      </c>
      <c r="AQ24" s="96" t="s">
        <v>1857</v>
      </c>
      <c r="AR24" s="96" t="s">
        <v>1858</v>
      </c>
      <c r="AS24" s="96" t="s">
        <v>1859</v>
      </c>
    </row>
    <row r="25" spans="3:45" x14ac:dyDescent="0.25">
      <c r="C25" s="46" t="str">
        <f>VLOOKUP(O25,'mã đối tượng'!$C:$F,4,0)</f>
        <v>B</v>
      </c>
      <c r="D25" s="30" t="s">
        <v>950</v>
      </c>
      <c r="E25" s="30" t="s">
        <v>24</v>
      </c>
      <c r="F25" s="57">
        <v>45891</v>
      </c>
      <c r="G25" s="57">
        <v>45891</v>
      </c>
      <c r="H25" s="89">
        <v>9105835082</v>
      </c>
      <c r="I25" s="57">
        <v>45891</v>
      </c>
      <c r="J25" s="46" t="str">
        <f>VLOOKUP(M25,Sheet2!A:F,6,0)</f>
        <v>NKHT2508/04025</v>
      </c>
      <c r="K25" s="58"/>
      <c r="L25" s="42" t="s">
        <v>25</v>
      </c>
      <c r="M25" s="46" t="s">
        <v>2284</v>
      </c>
      <c r="N25" s="57">
        <v>45891</v>
      </c>
      <c r="O25" s="95" t="str">
        <f>VLOOKUP(H25,'Data (2)'!$O:$P,2,0)</f>
        <v>WIN-058</v>
      </c>
      <c r="S25" s="95" t="str">
        <f>VLOOKUP(H25,'Sheet1 (3)'!$N:$P,3,0)</f>
        <v>2AG0 WM+ NAN Khối 4, TT Yên Thành</v>
      </c>
      <c r="V25" s="40" t="s">
        <v>8484</v>
      </c>
      <c r="Y25" s="88" t="s">
        <v>1538</v>
      </c>
      <c r="AB25" s="30" t="s">
        <v>1854</v>
      </c>
      <c r="AC25" s="30" t="s">
        <v>1855</v>
      </c>
      <c r="AE25" s="88">
        <v>1</v>
      </c>
      <c r="AG25" s="88">
        <v>50182</v>
      </c>
      <c r="AH25" s="45">
        <f t="shared" si="0"/>
        <v>50182</v>
      </c>
      <c r="AL25" s="35">
        <v>8</v>
      </c>
      <c r="AN25" s="33">
        <f t="shared" si="1"/>
        <v>4014.56</v>
      </c>
      <c r="AO25" s="36" t="s">
        <v>1856</v>
      </c>
      <c r="AQ25" s="96" t="s">
        <v>1857</v>
      </c>
      <c r="AR25" s="96" t="s">
        <v>1858</v>
      </c>
      <c r="AS25" s="96" t="s">
        <v>1859</v>
      </c>
    </row>
    <row r="26" spans="3:45" x14ac:dyDescent="0.25">
      <c r="C26" s="46" t="str">
        <f>VLOOKUP(O26,'mã đối tượng'!$C:$F,4,0)</f>
        <v>B</v>
      </c>
      <c r="D26" s="30" t="s">
        <v>950</v>
      </c>
      <c r="E26" s="30" t="s">
        <v>24</v>
      </c>
      <c r="F26" s="57">
        <v>45891</v>
      </c>
      <c r="G26" s="57">
        <v>45891</v>
      </c>
      <c r="H26" s="89">
        <v>9105835082</v>
      </c>
      <c r="I26" s="57">
        <v>45891</v>
      </c>
      <c r="J26" s="46" t="str">
        <f>VLOOKUP(M26,Sheet2!A:F,6,0)</f>
        <v>NKHT2508/04025</v>
      </c>
      <c r="K26" s="58"/>
      <c r="L26" s="42" t="s">
        <v>25</v>
      </c>
      <c r="M26" s="46" t="s">
        <v>2284</v>
      </c>
      <c r="N26" s="57">
        <v>45891</v>
      </c>
      <c r="O26" s="95" t="str">
        <f>VLOOKUP(H26,'Data (2)'!$O:$P,2,0)</f>
        <v>WIN-058</v>
      </c>
      <c r="S26" s="95" t="str">
        <f>VLOOKUP(H26,'Sheet1 (3)'!$N:$P,3,0)</f>
        <v>2AG0 WM+ NAN Khối 4, TT Yên Thành</v>
      </c>
      <c r="V26" s="40" t="s">
        <v>8484</v>
      </c>
      <c r="Y26" s="88" t="s">
        <v>1537</v>
      </c>
      <c r="AB26" s="30" t="s">
        <v>1854</v>
      </c>
      <c r="AC26" s="30" t="s">
        <v>1855</v>
      </c>
      <c r="AE26" s="88">
        <v>2</v>
      </c>
      <c r="AG26" s="88">
        <v>46000</v>
      </c>
      <c r="AH26" s="45">
        <f t="shared" si="0"/>
        <v>92000</v>
      </c>
      <c r="AL26" s="35">
        <v>8</v>
      </c>
      <c r="AN26" s="33">
        <f t="shared" si="1"/>
        <v>7360</v>
      </c>
      <c r="AO26" s="36" t="s">
        <v>1856</v>
      </c>
      <c r="AQ26" s="96" t="s">
        <v>1857</v>
      </c>
      <c r="AR26" s="96" t="s">
        <v>1858</v>
      </c>
      <c r="AS26" s="96" t="s">
        <v>1859</v>
      </c>
    </row>
    <row r="27" spans="3:45" x14ac:dyDescent="0.25">
      <c r="C27" s="46" t="str">
        <f>VLOOKUP(O27,'mã đối tượng'!$C:$F,4,0)</f>
        <v>N</v>
      </c>
      <c r="D27" s="30" t="s">
        <v>950</v>
      </c>
      <c r="E27" s="30" t="s">
        <v>24</v>
      </c>
      <c r="F27" s="57">
        <v>45891</v>
      </c>
      <c r="G27" s="57">
        <v>45891</v>
      </c>
      <c r="H27" s="89">
        <v>9105835161</v>
      </c>
      <c r="I27" s="57">
        <v>45891</v>
      </c>
      <c r="J27" s="46" t="str">
        <f>VLOOKUP(M27,Sheet2!A:F,6,0)</f>
        <v>NKHT2508/04026</v>
      </c>
      <c r="K27" s="58"/>
      <c r="L27" s="42" t="s">
        <v>25</v>
      </c>
      <c r="M27" s="46" t="s">
        <v>1998</v>
      </c>
      <c r="N27" s="57">
        <v>45891</v>
      </c>
      <c r="O27" s="95" t="str">
        <f>VLOOKUP(H27,'Data (2)'!$O:$P,2,0)</f>
        <v>WIN-016</v>
      </c>
      <c r="S27" s="95" t="str">
        <f>VLOOKUP(H27,'Sheet1 (3)'!$N:$P,3,0)</f>
        <v>2AEX WM+ CTO 110 Nguyễn Việt Hồng</v>
      </c>
      <c r="V27" s="40" t="s">
        <v>8485</v>
      </c>
      <c r="Y27" s="88" t="s">
        <v>1533</v>
      </c>
      <c r="AB27" s="30" t="s">
        <v>1854</v>
      </c>
      <c r="AC27" s="30" t="s">
        <v>1855</v>
      </c>
      <c r="AE27" s="88">
        <v>3</v>
      </c>
      <c r="AG27" s="88">
        <v>111606</v>
      </c>
      <c r="AH27" s="45">
        <f t="shared" si="0"/>
        <v>334818</v>
      </c>
      <c r="AL27" s="35">
        <v>8</v>
      </c>
      <c r="AN27" s="33">
        <f t="shared" si="1"/>
        <v>26785.440000000002</v>
      </c>
      <c r="AO27" s="36" t="s">
        <v>1856</v>
      </c>
      <c r="AQ27" s="96" t="s">
        <v>1857</v>
      </c>
      <c r="AR27" s="96" t="s">
        <v>1858</v>
      </c>
      <c r="AS27" s="96" t="s">
        <v>1859</v>
      </c>
    </row>
    <row r="28" spans="3:45" x14ac:dyDescent="0.25">
      <c r="C28" s="46" t="str">
        <f>VLOOKUP(O28,'mã đối tượng'!$C:$F,4,0)</f>
        <v>B</v>
      </c>
      <c r="D28" s="30" t="s">
        <v>950</v>
      </c>
      <c r="E28" s="30" t="s">
        <v>24</v>
      </c>
      <c r="F28" s="57">
        <v>45891</v>
      </c>
      <c r="G28" s="57">
        <v>45891</v>
      </c>
      <c r="H28" s="89">
        <v>9105835223</v>
      </c>
      <c r="I28" s="57">
        <v>45891</v>
      </c>
      <c r="J28" s="46" t="str">
        <f>VLOOKUP(M28,Sheet2!A:F,6,0)</f>
        <v>NKHT2508/04030</v>
      </c>
      <c r="K28" s="58"/>
      <c r="L28" s="42" t="s">
        <v>25</v>
      </c>
      <c r="M28" s="46" t="s">
        <v>2296</v>
      </c>
      <c r="N28" s="57">
        <v>45891</v>
      </c>
      <c r="O28" s="95" t="str">
        <f>VLOOKUP(H28,'Data (2)'!$O:$P,2,0)</f>
        <v>WIN-002</v>
      </c>
      <c r="S28" s="95" t="str">
        <f>VLOOKUP(H28,'Sheet1 (3)'!$N:$P,3,0)</f>
        <v>6485 WM+ HNI 95 Giang Cao</v>
      </c>
      <c r="V28" s="40" t="s">
        <v>8486</v>
      </c>
      <c r="Y28" s="88" t="s">
        <v>1539</v>
      </c>
      <c r="AB28" s="30" t="s">
        <v>1854</v>
      </c>
      <c r="AC28" s="30" t="s">
        <v>1855</v>
      </c>
      <c r="AE28" s="88">
        <v>1</v>
      </c>
      <c r="AG28" s="88">
        <v>111058</v>
      </c>
      <c r="AH28" s="45">
        <f t="shared" si="0"/>
        <v>111058</v>
      </c>
      <c r="AL28" s="35">
        <v>8</v>
      </c>
      <c r="AN28" s="33">
        <f t="shared" si="1"/>
        <v>8884.64</v>
      </c>
      <c r="AO28" s="36" t="s">
        <v>1856</v>
      </c>
      <c r="AQ28" s="96" t="s">
        <v>1857</v>
      </c>
      <c r="AR28" s="96" t="s">
        <v>1858</v>
      </c>
      <c r="AS28" s="96" t="s">
        <v>1859</v>
      </c>
    </row>
    <row r="29" spans="3:45" x14ac:dyDescent="0.25">
      <c r="C29" s="46" t="str">
        <f>VLOOKUP(O29,'mã đối tượng'!$C:$F,4,0)</f>
        <v>B</v>
      </c>
      <c r="D29" s="30" t="s">
        <v>950</v>
      </c>
      <c r="E29" s="30" t="s">
        <v>24</v>
      </c>
      <c r="F29" s="57">
        <v>45891</v>
      </c>
      <c r="G29" s="57">
        <v>45891</v>
      </c>
      <c r="H29" s="89">
        <v>9105835223</v>
      </c>
      <c r="I29" s="57">
        <v>45891</v>
      </c>
      <c r="J29" s="46" t="str">
        <f>VLOOKUP(M29,Sheet2!A:F,6,0)</f>
        <v>NKHT2508/04030</v>
      </c>
      <c r="K29" s="58"/>
      <c r="L29" s="42" t="s">
        <v>25</v>
      </c>
      <c r="M29" s="46" t="s">
        <v>2296</v>
      </c>
      <c r="N29" s="57">
        <v>45891</v>
      </c>
      <c r="O29" s="95" t="str">
        <f>VLOOKUP(H29,'Data (2)'!$O:$P,2,0)</f>
        <v>WIN-002</v>
      </c>
      <c r="S29" s="95" t="str">
        <f>VLOOKUP(H29,'Sheet1 (3)'!$N:$P,3,0)</f>
        <v>6485 WM+ HNI 95 Giang Cao</v>
      </c>
      <c r="V29" s="40" t="s">
        <v>8486</v>
      </c>
      <c r="Y29" s="88" t="s">
        <v>1529</v>
      </c>
      <c r="AB29" s="30" t="s">
        <v>1854</v>
      </c>
      <c r="AC29" s="30" t="s">
        <v>1855</v>
      </c>
      <c r="AE29" s="88">
        <v>1</v>
      </c>
      <c r="AG29" s="88">
        <v>55595</v>
      </c>
      <c r="AH29" s="45">
        <f t="shared" si="0"/>
        <v>55595</v>
      </c>
      <c r="AL29" s="35">
        <v>8</v>
      </c>
      <c r="AN29" s="33">
        <f t="shared" si="1"/>
        <v>4447.6000000000004</v>
      </c>
      <c r="AO29" s="36" t="s">
        <v>1856</v>
      </c>
      <c r="AQ29" s="96" t="s">
        <v>1857</v>
      </c>
      <c r="AR29" s="96" t="s">
        <v>1858</v>
      </c>
      <c r="AS29" s="96" t="s">
        <v>1859</v>
      </c>
    </row>
    <row r="30" spans="3:45" x14ac:dyDescent="0.25">
      <c r="C30" s="46" t="str">
        <f>VLOOKUP(O30,'mã đối tượng'!$C:$F,4,0)</f>
        <v>B</v>
      </c>
      <c r="D30" s="30" t="s">
        <v>950</v>
      </c>
      <c r="E30" s="30" t="s">
        <v>24</v>
      </c>
      <c r="F30" s="57">
        <v>45891</v>
      </c>
      <c r="G30" s="57">
        <v>45891</v>
      </c>
      <c r="H30" s="89">
        <v>9105835223</v>
      </c>
      <c r="I30" s="57">
        <v>45891</v>
      </c>
      <c r="J30" s="46" t="str">
        <f>VLOOKUP(M30,Sheet2!A:F,6,0)</f>
        <v>NKHT2508/04030</v>
      </c>
      <c r="K30" s="58"/>
      <c r="L30" s="42" t="s">
        <v>25</v>
      </c>
      <c r="M30" s="46" t="s">
        <v>2296</v>
      </c>
      <c r="N30" s="57">
        <v>45891</v>
      </c>
      <c r="O30" s="95" t="str">
        <f>VLOOKUP(H30,'Data (2)'!$O:$P,2,0)</f>
        <v>WIN-002</v>
      </c>
      <c r="S30" s="95" t="str">
        <f>VLOOKUP(H30,'Sheet1 (3)'!$N:$P,3,0)</f>
        <v>6485 WM+ HNI 95 Giang Cao</v>
      </c>
      <c r="V30" s="40" t="s">
        <v>8486</v>
      </c>
      <c r="Y30" s="88" t="s">
        <v>1546</v>
      </c>
      <c r="AB30" s="30" t="s">
        <v>1854</v>
      </c>
      <c r="AC30" s="30" t="s">
        <v>1855</v>
      </c>
      <c r="AE30" s="88">
        <v>2</v>
      </c>
      <c r="AG30" s="88">
        <v>74250</v>
      </c>
      <c r="AH30" s="45">
        <f t="shared" si="0"/>
        <v>148500</v>
      </c>
      <c r="AL30" s="35">
        <v>8</v>
      </c>
      <c r="AN30" s="33">
        <f t="shared" si="1"/>
        <v>11880</v>
      </c>
      <c r="AO30" s="36" t="s">
        <v>1856</v>
      </c>
      <c r="AQ30" s="96" t="s">
        <v>1857</v>
      </c>
      <c r="AR30" s="96" t="s">
        <v>1858</v>
      </c>
      <c r="AS30" s="96" t="s">
        <v>1859</v>
      </c>
    </row>
    <row r="31" spans="3:45" x14ac:dyDescent="0.25">
      <c r="C31" s="46" t="str">
        <f>VLOOKUP(O31,'mã đối tượng'!$C:$F,4,0)</f>
        <v>B</v>
      </c>
      <c r="D31" s="30" t="s">
        <v>950</v>
      </c>
      <c r="E31" s="30" t="s">
        <v>24</v>
      </c>
      <c r="F31" s="57">
        <v>45891</v>
      </c>
      <c r="G31" s="57">
        <v>45891</v>
      </c>
      <c r="H31" s="89">
        <v>9105835223</v>
      </c>
      <c r="I31" s="57">
        <v>45891</v>
      </c>
      <c r="J31" s="46" t="str">
        <f>VLOOKUP(M31,Sheet2!A:F,6,0)</f>
        <v>NKHT2508/04030</v>
      </c>
      <c r="K31" s="58"/>
      <c r="L31" s="42" t="s">
        <v>25</v>
      </c>
      <c r="M31" s="46" t="s">
        <v>2296</v>
      </c>
      <c r="N31" s="57">
        <v>45891</v>
      </c>
      <c r="O31" s="95" t="str">
        <f>VLOOKUP(H31,'Data (2)'!$O:$P,2,0)</f>
        <v>WIN-002</v>
      </c>
      <c r="S31" s="95" t="str">
        <f>VLOOKUP(H31,'Sheet1 (3)'!$N:$P,3,0)</f>
        <v>6485 WM+ HNI 95 Giang Cao</v>
      </c>
      <c r="V31" s="40" t="s">
        <v>8486</v>
      </c>
      <c r="Y31" s="88" t="s">
        <v>1537</v>
      </c>
      <c r="AB31" s="30" t="s">
        <v>1854</v>
      </c>
      <c r="AC31" s="30" t="s">
        <v>1855</v>
      </c>
      <c r="AE31" s="88">
        <v>1</v>
      </c>
      <c r="AG31" s="88">
        <v>46000</v>
      </c>
      <c r="AH31" s="45">
        <f t="shared" si="0"/>
        <v>46000</v>
      </c>
      <c r="AL31" s="35">
        <v>8</v>
      </c>
      <c r="AN31" s="33">
        <f t="shared" si="1"/>
        <v>3680</v>
      </c>
      <c r="AO31" s="36" t="s">
        <v>1856</v>
      </c>
      <c r="AQ31" s="96" t="s">
        <v>1857</v>
      </c>
      <c r="AR31" s="96" t="s">
        <v>1858</v>
      </c>
      <c r="AS31" s="96" t="s">
        <v>1859</v>
      </c>
    </row>
    <row r="32" spans="3:45" x14ac:dyDescent="0.25">
      <c r="C32" s="46" t="str">
        <f>VLOOKUP(O32,'mã đối tượng'!$C:$F,4,0)</f>
        <v>N</v>
      </c>
      <c r="D32" s="30" t="s">
        <v>950</v>
      </c>
      <c r="E32" s="30" t="s">
        <v>24</v>
      </c>
      <c r="F32" s="57">
        <v>45891</v>
      </c>
      <c r="G32" s="57">
        <v>45891</v>
      </c>
      <c r="H32" s="89">
        <v>9105835269</v>
      </c>
      <c r="I32" s="57">
        <v>45891</v>
      </c>
      <c r="J32" s="46" t="str">
        <f>VLOOKUP(M32,Sheet2!A:F,6,0)</f>
        <v>NKHT2508/04037</v>
      </c>
      <c r="K32" s="58"/>
      <c r="L32" s="42" t="s">
        <v>25</v>
      </c>
      <c r="M32" s="46" t="s">
        <v>2132</v>
      </c>
      <c r="N32" s="57">
        <v>45891</v>
      </c>
      <c r="O32" s="95" t="str">
        <f>VLOOKUP(H32,'Data (2)'!$O:$P,2,0)</f>
        <v>WIN</v>
      </c>
      <c r="S32" s="95" t="str">
        <f>VLOOKUP(H32,'Sheet1 (3)'!$N:$P,3,0)</f>
        <v>4785 WM+HCM 01.04 Chung cư Pegasuite</v>
      </c>
      <c r="V32" s="40" t="s">
        <v>8487</v>
      </c>
      <c r="Y32" s="88" t="s">
        <v>1541</v>
      </c>
      <c r="AB32" s="30" t="s">
        <v>1854</v>
      </c>
      <c r="AC32" s="30" t="s">
        <v>1855</v>
      </c>
      <c r="AE32" s="88">
        <v>1</v>
      </c>
      <c r="AG32" s="88">
        <v>73431</v>
      </c>
      <c r="AH32" s="45">
        <f t="shared" si="0"/>
        <v>73431</v>
      </c>
      <c r="AL32" s="35">
        <v>8</v>
      </c>
      <c r="AN32" s="33">
        <f t="shared" si="1"/>
        <v>5874.4800000000005</v>
      </c>
      <c r="AO32" s="36" t="s">
        <v>1856</v>
      </c>
      <c r="AQ32" s="96" t="s">
        <v>1857</v>
      </c>
      <c r="AR32" s="96" t="s">
        <v>1858</v>
      </c>
      <c r="AS32" s="96" t="s">
        <v>1859</v>
      </c>
    </row>
    <row r="33" spans="3:45" x14ac:dyDescent="0.25">
      <c r="C33" s="46" t="str">
        <f>VLOOKUP(O33,'mã đối tượng'!$C:$F,4,0)</f>
        <v>N</v>
      </c>
      <c r="D33" s="30" t="s">
        <v>950</v>
      </c>
      <c r="E33" s="30" t="s">
        <v>24</v>
      </c>
      <c r="F33" s="57">
        <v>45891</v>
      </c>
      <c r="G33" s="57">
        <v>45891</v>
      </c>
      <c r="H33" s="89">
        <v>9105835269</v>
      </c>
      <c r="I33" s="57">
        <v>45891</v>
      </c>
      <c r="J33" s="46" t="str">
        <f>VLOOKUP(M33,Sheet2!A:F,6,0)</f>
        <v>NKHT2508/04037</v>
      </c>
      <c r="K33" s="58"/>
      <c r="L33" s="42" t="s">
        <v>25</v>
      </c>
      <c r="M33" s="46" t="s">
        <v>2132</v>
      </c>
      <c r="N33" s="57">
        <v>45891</v>
      </c>
      <c r="O33" s="95" t="str">
        <f>VLOOKUP(H33,'Data (2)'!$O:$P,2,0)</f>
        <v>WIN</v>
      </c>
      <c r="S33" s="95" t="str">
        <f>VLOOKUP(H33,'Sheet1 (3)'!$N:$P,3,0)</f>
        <v>4785 WM+HCM 01.04 Chung cư Pegasuite</v>
      </c>
      <c r="V33" s="40" t="s">
        <v>8487</v>
      </c>
      <c r="Y33" s="88" t="s">
        <v>1539</v>
      </c>
      <c r="AB33" s="30" t="s">
        <v>1854</v>
      </c>
      <c r="AC33" s="30" t="s">
        <v>1855</v>
      </c>
      <c r="AE33" s="88">
        <v>1</v>
      </c>
      <c r="AG33" s="88">
        <v>111058</v>
      </c>
      <c r="AH33" s="45">
        <f t="shared" si="0"/>
        <v>111058</v>
      </c>
      <c r="AL33" s="35">
        <v>8</v>
      </c>
      <c r="AN33" s="33">
        <f t="shared" si="1"/>
        <v>8884.64</v>
      </c>
      <c r="AO33" s="36" t="s">
        <v>1856</v>
      </c>
      <c r="AQ33" s="96" t="s">
        <v>1857</v>
      </c>
      <c r="AR33" s="96" t="s">
        <v>1858</v>
      </c>
      <c r="AS33" s="96" t="s">
        <v>1859</v>
      </c>
    </row>
    <row r="34" spans="3:45" x14ac:dyDescent="0.25">
      <c r="C34" s="46" t="str">
        <f>VLOOKUP(O34,'mã đối tượng'!$C:$F,4,0)</f>
        <v>N</v>
      </c>
      <c r="D34" s="30" t="s">
        <v>950</v>
      </c>
      <c r="E34" s="30" t="s">
        <v>24</v>
      </c>
      <c r="F34" s="57">
        <v>45891</v>
      </c>
      <c r="G34" s="57">
        <v>45891</v>
      </c>
      <c r="H34" s="89">
        <v>9105835269</v>
      </c>
      <c r="I34" s="57">
        <v>45891</v>
      </c>
      <c r="J34" s="46" t="str">
        <f>VLOOKUP(M34,Sheet2!A:F,6,0)</f>
        <v>NKHT2508/04037</v>
      </c>
      <c r="K34" s="58"/>
      <c r="L34" s="42" t="s">
        <v>25</v>
      </c>
      <c r="M34" s="46" t="s">
        <v>2132</v>
      </c>
      <c r="N34" s="57">
        <v>45891</v>
      </c>
      <c r="O34" s="95" t="str">
        <f>VLOOKUP(H34,'Data (2)'!$O:$P,2,0)</f>
        <v>WIN</v>
      </c>
      <c r="S34" s="95" t="str">
        <f>VLOOKUP(H34,'Sheet1 (3)'!$N:$P,3,0)</f>
        <v>4785 WM+HCM 01.04 Chung cư Pegasuite</v>
      </c>
      <c r="V34" s="40" t="s">
        <v>8487</v>
      </c>
      <c r="Y34" s="88" t="s">
        <v>1529</v>
      </c>
      <c r="AB34" s="30" t="s">
        <v>1854</v>
      </c>
      <c r="AC34" s="30" t="s">
        <v>1855</v>
      </c>
      <c r="AE34" s="88">
        <v>3</v>
      </c>
      <c r="AG34" s="88">
        <v>55595</v>
      </c>
      <c r="AH34" s="45">
        <f t="shared" si="0"/>
        <v>166785</v>
      </c>
      <c r="AL34" s="35">
        <v>8</v>
      </c>
      <c r="AN34" s="33">
        <f t="shared" si="1"/>
        <v>13342.800000000001</v>
      </c>
      <c r="AO34" s="36" t="s">
        <v>1856</v>
      </c>
      <c r="AQ34" s="96" t="s">
        <v>1857</v>
      </c>
      <c r="AR34" s="96" t="s">
        <v>1858</v>
      </c>
      <c r="AS34" s="96" t="s">
        <v>1859</v>
      </c>
    </row>
    <row r="35" spans="3:45" x14ac:dyDescent="0.25">
      <c r="C35" s="46" t="str">
        <f>VLOOKUP(O35,'mã đối tượng'!$C:$F,4,0)</f>
        <v>N</v>
      </c>
      <c r="D35" s="30" t="s">
        <v>950</v>
      </c>
      <c r="E35" s="30" t="s">
        <v>24</v>
      </c>
      <c r="F35" s="57">
        <v>45891</v>
      </c>
      <c r="G35" s="57">
        <v>45891</v>
      </c>
      <c r="H35" s="89">
        <v>9105835269</v>
      </c>
      <c r="I35" s="57">
        <v>45891</v>
      </c>
      <c r="J35" s="46" t="str">
        <f>VLOOKUP(M35,Sheet2!A:F,6,0)</f>
        <v>NKHT2508/04037</v>
      </c>
      <c r="K35" s="58"/>
      <c r="L35" s="42" t="s">
        <v>25</v>
      </c>
      <c r="M35" s="46" t="s">
        <v>2132</v>
      </c>
      <c r="N35" s="57">
        <v>45891</v>
      </c>
      <c r="O35" s="95" t="str">
        <f>VLOOKUP(H35,'Data (2)'!$O:$P,2,0)</f>
        <v>WIN</v>
      </c>
      <c r="S35" s="95" t="str">
        <f>VLOOKUP(H35,'Sheet1 (3)'!$N:$P,3,0)</f>
        <v>4785 WM+HCM 01.04 Chung cư Pegasuite</v>
      </c>
      <c r="V35" s="40" t="s">
        <v>8487</v>
      </c>
      <c r="Y35" s="88" t="s">
        <v>1536</v>
      </c>
      <c r="AB35" s="30" t="s">
        <v>1854</v>
      </c>
      <c r="AC35" s="30" t="s">
        <v>1855</v>
      </c>
      <c r="AE35" s="88">
        <v>1</v>
      </c>
      <c r="AG35" s="88">
        <v>70950</v>
      </c>
      <c r="AH35" s="45">
        <f t="shared" si="0"/>
        <v>70950</v>
      </c>
      <c r="AL35" s="35">
        <v>8</v>
      </c>
      <c r="AN35" s="33">
        <f t="shared" si="1"/>
        <v>5676</v>
      </c>
      <c r="AO35" s="36" t="s">
        <v>1856</v>
      </c>
      <c r="AQ35" s="96" t="s">
        <v>1857</v>
      </c>
      <c r="AR35" s="96" t="s">
        <v>1858</v>
      </c>
      <c r="AS35" s="96" t="s">
        <v>1859</v>
      </c>
    </row>
    <row r="36" spans="3:45" x14ac:dyDescent="0.25">
      <c r="C36" s="46" t="str">
        <f>VLOOKUP(O36,'mã đối tượng'!$C:$F,4,0)</f>
        <v>N</v>
      </c>
      <c r="D36" s="30" t="s">
        <v>950</v>
      </c>
      <c r="E36" s="30" t="s">
        <v>24</v>
      </c>
      <c r="F36" s="57">
        <v>45891</v>
      </c>
      <c r="G36" s="57">
        <v>45891</v>
      </c>
      <c r="H36" s="89">
        <v>9105835269</v>
      </c>
      <c r="I36" s="57">
        <v>45891</v>
      </c>
      <c r="J36" s="46" t="str">
        <f>VLOOKUP(M36,Sheet2!A:F,6,0)</f>
        <v>NKHT2508/04037</v>
      </c>
      <c r="K36" s="58"/>
      <c r="L36" s="42" t="s">
        <v>25</v>
      </c>
      <c r="M36" s="46" t="s">
        <v>2132</v>
      </c>
      <c r="N36" s="57">
        <v>45891</v>
      </c>
      <c r="O36" s="95" t="str">
        <f>VLOOKUP(H36,'Data (2)'!$O:$P,2,0)</f>
        <v>WIN</v>
      </c>
      <c r="S36" s="95" t="str">
        <f>VLOOKUP(H36,'Sheet1 (3)'!$N:$P,3,0)</f>
        <v>4785 WM+HCM 01.04 Chung cư Pegasuite</v>
      </c>
      <c r="V36" s="40" t="s">
        <v>8487</v>
      </c>
      <c r="Y36" s="88" t="s">
        <v>1546</v>
      </c>
      <c r="AB36" s="30" t="s">
        <v>1854</v>
      </c>
      <c r="AC36" s="30" t="s">
        <v>1855</v>
      </c>
      <c r="AE36" s="88">
        <v>1</v>
      </c>
      <c r="AG36" s="88">
        <v>74250</v>
      </c>
      <c r="AH36" s="45">
        <f t="shared" si="0"/>
        <v>74250</v>
      </c>
      <c r="AL36" s="35">
        <v>8</v>
      </c>
      <c r="AN36" s="33">
        <f t="shared" si="1"/>
        <v>5940</v>
      </c>
      <c r="AO36" s="36" t="s">
        <v>1856</v>
      </c>
      <c r="AQ36" s="96" t="s">
        <v>1857</v>
      </c>
      <c r="AR36" s="96" t="s">
        <v>1858</v>
      </c>
      <c r="AS36" s="96" t="s">
        <v>1859</v>
      </c>
    </row>
    <row r="37" spans="3:45" x14ac:dyDescent="0.25">
      <c r="C37" s="46" t="str">
        <f>VLOOKUP(O37,'mã đối tượng'!$C:$F,4,0)</f>
        <v>N</v>
      </c>
      <c r="D37" s="30" t="s">
        <v>950</v>
      </c>
      <c r="E37" s="30" t="s">
        <v>24</v>
      </c>
      <c r="F37" s="57">
        <v>45891</v>
      </c>
      <c r="G37" s="57">
        <v>45891</v>
      </c>
      <c r="H37" s="89">
        <v>9105835269</v>
      </c>
      <c r="I37" s="57">
        <v>45891</v>
      </c>
      <c r="J37" s="46" t="str">
        <f>VLOOKUP(M37,Sheet2!A:F,6,0)</f>
        <v>NKHT2508/04037</v>
      </c>
      <c r="K37" s="58"/>
      <c r="L37" s="42" t="s">
        <v>25</v>
      </c>
      <c r="M37" s="46" t="s">
        <v>2132</v>
      </c>
      <c r="N37" s="57">
        <v>45891</v>
      </c>
      <c r="O37" s="95" t="str">
        <f>VLOOKUP(H37,'Data (2)'!$O:$P,2,0)</f>
        <v>WIN</v>
      </c>
      <c r="S37" s="95" t="str">
        <f>VLOOKUP(H37,'Sheet1 (3)'!$N:$P,3,0)</f>
        <v>4785 WM+HCM 01.04 Chung cư Pegasuite</v>
      </c>
      <c r="V37" s="40" t="s">
        <v>8487</v>
      </c>
      <c r="Y37" s="88" t="s">
        <v>1538</v>
      </c>
      <c r="AB37" s="30" t="s">
        <v>1854</v>
      </c>
      <c r="AC37" s="30" t="s">
        <v>1855</v>
      </c>
      <c r="AE37" s="88">
        <v>1</v>
      </c>
      <c r="AG37" s="88">
        <v>50182</v>
      </c>
      <c r="AH37" s="45">
        <f t="shared" si="0"/>
        <v>50182</v>
      </c>
      <c r="AL37" s="35">
        <v>8</v>
      </c>
      <c r="AN37" s="33">
        <f t="shared" si="1"/>
        <v>4014.56</v>
      </c>
      <c r="AO37" s="36" t="s">
        <v>1856</v>
      </c>
      <c r="AQ37" s="96" t="s">
        <v>1857</v>
      </c>
      <c r="AR37" s="96" t="s">
        <v>1858</v>
      </c>
      <c r="AS37" s="96" t="s">
        <v>1859</v>
      </c>
    </row>
    <row r="38" spans="3:45" x14ac:dyDescent="0.25">
      <c r="C38" s="46" t="str">
        <f>VLOOKUP(O38,'mã đối tượng'!$C:$F,4,0)</f>
        <v>N</v>
      </c>
      <c r="D38" s="30" t="s">
        <v>950</v>
      </c>
      <c r="E38" s="30" t="s">
        <v>24</v>
      </c>
      <c r="F38" s="57">
        <v>45891</v>
      </c>
      <c r="G38" s="57">
        <v>45891</v>
      </c>
      <c r="H38" s="89">
        <v>9105835269</v>
      </c>
      <c r="I38" s="57">
        <v>45891</v>
      </c>
      <c r="J38" s="46" t="str">
        <f>VLOOKUP(M38,Sheet2!A:F,6,0)</f>
        <v>NKHT2508/04037</v>
      </c>
      <c r="K38" s="58"/>
      <c r="L38" s="42" t="s">
        <v>25</v>
      </c>
      <c r="M38" s="46" t="s">
        <v>2132</v>
      </c>
      <c r="N38" s="57">
        <v>45891</v>
      </c>
      <c r="O38" s="95" t="str">
        <f>VLOOKUP(H38,'Data (2)'!$O:$P,2,0)</f>
        <v>WIN</v>
      </c>
      <c r="S38" s="95" t="str">
        <f>VLOOKUP(H38,'Sheet1 (3)'!$N:$P,3,0)</f>
        <v>4785 WM+HCM 01.04 Chung cư Pegasuite</v>
      </c>
      <c r="V38" s="40" t="s">
        <v>8487</v>
      </c>
      <c r="Y38" s="88" t="s">
        <v>1537</v>
      </c>
      <c r="AB38" s="30" t="s">
        <v>1854</v>
      </c>
      <c r="AC38" s="30" t="s">
        <v>1855</v>
      </c>
      <c r="AE38" s="88">
        <v>1</v>
      </c>
      <c r="AG38" s="88">
        <v>46000</v>
      </c>
      <c r="AH38" s="45">
        <f t="shared" si="0"/>
        <v>46000</v>
      </c>
      <c r="AL38" s="35">
        <v>8</v>
      </c>
      <c r="AN38" s="33">
        <f t="shared" si="1"/>
        <v>3680</v>
      </c>
      <c r="AO38" s="36" t="s">
        <v>1856</v>
      </c>
      <c r="AQ38" s="96" t="s">
        <v>1857</v>
      </c>
      <c r="AR38" s="96" t="s">
        <v>1858</v>
      </c>
      <c r="AS38" s="96" t="s">
        <v>1859</v>
      </c>
    </row>
    <row r="39" spans="3:45" x14ac:dyDescent="0.25">
      <c r="C39" s="46" t="str">
        <f>VLOOKUP(O39,'mã đối tượng'!$C:$F,4,0)</f>
        <v>N</v>
      </c>
      <c r="D39" s="30" t="s">
        <v>950</v>
      </c>
      <c r="E39" s="30" t="s">
        <v>24</v>
      </c>
      <c r="F39" s="57">
        <v>45891</v>
      </c>
      <c r="G39" s="57">
        <v>45891</v>
      </c>
      <c r="H39" s="89">
        <v>9105835242</v>
      </c>
      <c r="I39" s="57">
        <v>45891</v>
      </c>
      <c r="J39" s="46" t="str">
        <f>VLOOKUP(M39,Sheet2!A:F,6,0)</f>
        <v>NKHT2508/04040</v>
      </c>
      <c r="K39" s="58"/>
      <c r="L39" s="42" t="s">
        <v>25</v>
      </c>
      <c r="M39" s="46" t="s">
        <v>2050</v>
      </c>
      <c r="N39" s="57">
        <v>45891</v>
      </c>
      <c r="O39" s="95" t="str">
        <f>VLOOKUP(H39,'Data (2)'!$O:$P,2,0)</f>
        <v>WIN-046</v>
      </c>
      <c r="S39" s="95" t="str">
        <f>VLOOKUP(H39,'Sheet1 (3)'!$N:$P,3,0)</f>
        <v>6818 WM+ TNH 245 Lạc Long Quân</v>
      </c>
      <c r="V39" s="40" t="s">
        <v>8488</v>
      </c>
      <c r="Y39" s="88" t="s">
        <v>1541</v>
      </c>
      <c r="AB39" s="30" t="s">
        <v>1854</v>
      </c>
      <c r="AC39" s="30" t="s">
        <v>1855</v>
      </c>
      <c r="AE39" s="88">
        <v>4</v>
      </c>
      <c r="AG39" s="88">
        <v>73431</v>
      </c>
      <c r="AH39" s="45">
        <f t="shared" si="0"/>
        <v>293724</v>
      </c>
      <c r="AL39" s="35">
        <v>8</v>
      </c>
      <c r="AN39" s="33">
        <f t="shared" si="1"/>
        <v>23497.920000000002</v>
      </c>
      <c r="AO39" s="36" t="s">
        <v>1856</v>
      </c>
      <c r="AQ39" s="96" t="s">
        <v>1857</v>
      </c>
      <c r="AR39" s="96" t="s">
        <v>1858</v>
      </c>
      <c r="AS39" s="96" t="s">
        <v>1859</v>
      </c>
    </row>
    <row r="40" spans="3:45" x14ac:dyDescent="0.25">
      <c r="C40" s="46" t="str">
        <f>VLOOKUP(O40,'mã đối tượng'!$C:$F,4,0)</f>
        <v>N</v>
      </c>
      <c r="D40" s="30" t="s">
        <v>950</v>
      </c>
      <c r="E40" s="30" t="s">
        <v>24</v>
      </c>
      <c r="F40" s="57">
        <v>45891</v>
      </c>
      <c r="G40" s="57">
        <v>45891</v>
      </c>
      <c r="H40" s="89">
        <v>9105835242</v>
      </c>
      <c r="I40" s="57">
        <v>45891</v>
      </c>
      <c r="J40" s="46" t="str">
        <f>VLOOKUP(M40,Sheet2!A:F,6,0)</f>
        <v>NKHT2508/04040</v>
      </c>
      <c r="K40" s="58"/>
      <c r="L40" s="42" t="s">
        <v>25</v>
      </c>
      <c r="M40" s="46" t="s">
        <v>2050</v>
      </c>
      <c r="N40" s="57">
        <v>45891</v>
      </c>
      <c r="O40" s="95" t="str">
        <f>VLOOKUP(H40,'Data (2)'!$O:$P,2,0)</f>
        <v>WIN-046</v>
      </c>
      <c r="S40" s="95" t="str">
        <f>VLOOKUP(H40,'Sheet1 (3)'!$N:$P,3,0)</f>
        <v>6818 WM+ TNH 245 Lạc Long Quân</v>
      </c>
      <c r="V40" s="40" t="s">
        <v>8488</v>
      </c>
      <c r="Y40" s="88" t="s">
        <v>1539</v>
      </c>
      <c r="AB40" s="30" t="s">
        <v>1854</v>
      </c>
      <c r="AC40" s="30" t="s">
        <v>1855</v>
      </c>
      <c r="AE40" s="88">
        <v>6</v>
      </c>
      <c r="AG40" s="88">
        <v>111058</v>
      </c>
      <c r="AH40" s="45">
        <f t="shared" si="0"/>
        <v>666348</v>
      </c>
      <c r="AL40" s="35">
        <v>8</v>
      </c>
      <c r="AN40" s="33">
        <f t="shared" si="1"/>
        <v>53307.840000000004</v>
      </c>
      <c r="AO40" s="36" t="s">
        <v>1856</v>
      </c>
      <c r="AQ40" s="96" t="s">
        <v>1857</v>
      </c>
      <c r="AR40" s="96" t="s">
        <v>1858</v>
      </c>
      <c r="AS40" s="96" t="s">
        <v>1859</v>
      </c>
    </row>
    <row r="41" spans="3:45" x14ac:dyDescent="0.25">
      <c r="C41" s="46" t="str">
        <f>VLOOKUP(O41,'mã đối tượng'!$C:$F,4,0)</f>
        <v>N</v>
      </c>
      <c r="D41" s="30" t="s">
        <v>950</v>
      </c>
      <c r="E41" s="30" t="s">
        <v>24</v>
      </c>
      <c r="F41" s="57">
        <v>45891</v>
      </c>
      <c r="G41" s="57">
        <v>45891</v>
      </c>
      <c r="H41" s="89">
        <v>9105835242</v>
      </c>
      <c r="I41" s="57">
        <v>45891</v>
      </c>
      <c r="J41" s="46" t="str">
        <f>VLOOKUP(M41,Sheet2!A:F,6,0)</f>
        <v>NKHT2508/04040</v>
      </c>
      <c r="K41" s="58"/>
      <c r="L41" s="42" t="s">
        <v>25</v>
      </c>
      <c r="M41" s="46" t="s">
        <v>2050</v>
      </c>
      <c r="N41" s="57">
        <v>45891</v>
      </c>
      <c r="O41" s="95" t="str">
        <f>VLOOKUP(H41,'Data (2)'!$O:$P,2,0)</f>
        <v>WIN-046</v>
      </c>
      <c r="S41" s="95" t="str">
        <f>VLOOKUP(H41,'Sheet1 (3)'!$N:$P,3,0)</f>
        <v>6818 WM+ TNH 245 Lạc Long Quân</v>
      </c>
      <c r="V41" s="40" t="s">
        <v>8488</v>
      </c>
      <c r="Y41" s="88" t="s">
        <v>1529</v>
      </c>
      <c r="AB41" s="30" t="s">
        <v>1854</v>
      </c>
      <c r="AC41" s="30" t="s">
        <v>1855</v>
      </c>
      <c r="AE41" s="88">
        <v>8</v>
      </c>
      <c r="AG41" s="88">
        <v>55595</v>
      </c>
      <c r="AH41" s="45">
        <f t="shared" si="0"/>
        <v>444760</v>
      </c>
      <c r="AL41" s="35">
        <v>8</v>
      </c>
      <c r="AN41" s="33">
        <f t="shared" si="1"/>
        <v>35580.800000000003</v>
      </c>
      <c r="AO41" s="36" t="s">
        <v>1856</v>
      </c>
      <c r="AQ41" s="96" t="s">
        <v>1857</v>
      </c>
      <c r="AR41" s="96" t="s">
        <v>1858</v>
      </c>
      <c r="AS41" s="96" t="s">
        <v>1859</v>
      </c>
    </row>
    <row r="42" spans="3:45" x14ac:dyDescent="0.25">
      <c r="C42" s="46" t="str">
        <f>VLOOKUP(O42,'mã đối tượng'!$C:$F,4,0)</f>
        <v>B</v>
      </c>
      <c r="D42" s="30" t="s">
        <v>950</v>
      </c>
      <c r="E42" s="30" t="s">
        <v>24</v>
      </c>
      <c r="F42" s="57">
        <v>45891</v>
      </c>
      <c r="G42" s="57">
        <v>45891</v>
      </c>
      <c r="H42" s="89">
        <v>9105835300</v>
      </c>
      <c r="I42" s="57">
        <v>45891</v>
      </c>
      <c r="J42" s="46" t="str">
        <f>VLOOKUP(M42,Sheet2!A:F,6,0)</f>
        <v>NKHT2508/04041</v>
      </c>
      <c r="K42" s="58"/>
      <c r="L42" s="42" t="s">
        <v>25</v>
      </c>
      <c r="M42" s="46" t="s">
        <v>1922</v>
      </c>
      <c r="N42" s="57">
        <v>45891</v>
      </c>
      <c r="O42" s="95" t="str">
        <f>VLOOKUP(H42,'Data (2)'!$O:$P,2,0)</f>
        <v>WIN-020</v>
      </c>
      <c r="S42" s="95" t="str">
        <f>VLOOKUP(H42,'Sheet1 (3)'!$N:$P,3,0)</f>
        <v>6306 WM+ THA 478 Ngô Quyền</v>
      </c>
      <c r="V42" s="40" t="s">
        <v>8489</v>
      </c>
      <c r="Y42" s="88" t="s">
        <v>1539</v>
      </c>
      <c r="AB42" s="30" t="s">
        <v>1854</v>
      </c>
      <c r="AC42" s="30" t="s">
        <v>1855</v>
      </c>
      <c r="AE42" s="88">
        <v>1</v>
      </c>
      <c r="AG42" s="88">
        <v>111058</v>
      </c>
      <c r="AH42" s="45">
        <f t="shared" si="0"/>
        <v>111058</v>
      </c>
      <c r="AL42" s="35">
        <v>8</v>
      </c>
      <c r="AN42" s="33">
        <f t="shared" si="1"/>
        <v>8884.64</v>
      </c>
      <c r="AO42" s="36" t="s">
        <v>1856</v>
      </c>
      <c r="AQ42" s="96" t="s">
        <v>1857</v>
      </c>
      <c r="AR42" s="96" t="s">
        <v>1858</v>
      </c>
      <c r="AS42" s="96" t="s">
        <v>1859</v>
      </c>
    </row>
    <row r="43" spans="3:45" x14ac:dyDescent="0.25">
      <c r="C43" s="46" t="str">
        <f>VLOOKUP(O43,'mã đối tượng'!$C:$F,4,0)</f>
        <v>B</v>
      </c>
      <c r="D43" s="30" t="s">
        <v>950</v>
      </c>
      <c r="E43" s="30" t="s">
        <v>24</v>
      </c>
      <c r="F43" s="57">
        <v>45891</v>
      </c>
      <c r="G43" s="57">
        <v>45891</v>
      </c>
      <c r="H43" s="89">
        <v>9105835445</v>
      </c>
      <c r="I43" s="57">
        <v>45891</v>
      </c>
      <c r="J43" s="46" t="str">
        <f>VLOOKUP(M43,Sheet2!A:F,6,0)</f>
        <v>NKHT2508/04042</v>
      </c>
      <c r="K43" s="58"/>
      <c r="L43" s="42" t="s">
        <v>25</v>
      </c>
      <c r="M43" s="46" t="s">
        <v>2378</v>
      </c>
      <c r="N43" s="57">
        <v>45891</v>
      </c>
      <c r="O43" s="95" t="str">
        <f>VLOOKUP(H43,'Data (2)'!$O:$P,2,0)</f>
        <v>WIN-058</v>
      </c>
      <c r="S43" s="95" t="str">
        <f>VLOOKUP(H43,'Sheet1 (3)'!$N:$P,3,0)</f>
        <v>5192 WM+ NAN 25 Nguyễn Trung Ngạn</v>
      </c>
      <c r="V43" s="40" t="s">
        <v>8490</v>
      </c>
      <c r="Y43" s="88" t="s">
        <v>1539</v>
      </c>
      <c r="AB43" s="30" t="s">
        <v>1854</v>
      </c>
      <c r="AC43" s="30" t="s">
        <v>1855</v>
      </c>
      <c r="AE43" s="88">
        <v>2</v>
      </c>
      <c r="AG43" s="88">
        <v>111058</v>
      </c>
      <c r="AH43" s="45">
        <f t="shared" si="0"/>
        <v>222116</v>
      </c>
      <c r="AL43" s="35">
        <v>8</v>
      </c>
      <c r="AN43" s="33">
        <f t="shared" si="1"/>
        <v>17769.28</v>
      </c>
      <c r="AO43" s="36" t="s">
        <v>1856</v>
      </c>
      <c r="AQ43" s="96" t="s">
        <v>1857</v>
      </c>
      <c r="AR43" s="96" t="s">
        <v>1858</v>
      </c>
      <c r="AS43" s="96" t="s">
        <v>1859</v>
      </c>
    </row>
    <row r="44" spans="3:45" x14ac:dyDescent="0.25">
      <c r="C44" s="46" t="str">
        <f>VLOOKUP(O44,'mã đối tượng'!$C:$F,4,0)</f>
        <v>B</v>
      </c>
      <c r="D44" s="30" t="s">
        <v>950</v>
      </c>
      <c r="E44" s="30" t="s">
        <v>24</v>
      </c>
      <c r="F44" s="57">
        <v>45891</v>
      </c>
      <c r="G44" s="57">
        <v>45891</v>
      </c>
      <c r="H44" s="89">
        <v>9105835466</v>
      </c>
      <c r="I44" s="57">
        <v>45891</v>
      </c>
      <c r="J44" s="46" t="str">
        <f>VLOOKUP(M44,Sheet2!A:F,6,0)</f>
        <v>NKHT2508/04043</v>
      </c>
      <c r="K44" s="58"/>
      <c r="L44" s="42" t="s">
        <v>25</v>
      </c>
      <c r="M44" s="46" t="s">
        <v>2241</v>
      </c>
      <c r="N44" s="57">
        <v>45891</v>
      </c>
      <c r="O44" s="95" t="str">
        <f>VLOOKUP(H44,'Data (2)'!$O:$P,2,0)</f>
        <v>WIN-031</v>
      </c>
      <c r="S44" s="95" t="str">
        <f>VLOOKUP(H44,'Sheet1 (3)'!$N:$P,3,0)</f>
        <v>4746 WM+ BNH Thôn Đông Yên, Xã Đông Phon</v>
      </c>
      <c r="V44" s="40" t="s">
        <v>8491</v>
      </c>
      <c r="Y44" s="88" t="s">
        <v>1539</v>
      </c>
      <c r="AB44" s="30" t="s">
        <v>1854</v>
      </c>
      <c r="AC44" s="30" t="s">
        <v>1855</v>
      </c>
      <c r="AE44" s="88">
        <v>1</v>
      </c>
      <c r="AG44" s="88">
        <v>111058</v>
      </c>
      <c r="AH44" s="45">
        <f t="shared" si="0"/>
        <v>111058</v>
      </c>
      <c r="AL44" s="35">
        <v>8</v>
      </c>
      <c r="AN44" s="33">
        <f t="shared" si="1"/>
        <v>8884.64</v>
      </c>
      <c r="AO44" s="36" t="s">
        <v>1856</v>
      </c>
      <c r="AQ44" s="96" t="s">
        <v>1857</v>
      </c>
      <c r="AR44" s="96" t="s">
        <v>1858</v>
      </c>
      <c r="AS44" s="96" t="s">
        <v>1859</v>
      </c>
    </row>
    <row r="45" spans="3:45" x14ac:dyDescent="0.25">
      <c r="C45" s="46" t="str">
        <f>VLOOKUP(O45,'mã đối tượng'!$C:$F,4,0)</f>
        <v>N</v>
      </c>
      <c r="D45" s="30" t="s">
        <v>950</v>
      </c>
      <c r="E45" s="30" t="s">
        <v>24</v>
      </c>
      <c r="F45" s="57">
        <v>45891</v>
      </c>
      <c r="G45" s="57">
        <v>45891</v>
      </c>
      <c r="H45" s="89">
        <v>9105835560</v>
      </c>
      <c r="I45" s="57">
        <v>45891</v>
      </c>
      <c r="J45" s="46" t="str">
        <f>VLOOKUP(M45,Sheet2!A:F,6,0)</f>
        <v>NKHT2508/04047</v>
      </c>
      <c r="K45" s="58"/>
      <c r="L45" s="42" t="s">
        <v>25</v>
      </c>
      <c r="M45" s="46" t="s">
        <v>1971</v>
      </c>
      <c r="N45" s="57">
        <v>45891</v>
      </c>
      <c r="O45" s="95" t="str">
        <f>VLOOKUP(H45,'Data (2)'!$O:$P,2,0)</f>
        <v>WIN-042</v>
      </c>
      <c r="S45" s="95" t="str">
        <f>VLOOKUP(H45,'Sheet1 (3)'!$N:$P,3,0)</f>
        <v>2B16 WM+ QNI Thôn Gia Hòa, Tịnh Long</v>
      </c>
      <c r="V45" s="40" t="s">
        <v>8492</v>
      </c>
      <c r="Y45" s="88" t="s">
        <v>1549</v>
      </c>
      <c r="AB45" s="30" t="s">
        <v>1854</v>
      </c>
      <c r="AC45" s="30" t="s">
        <v>1855</v>
      </c>
      <c r="AE45" s="88">
        <v>3</v>
      </c>
      <c r="AG45" s="88">
        <v>50400</v>
      </c>
      <c r="AH45" s="45">
        <f t="shared" si="0"/>
        <v>151200</v>
      </c>
      <c r="AL45" s="35">
        <v>8</v>
      </c>
      <c r="AN45" s="33">
        <f t="shared" si="1"/>
        <v>12096</v>
      </c>
      <c r="AO45" s="36" t="s">
        <v>1856</v>
      </c>
      <c r="AQ45" s="96" t="s">
        <v>1857</v>
      </c>
      <c r="AR45" s="96" t="s">
        <v>1858</v>
      </c>
      <c r="AS45" s="96" t="s">
        <v>1859</v>
      </c>
    </row>
    <row r="46" spans="3:45" x14ac:dyDescent="0.25">
      <c r="C46" s="46" t="str">
        <f>VLOOKUP(O46,'mã đối tượng'!$C:$F,4,0)</f>
        <v>N</v>
      </c>
      <c r="D46" s="30" t="s">
        <v>950</v>
      </c>
      <c r="E46" s="30" t="s">
        <v>24</v>
      </c>
      <c r="F46" s="57">
        <v>45891</v>
      </c>
      <c r="G46" s="57">
        <v>45891</v>
      </c>
      <c r="H46" s="89">
        <v>9105835560</v>
      </c>
      <c r="I46" s="57">
        <v>45891</v>
      </c>
      <c r="J46" s="46" t="str">
        <f>VLOOKUP(M46,Sheet2!A:F,6,0)</f>
        <v>NKHT2508/04047</v>
      </c>
      <c r="K46" s="58"/>
      <c r="L46" s="42" t="s">
        <v>25</v>
      </c>
      <c r="M46" s="46" t="s">
        <v>1971</v>
      </c>
      <c r="N46" s="57">
        <v>45891</v>
      </c>
      <c r="O46" s="95" t="str">
        <f>VLOOKUP(H46,'Data (2)'!$O:$P,2,0)</f>
        <v>WIN-042</v>
      </c>
      <c r="S46" s="95" t="str">
        <f>VLOOKUP(H46,'Sheet1 (3)'!$N:$P,3,0)</f>
        <v>2B16 WM+ QNI Thôn Gia Hòa, Tịnh Long</v>
      </c>
      <c r="V46" s="40" t="s">
        <v>8492</v>
      </c>
      <c r="Y46" s="88" t="s">
        <v>1532</v>
      </c>
      <c r="AB46" s="30" t="s">
        <v>1854</v>
      </c>
      <c r="AC46" s="30" t="s">
        <v>1855</v>
      </c>
      <c r="AE46" s="88">
        <v>3</v>
      </c>
      <c r="AG46" s="88">
        <v>49500</v>
      </c>
      <c r="AH46" s="45">
        <f t="shared" si="0"/>
        <v>148500</v>
      </c>
      <c r="AL46" s="35">
        <v>8</v>
      </c>
      <c r="AN46" s="33">
        <f t="shared" si="1"/>
        <v>11880</v>
      </c>
      <c r="AO46" s="36" t="s">
        <v>1856</v>
      </c>
      <c r="AQ46" s="96" t="s">
        <v>1857</v>
      </c>
      <c r="AR46" s="96" t="s">
        <v>1858</v>
      </c>
      <c r="AS46" s="96" t="s">
        <v>1859</v>
      </c>
    </row>
    <row r="47" spans="3:45" x14ac:dyDescent="0.25">
      <c r="C47" s="46" t="str">
        <f>VLOOKUP(O47,'mã đối tượng'!$C:$F,4,0)</f>
        <v>N</v>
      </c>
      <c r="D47" s="30" t="s">
        <v>950</v>
      </c>
      <c r="E47" s="30" t="s">
        <v>24</v>
      </c>
      <c r="F47" s="57">
        <v>45891</v>
      </c>
      <c r="G47" s="57">
        <v>45891</v>
      </c>
      <c r="H47" s="89">
        <v>9105835560</v>
      </c>
      <c r="I47" s="57">
        <v>45891</v>
      </c>
      <c r="J47" s="46" t="str">
        <f>VLOOKUP(M47,Sheet2!A:F,6,0)</f>
        <v>NKHT2508/04047</v>
      </c>
      <c r="K47" s="58"/>
      <c r="L47" s="42" t="s">
        <v>25</v>
      </c>
      <c r="M47" s="46" t="s">
        <v>1971</v>
      </c>
      <c r="N47" s="57">
        <v>45891</v>
      </c>
      <c r="O47" s="95" t="str">
        <f>VLOOKUP(H47,'Data (2)'!$O:$P,2,0)</f>
        <v>WIN-042</v>
      </c>
      <c r="S47" s="95" t="str">
        <f>VLOOKUP(H47,'Sheet1 (3)'!$N:$P,3,0)</f>
        <v>2B16 WM+ QNI Thôn Gia Hòa, Tịnh Long</v>
      </c>
      <c r="V47" s="40" t="s">
        <v>8492</v>
      </c>
      <c r="Y47" s="88" t="s">
        <v>1538</v>
      </c>
      <c r="AB47" s="30" t="s">
        <v>1854</v>
      </c>
      <c r="AC47" s="30" t="s">
        <v>1855</v>
      </c>
      <c r="AE47" s="88">
        <v>3</v>
      </c>
      <c r="AG47" s="88">
        <v>50182</v>
      </c>
      <c r="AH47" s="45">
        <f t="shared" si="0"/>
        <v>150546</v>
      </c>
      <c r="AL47" s="35">
        <v>8</v>
      </c>
      <c r="AN47" s="33">
        <f t="shared" si="1"/>
        <v>12043.68</v>
      </c>
      <c r="AO47" s="36" t="s">
        <v>1856</v>
      </c>
      <c r="AQ47" s="96" t="s">
        <v>1857</v>
      </c>
      <c r="AR47" s="96" t="s">
        <v>1858</v>
      </c>
      <c r="AS47" s="96" t="s">
        <v>1859</v>
      </c>
    </row>
    <row r="48" spans="3:45" x14ac:dyDescent="0.25">
      <c r="C48" s="46" t="str">
        <f>VLOOKUP(O48,'mã đối tượng'!$C:$F,4,0)</f>
        <v>N</v>
      </c>
      <c r="D48" s="30" t="s">
        <v>950</v>
      </c>
      <c r="E48" s="30" t="s">
        <v>24</v>
      </c>
      <c r="F48" s="57">
        <v>45891</v>
      </c>
      <c r="G48" s="57">
        <v>45891</v>
      </c>
      <c r="H48" s="89">
        <v>9105835560</v>
      </c>
      <c r="I48" s="57">
        <v>45891</v>
      </c>
      <c r="J48" s="46" t="str">
        <f>VLOOKUP(M48,Sheet2!A:F,6,0)</f>
        <v>NKHT2508/04047</v>
      </c>
      <c r="K48" s="58"/>
      <c r="L48" s="42" t="s">
        <v>25</v>
      </c>
      <c r="M48" s="46" t="s">
        <v>1971</v>
      </c>
      <c r="N48" s="57">
        <v>45891</v>
      </c>
      <c r="O48" s="95" t="str">
        <f>VLOOKUP(H48,'Data (2)'!$O:$P,2,0)</f>
        <v>WIN-042</v>
      </c>
      <c r="S48" s="95" t="str">
        <f>VLOOKUP(H48,'Sheet1 (3)'!$N:$P,3,0)</f>
        <v>2B16 WM+ QNI Thôn Gia Hòa, Tịnh Long</v>
      </c>
      <c r="V48" s="40" t="s">
        <v>8492</v>
      </c>
      <c r="Y48" s="88" t="s">
        <v>1546</v>
      </c>
      <c r="AB48" s="30" t="s">
        <v>1854</v>
      </c>
      <c r="AC48" s="30" t="s">
        <v>1855</v>
      </c>
      <c r="AE48" s="88">
        <v>2</v>
      </c>
      <c r="AG48" s="88">
        <v>74250</v>
      </c>
      <c r="AH48" s="45">
        <f t="shared" si="0"/>
        <v>148500</v>
      </c>
      <c r="AL48" s="35">
        <v>8</v>
      </c>
      <c r="AN48" s="33">
        <f t="shared" si="1"/>
        <v>11880</v>
      </c>
      <c r="AO48" s="36" t="s">
        <v>1856</v>
      </c>
      <c r="AQ48" s="96" t="s">
        <v>1857</v>
      </c>
      <c r="AR48" s="96" t="s">
        <v>1858</v>
      </c>
      <c r="AS48" s="96" t="s">
        <v>1859</v>
      </c>
    </row>
    <row r="49" spans="3:45" x14ac:dyDescent="0.25">
      <c r="C49" s="46" t="str">
        <f>VLOOKUP(O49,'mã đối tượng'!$C:$F,4,0)</f>
        <v>B</v>
      </c>
      <c r="D49" s="30" t="s">
        <v>950</v>
      </c>
      <c r="E49" s="30" t="s">
        <v>24</v>
      </c>
      <c r="F49" s="57">
        <v>45891</v>
      </c>
      <c r="G49" s="57">
        <v>45891</v>
      </c>
      <c r="H49" s="89">
        <v>9105835617</v>
      </c>
      <c r="I49" s="57">
        <v>45891</v>
      </c>
      <c r="J49" s="46" t="str">
        <f>VLOOKUP(M49,Sheet2!A:F,6,0)</f>
        <v>NKHT2508/04048</v>
      </c>
      <c r="K49" s="58"/>
      <c r="L49" s="42" t="s">
        <v>25</v>
      </c>
      <c r="M49" s="46" t="s">
        <v>2313</v>
      </c>
      <c r="N49" s="57">
        <v>45891</v>
      </c>
      <c r="O49" s="95" t="str">
        <f>VLOOKUP(H49,'Data (2)'!$O:$P,2,0)</f>
        <v>WIN-002</v>
      </c>
      <c r="S49" s="95" t="str">
        <f>VLOOKUP(H49,'Sheet1 (3)'!$N:$P,3,0)</f>
        <v>2751 WM+ HNI 453 Bạch Đằng</v>
      </c>
      <c r="V49" s="40" t="s">
        <v>8493</v>
      </c>
      <c r="Y49" s="88" t="s">
        <v>1539</v>
      </c>
      <c r="AB49" s="30" t="s">
        <v>1854</v>
      </c>
      <c r="AC49" s="30" t="s">
        <v>1855</v>
      </c>
      <c r="AE49" s="88">
        <v>2</v>
      </c>
      <c r="AG49" s="88">
        <v>111058</v>
      </c>
      <c r="AH49" s="45">
        <f t="shared" si="0"/>
        <v>222116</v>
      </c>
      <c r="AL49" s="35">
        <v>8</v>
      </c>
      <c r="AN49" s="33">
        <f t="shared" si="1"/>
        <v>17769.28</v>
      </c>
      <c r="AO49" s="36" t="s">
        <v>1856</v>
      </c>
      <c r="AQ49" s="96" t="s">
        <v>1857</v>
      </c>
      <c r="AR49" s="96" t="s">
        <v>1858</v>
      </c>
      <c r="AS49" s="96" t="s">
        <v>1859</v>
      </c>
    </row>
    <row r="50" spans="3:45" x14ac:dyDescent="0.25">
      <c r="C50" s="46" t="str">
        <f>VLOOKUP(O50,'mã đối tượng'!$C:$F,4,0)</f>
        <v>B</v>
      </c>
      <c r="D50" s="30" t="s">
        <v>950</v>
      </c>
      <c r="E50" s="30" t="s">
        <v>24</v>
      </c>
      <c r="F50" s="57">
        <v>45891</v>
      </c>
      <c r="G50" s="57">
        <v>45891</v>
      </c>
      <c r="H50" s="89">
        <v>9105835674</v>
      </c>
      <c r="I50" s="57">
        <v>45891</v>
      </c>
      <c r="J50" s="46" t="str">
        <f>VLOOKUP(M50,Sheet2!A:F,6,0)</f>
        <v>NKHT2508/04049</v>
      </c>
      <c r="K50" s="58"/>
      <c r="L50" s="42" t="s">
        <v>25</v>
      </c>
      <c r="M50" s="46" t="s">
        <v>2454</v>
      </c>
      <c r="N50" s="57">
        <v>45891</v>
      </c>
      <c r="O50" s="95" t="str">
        <f>VLOOKUP(H50,'Data (2)'!$O:$P,2,0)</f>
        <v>WIN-002</v>
      </c>
      <c r="S50" s="95" t="str">
        <f>VLOOKUP(H50,'Sheet1 (3)'!$N:$P,3,0)</f>
        <v>5749 WM+ HNI Lô D1.1 Imperia Garden</v>
      </c>
      <c r="V50" s="40" t="s">
        <v>8494</v>
      </c>
      <c r="Y50" s="88" t="s">
        <v>1536</v>
      </c>
      <c r="AB50" s="30" t="s">
        <v>1854</v>
      </c>
      <c r="AC50" s="30" t="s">
        <v>1855</v>
      </c>
      <c r="AE50" s="88">
        <v>2</v>
      </c>
      <c r="AG50" s="88">
        <v>70950</v>
      </c>
      <c r="AH50" s="45">
        <f t="shared" si="0"/>
        <v>141900</v>
      </c>
      <c r="AL50" s="35">
        <v>8</v>
      </c>
      <c r="AN50" s="33">
        <f t="shared" si="1"/>
        <v>11352</v>
      </c>
      <c r="AO50" s="36" t="s">
        <v>1856</v>
      </c>
      <c r="AQ50" s="96" t="s">
        <v>1857</v>
      </c>
      <c r="AR50" s="96" t="s">
        <v>1858</v>
      </c>
      <c r="AS50" s="96" t="s">
        <v>1859</v>
      </c>
    </row>
    <row r="51" spans="3:45" x14ac:dyDescent="0.25">
      <c r="C51" s="46" t="str">
        <f>VLOOKUP(O51,'mã đối tượng'!$C:$F,4,0)</f>
        <v>B</v>
      </c>
      <c r="D51" s="30" t="s">
        <v>950</v>
      </c>
      <c r="E51" s="30" t="s">
        <v>24</v>
      </c>
      <c r="F51" s="57">
        <v>45891</v>
      </c>
      <c r="G51" s="57">
        <v>45891</v>
      </c>
      <c r="H51" s="89">
        <v>9105835700</v>
      </c>
      <c r="I51" s="57">
        <v>45891</v>
      </c>
      <c r="J51" s="46" t="str">
        <f>VLOOKUP(M51,Sheet2!A:F,6,0)</f>
        <v>NKHT2508/04050</v>
      </c>
      <c r="K51" s="58"/>
      <c r="L51" s="42" t="s">
        <v>25</v>
      </c>
      <c r="M51" s="46" t="s">
        <v>2128</v>
      </c>
      <c r="N51" s="57">
        <v>45891</v>
      </c>
      <c r="O51" s="95" t="str">
        <f>VLOOKUP(H51,'Data (2)'!$O:$P,2,0)</f>
        <v>WIN-007</v>
      </c>
      <c r="S51" s="95" t="str">
        <f>VLOOKUP(H51,'Sheet1 (3)'!$N:$P,3,0)</f>
        <v>4358 WM+ QNH 590 Trần Phú</v>
      </c>
      <c r="V51" s="40" t="s">
        <v>8495</v>
      </c>
      <c r="Y51" s="88" t="s">
        <v>1539</v>
      </c>
      <c r="AB51" s="30" t="s">
        <v>1854</v>
      </c>
      <c r="AC51" s="30" t="s">
        <v>1855</v>
      </c>
      <c r="AE51" s="88">
        <v>2</v>
      </c>
      <c r="AG51" s="88">
        <v>111058</v>
      </c>
      <c r="AH51" s="45">
        <f t="shared" si="0"/>
        <v>222116</v>
      </c>
      <c r="AL51" s="35">
        <v>8</v>
      </c>
      <c r="AN51" s="33">
        <f t="shared" si="1"/>
        <v>17769.28</v>
      </c>
      <c r="AO51" s="36" t="s">
        <v>1856</v>
      </c>
      <c r="AQ51" s="96" t="s">
        <v>1857</v>
      </c>
      <c r="AR51" s="96" t="s">
        <v>1858</v>
      </c>
      <c r="AS51" s="96" t="s">
        <v>1859</v>
      </c>
    </row>
    <row r="52" spans="3:45" x14ac:dyDescent="0.25">
      <c r="C52" s="46" t="str">
        <f>VLOOKUP(O52,'mã đối tượng'!$C:$F,4,0)</f>
        <v>B</v>
      </c>
      <c r="D52" s="30" t="s">
        <v>950</v>
      </c>
      <c r="E52" s="30" t="s">
        <v>24</v>
      </c>
      <c r="F52" s="57">
        <v>45891</v>
      </c>
      <c r="G52" s="57">
        <v>45891</v>
      </c>
      <c r="H52" s="89">
        <v>9105835717</v>
      </c>
      <c r="I52" s="57">
        <v>45891</v>
      </c>
      <c r="J52" s="46" t="str">
        <f>VLOOKUP(M52,Sheet2!A:F,6,0)</f>
        <v>NKHT2508/04051</v>
      </c>
      <c r="K52" s="58"/>
      <c r="L52" s="42" t="s">
        <v>25</v>
      </c>
      <c r="M52" s="46" t="s">
        <v>1887</v>
      </c>
      <c r="N52" s="57">
        <v>45891</v>
      </c>
      <c r="O52" s="95" t="str">
        <f>VLOOKUP(H52,'Data (2)'!$O:$P,2,0)</f>
        <v>WIN-004</v>
      </c>
      <c r="S52" s="95" t="str">
        <f>VLOOKUP(H52,'Sheet1 (3)'!$N:$P,3,0)</f>
        <v>6381 WM+ HTH 259 Trần Phú</v>
      </c>
      <c r="V52" s="40" t="s">
        <v>8496</v>
      </c>
      <c r="Y52" s="88" t="s">
        <v>1538</v>
      </c>
      <c r="AB52" s="30" t="s">
        <v>1854</v>
      </c>
      <c r="AC52" s="30" t="s">
        <v>1855</v>
      </c>
      <c r="AE52" s="88">
        <v>2</v>
      </c>
      <c r="AG52" s="88">
        <v>50182</v>
      </c>
      <c r="AH52" s="45">
        <f t="shared" si="0"/>
        <v>100364</v>
      </c>
      <c r="AL52" s="35">
        <v>8</v>
      </c>
      <c r="AN52" s="33">
        <f t="shared" si="1"/>
        <v>8029.12</v>
      </c>
      <c r="AO52" s="36" t="s">
        <v>1856</v>
      </c>
      <c r="AQ52" s="96" t="s">
        <v>1857</v>
      </c>
      <c r="AR52" s="96" t="s">
        <v>1858</v>
      </c>
      <c r="AS52" s="96" t="s">
        <v>1859</v>
      </c>
    </row>
    <row r="53" spans="3:45" x14ac:dyDescent="0.25">
      <c r="C53" s="46" t="str">
        <f>VLOOKUP(O53,'mã đối tượng'!$C:$F,4,0)</f>
        <v>N</v>
      </c>
      <c r="D53" s="30" t="s">
        <v>950</v>
      </c>
      <c r="E53" s="30" t="s">
        <v>24</v>
      </c>
      <c r="F53" s="57">
        <v>45891</v>
      </c>
      <c r="G53" s="57">
        <v>45891</v>
      </c>
      <c r="H53" s="89">
        <v>9105835830</v>
      </c>
      <c r="I53" s="57">
        <v>45891</v>
      </c>
      <c r="J53" s="46" t="str">
        <f>VLOOKUP(M53,Sheet2!A:F,6,0)</f>
        <v>NKHT2508/04052</v>
      </c>
      <c r="K53" s="58"/>
      <c r="L53" s="42" t="s">
        <v>25</v>
      </c>
      <c r="M53" s="46" t="s">
        <v>2410</v>
      </c>
      <c r="N53" s="57">
        <v>45891</v>
      </c>
      <c r="O53" s="95" t="str">
        <f>VLOOKUP(H53,'Data (2)'!$O:$P,2,0)</f>
        <v>WIN-009</v>
      </c>
      <c r="S53" s="95" t="str">
        <f>VLOOKUP(H53,'Sheet1 (3)'!$N:$P,3,0)</f>
        <v>5254 WM+ DNG 84 Nguyễn Lương Bằng</v>
      </c>
      <c r="V53" s="40" t="s">
        <v>8497</v>
      </c>
      <c r="Y53" s="88" t="s">
        <v>1533</v>
      </c>
      <c r="AB53" s="30" t="s">
        <v>1854</v>
      </c>
      <c r="AC53" s="30" t="s">
        <v>1855</v>
      </c>
      <c r="AE53" s="88">
        <v>1</v>
      </c>
      <c r="AG53" s="88">
        <v>111606</v>
      </c>
      <c r="AH53" s="45">
        <f t="shared" si="0"/>
        <v>111606</v>
      </c>
      <c r="AL53" s="35">
        <v>8</v>
      </c>
      <c r="AN53" s="33">
        <f t="shared" si="1"/>
        <v>8928.48</v>
      </c>
      <c r="AO53" s="36" t="s">
        <v>1856</v>
      </c>
      <c r="AQ53" s="96" t="s">
        <v>1857</v>
      </c>
      <c r="AR53" s="96" t="s">
        <v>1858</v>
      </c>
      <c r="AS53" s="96" t="s">
        <v>1859</v>
      </c>
    </row>
    <row r="54" spans="3:45" x14ac:dyDescent="0.25">
      <c r="C54" s="46" t="str">
        <f>VLOOKUP(O54,'mã đối tượng'!$C:$F,4,0)</f>
        <v>N</v>
      </c>
      <c r="D54" s="30" t="s">
        <v>950</v>
      </c>
      <c r="E54" s="30" t="s">
        <v>24</v>
      </c>
      <c r="F54" s="57">
        <v>45891</v>
      </c>
      <c r="G54" s="57">
        <v>45891</v>
      </c>
      <c r="H54" s="89">
        <v>9105835866</v>
      </c>
      <c r="I54" s="57">
        <v>45891</v>
      </c>
      <c r="J54" s="46" t="str">
        <f>VLOOKUP(M54,Sheet2!A:F,6,0)</f>
        <v>NKHT2508/04054</v>
      </c>
      <c r="K54" s="58"/>
      <c r="L54" s="42" t="s">
        <v>25</v>
      </c>
      <c r="M54" s="46" t="s">
        <v>2151</v>
      </c>
      <c r="N54" s="57">
        <v>45891</v>
      </c>
      <c r="O54" s="95" t="str">
        <f>VLOOKUP(H54,'Data (2)'!$O:$P,2,0)</f>
        <v>WIN-023</v>
      </c>
      <c r="S54" s="95" t="str">
        <f>VLOOKUP(H54,'Sheet1 (3)'!$N:$P,3,0)</f>
        <v>4187 WM+ DNI 19/5 Cách Mạng Tháng 8</v>
      </c>
      <c r="V54" s="40" t="s">
        <v>8498</v>
      </c>
      <c r="Y54" s="88" t="s">
        <v>1546</v>
      </c>
      <c r="AB54" s="30" t="s">
        <v>1854</v>
      </c>
      <c r="AC54" s="30" t="s">
        <v>1855</v>
      </c>
      <c r="AE54" s="88">
        <v>1</v>
      </c>
      <c r="AG54" s="88">
        <v>74250</v>
      </c>
      <c r="AH54" s="45">
        <f t="shared" si="0"/>
        <v>74250</v>
      </c>
      <c r="AL54" s="35">
        <v>8</v>
      </c>
      <c r="AN54" s="33">
        <f t="shared" si="1"/>
        <v>5940</v>
      </c>
      <c r="AO54" s="36" t="s">
        <v>1856</v>
      </c>
      <c r="AQ54" s="96" t="s">
        <v>1857</v>
      </c>
      <c r="AR54" s="96" t="s">
        <v>1858</v>
      </c>
      <c r="AS54" s="96" t="s">
        <v>1859</v>
      </c>
    </row>
    <row r="55" spans="3:45" x14ac:dyDescent="0.25">
      <c r="C55" s="46" t="str">
        <f>VLOOKUP(O55,'mã đối tượng'!$C:$F,4,0)</f>
        <v>N</v>
      </c>
      <c r="D55" s="30" t="s">
        <v>950</v>
      </c>
      <c r="E55" s="30" t="s">
        <v>24</v>
      </c>
      <c r="F55" s="57">
        <v>45891</v>
      </c>
      <c r="G55" s="57">
        <v>45891</v>
      </c>
      <c r="H55" s="89">
        <v>9105835866</v>
      </c>
      <c r="I55" s="57">
        <v>45891</v>
      </c>
      <c r="J55" s="46" t="str">
        <f>VLOOKUP(M55,Sheet2!A:F,6,0)</f>
        <v>NKHT2508/04054</v>
      </c>
      <c r="K55" s="58"/>
      <c r="L55" s="42" t="s">
        <v>25</v>
      </c>
      <c r="M55" s="46" t="s">
        <v>2151</v>
      </c>
      <c r="N55" s="57">
        <v>45891</v>
      </c>
      <c r="O55" s="95" t="str">
        <f>VLOOKUP(H55,'Data (2)'!$O:$P,2,0)</f>
        <v>WIN-023</v>
      </c>
      <c r="S55" s="95" t="str">
        <f>VLOOKUP(H55,'Sheet1 (3)'!$N:$P,3,0)</f>
        <v>4187 WM+ DNI 19/5 Cách Mạng Tháng 8</v>
      </c>
      <c r="V55" s="40" t="s">
        <v>8498</v>
      </c>
      <c r="Y55" s="88" t="s">
        <v>1529</v>
      </c>
      <c r="AB55" s="30" t="s">
        <v>1854</v>
      </c>
      <c r="AC55" s="30" t="s">
        <v>1855</v>
      </c>
      <c r="AE55" s="88">
        <v>1</v>
      </c>
      <c r="AG55" s="88">
        <v>55595</v>
      </c>
      <c r="AH55" s="45">
        <f t="shared" si="0"/>
        <v>55595</v>
      </c>
      <c r="AL55" s="35">
        <v>8</v>
      </c>
      <c r="AN55" s="33">
        <f t="shared" si="1"/>
        <v>4447.6000000000004</v>
      </c>
      <c r="AO55" s="36" t="s">
        <v>1856</v>
      </c>
      <c r="AQ55" s="96" t="s">
        <v>1857</v>
      </c>
      <c r="AR55" s="96" t="s">
        <v>1858</v>
      </c>
      <c r="AS55" s="96" t="s">
        <v>1859</v>
      </c>
    </row>
    <row r="56" spans="3:45" x14ac:dyDescent="0.25">
      <c r="C56" s="46" t="str">
        <f>VLOOKUP(O56,'mã đối tượng'!$C:$F,4,0)</f>
        <v>B</v>
      </c>
      <c r="D56" s="30" t="s">
        <v>950</v>
      </c>
      <c r="E56" s="30" t="s">
        <v>24</v>
      </c>
      <c r="F56" s="57">
        <v>45891</v>
      </c>
      <c r="G56" s="57">
        <v>45891</v>
      </c>
      <c r="H56" s="89">
        <v>9105835936</v>
      </c>
      <c r="I56" s="57">
        <v>45891</v>
      </c>
      <c r="J56" s="46" t="str">
        <f>VLOOKUP(M56,Sheet2!A:F,6,0)</f>
        <v>NKHT2508/04056</v>
      </c>
      <c r="K56" s="58"/>
      <c r="L56" s="42" t="s">
        <v>25</v>
      </c>
      <c r="M56" s="46" t="s">
        <v>1910</v>
      </c>
      <c r="N56" s="57">
        <v>45891</v>
      </c>
      <c r="O56" s="95" t="str">
        <f>VLOOKUP(H56,'Data (2)'!$O:$P,2,0)</f>
        <v>WIN-002</v>
      </c>
      <c r="S56" s="95" t="str">
        <f>VLOOKUP(H56,'Sheet1 (3)'!$N:$P,3,0)</f>
        <v>2A83 WM+ HNI Phú Mỹ, Tự Lập</v>
      </c>
      <c r="V56" s="40" t="s">
        <v>8499</v>
      </c>
      <c r="Y56" s="88" t="s">
        <v>1541</v>
      </c>
      <c r="AB56" s="30" t="s">
        <v>1854</v>
      </c>
      <c r="AC56" s="30" t="s">
        <v>1855</v>
      </c>
      <c r="AE56" s="88">
        <v>1</v>
      </c>
      <c r="AG56" s="88">
        <v>73431</v>
      </c>
      <c r="AH56" s="45">
        <f t="shared" si="0"/>
        <v>73431</v>
      </c>
      <c r="AL56" s="35">
        <v>8</v>
      </c>
      <c r="AN56" s="33">
        <f t="shared" si="1"/>
        <v>5874.4800000000005</v>
      </c>
      <c r="AO56" s="36" t="s">
        <v>1856</v>
      </c>
      <c r="AQ56" s="96" t="s">
        <v>1857</v>
      </c>
      <c r="AR56" s="96" t="s">
        <v>1858</v>
      </c>
      <c r="AS56" s="96" t="s">
        <v>1859</v>
      </c>
    </row>
    <row r="57" spans="3:45" x14ac:dyDescent="0.25">
      <c r="C57" s="46" t="str">
        <f>VLOOKUP(O57,'mã đối tượng'!$C:$F,4,0)</f>
        <v>B</v>
      </c>
      <c r="D57" s="30" t="s">
        <v>950</v>
      </c>
      <c r="E57" s="30" t="s">
        <v>24</v>
      </c>
      <c r="F57" s="57">
        <v>45891</v>
      </c>
      <c r="G57" s="57">
        <v>45891</v>
      </c>
      <c r="H57" s="89">
        <v>9105835936</v>
      </c>
      <c r="I57" s="57">
        <v>45891</v>
      </c>
      <c r="J57" s="46" t="str">
        <f>VLOOKUP(M57,Sheet2!A:F,6,0)</f>
        <v>NKHT2508/04056</v>
      </c>
      <c r="K57" s="58"/>
      <c r="L57" s="42" t="s">
        <v>25</v>
      </c>
      <c r="M57" s="46" t="s">
        <v>1910</v>
      </c>
      <c r="N57" s="57">
        <v>45891</v>
      </c>
      <c r="O57" s="95" t="str">
        <f>VLOOKUP(H57,'Data (2)'!$O:$P,2,0)</f>
        <v>WIN-002</v>
      </c>
      <c r="S57" s="95" t="str">
        <f>VLOOKUP(H57,'Sheet1 (3)'!$N:$P,3,0)</f>
        <v>2A83 WM+ HNI Phú Mỹ, Tự Lập</v>
      </c>
      <c r="V57" s="40" t="s">
        <v>8499</v>
      </c>
      <c r="Y57" s="88" t="s">
        <v>1539</v>
      </c>
      <c r="AB57" s="30" t="s">
        <v>1854</v>
      </c>
      <c r="AC57" s="30" t="s">
        <v>1855</v>
      </c>
      <c r="AE57" s="88">
        <v>1</v>
      </c>
      <c r="AG57" s="88">
        <v>111058</v>
      </c>
      <c r="AH57" s="45">
        <f t="shared" si="0"/>
        <v>111058</v>
      </c>
      <c r="AL57" s="35">
        <v>8</v>
      </c>
      <c r="AN57" s="33">
        <f t="shared" si="1"/>
        <v>8884.64</v>
      </c>
      <c r="AO57" s="36" t="s">
        <v>1856</v>
      </c>
      <c r="AQ57" s="96" t="s">
        <v>1857</v>
      </c>
      <c r="AR57" s="96" t="s">
        <v>1858</v>
      </c>
      <c r="AS57" s="96" t="s">
        <v>1859</v>
      </c>
    </row>
    <row r="58" spans="3:45" x14ac:dyDescent="0.25">
      <c r="C58" s="46" t="str">
        <f>VLOOKUP(O58,'mã đối tượng'!$C:$F,4,0)</f>
        <v>B</v>
      </c>
      <c r="D58" s="30" t="s">
        <v>950</v>
      </c>
      <c r="E58" s="30" t="s">
        <v>24</v>
      </c>
      <c r="F58" s="57">
        <v>45891</v>
      </c>
      <c r="G58" s="57">
        <v>45891</v>
      </c>
      <c r="H58" s="89">
        <v>9105835885</v>
      </c>
      <c r="I58" s="57">
        <v>45891</v>
      </c>
      <c r="J58" s="46" t="str">
        <f>VLOOKUP(M58,Sheet2!A:F,6,0)</f>
        <v>NKHT2508/04057</v>
      </c>
      <c r="K58" s="58"/>
      <c r="L58" s="42" t="s">
        <v>25</v>
      </c>
      <c r="M58" s="46" t="s">
        <v>1902</v>
      </c>
      <c r="N58" s="57">
        <v>45891</v>
      </c>
      <c r="O58" s="95" t="str">
        <f>VLOOKUP(H58,'Data (2)'!$O:$P,2,0)</f>
        <v>WIN-044</v>
      </c>
      <c r="S58" s="95" t="str">
        <f>VLOOKUP(H58,'Sheet1 (3)'!$N:$P,3,0)</f>
        <v>2AZM WM+ TBH Thanh Tây, Đông Lâm</v>
      </c>
      <c r="V58" s="40" t="s">
        <v>8500</v>
      </c>
      <c r="Y58" s="88" t="s">
        <v>1537</v>
      </c>
      <c r="AB58" s="30" t="s">
        <v>1854</v>
      </c>
      <c r="AC58" s="30" t="s">
        <v>1855</v>
      </c>
      <c r="AE58" s="88">
        <v>10</v>
      </c>
      <c r="AG58" s="88">
        <v>46000</v>
      </c>
      <c r="AH58" s="45">
        <f t="shared" si="0"/>
        <v>460000</v>
      </c>
      <c r="AL58" s="35">
        <v>8</v>
      </c>
      <c r="AN58" s="33">
        <f t="shared" si="1"/>
        <v>36800</v>
      </c>
      <c r="AO58" s="36" t="s">
        <v>1856</v>
      </c>
      <c r="AQ58" s="96" t="s">
        <v>1857</v>
      </c>
      <c r="AR58" s="96" t="s">
        <v>1858</v>
      </c>
      <c r="AS58" s="96" t="s">
        <v>1859</v>
      </c>
    </row>
    <row r="59" spans="3:45" x14ac:dyDescent="0.25">
      <c r="C59" s="46" t="str">
        <f>VLOOKUP(O59,'mã đối tượng'!$C:$F,4,0)</f>
        <v>N</v>
      </c>
      <c r="D59" s="30" t="s">
        <v>950</v>
      </c>
      <c r="E59" s="30" t="s">
        <v>24</v>
      </c>
      <c r="F59" s="57">
        <v>45891</v>
      </c>
      <c r="G59" s="57">
        <v>45891</v>
      </c>
      <c r="H59" s="89">
        <v>9105835886</v>
      </c>
      <c r="I59" s="57">
        <v>45891</v>
      </c>
      <c r="J59" s="46" t="str">
        <f>VLOOKUP(M59,Sheet2!A:F,6,0)</f>
        <v>NKHT2508/04058</v>
      </c>
      <c r="K59" s="58"/>
      <c r="L59" s="42" t="s">
        <v>25</v>
      </c>
      <c r="M59" s="46" t="s">
        <v>1917</v>
      </c>
      <c r="N59" s="57">
        <v>45891</v>
      </c>
      <c r="O59" s="95" t="str">
        <f>VLOOKUP(H59,'Data (2)'!$O:$P,2,0)</f>
        <v>WIN</v>
      </c>
      <c r="S59" s="95" t="str">
        <f>VLOOKUP(H59,'Sheet1 (3)'!$N:$P,3,0)</f>
        <v>6921 WM+ HCM B8/29B Hưng Nhơn</v>
      </c>
      <c r="V59" s="40" t="s">
        <v>8501</v>
      </c>
      <c r="Y59" s="88" t="s">
        <v>1539</v>
      </c>
      <c r="AB59" s="30" t="s">
        <v>1854</v>
      </c>
      <c r="AC59" s="30" t="s">
        <v>1855</v>
      </c>
      <c r="AE59" s="88">
        <v>1</v>
      </c>
      <c r="AG59" s="88">
        <v>111058</v>
      </c>
      <c r="AH59" s="45">
        <f t="shared" si="0"/>
        <v>111058</v>
      </c>
      <c r="AL59" s="35">
        <v>8</v>
      </c>
      <c r="AN59" s="33">
        <f t="shared" si="1"/>
        <v>8884.64</v>
      </c>
      <c r="AO59" s="36" t="s">
        <v>1856</v>
      </c>
      <c r="AQ59" s="96" t="s">
        <v>1857</v>
      </c>
      <c r="AR59" s="96" t="s">
        <v>1858</v>
      </c>
      <c r="AS59" s="96" t="s">
        <v>1859</v>
      </c>
    </row>
    <row r="60" spans="3:45" x14ac:dyDescent="0.25">
      <c r="C60" s="46" t="str">
        <f>VLOOKUP(O60,'mã đối tượng'!$C:$F,4,0)</f>
        <v>B</v>
      </c>
      <c r="D60" s="30" t="s">
        <v>950</v>
      </c>
      <c r="E60" s="30" t="s">
        <v>24</v>
      </c>
      <c r="F60" s="57">
        <v>45891</v>
      </c>
      <c r="G60" s="57">
        <v>45891</v>
      </c>
      <c r="H60" s="89">
        <v>9105835978</v>
      </c>
      <c r="I60" s="57">
        <v>45891</v>
      </c>
      <c r="J60" s="46" t="str">
        <f>VLOOKUP(M60,Sheet2!A:F,6,0)</f>
        <v>NKHT2508/04059</v>
      </c>
      <c r="K60" s="58"/>
      <c r="L60" s="42" t="s">
        <v>25</v>
      </c>
      <c r="M60" s="46" t="s">
        <v>2196</v>
      </c>
      <c r="N60" s="57">
        <v>45891</v>
      </c>
      <c r="O60" s="95" t="str">
        <f>VLOOKUP(H60,'Data (2)'!$O:$P,2,0)</f>
        <v>WIN-007</v>
      </c>
      <c r="S60" s="95" t="str">
        <f>VLOOKUP(H60,'Sheet1 (3)'!$N:$P,3,0)</f>
        <v>3864 WM+ QNH Ô 24 KĐT Cột 5-Cột 8 Hồng H</v>
      </c>
      <c r="V60" s="40" t="s">
        <v>8502</v>
      </c>
      <c r="Y60" s="88" t="s">
        <v>1546</v>
      </c>
      <c r="AB60" s="30" t="s">
        <v>1854</v>
      </c>
      <c r="AC60" s="30" t="s">
        <v>1855</v>
      </c>
      <c r="AE60" s="88">
        <v>2</v>
      </c>
      <c r="AG60" s="88">
        <v>74250</v>
      </c>
      <c r="AH60" s="45">
        <f t="shared" si="0"/>
        <v>148500</v>
      </c>
      <c r="AL60" s="35">
        <v>8</v>
      </c>
      <c r="AN60" s="33">
        <f t="shared" si="1"/>
        <v>11880</v>
      </c>
      <c r="AO60" s="36" t="s">
        <v>1856</v>
      </c>
      <c r="AQ60" s="96" t="s">
        <v>1857</v>
      </c>
      <c r="AR60" s="96" t="s">
        <v>1858</v>
      </c>
      <c r="AS60" s="96" t="s">
        <v>1859</v>
      </c>
    </row>
    <row r="61" spans="3:45" x14ac:dyDescent="0.25">
      <c r="C61" s="46" t="str">
        <f>VLOOKUP(O61,'mã đối tượng'!$C:$F,4,0)</f>
        <v>N</v>
      </c>
      <c r="D61" s="30" t="s">
        <v>950</v>
      </c>
      <c r="E61" s="30" t="s">
        <v>24</v>
      </c>
      <c r="F61" s="57">
        <v>45891</v>
      </c>
      <c r="G61" s="57">
        <v>45891</v>
      </c>
      <c r="H61" s="89">
        <v>9105835964</v>
      </c>
      <c r="I61" s="57">
        <v>45891</v>
      </c>
      <c r="J61" s="46" t="str">
        <f>VLOOKUP(M61,Sheet2!A:F,6,0)</f>
        <v>NKHT2508/04060</v>
      </c>
      <c r="K61" s="58"/>
      <c r="L61" s="42" t="s">
        <v>25</v>
      </c>
      <c r="M61" s="46" t="s">
        <v>2156</v>
      </c>
      <c r="N61" s="57">
        <v>45891</v>
      </c>
      <c r="O61" s="95" t="str">
        <f>VLOOKUP(H61,'Data (2)'!$O:$P,2,0)</f>
        <v>WIN-023</v>
      </c>
      <c r="S61" s="95" t="str">
        <f>VLOOKUP(H61,'Sheet1 (3)'!$N:$P,3,0)</f>
        <v>5798 WM+ DNI 249 Cách Mạng Tháng Tám</v>
      </c>
      <c r="V61" s="40" t="s">
        <v>8503</v>
      </c>
      <c r="Y61" s="88" t="s">
        <v>1539</v>
      </c>
      <c r="AB61" s="30" t="s">
        <v>1854</v>
      </c>
      <c r="AC61" s="30" t="s">
        <v>1855</v>
      </c>
      <c r="AE61" s="88">
        <v>2</v>
      </c>
      <c r="AG61" s="88">
        <v>111058</v>
      </c>
      <c r="AH61" s="45">
        <f t="shared" si="0"/>
        <v>222116</v>
      </c>
      <c r="AL61" s="35">
        <v>8</v>
      </c>
      <c r="AN61" s="33">
        <f t="shared" si="1"/>
        <v>17769.28</v>
      </c>
      <c r="AO61" s="36" t="s">
        <v>1856</v>
      </c>
      <c r="AQ61" s="96" t="s">
        <v>1857</v>
      </c>
      <c r="AR61" s="96" t="s">
        <v>1858</v>
      </c>
      <c r="AS61" s="96" t="s">
        <v>1859</v>
      </c>
    </row>
    <row r="62" spans="3:45" x14ac:dyDescent="0.25">
      <c r="C62" s="46" t="str">
        <f>VLOOKUP(O62,'mã đối tượng'!$C:$F,4,0)</f>
        <v>N</v>
      </c>
      <c r="D62" s="30" t="s">
        <v>950</v>
      </c>
      <c r="E62" s="30" t="s">
        <v>24</v>
      </c>
      <c r="F62" s="57">
        <v>45891</v>
      </c>
      <c r="G62" s="57">
        <v>45891</v>
      </c>
      <c r="H62" s="89">
        <v>9105835984</v>
      </c>
      <c r="I62" s="57">
        <v>45891</v>
      </c>
      <c r="J62" s="46" t="str">
        <f>VLOOKUP(M62,Sheet2!A:F,6,0)</f>
        <v>NKHT2508/04064</v>
      </c>
      <c r="K62" s="58"/>
      <c r="L62" s="42" t="s">
        <v>25</v>
      </c>
      <c r="M62" s="46" t="s">
        <v>2031</v>
      </c>
      <c r="N62" s="57">
        <v>45891</v>
      </c>
      <c r="O62" s="95" t="str">
        <f>VLOOKUP(H62,'Data (2)'!$O:$P,2,0)</f>
        <v>WIN</v>
      </c>
      <c r="S62" s="95" t="str">
        <f>VLOOKUP(H62,'Sheet1 (3)'!$N:$P,3,0)</f>
        <v>3673 WM+ HCM 336/55 Nguyễn Văn Luông</v>
      </c>
      <c r="V62" s="40" t="s">
        <v>8504</v>
      </c>
      <c r="Y62" s="88" t="s">
        <v>1541</v>
      </c>
      <c r="AB62" s="30" t="s">
        <v>1854</v>
      </c>
      <c r="AC62" s="30" t="s">
        <v>1855</v>
      </c>
      <c r="AE62" s="88">
        <v>2</v>
      </c>
      <c r="AG62" s="88">
        <v>73431</v>
      </c>
      <c r="AH62" s="45">
        <f t="shared" si="0"/>
        <v>146862</v>
      </c>
      <c r="AL62" s="35">
        <v>8</v>
      </c>
      <c r="AN62" s="33">
        <f t="shared" si="1"/>
        <v>11748.960000000001</v>
      </c>
      <c r="AO62" s="36" t="s">
        <v>1856</v>
      </c>
      <c r="AQ62" s="96" t="s">
        <v>1857</v>
      </c>
      <c r="AR62" s="96" t="s">
        <v>1858</v>
      </c>
      <c r="AS62" s="96" t="s">
        <v>1859</v>
      </c>
    </row>
    <row r="63" spans="3:45" x14ac:dyDescent="0.25">
      <c r="C63" s="46" t="str">
        <f>VLOOKUP(O63,'mã đối tượng'!$C:$F,4,0)</f>
        <v>N</v>
      </c>
      <c r="D63" s="30" t="s">
        <v>950</v>
      </c>
      <c r="E63" s="30" t="s">
        <v>24</v>
      </c>
      <c r="F63" s="57">
        <v>45891</v>
      </c>
      <c r="G63" s="57">
        <v>45891</v>
      </c>
      <c r="H63" s="89">
        <v>9105835984</v>
      </c>
      <c r="I63" s="57">
        <v>45891</v>
      </c>
      <c r="J63" s="46" t="str">
        <f>VLOOKUP(M63,Sheet2!A:F,6,0)</f>
        <v>NKHT2508/04064</v>
      </c>
      <c r="K63" s="58"/>
      <c r="L63" s="42" t="s">
        <v>25</v>
      </c>
      <c r="M63" s="46" t="s">
        <v>2031</v>
      </c>
      <c r="N63" s="57">
        <v>45891</v>
      </c>
      <c r="O63" s="95" t="str">
        <f>VLOOKUP(H63,'Data (2)'!$O:$P,2,0)</f>
        <v>WIN</v>
      </c>
      <c r="S63" s="95" t="str">
        <f>VLOOKUP(H63,'Sheet1 (3)'!$N:$P,3,0)</f>
        <v>3673 WM+ HCM 336/55 Nguyễn Văn Luông</v>
      </c>
      <c r="V63" s="40" t="s">
        <v>8504</v>
      </c>
      <c r="Y63" s="88" t="s">
        <v>1539</v>
      </c>
      <c r="AB63" s="30" t="s">
        <v>1854</v>
      </c>
      <c r="AC63" s="30" t="s">
        <v>1855</v>
      </c>
      <c r="AE63" s="88">
        <v>2</v>
      </c>
      <c r="AG63" s="88">
        <v>111058</v>
      </c>
      <c r="AH63" s="45">
        <f t="shared" si="0"/>
        <v>222116</v>
      </c>
      <c r="AL63" s="35">
        <v>8</v>
      </c>
      <c r="AN63" s="33">
        <f t="shared" si="1"/>
        <v>17769.28</v>
      </c>
      <c r="AO63" s="36" t="s">
        <v>1856</v>
      </c>
      <c r="AQ63" s="96" t="s">
        <v>1857</v>
      </c>
      <c r="AR63" s="96" t="s">
        <v>1858</v>
      </c>
      <c r="AS63" s="96" t="s">
        <v>1859</v>
      </c>
    </row>
    <row r="64" spans="3:45" x14ac:dyDescent="0.25">
      <c r="C64" s="46" t="str">
        <f>VLOOKUP(O64,'mã đối tượng'!$C:$F,4,0)</f>
        <v>N</v>
      </c>
      <c r="D64" s="30" t="s">
        <v>950</v>
      </c>
      <c r="E64" s="30" t="s">
        <v>24</v>
      </c>
      <c r="F64" s="57">
        <v>45891</v>
      </c>
      <c r="G64" s="57">
        <v>45891</v>
      </c>
      <c r="H64" s="89">
        <v>9105835984</v>
      </c>
      <c r="I64" s="57">
        <v>45891</v>
      </c>
      <c r="J64" s="46" t="str">
        <f>VLOOKUP(M64,Sheet2!A:F,6,0)</f>
        <v>NKHT2508/04064</v>
      </c>
      <c r="K64" s="58"/>
      <c r="L64" s="42" t="s">
        <v>25</v>
      </c>
      <c r="M64" s="46" t="s">
        <v>2031</v>
      </c>
      <c r="N64" s="57">
        <v>45891</v>
      </c>
      <c r="O64" s="95" t="str">
        <f>VLOOKUP(H64,'Data (2)'!$O:$P,2,0)</f>
        <v>WIN</v>
      </c>
      <c r="S64" s="95" t="str">
        <f>VLOOKUP(H64,'Sheet1 (3)'!$N:$P,3,0)</f>
        <v>3673 WM+ HCM 336/55 Nguyễn Văn Luông</v>
      </c>
      <c r="V64" s="40" t="s">
        <v>8504</v>
      </c>
      <c r="Y64" s="88" t="s">
        <v>1538</v>
      </c>
      <c r="AB64" s="30" t="s">
        <v>1854</v>
      </c>
      <c r="AC64" s="30" t="s">
        <v>1855</v>
      </c>
      <c r="AE64" s="88">
        <v>4</v>
      </c>
      <c r="AG64" s="88">
        <v>50182</v>
      </c>
      <c r="AH64" s="45">
        <f t="shared" si="0"/>
        <v>200728</v>
      </c>
      <c r="AL64" s="35">
        <v>8</v>
      </c>
      <c r="AN64" s="33">
        <f t="shared" si="1"/>
        <v>16058.24</v>
      </c>
      <c r="AO64" s="36" t="s">
        <v>1856</v>
      </c>
      <c r="AQ64" s="96" t="s">
        <v>1857</v>
      </c>
      <c r="AR64" s="96" t="s">
        <v>1858</v>
      </c>
      <c r="AS64" s="96" t="s">
        <v>1859</v>
      </c>
    </row>
    <row r="65" spans="3:45" x14ac:dyDescent="0.25">
      <c r="C65" s="46" t="str">
        <f>VLOOKUP(O65,'mã đối tượng'!$C:$F,4,0)</f>
        <v>N</v>
      </c>
      <c r="D65" s="30" t="s">
        <v>950</v>
      </c>
      <c r="E65" s="30" t="s">
        <v>24</v>
      </c>
      <c r="F65" s="57">
        <v>45891</v>
      </c>
      <c r="G65" s="57">
        <v>45891</v>
      </c>
      <c r="H65" s="89">
        <v>9105835984</v>
      </c>
      <c r="I65" s="57">
        <v>45891</v>
      </c>
      <c r="J65" s="46" t="str">
        <f>VLOOKUP(M65,Sheet2!A:F,6,0)</f>
        <v>NKHT2508/04064</v>
      </c>
      <c r="K65" s="58"/>
      <c r="L65" s="42" t="s">
        <v>25</v>
      </c>
      <c r="M65" s="46" t="s">
        <v>2031</v>
      </c>
      <c r="N65" s="57">
        <v>45891</v>
      </c>
      <c r="O65" s="95" t="str">
        <f>VLOOKUP(H65,'Data (2)'!$O:$P,2,0)</f>
        <v>WIN</v>
      </c>
      <c r="S65" s="95" t="str">
        <f>VLOOKUP(H65,'Sheet1 (3)'!$N:$P,3,0)</f>
        <v>3673 WM+ HCM 336/55 Nguyễn Văn Luông</v>
      </c>
      <c r="V65" s="40" t="s">
        <v>8504</v>
      </c>
      <c r="Y65" s="88" t="s">
        <v>1536</v>
      </c>
      <c r="AB65" s="30" t="s">
        <v>1854</v>
      </c>
      <c r="AC65" s="30" t="s">
        <v>1855</v>
      </c>
      <c r="AE65" s="88">
        <v>1</v>
      </c>
      <c r="AG65" s="88">
        <v>70950</v>
      </c>
      <c r="AH65" s="45">
        <f t="shared" si="0"/>
        <v>70950</v>
      </c>
      <c r="AL65" s="35">
        <v>8</v>
      </c>
      <c r="AN65" s="33">
        <f t="shared" si="1"/>
        <v>5676</v>
      </c>
      <c r="AO65" s="36" t="s">
        <v>1856</v>
      </c>
      <c r="AQ65" s="96" t="s">
        <v>1857</v>
      </c>
      <c r="AR65" s="96" t="s">
        <v>1858</v>
      </c>
      <c r="AS65" s="96" t="s">
        <v>1859</v>
      </c>
    </row>
    <row r="66" spans="3:45" x14ac:dyDescent="0.25">
      <c r="C66" s="46" t="str">
        <f>VLOOKUP(O66,'mã đối tượng'!$C:$F,4,0)</f>
        <v>B</v>
      </c>
      <c r="D66" s="30" t="s">
        <v>950</v>
      </c>
      <c r="E66" s="30" t="s">
        <v>24</v>
      </c>
      <c r="F66" s="57">
        <v>45891</v>
      </c>
      <c r="G66" s="57">
        <v>45891</v>
      </c>
      <c r="H66" s="89">
        <v>9105836031</v>
      </c>
      <c r="I66" s="57">
        <v>45891</v>
      </c>
      <c r="J66" s="46" t="str">
        <f>VLOOKUP(M66,Sheet2!A:F,6,0)</f>
        <v>NKHT2508/04066</v>
      </c>
      <c r="K66" s="58"/>
      <c r="L66" s="42" t="s">
        <v>25</v>
      </c>
      <c r="M66" s="46" t="s">
        <v>2435</v>
      </c>
      <c r="N66" s="57">
        <v>45891</v>
      </c>
      <c r="O66" s="95" t="str">
        <f>VLOOKUP(H66,'Data (2)'!$O:$P,2,0)</f>
        <v>WIN-058</v>
      </c>
      <c r="S66" s="95" t="str">
        <f>VLOOKUP(H66,'Sheet1 (3)'!$N:$P,3,0)</f>
        <v>2AL6 WM+ NAN 640 Trần Hưng Đạo</v>
      </c>
      <c r="V66" s="40" t="s">
        <v>8505</v>
      </c>
      <c r="Y66" s="88" t="s">
        <v>1539</v>
      </c>
      <c r="AB66" s="30" t="s">
        <v>1854</v>
      </c>
      <c r="AC66" s="30" t="s">
        <v>1855</v>
      </c>
      <c r="AE66" s="88">
        <v>2</v>
      </c>
      <c r="AG66" s="88">
        <v>111058</v>
      </c>
      <c r="AH66" s="45">
        <f t="shared" si="0"/>
        <v>222116</v>
      </c>
      <c r="AL66" s="35">
        <v>8</v>
      </c>
      <c r="AN66" s="33">
        <f t="shared" si="1"/>
        <v>17769.28</v>
      </c>
      <c r="AO66" s="36" t="s">
        <v>1856</v>
      </c>
      <c r="AQ66" s="96" t="s">
        <v>1857</v>
      </c>
      <c r="AR66" s="96" t="s">
        <v>1858</v>
      </c>
      <c r="AS66" s="96" t="s">
        <v>1859</v>
      </c>
    </row>
    <row r="67" spans="3:45" x14ac:dyDescent="0.25">
      <c r="C67" s="46" t="str">
        <f>VLOOKUP(O67,'mã đối tượng'!$C:$F,4,0)</f>
        <v>B</v>
      </c>
      <c r="D67" s="30" t="s">
        <v>950</v>
      </c>
      <c r="E67" s="30" t="s">
        <v>24</v>
      </c>
      <c r="F67" s="57">
        <v>45891</v>
      </c>
      <c r="G67" s="57">
        <v>45891</v>
      </c>
      <c r="H67" s="89">
        <v>9105836031</v>
      </c>
      <c r="I67" s="57">
        <v>45891</v>
      </c>
      <c r="J67" s="46" t="str">
        <f>VLOOKUP(M67,Sheet2!A:F,6,0)</f>
        <v>NKHT2508/04066</v>
      </c>
      <c r="K67" s="58"/>
      <c r="L67" s="42" t="s">
        <v>25</v>
      </c>
      <c r="M67" s="46" t="s">
        <v>2435</v>
      </c>
      <c r="N67" s="57">
        <v>45891</v>
      </c>
      <c r="O67" s="95" t="str">
        <f>VLOOKUP(H67,'Data (2)'!$O:$P,2,0)</f>
        <v>WIN-058</v>
      </c>
      <c r="S67" s="95" t="str">
        <f>VLOOKUP(H67,'Sheet1 (3)'!$N:$P,3,0)</f>
        <v>2AL6 WM+ NAN 640 Trần Hưng Đạo</v>
      </c>
      <c r="V67" s="40" t="s">
        <v>8505</v>
      </c>
      <c r="Y67" s="88" t="s">
        <v>1538</v>
      </c>
      <c r="AB67" s="30" t="s">
        <v>1854</v>
      </c>
      <c r="AC67" s="30" t="s">
        <v>1855</v>
      </c>
      <c r="AE67" s="88">
        <v>1</v>
      </c>
      <c r="AG67" s="88">
        <v>50182</v>
      </c>
      <c r="AH67" s="45">
        <f t="shared" ref="AH67:AH130" si="2">AE67*AG67</f>
        <v>50182</v>
      </c>
      <c r="AL67" s="35">
        <v>8</v>
      </c>
      <c r="AN67" s="33">
        <f t="shared" ref="AN67:AN130" si="3">AH67*8%</f>
        <v>4014.56</v>
      </c>
      <c r="AO67" s="36" t="s">
        <v>1856</v>
      </c>
      <c r="AQ67" s="96" t="s">
        <v>1857</v>
      </c>
      <c r="AR67" s="96" t="s">
        <v>1858</v>
      </c>
      <c r="AS67" s="96" t="s">
        <v>1859</v>
      </c>
    </row>
    <row r="68" spans="3:45" x14ac:dyDescent="0.25">
      <c r="C68" s="46" t="str">
        <f>VLOOKUP(O68,'mã đối tượng'!$C:$F,4,0)</f>
        <v>B</v>
      </c>
      <c r="D68" s="30" t="s">
        <v>950</v>
      </c>
      <c r="E68" s="30" t="s">
        <v>24</v>
      </c>
      <c r="F68" s="57">
        <v>45891</v>
      </c>
      <c r="G68" s="57">
        <v>45891</v>
      </c>
      <c r="H68" s="89">
        <v>9105836060</v>
      </c>
      <c r="I68" s="57">
        <v>45891</v>
      </c>
      <c r="J68" s="46" t="str">
        <f>VLOOKUP(M68,Sheet2!A:F,6,0)</f>
        <v>NKHT2508/04067</v>
      </c>
      <c r="K68" s="58"/>
      <c r="L68" s="42" t="s">
        <v>25</v>
      </c>
      <c r="M68" s="46" t="s">
        <v>2265</v>
      </c>
      <c r="N68" s="57">
        <v>45891</v>
      </c>
      <c r="O68" s="95" t="str">
        <f>VLOOKUP(H68,'Data (2)'!$O:$P,2,0)</f>
        <v>WIN-002</v>
      </c>
      <c r="S68" s="95" t="str">
        <f>VLOOKUP(H68,'Sheet1 (3)'!$N:$P,3,0)</f>
        <v>4032 WM+ HNI 86 Quan Nhân</v>
      </c>
      <c r="V68" s="40" t="s">
        <v>8506</v>
      </c>
      <c r="Y68" s="88" t="s">
        <v>1538</v>
      </c>
      <c r="AB68" s="30" t="s">
        <v>1854</v>
      </c>
      <c r="AC68" s="30" t="s">
        <v>1855</v>
      </c>
      <c r="AE68" s="88">
        <v>5</v>
      </c>
      <c r="AG68" s="88">
        <v>50182</v>
      </c>
      <c r="AH68" s="45">
        <f t="shared" si="2"/>
        <v>250910</v>
      </c>
      <c r="AL68" s="35">
        <v>8</v>
      </c>
      <c r="AN68" s="33">
        <f t="shared" si="3"/>
        <v>20072.8</v>
      </c>
      <c r="AO68" s="36" t="s">
        <v>1856</v>
      </c>
      <c r="AQ68" s="96" t="s">
        <v>1857</v>
      </c>
      <c r="AR68" s="96" t="s">
        <v>1858</v>
      </c>
      <c r="AS68" s="96" t="s">
        <v>1859</v>
      </c>
    </row>
    <row r="69" spans="3:45" x14ac:dyDescent="0.25">
      <c r="C69" s="46" t="str">
        <f>VLOOKUP(O69,'mã đối tượng'!$C:$F,4,0)</f>
        <v>N</v>
      </c>
      <c r="D69" s="30" t="s">
        <v>950</v>
      </c>
      <c r="E69" s="30" t="s">
        <v>24</v>
      </c>
      <c r="F69" s="57">
        <v>45891</v>
      </c>
      <c r="G69" s="57">
        <v>45891</v>
      </c>
      <c r="H69" s="89">
        <v>9105836093</v>
      </c>
      <c r="I69" s="57">
        <v>45891</v>
      </c>
      <c r="J69" s="46" t="str">
        <f>VLOOKUP(M69,Sheet2!A:F,6,0)</f>
        <v>NKHT2508/04072</v>
      </c>
      <c r="K69" s="58"/>
      <c r="L69" s="42" t="s">
        <v>25</v>
      </c>
      <c r="M69" s="46" t="s">
        <v>2066</v>
      </c>
      <c r="N69" s="57">
        <v>45891</v>
      </c>
      <c r="O69" s="95" t="str">
        <f>VLOOKUP(H69,'Data (2)'!$O:$P,2,0)</f>
        <v>WIN</v>
      </c>
      <c r="S69" s="95" t="str">
        <f>VLOOKUP(H69,'Sheet1 (3)'!$N:$P,3,0)</f>
        <v>3760 WIN HCM 176 Đường 44 Trương Đình</v>
      </c>
      <c r="V69" s="40" t="s">
        <v>8507</v>
      </c>
      <c r="Y69" s="88" t="s">
        <v>1539</v>
      </c>
      <c r="AB69" s="30" t="s">
        <v>1854</v>
      </c>
      <c r="AC69" s="30" t="s">
        <v>1855</v>
      </c>
      <c r="AE69" s="88">
        <v>1</v>
      </c>
      <c r="AG69" s="88">
        <v>111058</v>
      </c>
      <c r="AH69" s="45">
        <f t="shared" si="2"/>
        <v>111058</v>
      </c>
      <c r="AL69" s="35">
        <v>8</v>
      </c>
      <c r="AN69" s="33">
        <f t="shared" si="3"/>
        <v>8884.64</v>
      </c>
      <c r="AO69" s="36" t="s">
        <v>1856</v>
      </c>
      <c r="AQ69" s="96" t="s">
        <v>1857</v>
      </c>
      <c r="AR69" s="96" t="s">
        <v>1858</v>
      </c>
      <c r="AS69" s="96" t="s">
        <v>1859</v>
      </c>
    </row>
    <row r="70" spans="3:45" x14ac:dyDescent="0.25">
      <c r="C70" s="46" t="str">
        <f>VLOOKUP(O70,'mã đối tượng'!$C:$F,4,0)</f>
        <v>N</v>
      </c>
      <c r="D70" s="30" t="s">
        <v>950</v>
      </c>
      <c r="E70" s="30" t="s">
        <v>24</v>
      </c>
      <c r="F70" s="57">
        <v>45891</v>
      </c>
      <c r="G70" s="57">
        <v>45891</v>
      </c>
      <c r="H70" s="89">
        <v>9105836093</v>
      </c>
      <c r="I70" s="57">
        <v>45891</v>
      </c>
      <c r="J70" s="46" t="str">
        <f>VLOOKUP(M70,Sheet2!A:F,6,0)</f>
        <v>NKHT2508/04072</v>
      </c>
      <c r="K70" s="58"/>
      <c r="L70" s="42" t="s">
        <v>25</v>
      </c>
      <c r="M70" s="46" t="s">
        <v>2066</v>
      </c>
      <c r="N70" s="57">
        <v>45891</v>
      </c>
      <c r="O70" s="95" t="str">
        <f>VLOOKUP(H70,'Data (2)'!$O:$P,2,0)</f>
        <v>WIN</v>
      </c>
      <c r="S70" s="95" t="str">
        <f>VLOOKUP(H70,'Sheet1 (3)'!$N:$P,3,0)</f>
        <v>3760 WIN HCM 176 Đường 44 Trương Đình</v>
      </c>
      <c r="V70" s="40" t="s">
        <v>8507</v>
      </c>
      <c r="Y70" s="88" t="s">
        <v>1529</v>
      </c>
      <c r="AB70" s="30" t="s">
        <v>1854</v>
      </c>
      <c r="AC70" s="30" t="s">
        <v>1855</v>
      </c>
      <c r="AE70" s="88">
        <v>1</v>
      </c>
      <c r="AG70" s="88">
        <v>55595</v>
      </c>
      <c r="AH70" s="45">
        <f t="shared" si="2"/>
        <v>55595</v>
      </c>
      <c r="AL70" s="35">
        <v>8</v>
      </c>
      <c r="AN70" s="33">
        <f t="shared" si="3"/>
        <v>4447.6000000000004</v>
      </c>
      <c r="AO70" s="36" t="s">
        <v>1856</v>
      </c>
      <c r="AQ70" s="96" t="s">
        <v>1857</v>
      </c>
      <c r="AR70" s="96" t="s">
        <v>1858</v>
      </c>
      <c r="AS70" s="96" t="s">
        <v>1859</v>
      </c>
    </row>
    <row r="71" spans="3:45" x14ac:dyDescent="0.25">
      <c r="C71" s="46" t="str">
        <f>VLOOKUP(O71,'mã đối tượng'!$C:$F,4,0)</f>
        <v>N</v>
      </c>
      <c r="D71" s="30" t="s">
        <v>950</v>
      </c>
      <c r="E71" s="30" t="s">
        <v>24</v>
      </c>
      <c r="F71" s="57">
        <v>45891</v>
      </c>
      <c r="G71" s="57">
        <v>45891</v>
      </c>
      <c r="H71" s="89">
        <v>9105836093</v>
      </c>
      <c r="I71" s="57">
        <v>45891</v>
      </c>
      <c r="J71" s="46" t="str">
        <f>VLOOKUP(M71,Sheet2!A:F,6,0)</f>
        <v>NKHT2508/04072</v>
      </c>
      <c r="K71" s="58"/>
      <c r="L71" s="42" t="s">
        <v>25</v>
      </c>
      <c r="M71" s="46" t="s">
        <v>2066</v>
      </c>
      <c r="N71" s="57">
        <v>45891</v>
      </c>
      <c r="O71" s="95" t="str">
        <f>VLOOKUP(H71,'Data (2)'!$O:$P,2,0)</f>
        <v>WIN</v>
      </c>
      <c r="S71" s="95" t="str">
        <f>VLOOKUP(H71,'Sheet1 (3)'!$N:$P,3,0)</f>
        <v>3760 WIN HCM 176 Đường 44 Trương Đình</v>
      </c>
      <c r="V71" s="40" t="s">
        <v>8507</v>
      </c>
      <c r="Y71" s="88" t="s">
        <v>1546</v>
      </c>
      <c r="AB71" s="30" t="s">
        <v>1854</v>
      </c>
      <c r="AC71" s="30" t="s">
        <v>1855</v>
      </c>
      <c r="AE71" s="88">
        <v>1</v>
      </c>
      <c r="AG71" s="88">
        <v>74250</v>
      </c>
      <c r="AH71" s="45">
        <f t="shared" si="2"/>
        <v>74250</v>
      </c>
      <c r="AL71" s="35">
        <v>8</v>
      </c>
      <c r="AN71" s="33">
        <f t="shared" si="3"/>
        <v>5940</v>
      </c>
      <c r="AO71" s="36" t="s">
        <v>1856</v>
      </c>
      <c r="AQ71" s="96" t="s">
        <v>1857</v>
      </c>
      <c r="AR71" s="96" t="s">
        <v>1858</v>
      </c>
      <c r="AS71" s="96" t="s">
        <v>1859</v>
      </c>
    </row>
    <row r="72" spans="3:45" x14ac:dyDescent="0.25">
      <c r="C72" s="46" t="str">
        <f>VLOOKUP(O72,'mã đối tượng'!$C:$F,4,0)</f>
        <v>N</v>
      </c>
      <c r="D72" s="30" t="s">
        <v>950</v>
      </c>
      <c r="E72" s="30" t="s">
        <v>24</v>
      </c>
      <c r="F72" s="57">
        <v>45891</v>
      </c>
      <c r="G72" s="57">
        <v>45891</v>
      </c>
      <c r="H72" s="89">
        <v>9105836093</v>
      </c>
      <c r="I72" s="57">
        <v>45891</v>
      </c>
      <c r="J72" s="46" t="str">
        <f>VLOOKUP(M72,Sheet2!A:F,6,0)</f>
        <v>NKHT2508/04072</v>
      </c>
      <c r="K72" s="58"/>
      <c r="L72" s="42" t="s">
        <v>25</v>
      </c>
      <c r="M72" s="46" t="s">
        <v>2066</v>
      </c>
      <c r="N72" s="57">
        <v>45891</v>
      </c>
      <c r="O72" s="95" t="str">
        <f>VLOOKUP(H72,'Data (2)'!$O:$P,2,0)</f>
        <v>WIN</v>
      </c>
      <c r="S72" s="95" t="str">
        <f>VLOOKUP(H72,'Sheet1 (3)'!$N:$P,3,0)</f>
        <v>3760 WIN HCM 176 Đường 44 Trương Đình</v>
      </c>
      <c r="V72" s="40" t="s">
        <v>8507</v>
      </c>
      <c r="Y72" s="88" t="s">
        <v>1533</v>
      </c>
      <c r="AB72" s="30" t="s">
        <v>1854</v>
      </c>
      <c r="AC72" s="30" t="s">
        <v>1855</v>
      </c>
      <c r="AE72" s="88">
        <v>1</v>
      </c>
      <c r="AG72" s="88">
        <v>111606</v>
      </c>
      <c r="AH72" s="45">
        <f t="shared" si="2"/>
        <v>111606</v>
      </c>
      <c r="AL72" s="35">
        <v>8</v>
      </c>
      <c r="AN72" s="33">
        <f t="shared" si="3"/>
        <v>8928.48</v>
      </c>
      <c r="AO72" s="36" t="s">
        <v>1856</v>
      </c>
      <c r="AQ72" s="96" t="s">
        <v>1857</v>
      </c>
      <c r="AR72" s="96" t="s">
        <v>1858</v>
      </c>
      <c r="AS72" s="96" t="s">
        <v>1859</v>
      </c>
    </row>
    <row r="73" spans="3:45" x14ac:dyDescent="0.25">
      <c r="C73" s="46" t="str">
        <f>VLOOKUP(O73,'mã đối tượng'!$C:$F,4,0)</f>
        <v>N</v>
      </c>
      <c r="D73" s="30" t="s">
        <v>950</v>
      </c>
      <c r="E73" s="30" t="s">
        <v>24</v>
      </c>
      <c r="F73" s="57">
        <v>45891</v>
      </c>
      <c r="G73" s="57">
        <v>45891</v>
      </c>
      <c r="H73" s="89">
        <v>9105836093</v>
      </c>
      <c r="I73" s="57">
        <v>45891</v>
      </c>
      <c r="J73" s="46" t="str">
        <f>VLOOKUP(M73,Sheet2!A:F,6,0)</f>
        <v>NKHT2508/04072</v>
      </c>
      <c r="K73" s="58"/>
      <c r="L73" s="42" t="s">
        <v>25</v>
      </c>
      <c r="M73" s="46" t="s">
        <v>2066</v>
      </c>
      <c r="N73" s="57">
        <v>45891</v>
      </c>
      <c r="O73" s="95" t="str">
        <f>VLOOKUP(H73,'Data (2)'!$O:$P,2,0)</f>
        <v>WIN</v>
      </c>
      <c r="S73" s="95" t="str">
        <f>VLOOKUP(H73,'Sheet1 (3)'!$N:$P,3,0)</f>
        <v>3760 WIN HCM 176 Đường 44 Trương Đình</v>
      </c>
      <c r="V73" s="40" t="s">
        <v>8507</v>
      </c>
      <c r="Y73" s="88" t="s">
        <v>1538</v>
      </c>
      <c r="AB73" s="30" t="s">
        <v>1854</v>
      </c>
      <c r="AC73" s="30" t="s">
        <v>1855</v>
      </c>
      <c r="AE73" s="88">
        <v>1</v>
      </c>
      <c r="AG73" s="88">
        <v>50182</v>
      </c>
      <c r="AH73" s="45">
        <f t="shared" si="2"/>
        <v>50182</v>
      </c>
      <c r="AL73" s="35">
        <v>8</v>
      </c>
      <c r="AN73" s="33">
        <f t="shared" si="3"/>
        <v>4014.56</v>
      </c>
      <c r="AO73" s="36" t="s">
        <v>1856</v>
      </c>
      <c r="AQ73" s="96" t="s">
        <v>1857</v>
      </c>
      <c r="AR73" s="96" t="s">
        <v>1858</v>
      </c>
      <c r="AS73" s="96" t="s">
        <v>1859</v>
      </c>
    </row>
    <row r="74" spans="3:45" x14ac:dyDescent="0.25">
      <c r="C74" s="46" t="str">
        <f>VLOOKUP(O74,'mã đối tượng'!$C:$F,4,0)</f>
        <v>B</v>
      </c>
      <c r="D74" s="30" t="s">
        <v>950</v>
      </c>
      <c r="E74" s="30" t="s">
        <v>24</v>
      </c>
      <c r="F74" s="57">
        <v>45891</v>
      </c>
      <c r="G74" s="57">
        <v>45891</v>
      </c>
      <c r="H74" s="89">
        <v>9105836212</v>
      </c>
      <c r="I74" s="57">
        <v>45891</v>
      </c>
      <c r="J74" s="46" t="str">
        <f>VLOOKUP(M74,Sheet2!A:F,6,0)</f>
        <v>NKHT2508/04073</v>
      </c>
      <c r="K74" s="58"/>
      <c r="L74" s="42" t="s">
        <v>25</v>
      </c>
      <c r="M74" s="46" t="s">
        <v>2083</v>
      </c>
      <c r="N74" s="57">
        <v>45891</v>
      </c>
      <c r="O74" s="95" t="str">
        <f>VLOOKUP(H74,'Data (2)'!$O:$P,2,0)</f>
        <v>WIN-002</v>
      </c>
      <c r="S74" s="95" t="str">
        <f>VLOOKUP(H74,'Sheet1 (3)'!$N:$P,3,0)</f>
        <v>5456 WM+ HNI Đội 2 Thôn Xuân Bách</v>
      </c>
      <c r="V74" s="40" t="s">
        <v>8508</v>
      </c>
      <c r="Y74" s="88" t="s">
        <v>1537</v>
      </c>
      <c r="AB74" s="30" t="s">
        <v>1854</v>
      </c>
      <c r="AC74" s="30" t="s">
        <v>1855</v>
      </c>
      <c r="AE74" s="88">
        <v>2</v>
      </c>
      <c r="AG74" s="88">
        <v>46000</v>
      </c>
      <c r="AH74" s="45">
        <f t="shared" si="2"/>
        <v>92000</v>
      </c>
      <c r="AL74" s="35">
        <v>8</v>
      </c>
      <c r="AN74" s="33">
        <f t="shared" si="3"/>
        <v>7360</v>
      </c>
      <c r="AO74" s="36" t="s">
        <v>1856</v>
      </c>
      <c r="AQ74" s="96" t="s">
        <v>1857</v>
      </c>
      <c r="AR74" s="96" t="s">
        <v>1858</v>
      </c>
      <c r="AS74" s="96" t="s">
        <v>1859</v>
      </c>
    </row>
    <row r="75" spans="3:45" x14ac:dyDescent="0.25">
      <c r="C75" s="46" t="str">
        <f>VLOOKUP(O75,'mã đối tượng'!$C:$F,4,0)</f>
        <v>N</v>
      </c>
      <c r="D75" s="30" t="s">
        <v>950</v>
      </c>
      <c r="E75" s="30" t="s">
        <v>24</v>
      </c>
      <c r="F75" s="57">
        <v>45891</v>
      </c>
      <c r="G75" s="57">
        <v>45891</v>
      </c>
      <c r="H75" s="89">
        <v>9105836202</v>
      </c>
      <c r="I75" s="57">
        <v>45891</v>
      </c>
      <c r="J75" s="46" t="str">
        <f>VLOOKUP(M75,Sheet2!A:F,6,0)</f>
        <v>NKHT2508/04076</v>
      </c>
      <c r="K75" s="58"/>
      <c r="L75" s="42" t="s">
        <v>25</v>
      </c>
      <c r="M75" s="46" t="s">
        <v>2332</v>
      </c>
      <c r="N75" s="57">
        <v>45891</v>
      </c>
      <c r="O75" s="95" t="str">
        <f>VLOOKUP(H75,'Data (2)'!$O:$P,2,0)</f>
        <v>WIN-024</v>
      </c>
      <c r="S75" s="95" t="str">
        <f>VLOOKUP(H75,'Sheet1 (3)'!$N:$P,3,0)</f>
        <v>3357 WM+ BDG 103/1 Khu Phố 1A</v>
      </c>
      <c r="V75" s="40" t="s">
        <v>8509</v>
      </c>
      <c r="Y75" s="88" t="s">
        <v>1549</v>
      </c>
      <c r="AB75" s="30" t="s">
        <v>1854</v>
      </c>
      <c r="AC75" s="30" t="s">
        <v>1855</v>
      </c>
      <c r="AE75" s="88">
        <v>1</v>
      </c>
      <c r="AG75" s="88">
        <v>50400</v>
      </c>
      <c r="AH75" s="45">
        <f t="shared" si="2"/>
        <v>50400</v>
      </c>
      <c r="AL75" s="35">
        <v>8</v>
      </c>
      <c r="AN75" s="33">
        <f t="shared" si="3"/>
        <v>4032</v>
      </c>
      <c r="AO75" s="36" t="s">
        <v>1856</v>
      </c>
      <c r="AQ75" s="96" t="s">
        <v>1857</v>
      </c>
      <c r="AR75" s="96" t="s">
        <v>1858</v>
      </c>
      <c r="AS75" s="96" t="s">
        <v>1859</v>
      </c>
    </row>
    <row r="76" spans="3:45" x14ac:dyDescent="0.25">
      <c r="C76" s="46" t="str">
        <f>VLOOKUP(O76,'mã đối tượng'!$C:$F,4,0)</f>
        <v>N</v>
      </c>
      <c r="D76" s="30" t="s">
        <v>950</v>
      </c>
      <c r="E76" s="30" t="s">
        <v>24</v>
      </c>
      <c r="F76" s="57">
        <v>45891</v>
      </c>
      <c r="G76" s="57">
        <v>45891</v>
      </c>
      <c r="H76" s="89">
        <v>9105836202</v>
      </c>
      <c r="I76" s="57">
        <v>45891</v>
      </c>
      <c r="J76" s="46" t="str">
        <f>VLOOKUP(M76,Sheet2!A:F,6,0)</f>
        <v>NKHT2508/04076</v>
      </c>
      <c r="K76" s="58"/>
      <c r="L76" s="42" t="s">
        <v>25</v>
      </c>
      <c r="M76" s="46" t="s">
        <v>2332</v>
      </c>
      <c r="N76" s="57">
        <v>45891</v>
      </c>
      <c r="O76" s="95" t="str">
        <f>VLOOKUP(H76,'Data (2)'!$O:$P,2,0)</f>
        <v>WIN-024</v>
      </c>
      <c r="S76" s="95" t="str">
        <f>VLOOKUP(H76,'Sheet1 (3)'!$N:$P,3,0)</f>
        <v>3357 WM+ BDG 103/1 Khu Phố 1A</v>
      </c>
      <c r="V76" s="40" t="s">
        <v>8509</v>
      </c>
      <c r="Y76" s="88" t="s">
        <v>1538</v>
      </c>
      <c r="AB76" s="30" t="s">
        <v>1854</v>
      </c>
      <c r="AC76" s="30" t="s">
        <v>1855</v>
      </c>
      <c r="AE76" s="88">
        <v>1</v>
      </c>
      <c r="AG76" s="88">
        <v>50182</v>
      </c>
      <c r="AH76" s="45">
        <f t="shared" si="2"/>
        <v>50182</v>
      </c>
      <c r="AL76" s="35">
        <v>8</v>
      </c>
      <c r="AN76" s="33">
        <f t="shared" si="3"/>
        <v>4014.56</v>
      </c>
      <c r="AO76" s="36" t="s">
        <v>1856</v>
      </c>
      <c r="AQ76" s="96" t="s">
        <v>1857</v>
      </c>
      <c r="AR76" s="96" t="s">
        <v>1858</v>
      </c>
      <c r="AS76" s="96" t="s">
        <v>1859</v>
      </c>
    </row>
    <row r="77" spans="3:45" x14ac:dyDescent="0.25">
      <c r="C77" s="46" t="str">
        <f>VLOOKUP(O77,'mã đối tượng'!$C:$F,4,0)</f>
        <v>N</v>
      </c>
      <c r="D77" s="30" t="s">
        <v>950</v>
      </c>
      <c r="E77" s="30" t="s">
        <v>24</v>
      </c>
      <c r="F77" s="57">
        <v>45891</v>
      </c>
      <c r="G77" s="57">
        <v>45891</v>
      </c>
      <c r="H77" s="89">
        <v>9105836202</v>
      </c>
      <c r="I77" s="57">
        <v>45891</v>
      </c>
      <c r="J77" s="46" t="str">
        <f>VLOOKUP(M77,Sheet2!A:F,6,0)</f>
        <v>NKHT2508/04076</v>
      </c>
      <c r="K77" s="58"/>
      <c r="L77" s="42" t="s">
        <v>25</v>
      </c>
      <c r="M77" s="46" t="s">
        <v>2332</v>
      </c>
      <c r="N77" s="57">
        <v>45891</v>
      </c>
      <c r="O77" s="95" t="str">
        <f>VLOOKUP(H77,'Data (2)'!$O:$P,2,0)</f>
        <v>WIN-024</v>
      </c>
      <c r="S77" s="95" t="str">
        <f>VLOOKUP(H77,'Sheet1 (3)'!$N:$P,3,0)</f>
        <v>3357 WM+ BDG 103/1 Khu Phố 1A</v>
      </c>
      <c r="V77" s="40" t="s">
        <v>8509</v>
      </c>
      <c r="Y77" s="88" t="s">
        <v>1529</v>
      </c>
      <c r="AB77" s="30" t="s">
        <v>1854</v>
      </c>
      <c r="AC77" s="30" t="s">
        <v>1855</v>
      </c>
      <c r="AE77" s="88">
        <v>2</v>
      </c>
      <c r="AG77" s="88">
        <v>55595</v>
      </c>
      <c r="AH77" s="45">
        <f t="shared" si="2"/>
        <v>111190</v>
      </c>
      <c r="AL77" s="35">
        <v>8</v>
      </c>
      <c r="AN77" s="33">
        <f t="shared" si="3"/>
        <v>8895.2000000000007</v>
      </c>
      <c r="AO77" s="36" t="s">
        <v>1856</v>
      </c>
      <c r="AQ77" s="96" t="s">
        <v>1857</v>
      </c>
      <c r="AR77" s="96" t="s">
        <v>1858</v>
      </c>
      <c r="AS77" s="96" t="s">
        <v>1859</v>
      </c>
    </row>
    <row r="78" spans="3:45" x14ac:dyDescent="0.25">
      <c r="C78" s="46" t="str">
        <f>VLOOKUP(O78,'mã đối tượng'!$C:$F,4,0)</f>
        <v>N</v>
      </c>
      <c r="D78" s="30" t="s">
        <v>950</v>
      </c>
      <c r="E78" s="30" t="s">
        <v>24</v>
      </c>
      <c r="F78" s="57">
        <v>45891</v>
      </c>
      <c r="G78" s="57">
        <v>45891</v>
      </c>
      <c r="H78" s="89">
        <v>9105836174</v>
      </c>
      <c r="I78" s="57">
        <v>45891</v>
      </c>
      <c r="J78" s="46" t="str">
        <f>VLOOKUP(M78,Sheet2!A:F,6,0)</f>
        <v>NKHT2508/04079</v>
      </c>
      <c r="K78" s="58"/>
      <c r="L78" s="42" t="s">
        <v>25</v>
      </c>
      <c r="M78" s="46" t="s">
        <v>2170</v>
      </c>
      <c r="N78" s="57">
        <v>45891</v>
      </c>
      <c r="O78" s="95" t="str">
        <f>VLOOKUP(H78,'Data (2)'!$O:$P,2,0)</f>
        <v>WIN-023</v>
      </c>
      <c r="S78" s="95" t="str">
        <f>VLOOKUP(H78,'Sheet1 (3)'!$N:$P,3,0)</f>
        <v>3807 WM+ DNI 249 Hà Huy Giáp</v>
      </c>
      <c r="V78" s="40" t="s">
        <v>8510</v>
      </c>
      <c r="Y78" s="88" t="s">
        <v>1533</v>
      </c>
      <c r="AB78" s="30" t="s">
        <v>1854</v>
      </c>
      <c r="AC78" s="30" t="s">
        <v>1855</v>
      </c>
      <c r="AE78" s="88">
        <v>1</v>
      </c>
      <c r="AG78" s="88">
        <v>111606</v>
      </c>
      <c r="AH78" s="45">
        <f t="shared" si="2"/>
        <v>111606</v>
      </c>
      <c r="AL78" s="35">
        <v>8</v>
      </c>
      <c r="AN78" s="33">
        <f t="shared" si="3"/>
        <v>8928.48</v>
      </c>
      <c r="AO78" s="36" t="s">
        <v>1856</v>
      </c>
      <c r="AQ78" s="96" t="s">
        <v>1857</v>
      </c>
      <c r="AR78" s="96" t="s">
        <v>1858</v>
      </c>
      <c r="AS78" s="96" t="s">
        <v>1859</v>
      </c>
    </row>
    <row r="79" spans="3:45" x14ac:dyDescent="0.25">
      <c r="C79" s="46" t="str">
        <f>VLOOKUP(O79,'mã đối tượng'!$C:$F,4,0)</f>
        <v>N</v>
      </c>
      <c r="D79" s="30" t="s">
        <v>950</v>
      </c>
      <c r="E79" s="30" t="s">
        <v>24</v>
      </c>
      <c r="F79" s="57">
        <v>45891</v>
      </c>
      <c r="G79" s="57">
        <v>45891</v>
      </c>
      <c r="H79" s="89">
        <v>9105836174</v>
      </c>
      <c r="I79" s="57">
        <v>45891</v>
      </c>
      <c r="J79" s="46" t="str">
        <f>VLOOKUP(M79,Sheet2!A:F,6,0)</f>
        <v>NKHT2508/04079</v>
      </c>
      <c r="K79" s="58"/>
      <c r="L79" s="42" t="s">
        <v>25</v>
      </c>
      <c r="M79" s="46" t="s">
        <v>2170</v>
      </c>
      <c r="N79" s="57">
        <v>45891</v>
      </c>
      <c r="O79" s="95" t="str">
        <f>VLOOKUP(H79,'Data (2)'!$O:$P,2,0)</f>
        <v>WIN-023</v>
      </c>
      <c r="S79" s="95" t="str">
        <f>VLOOKUP(H79,'Sheet1 (3)'!$N:$P,3,0)</f>
        <v>3807 WM+ DNI 249 Hà Huy Giáp</v>
      </c>
      <c r="V79" s="40" t="s">
        <v>8510</v>
      </c>
      <c r="Y79" s="88" t="s">
        <v>1541</v>
      </c>
      <c r="AB79" s="30" t="s">
        <v>1854</v>
      </c>
      <c r="AC79" s="30" t="s">
        <v>1855</v>
      </c>
      <c r="AE79" s="88">
        <v>1</v>
      </c>
      <c r="AG79" s="88">
        <v>73431</v>
      </c>
      <c r="AH79" s="45">
        <f t="shared" si="2"/>
        <v>73431</v>
      </c>
      <c r="AL79" s="35">
        <v>8</v>
      </c>
      <c r="AN79" s="33">
        <f t="shared" si="3"/>
        <v>5874.4800000000005</v>
      </c>
      <c r="AO79" s="36" t="s">
        <v>1856</v>
      </c>
      <c r="AQ79" s="96" t="s">
        <v>1857</v>
      </c>
      <c r="AR79" s="96" t="s">
        <v>1858</v>
      </c>
      <c r="AS79" s="96" t="s">
        <v>1859</v>
      </c>
    </row>
    <row r="80" spans="3:45" x14ac:dyDescent="0.25">
      <c r="C80" s="46" t="str">
        <f>VLOOKUP(O80,'mã đối tượng'!$C:$F,4,0)</f>
        <v>N</v>
      </c>
      <c r="D80" s="30" t="s">
        <v>950</v>
      </c>
      <c r="E80" s="30" t="s">
        <v>24</v>
      </c>
      <c r="F80" s="57">
        <v>45891</v>
      </c>
      <c r="G80" s="57">
        <v>45891</v>
      </c>
      <c r="H80" s="89">
        <v>9105836174</v>
      </c>
      <c r="I80" s="57">
        <v>45891</v>
      </c>
      <c r="J80" s="46" t="str">
        <f>VLOOKUP(M80,Sheet2!A:F,6,0)</f>
        <v>NKHT2508/04079</v>
      </c>
      <c r="K80" s="58"/>
      <c r="L80" s="42" t="s">
        <v>25</v>
      </c>
      <c r="M80" s="46" t="s">
        <v>2170</v>
      </c>
      <c r="N80" s="57">
        <v>45891</v>
      </c>
      <c r="O80" s="95" t="str">
        <f>VLOOKUP(H80,'Data (2)'!$O:$P,2,0)</f>
        <v>WIN-023</v>
      </c>
      <c r="S80" s="95" t="str">
        <f>VLOOKUP(H80,'Sheet1 (3)'!$N:$P,3,0)</f>
        <v>3807 WM+ DNI 249 Hà Huy Giáp</v>
      </c>
      <c r="V80" s="40" t="s">
        <v>8510</v>
      </c>
      <c r="Y80" s="88" t="s">
        <v>1539</v>
      </c>
      <c r="AB80" s="30" t="s">
        <v>1854</v>
      </c>
      <c r="AC80" s="30" t="s">
        <v>1855</v>
      </c>
      <c r="AE80" s="88">
        <v>1</v>
      </c>
      <c r="AG80" s="88">
        <v>111058</v>
      </c>
      <c r="AH80" s="45">
        <f t="shared" si="2"/>
        <v>111058</v>
      </c>
      <c r="AL80" s="35">
        <v>8</v>
      </c>
      <c r="AN80" s="33">
        <f t="shared" si="3"/>
        <v>8884.64</v>
      </c>
      <c r="AO80" s="36" t="s">
        <v>1856</v>
      </c>
      <c r="AQ80" s="96" t="s">
        <v>1857</v>
      </c>
      <c r="AR80" s="96" t="s">
        <v>1858</v>
      </c>
      <c r="AS80" s="96" t="s">
        <v>1859</v>
      </c>
    </row>
    <row r="81" spans="3:45" x14ac:dyDescent="0.25">
      <c r="C81" s="46" t="str">
        <f>VLOOKUP(O81,'mã đối tượng'!$C:$F,4,0)</f>
        <v>B</v>
      </c>
      <c r="D81" s="30" t="s">
        <v>950</v>
      </c>
      <c r="E81" s="30" t="s">
        <v>24</v>
      </c>
      <c r="F81" s="57">
        <v>45891</v>
      </c>
      <c r="G81" s="57">
        <v>45891</v>
      </c>
      <c r="H81" s="89">
        <v>9105836228</v>
      </c>
      <c r="I81" s="57">
        <v>45891</v>
      </c>
      <c r="J81" s="46" t="str">
        <f>VLOOKUP(M81,Sheet2!A:F,6,0)</f>
        <v>NKHT2508/04080</v>
      </c>
      <c r="K81" s="58"/>
      <c r="L81" s="42" t="s">
        <v>25</v>
      </c>
      <c r="M81" s="46" t="s">
        <v>2461</v>
      </c>
      <c r="N81" s="57">
        <v>45891</v>
      </c>
      <c r="O81" s="95" t="str">
        <f>VLOOKUP(H81,'Data (2)'!$O:$P,2,0)</f>
        <v>WIN-058</v>
      </c>
      <c r="S81" s="95" t="str">
        <f>VLOOKUP(H81,'Sheet1 (3)'!$N:$P,3,0)</f>
        <v>2AG0 WM+ NAN Khối 4, TT Yên Thành</v>
      </c>
      <c r="V81" s="40" t="s">
        <v>8484</v>
      </c>
      <c r="Y81" s="88" t="s">
        <v>1546</v>
      </c>
      <c r="AB81" s="30" t="s">
        <v>1854</v>
      </c>
      <c r="AC81" s="30" t="s">
        <v>1855</v>
      </c>
      <c r="AE81" s="88">
        <v>2</v>
      </c>
      <c r="AG81" s="88">
        <v>74250</v>
      </c>
      <c r="AH81" s="45">
        <f t="shared" si="2"/>
        <v>148500</v>
      </c>
      <c r="AL81" s="35">
        <v>8</v>
      </c>
      <c r="AN81" s="33">
        <f t="shared" si="3"/>
        <v>11880</v>
      </c>
      <c r="AO81" s="36" t="s">
        <v>1856</v>
      </c>
      <c r="AQ81" s="96" t="s">
        <v>1857</v>
      </c>
      <c r="AR81" s="96" t="s">
        <v>1858</v>
      </c>
      <c r="AS81" s="96" t="s">
        <v>1859</v>
      </c>
    </row>
    <row r="82" spans="3:45" x14ac:dyDescent="0.25">
      <c r="C82" s="46" t="str">
        <f>VLOOKUP(O82,'mã đối tượng'!$C:$F,4,0)</f>
        <v>N</v>
      </c>
      <c r="D82" s="30" t="s">
        <v>950</v>
      </c>
      <c r="E82" s="30" t="s">
        <v>24</v>
      </c>
      <c r="F82" s="57">
        <v>45891</v>
      </c>
      <c r="G82" s="57">
        <v>45891</v>
      </c>
      <c r="H82" s="89">
        <v>9105836230</v>
      </c>
      <c r="I82" s="57">
        <v>45891</v>
      </c>
      <c r="J82" s="46" t="str">
        <f>VLOOKUP(M82,Sheet2!A:F,6,0)</f>
        <v>NKHT2508/04082</v>
      </c>
      <c r="K82" s="58"/>
      <c r="L82" s="42" t="s">
        <v>25</v>
      </c>
      <c r="M82" s="46" t="s">
        <v>2201</v>
      </c>
      <c r="N82" s="57">
        <v>45891</v>
      </c>
      <c r="O82" s="95" t="str">
        <f>VLOOKUP(H82,'Data (2)'!$O:$P,2,0)</f>
        <v>WIN</v>
      </c>
      <c r="S82" s="95" t="str">
        <f>VLOOKUP(H82,'Sheet1 (3)'!$N:$P,3,0)</f>
        <v>6921 WM+ HCM B8/29B Hưng Nhơn</v>
      </c>
      <c r="V82" s="40" t="s">
        <v>8501</v>
      </c>
      <c r="Y82" s="88" t="s">
        <v>1549</v>
      </c>
      <c r="AB82" s="30" t="s">
        <v>1854</v>
      </c>
      <c r="AC82" s="30" t="s">
        <v>1855</v>
      </c>
      <c r="AE82" s="88">
        <v>4</v>
      </c>
      <c r="AG82" s="88">
        <v>50400</v>
      </c>
      <c r="AH82" s="45">
        <f t="shared" si="2"/>
        <v>201600</v>
      </c>
      <c r="AL82" s="35">
        <v>8</v>
      </c>
      <c r="AN82" s="33">
        <f t="shared" si="3"/>
        <v>16128</v>
      </c>
      <c r="AO82" s="36" t="s">
        <v>1856</v>
      </c>
      <c r="AQ82" s="96" t="s">
        <v>1857</v>
      </c>
      <c r="AR82" s="96" t="s">
        <v>1858</v>
      </c>
      <c r="AS82" s="96" t="s">
        <v>1859</v>
      </c>
    </row>
    <row r="83" spans="3:45" x14ac:dyDescent="0.25">
      <c r="C83" s="46" t="str">
        <f>VLOOKUP(O83,'mã đối tượng'!$C:$F,4,0)</f>
        <v>N</v>
      </c>
      <c r="D83" s="30" t="s">
        <v>950</v>
      </c>
      <c r="E83" s="30" t="s">
        <v>24</v>
      </c>
      <c r="F83" s="57">
        <v>45891</v>
      </c>
      <c r="G83" s="57">
        <v>45891</v>
      </c>
      <c r="H83" s="89">
        <v>9105836230</v>
      </c>
      <c r="I83" s="57">
        <v>45891</v>
      </c>
      <c r="J83" s="46" t="str">
        <f>VLOOKUP(M83,Sheet2!A:F,6,0)</f>
        <v>NKHT2508/04082</v>
      </c>
      <c r="K83" s="58"/>
      <c r="L83" s="42" t="s">
        <v>25</v>
      </c>
      <c r="M83" s="46" t="s">
        <v>2201</v>
      </c>
      <c r="N83" s="57">
        <v>45891</v>
      </c>
      <c r="O83" s="95" t="str">
        <f>VLOOKUP(H83,'Data (2)'!$O:$P,2,0)</f>
        <v>WIN</v>
      </c>
      <c r="S83" s="95" t="str">
        <f>VLOOKUP(H83,'Sheet1 (3)'!$N:$P,3,0)</f>
        <v>6921 WM+ HCM B8/29B Hưng Nhơn</v>
      </c>
      <c r="V83" s="40" t="s">
        <v>8501</v>
      </c>
      <c r="Y83" s="88" t="s">
        <v>1546</v>
      </c>
      <c r="AB83" s="30" t="s">
        <v>1854</v>
      </c>
      <c r="AC83" s="30" t="s">
        <v>1855</v>
      </c>
      <c r="AE83" s="88">
        <v>1</v>
      </c>
      <c r="AG83" s="88">
        <v>74250</v>
      </c>
      <c r="AH83" s="45">
        <f t="shared" si="2"/>
        <v>74250</v>
      </c>
      <c r="AL83" s="35">
        <v>8</v>
      </c>
      <c r="AN83" s="33">
        <f t="shared" si="3"/>
        <v>5940</v>
      </c>
      <c r="AO83" s="36" t="s">
        <v>1856</v>
      </c>
      <c r="AQ83" s="96" t="s">
        <v>1857</v>
      </c>
      <c r="AR83" s="96" t="s">
        <v>1858</v>
      </c>
      <c r="AS83" s="96" t="s">
        <v>1859</v>
      </c>
    </row>
    <row r="84" spans="3:45" x14ac:dyDescent="0.25">
      <c r="C84" s="46" t="str">
        <f>VLOOKUP(O84,'mã đối tượng'!$C:$F,4,0)</f>
        <v>N</v>
      </c>
      <c r="D84" s="30" t="s">
        <v>950</v>
      </c>
      <c r="E84" s="30" t="s">
        <v>24</v>
      </c>
      <c r="F84" s="57">
        <v>45891</v>
      </c>
      <c r="G84" s="57">
        <v>45891</v>
      </c>
      <c r="H84" s="89">
        <v>9105836270</v>
      </c>
      <c r="I84" s="57">
        <v>45891</v>
      </c>
      <c r="J84" s="46" t="str">
        <f>VLOOKUP(M84,Sheet2!A:F,6,0)</f>
        <v>NKHT2508/04088</v>
      </c>
      <c r="K84" s="58"/>
      <c r="L84" s="42" t="s">
        <v>25</v>
      </c>
      <c r="M84" s="46" t="s">
        <v>2226</v>
      </c>
      <c r="N84" s="57">
        <v>45891</v>
      </c>
      <c r="O84" s="95" t="str">
        <f>VLOOKUP(H84,'Data (2)'!$O:$P,2,0)</f>
        <v>WIN</v>
      </c>
      <c r="S84" s="95" t="str">
        <f>VLOOKUP(H84,'Sheet1 (3)'!$N:$P,3,0)</f>
        <v>5360 WM+ HCM 15 Võ Văn Kiệt</v>
      </c>
      <c r="V84" s="40" t="s">
        <v>8511</v>
      </c>
      <c r="Y84" s="88" t="s">
        <v>1538</v>
      </c>
      <c r="AB84" s="30" t="s">
        <v>1854</v>
      </c>
      <c r="AC84" s="30" t="s">
        <v>1855</v>
      </c>
      <c r="AE84" s="88">
        <v>1</v>
      </c>
      <c r="AG84" s="88">
        <v>50182</v>
      </c>
      <c r="AH84" s="45">
        <f t="shared" si="2"/>
        <v>50182</v>
      </c>
      <c r="AL84" s="35">
        <v>8</v>
      </c>
      <c r="AN84" s="33">
        <f t="shared" si="3"/>
        <v>4014.56</v>
      </c>
      <c r="AO84" s="36" t="s">
        <v>1856</v>
      </c>
      <c r="AQ84" s="96" t="s">
        <v>1857</v>
      </c>
      <c r="AR84" s="96" t="s">
        <v>1858</v>
      </c>
      <c r="AS84" s="96" t="s">
        <v>1859</v>
      </c>
    </row>
    <row r="85" spans="3:45" x14ac:dyDescent="0.25">
      <c r="C85" s="46" t="str">
        <f>VLOOKUP(O85,'mã đối tượng'!$C:$F,4,0)</f>
        <v>N</v>
      </c>
      <c r="D85" s="30" t="s">
        <v>950</v>
      </c>
      <c r="E85" s="30" t="s">
        <v>24</v>
      </c>
      <c r="F85" s="57">
        <v>45891</v>
      </c>
      <c r="G85" s="57">
        <v>45891</v>
      </c>
      <c r="H85" s="89">
        <v>9105836270</v>
      </c>
      <c r="I85" s="57">
        <v>45891</v>
      </c>
      <c r="J85" s="46" t="str">
        <f>VLOOKUP(M85,Sheet2!A:F,6,0)</f>
        <v>NKHT2508/04088</v>
      </c>
      <c r="K85" s="58"/>
      <c r="L85" s="42" t="s">
        <v>25</v>
      </c>
      <c r="M85" s="46" t="s">
        <v>2226</v>
      </c>
      <c r="N85" s="57">
        <v>45891</v>
      </c>
      <c r="O85" s="95" t="str">
        <f>VLOOKUP(H85,'Data (2)'!$O:$P,2,0)</f>
        <v>WIN</v>
      </c>
      <c r="S85" s="95" t="str">
        <f>VLOOKUP(H85,'Sheet1 (3)'!$N:$P,3,0)</f>
        <v>5360 WM+ HCM 15 Võ Văn Kiệt</v>
      </c>
      <c r="V85" s="40" t="s">
        <v>8511</v>
      </c>
      <c r="Y85" s="88" t="s">
        <v>1533</v>
      </c>
      <c r="AB85" s="30" t="s">
        <v>1854</v>
      </c>
      <c r="AC85" s="30" t="s">
        <v>1855</v>
      </c>
      <c r="AE85" s="88">
        <v>3</v>
      </c>
      <c r="AG85" s="88">
        <v>111606</v>
      </c>
      <c r="AH85" s="45">
        <f t="shared" si="2"/>
        <v>334818</v>
      </c>
      <c r="AL85" s="35">
        <v>8</v>
      </c>
      <c r="AN85" s="33">
        <f t="shared" si="3"/>
        <v>26785.440000000002</v>
      </c>
      <c r="AO85" s="36" t="s">
        <v>1856</v>
      </c>
      <c r="AQ85" s="96" t="s">
        <v>1857</v>
      </c>
      <c r="AR85" s="96" t="s">
        <v>1858</v>
      </c>
      <c r="AS85" s="96" t="s">
        <v>1859</v>
      </c>
    </row>
    <row r="86" spans="3:45" x14ac:dyDescent="0.25">
      <c r="C86" s="46" t="str">
        <f>VLOOKUP(O86,'mã đối tượng'!$C:$F,4,0)</f>
        <v>N</v>
      </c>
      <c r="D86" s="30" t="s">
        <v>950</v>
      </c>
      <c r="E86" s="30" t="s">
        <v>24</v>
      </c>
      <c r="F86" s="57">
        <v>45891</v>
      </c>
      <c r="G86" s="57">
        <v>45891</v>
      </c>
      <c r="H86" s="89">
        <v>9105836270</v>
      </c>
      <c r="I86" s="57">
        <v>45891</v>
      </c>
      <c r="J86" s="46" t="str">
        <f>VLOOKUP(M86,Sheet2!A:F,6,0)</f>
        <v>NKHT2508/04088</v>
      </c>
      <c r="K86" s="58"/>
      <c r="L86" s="42" t="s">
        <v>25</v>
      </c>
      <c r="M86" s="46" t="s">
        <v>2226</v>
      </c>
      <c r="N86" s="57">
        <v>45891</v>
      </c>
      <c r="O86" s="95" t="str">
        <f>VLOOKUP(H86,'Data (2)'!$O:$P,2,0)</f>
        <v>WIN</v>
      </c>
      <c r="S86" s="95" t="str">
        <f>VLOOKUP(H86,'Sheet1 (3)'!$N:$P,3,0)</f>
        <v>5360 WM+ HCM 15 Võ Văn Kiệt</v>
      </c>
      <c r="V86" s="40" t="s">
        <v>8511</v>
      </c>
      <c r="Y86" s="88" t="s">
        <v>1536</v>
      </c>
      <c r="AB86" s="30" t="s">
        <v>1854</v>
      </c>
      <c r="AC86" s="30" t="s">
        <v>1855</v>
      </c>
      <c r="AE86" s="88">
        <v>2</v>
      </c>
      <c r="AG86" s="88">
        <v>70950</v>
      </c>
      <c r="AH86" s="45">
        <f t="shared" si="2"/>
        <v>141900</v>
      </c>
      <c r="AL86" s="35">
        <v>8</v>
      </c>
      <c r="AN86" s="33">
        <f t="shared" si="3"/>
        <v>11352</v>
      </c>
      <c r="AO86" s="36" t="s">
        <v>1856</v>
      </c>
      <c r="AQ86" s="96" t="s">
        <v>1857</v>
      </c>
      <c r="AR86" s="96" t="s">
        <v>1858</v>
      </c>
      <c r="AS86" s="96" t="s">
        <v>1859</v>
      </c>
    </row>
    <row r="87" spans="3:45" x14ac:dyDescent="0.25">
      <c r="C87" s="46" t="str">
        <f>VLOOKUP(O87,'mã đối tượng'!$C:$F,4,0)</f>
        <v>N</v>
      </c>
      <c r="D87" s="30" t="s">
        <v>950</v>
      </c>
      <c r="E87" s="30" t="s">
        <v>24</v>
      </c>
      <c r="F87" s="57">
        <v>45891</v>
      </c>
      <c r="G87" s="57">
        <v>45891</v>
      </c>
      <c r="H87" s="89">
        <v>9105836270</v>
      </c>
      <c r="I87" s="57">
        <v>45891</v>
      </c>
      <c r="J87" s="46" t="str">
        <f>VLOOKUP(M87,Sheet2!A:F,6,0)</f>
        <v>NKHT2508/04088</v>
      </c>
      <c r="K87" s="58"/>
      <c r="L87" s="42" t="s">
        <v>25</v>
      </c>
      <c r="M87" s="46" t="s">
        <v>2226</v>
      </c>
      <c r="N87" s="57">
        <v>45891</v>
      </c>
      <c r="O87" s="95" t="str">
        <f>VLOOKUP(H87,'Data (2)'!$O:$P,2,0)</f>
        <v>WIN</v>
      </c>
      <c r="S87" s="95" t="str">
        <f>VLOOKUP(H87,'Sheet1 (3)'!$N:$P,3,0)</f>
        <v>5360 WM+ HCM 15 Võ Văn Kiệt</v>
      </c>
      <c r="V87" s="40" t="s">
        <v>8511</v>
      </c>
      <c r="Y87" s="88" t="s">
        <v>1529</v>
      </c>
      <c r="AB87" s="30" t="s">
        <v>1854</v>
      </c>
      <c r="AC87" s="30" t="s">
        <v>1855</v>
      </c>
      <c r="AE87" s="88">
        <v>2</v>
      </c>
      <c r="AG87" s="88">
        <v>55595</v>
      </c>
      <c r="AH87" s="45">
        <f t="shared" si="2"/>
        <v>111190</v>
      </c>
      <c r="AL87" s="35">
        <v>8</v>
      </c>
      <c r="AN87" s="33">
        <f t="shared" si="3"/>
        <v>8895.2000000000007</v>
      </c>
      <c r="AO87" s="36" t="s">
        <v>1856</v>
      </c>
      <c r="AQ87" s="96" t="s">
        <v>1857</v>
      </c>
      <c r="AR87" s="96" t="s">
        <v>1858</v>
      </c>
      <c r="AS87" s="96" t="s">
        <v>1859</v>
      </c>
    </row>
    <row r="88" spans="3:45" x14ac:dyDescent="0.25">
      <c r="C88" s="46" t="str">
        <f>VLOOKUP(O88,'mã đối tượng'!$C:$F,4,0)</f>
        <v>N</v>
      </c>
      <c r="D88" s="30" t="s">
        <v>950</v>
      </c>
      <c r="E88" s="30" t="s">
        <v>24</v>
      </c>
      <c r="F88" s="57">
        <v>45891</v>
      </c>
      <c r="G88" s="57">
        <v>45891</v>
      </c>
      <c r="H88" s="89">
        <v>9105836270</v>
      </c>
      <c r="I88" s="57">
        <v>45891</v>
      </c>
      <c r="J88" s="46" t="str">
        <f>VLOOKUP(M88,Sheet2!A:F,6,0)</f>
        <v>NKHT2508/04088</v>
      </c>
      <c r="K88" s="58"/>
      <c r="L88" s="42" t="s">
        <v>25</v>
      </c>
      <c r="M88" s="46" t="s">
        <v>2226</v>
      </c>
      <c r="N88" s="57">
        <v>45891</v>
      </c>
      <c r="O88" s="95" t="str">
        <f>VLOOKUP(H88,'Data (2)'!$O:$P,2,0)</f>
        <v>WIN</v>
      </c>
      <c r="S88" s="95" t="str">
        <f>VLOOKUP(H88,'Sheet1 (3)'!$N:$P,3,0)</f>
        <v>5360 WM+ HCM 15 Võ Văn Kiệt</v>
      </c>
      <c r="V88" s="40" t="s">
        <v>8511</v>
      </c>
      <c r="Y88" s="88" t="s">
        <v>1539</v>
      </c>
      <c r="AB88" s="30" t="s">
        <v>1854</v>
      </c>
      <c r="AC88" s="30" t="s">
        <v>1855</v>
      </c>
      <c r="AE88" s="88">
        <v>1</v>
      </c>
      <c r="AG88" s="88">
        <v>111058</v>
      </c>
      <c r="AH88" s="45">
        <f t="shared" si="2"/>
        <v>111058</v>
      </c>
      <c r="AL88" s="35">
        <v>8</v>
      </c>
      <c r="AN88" s="33">
        <f t="shared" si="3"/>
        <v>8884.64</v>
      </c>
      <c r="AO88" s="36" t="s">
        <v>1856</v>
      </c>
      <c r="AQ88" s="96" t="s">
        <v>1857</v>
      </c>
      <c r="AR88" s="96" t="s">
        <v>1858</v>
      </c>
      <c r="AS88" s="96" t="s">
        <v>1859</v>
      </c>
    </row>
    <row r="89" spans="3:45" x14ac:dyDescent="0.25">
      <c r="C89" s="46" t="str">
        <f>VLOOKUP(O89,'mã đối tượng'!$C:$F,4,0)</f>
        <v>N</v>
      </c>
      <c r="D89" s="30" t="s">
        <v>950</v>
      </c>
      <c r="E89" s="30" t="s">
        <v>24</v>
      </c>
      <c r="F89" s="57">
        <v>45891</v>
      </c>
      <c r="G89" s="57">
        <v>45891</v>
      </c>
      <c r="H89" s="89">
        <v>9105836270</v>
      </c>
      <c r="I89" s="57">
        <v>45891</v>
      </c>
      <c r="J89" s="46" t="str">
        <f>VLOOKUP(M89,Sheet2!A:F,6,0)</f>
        <v>NKHT2508/04088</v>
      </c>
      <c r="K89" s="58"/>
      <c r="L89" s="42" t="s">
        <v>25</v>
      </c>
      <c r="M89" s="46" t="s">
        <v>2226</v>
      </c>
      <c r="N89" s="57">
        <v>45891</v>
      </c>
      <c r="O89" s="95" t="str">
        <f>VLOOKUP(H89,'Data (2)'!$O:$P,2,0)</f>
        <v>WIN</v>
      </c>
      <c r="S89" s="95" t="str">
        <f>VLOOKUP(H89,'Sheet1 (3)'!$N:$P,3,0)</f>
        <v>5360 WM+ HCM 15 Võ Văn Kiệt</v>
      </c>
      <c r="V89" s="40" t="s">
        <v>8511</v>
      </c>
      <c r="Y89" s="88" t="s">
        <v>1541</v>
      </c>
      <c r="AB89" s="30" t="s">
        <v>1854</v>
      </c>
      <c r="AC89" s="30" t="s">
        <v>1855</v>
      </c>
      <c r="AE89" s="88">
        <v>1</v>
      </c>
      <c r="AG89" s="88">
        <v>73431</v>
      </c>
      <c r="AH89" s="45">
        <f t="shared" si="2"/>
        <v>73431</v>
      </c>
      <c r="AL89" s="35">
        <v>8</v>
      </c>
      <c r="AN89" s="33">
        <f t="shared" si="3"/>
        <v>5874.4800000000005</v>
      </c>
      <c r="AO89" s="36" t="s">
        <v>1856</v>
      </c>
      <c r="AQ89" s="96" t="s">
        <v>1857</v>
      </c>
      <c r="AR89" s="96" t="s">
        <v>1858</v>
      </c>
      <c r="AS89" s="96" t="s">
        <v>1859</v>
      </c>
    </row>
    <row r="90" spans="3:45" x14ac:dyDescent="0.25">
      <c r="C90" s="46" t="str">
        <f>VLOOKUP(O90,'mã đối tượng'!$C:$F,4,0)</f>
        <v>B</v>
      </c>
      <c r="D90" s="30" t="s">
        <v>950</v>
      </c>
      <c r="E90" s="30" t="s">
        <v>24</v>
      </c>
      <c r="F90" s="57">
        <v>45891</v>
      </c>
      <c r="G90" s="57">
        <v>45891</v>
      </c>
      <c r="H90" s="89">
        <v>9105836287</v>
      </c>
      <c r="I90" s="57">
        <v>45891</v>
      </c>
      <c r="J90" s="46" t="str">
        <f>VLOOKUP(M90,Sheet2!A:F,6,0)</f>
        <v>NKHT2508/04089</v>
      </c>
      <c r="K90" s="58"/>
      <c r="L90" s="42" t="s">
        <v>25</v>
      </c>
      <c r="M90" s="46" t="s">
        <v>2277</v>
      </c>
      <c r="N90" s="57">
        <v>45891</v>
      </c>
      <c r="O90" s="95" t="str">
        <f>VLOOKUP(H90,'Data (2)'!$O:$P,2,0)</f>
        <v>WIN-002</v>
      </c>
      <c r="S90" s="95" t="str">
        <f>VLOOKUP(H90,'Sheet1 (3)'!$N:$P,3,0)</f>
        <v>2AXT WM+ HNI Hoàng Kim, Mê Linh</v>
      </c>
      <c r="V90" s="40" t="s">
        <v>8512</v>
      </c>
      <c r="Y90" s="88" t="s">
        <v>1537</v>
      </c>
      <c r="AB90" s="30" t="s">
        <v>1854</v>
      </c>
      <c r="AC90" s="30" t="s">
        <v>1855</v>
      </c>
      <c r="AE90" s="88">
        <v>6</v>
      </c>
      <c r="AG90" s="88">
        <v>46000</v>
      </c>
      <c r="AH90" s="45">
        <f t="shared" si="2"/>
        <v>276000</v>
      </c>
      <c r="AL90" s="35">
        <v>8</v>
      </c>
      <c r="AN90" s="33">
        <f t="shared" si="3"/>
        <v>22080</v>
      </c>
      <c r="AO90" s="36" t="s">
        <v>1856</v>
      </c>
      <c r="AQ90" s="96" t="s">
        <v>1857</v>
      </c>
      <c r="AR90" s="96" t="s">
        <v>1858</v>
      </c>
      <c r="AS90" s="96" t="s">
        <v>1859</v>
      </c>
    </row>
    <row r="91" spans="3:45" x14ac:dyDescent="0.25">
      <c r="C91" s="46" t="str">
        <f>VLOOKUP(O91,'mã đối tượng'!$C:$F,4,0)</f>
        <v>B</v>
      </c>
      <c r="D91" s="30" t="s">
        <v>950</v>
      </c>
      <c r="E91" s="30" t="s">
        <v>24</v>
      </c>
      <c r="F91" s="57">
        <v>45891</v>
      </c>
      <c r="G91" s="57">
        <v>45891</v>
      </c>
      <c r="H91" s="89">
        <v>9105836284</v>
      </c>
      <c r="I91" s="57">
        <v>45891</v>
      </c>
      <c r="J91" s="46" t="str">
        <f>VLOOKUP(M91,Sheet2!A:F,6,0)</f>
        <v>NKHT2508/04090</v>
      </c>
      <c r="K91" s="58"/>
      <c r="L91" s="42" t="s">
        <v>25</v>
      </c>
      <c r="M91" s="46" t="s">
        <v>2220</v>
      </c>
      <c r="N91" s="57">
        <v>45891</v>
      </c>
      <c r="O91" s="95" t="str">
        <f>VLOOKUP(H91,'Data (2)'!$O:$P,2,0)</f>
        <v>WIN-007</v>
      </c>
      <c r="S91" s="95" t="str">
        <f>VLOOKUP(H91,'Sheet1 (3)'!$N:$P,3,0)</f>
        <v>2AML WM+ QNH Tổ 84 Khu 8 Hà Khẩu</v>
      </c>
      <c r="V91" s="40" t="s">
        <v>8513</v>
      </c>
      <c r="Y91" s="88" t="s">
        <v>1539</v>
      </c>
      <c r="AB91" s="30" t="s">
        <v>1854</v>
      </c>
      <c r="AC91" s="30" t="s">
        <v>1855</v>
      </c>
      <c r="AE91" s="88">
        <v>2</v>
      </c>
      <c r="AG91" s="88">
        <v>111058</v>
      </c>
      <c r="AH91" s="45">
        <f t="shared" si="2"/>
        <v>222116</v>
      </c>
      <c r="AL91" s="35">
        <v>8</v>
      </c>
      <c r="AN91" s="33">
        <f t="shared" si="3"/>
        <v>17769.28</v>
      </c>
      <c r="AO91" s="36" t="s">
        <v>1856</v>
      </c>
      <c r="AQ91" s="96" t="s">
        <v>1857</v>
      </c>
      <c r="AR91" s="96" t="s">
        <v>1858</v>
      </c>
      <c r="AS91" s="96" t="s">
        <v>1859</v>
      </c>
    </row>
    <row r="92" spans="3:45" x14ac:dyDescent="0.25">
      <c r="C92" s="46" t="str">
        <f>VLOOKUP(O92,'mã đối tượng'!$C:$F,4,0)</f>
        <v>N</v>
      </c>
      <c r="D92" s="30" t="s">
        <v>950</v>
      </c>
      <c r="E92" s="30" t="s">
        <v>24</v>
      </c>
      <c r="F92" s="57">
        <v>45891</v>
      </c>
      <c r="G92" s="57">
        <v>45891</v>
      </c>
      <c r="H92" s="89">
        <v>9105836309</v>
      </c>
      <c r="I92" s="57">
        <v>45891</v>
      </c>
      <c r="J92" s="46" t="str">
        <f>VLOOKUP(M92,Sheet2!A:F,6,0)</f>
        <v>NKHT2508/04096</v>
      </c>
      <c r="K92" s="58"/>
      <c r="L92" s="42" t="s">
        <v>25</v>
      </c>
      <c r="M92" s="46" t="s">
        <v>2177</v>
      </c>
      <c r="N92" s="57">
        <v>45891</v>
      </c>
      <c r="O92" s="95" t="str">
        <f>VLOOKUP(H92,'Data (2)'!$O:$P,2,0)</f>
        <v>WIN-023</v>
      </c>
      <c r="S92" s="95" t="str">
        <f>VLOOKUP(H92,'Sheet1 (3)'!$N:$P,3,0)</f>
        <v>2934 WM+ DNI 86 Võ Thị Sáu</v>
      </c>
      <c r="V92" s="40" t="s">
        <v>8514</v>
      </c>
      <c r="Y92" s="88" t="s">
        <v>1529</v>
      </c>
      <c r="AB92" s="30" t="s">
        <v>1854</v>
      </c>
      <c r="AC92" s="30" t="s">
        <v>1855</v>
      </c>
      <c r="AE92" s="88">
        <v>2</v>
      </c>
      <c r="AG92" s="88">
        <v>55595</v>
      </c>
      <c r="AH92" s="45">
        <f t="shared" si="2"/>
        <v>111190</v>
      </c>
      <c r="AL92" s="35">
        <v>8</v>
      </c>
      <c r="AN92" s="33">
        <f t="shared" si="3"/>
        <v>8895.2000000000007</v>
      </c>
      <c r="AO92" s="36" t="s">
        <v>1856</v>
      </c>
      <c r="AQ92" s="96" t="s">
        <v>1857</v>
      </c>
      <c r="AR92" s="96" t="s">
        <v>1858</v>
      </c>
      <c r="AS92" s="96" t="s">
        <v>1859</v>
      </c>
    </row>
    <row r="93" spans="3:45" x14ac:dyDescent="0.25">
      <c r="C93" s="46" t="str">
        <f>VLOOKUP(O93,'mã đối tượng'!$C:$F,4,0)</f>
        <v>N</v>
      </c>
      <c r="D93" s="30" t="s">
        <v>950</v>
      </c>
      <c r="E93" s="30" t="s">
        <v>24</v>
      </c>
      <c r="F93" s="57">
        <v>45891</v>
      </c>
      <c r="G93" s="57">
        <v>45891</v>
      </c>
      <c r="H93" s="89">
        <v>9105836309</v>
      </c>
      <c r="I93" s="57">
        <v>45891</v>
      </c>
      <c r="J93" s="46" t="str">
        <f>VLOOKUP(M93,Sheet2!A:F,6,0)</f>
        <v>NKHT2508/04096</v>
      </c>
      <c r="K93" s="58"/>
      <c r="L93" s="42" t="s">
        <v>25</v>
      </c>
      <c r="M93" s="46" t="s">
        <v>2177</v>
      </c>
      <c r="N93" s="57">
        <v>45891</v>
      </c>
      <c r="O93" s="95" t="str">
        <f>VLOOKUP(H93,'Data (2)'!$O:$P,2,0)</f>
        <v>WIN-023</v>
      </c>
      <c r="S93" s="95" t="str">
        <f>VLOOKUP(H93,'Sheet1 (3)'!$N:$P,3,0)</f>
        <v>2934 WM+ DNI 86 Võ Thị Sáu</v>
      </c>
      <c r="V93" s="40" t="s">
        <v>8514</v>
      </c>
      <c r="Y93" s="88" t="s">
        <v>1541</v>
      </c>
      <c r="AB93" s="30" t="s">
        <v>1854</v>
      </c>
      <c r="AC93" s="30" t="s">
        <v>1855</v>
      </c>
      <c r="AE93" s="88">
        <v>2</v>
      </c>
      <c r="AG93" s="88">
        <v>73431</v>
      </c>
      <c r="AH93" s="45">
        <f t="shared" si="2"/>
        <v>146862</v>
      </c>
      <c r="AL93" s="35">
        <v>8</v>
      </c>
      <c r="AN93" s="33">
        <f t="shared" si="3"/>
        <v>11748.960000000001</v>
      </c>
      <c r="AO93" s="36" t="s">
        <v>1856</v>
      </c>
      <c r="AQ93" s="96" t="s">
        <v>1857</v>
      </c>
      <c r="AR93" s="96" t="s">
        <v>1858</v>
      </c>
      <c r="AS93" s="96" t="s">
        <v>1859</v>
      </c>
    </row>
    <row r="94" spans="3:45" x14ac:dyDescent="0.25">
      <c r="C94" s="46" t="str">
        <f>VLOOKUP(O94,'mã đối tượng'!$C:$F,4,0)</f>
        <v>N</v>
      </c>
      <c r="D94" s="30" t="s">
        <v>950</v>
      </c>
      <c r="E94" s="30" t="s">
        <v>24</v>
      </c>
      <c r="F94" s="57">
        <v>45891</v>
      </c>
      <c r="G94" s="57">
        <v>45891</v>
      </c>
      <c r="H94" s="89">
        <v>9105836309</v>
      </c>
      <c r="I94" s="57">
        <v>45891</v>
      </c>
      <c r="J94" s="46" t="str">
        <f>VLOOKUP(M94,Sheet2!A:F,6,0)</f>
        <v>NKHT2508/04096</v>
      </c>
      <c r="K94" s="58"/>
      <c r="L94" s="42" t="s">
        <v>25</v>
      </c>
      <c r="M94" s="46" t="s">
        <v>2177</v>
      </c>
      <c r="N94" s="57">
        <v>45891</v>
      </c>
      <c r="O94" s="95" t="str">
        <f>VLOOKUP(H94,'Data (2)'!$O:$P,2,0)</f>
        <v>WIN-023</v>
      </c>
      <c r="S94" s="95" t="str">
        <f>VLOOKUP(H94,'Sheet1 (3)'!$N:$P,3,0)</f>
        <v>2934 WM+ DNI 86 Võ Thị Sáu</v>
      </c>
      <c r="V94" s="40" t="s">
        <v>8514</v>
      </c>
      <c r="Y94" s="88" t="s">
        <v>1538</v>
      </c>
      <c r="AB94" s="30" t="s">
        <v>1854</v>
      </c>
      <c r="AC94" s="30" t="s">
        <v>1855</v>
      </c>
      <c r="AE94" s="88">
        <v>2</v>
      </c>
      <c r="AG94" s="88">
        <v>50182</v>
      </c>
      <c r="AH94" s="45">
        <f t="shared" si="2"/>
        <v>100364</v>
      </c>
      <c r="AL94" s="35">
        <v>8</v>
      </c>
      <c r="AN94" s="33">
        <f t="shared" si="3"/>
        <v>8029.12</v>
      </c>
      <c r="AO94" s="36" t="s">
        <v>1856</v>
      </c>
      <c r="AQ94" s="96" t="s">
        <v>1857</v>
      </c>
      <c r="AR94" s="96" t="s">
        <v>1858</v>
      </c>
      <c r="AS94" s="96" t="s">
        <v>1859</v>
      </c>
    </row>
    <row r="95" spans="3:45" x14ac:dyDescent="0.25">
      <c r="C95" s="46" t="str">
        <f>VLOOKUP(O95,'mã đối tượng'!$C:$F,4,0)</f>
        <v>N</v>
      </c>
      <c r="D95" s="30" t="s">
        <v>950</v>
      </c>
      <c r="E95" s="30" t="s">
        <v>24</v>
      </c>
      <c r="F95" s="57">
        <v>45891</v>
      </c>
      <c r="G95" s="57">
        <v>45891</v>
      </c>
      <c r="H95" s="89">
        <v>9105836309</v>
      </c>
      <c r="I95" s="57">
        <v>45891</v>
      </c>
      <c r="J95" s="46" t="str">
        <f>VLOOKUP(M95,Sheet2!A:F,6,0)</f>
        <v>NKHT2508/04096</v>
      </c>
      <c r="K95" s="58"/>
      <c r="L95" s="42" t="s">
        <v>25</v>
      </c>
      <c r="M95" s="46" t="s">
        <v>2177</v>
      </c>
      <c r="N95" s="57">
        <v>45891</v>
      </c>
      <c r="O95" s="95" t="str">
        <f>VLOOKUP(H95,'Data (2)'!$O:$P,2,0)</f>
        <v>WIN-023</v>
      </c>
      <c r="S95" s="95" t="str">
        <f>VLOOKUP(H95,'Sheet1 (3)'!$N:$P,3,0)</f>
        <v>2934 WM+ DNI 86 Võ Thị Sáu</v>
      </c>
      <c r="V95" s="40" t="s">
        <v>8514</v>
      </c>
      <c r="Y95" s="88" t="s">
        <v>1539</v>
      </c>
      <c r="AB95" s="30" t="s">
        <v>1854</v>
      </c>
      <c r="AC95" s="30" t="s">
        <v>1855</v>
      </c>
      <c r="AE95" s="88">
        <v>2</v>
      </c>
      <c r="AG95" s="88">
        <v>111058</v>
      </c>
      <c r="AH95" s="45">
        <f t="shared" si="2"/>
        <v>222116</v>
      </c>
      <c r="AL95" s="35">
        <v>8</v>
      </c>
      <c r="AN95" s="33">
        <f t="shared" si="3"/>
        <v>17769.28</v>
      </c>
      <c r="AO95" s="36" t="s">
        <v>1856</v>
      </c>
      <c r="AQ95" s="96" t="s">
        <v>1857</v>
      </c>
      <c r="AR95" s="96" t="s">
        <v>1858</v>
      </c>
      <c r="AS95" s="96" t="s">
        <v>1859</v>
      </c>
    </row>
    <row r="96" spans="3:45" x14ac:dyDescent="0.25">
      <c r="C96" s="46" t="str">
        <f>VLOOKUP(O96,'mã đối tượng'!$C:$F,4,0)</f>
        <v>N</v>
      </c>
      <c r="D96" s="30" t="s">
        <v>950</v>
      </c>
      <c r="E96" s="30" t="s">
        <v>24</v>
      </c>
      <c r="F96" s="57">
        <v>45891</v>
      </c>
      <c r="G96" s="57">
        <v>45891</v>
      </c>
      <c r="H96" s="89">
        <v>9105836309</v>
      </c>
      <c r="I96" s="57">
        <v>45891</v>
      </c>
      <c r="J96" s="46" t="str">
        <f>VLOOKUP(M96,Sheet2!A:F,6,0)</f>
        <v>NKHT2508/04096</v>
      </c>
      <c r="K96" s="58"/>
      <c r="L96" s="42" t="s">
        <v>25</v>
      </c>
      <c r="M96" s="46" t="s">
        <v>2177</v>
      </c>
      <c r="N96" s="57">
        <v>45891</v>
      </c>
      <c r="O96" s="95" t="str">
        <f>VLOOKUP(H96,'Data (2)'!$O:$P,2,0)</f>
        <v>WIN-023</v>
      </c>
      <c r="S96" s="95" t="str">
        <f>VLOOKUP(H96,'Sheet1 (3)'!$N:$P,3,0)</f>
        <v>2934 WM+ DNI 86 Võ Thị Sáu</v>
      </c>
      <c r="V96" s="40" t="s">
        <v>8514</v>
      </c>
      <c r="Y96" s="88" t="s">
        <v>1546</v>
      </c>
      <c r="AB96" s="30" t="s">
        <v>1854</v>
      </c>
      <c r="AC96" s="30" t="s">
        <v>1855</v>
      </c>
      <c r="AE96" s="88">
        <v>1</v>
      </c>
      <c r="AG96" s="88">
        <v>74250</v>
      </c>
      <c r="AH96" s="45">
        <f t="shared" si="2"/>
        <v>74250</v>
      </c>
      <c r="AL96" s="35">
        <v>8</v>
      </c>
      <c r="AN96" s="33">
        <f t="shared" si="3"/>
        <v>5940</v>
      </c>
      <c r="AO96" s="36" t="s">
        <v>1856</v>
      </c>
      <c r="AQ96" s="96" t="s">
        <v>1857</v>
      </c>
      <c r="AR96" s="96" t="s">
        <v>1858</v>
      </c>
      <c r="AS96" s="96" t="s">
        <v>1859</v>
      </c>
    </row>
    <row r="97" spans="3:45" x14ac:dyDescent="0.25">
      <c r="C97" s="46" t="str">
        <f>VLOOKUP(O97,'mã đối tượng'!$C:$F,4,0)</f>
        <v>N</v>
      </c>
      <c r="D97" s="30" t="s">
        <v>950</v>
      </c>
      <c r="E97" s="30" t="s">
        <v>24</v>
      </c>
      <c r="F97" s="57">
        <v>45891</v>
      </c>
      <c r="G97" s="57">
        <v>45891</v>
      </c>
      <c r="H97" s="89">
        <v>9105836309</v>
      </c>
      <c r="I97" s="57">
        <v>45891</v>
      </c>
      <c r="J97" s="46" t="str">
        <f>VLOOKUP(M97,Sheet2!A:F,6,0)</f>
        <v>NKHT2508/04096</v>
      </c>
      <c r="K97" s="58"/>
      <c r="L97" s="42" t="s">
        <v>25</v>
      </c>
      <c r="M97" s="46" t="s">
        <v>2177</v>
      </c>
      <c r="N97" s="57">
        <v>45891</v>
      </c>
      <c r="O97" s="95" t="str">
        <f>VLOOKUP(H97,'Data (2)'!$O:$P,2,0)</f>
        <v>WIN-023</v>
      </c>
      <c r="S97" s="95" t="str">
        <f>VLOOKUP(H97,'Sheet1 (3)'!$N:$P,3,0)</f>
        <v>2934 WM+ DNI 86 Võ Thị Sáu</v>
      </c>
      <c r="V97" s="40" t="s">
        <v>8514</v>
      </c>
      <c r="Y97" s="88" t="s">
        <v>1532</v>
      </c>
      <c r="AB97" s="30" t="s">
        <v>1854</v>
      </c>
      <c r="AC97" s="30" t="s">
        <v>1855</v>
      </c>
      <c r="AE97" s="88">
        <v>1</v>
      </c>
      <c r="AG97" s="88">
        <v>49500</v>
      </c>
      <c r="AH97" s="45">
        <f t="shared" si="2"/>
        <v>49500</v>
      </c>
      <c r="AL97" s="35">
        <v>8</v>
      </c>
      <c r="AN97" s="33">
        <f t="shared" si="3"/>
        <v>3960</v>
      </c>
      <c r="AO97" s="36" t="s">
        <v>1856</v>
      </c>
      <c r="AQ97" s="96" t="s">
        <v>1857</v>
      </c>
      <c r="AR97" s="96" t="s">
        <v>1858</v>
      </c>
      <c r="AS97" s="96" t="s">
        <v>1859</v>
      </c>
    </row>
    <row r="98" spans="3:45" x14ac:dyDescent="0.25">
      <c r="C98" s="46" t="str">
        <f>VLOOKUP(O98,'mã đối tượng'!$C:$F,4,0)</f>
        <v>B</v>
      </c>
      <c r="D98" s="30" t="s">
        <v>950</v>
      </c>
      <c r="E98" s="30" t="s">
        <v>24</v>
      </c>
      <c r="F98" s="57">
        <v>45891</v>
      </c>
      <c r="G98" s="57">
        <v>45891</v>
      </c>
      <c r="H98" s="89">
        <v>9105836345</v>
      </c>
      <c r="I98" s="57">
        <v>45891</v>
      </c>
      <c r="J98" s="46" t="str">
        <f>VLOOKUP(M98,Sheet2!A:F,6,0)</f>
        <v>NKHT2508/04097</v>
      </c>
      <c r="K98" s="58"/>
      <c r="L98" s="42" t="s">
        <v>25</v>
      </c>
      <c r="M98" s="46" t="s">
        <v>2447</v>
      </c>
      <c r="N98" s="57">
        <v>45891</v>
      </c>
      <c r="O98" s="95" t="str">
        <f>VLOOKUP(H98,'Data (2)'!$O:$P,2,0)</f>
        <v>WIN-002</v>
      </c>
      <c r="S98" s="95" t="str">
        <f>VLOOKUP(H98,'Sheet1 (3)'!$N:$P,3,0)</f>
        <v>1651 WM HNI Trương Định</v>
      </c>
      <c r="V98" s="40" t="s">
        <v>8475</v>
      </c>
      <c r="Y98" s="88" t="s">
        <v>1546</v>
      </c>
      <c r="AB98" s="30" t="s">
        <v>1854</v>
      </c>
      <c r="AC98" s="30" t="s">
        <v>1855</v>
      </c>
      <c r="AE98" s="88">
        <v>2</v>
      </c>
      <c r="AG98" s="88">
        <v>74250</v>
      </c>
      <c r="AH98" s="45">
        <f t="shared" si="2"/>
        <v>148500</v>
      </c>
      <c r="AL98" s="35">
        <v>8</v>
      </c>
      <c r="AN98" s="33">
        <f t="shared" si="3"/>
        <v>11880</v>
      </c>
      <c r="AO98" s="36" t="s">
        <v>1856</v>
      </c>
      <c r="AQ98" s="96" t="s">
        <v>1857</v>
      </c>
      <c r="AR98" s="96" t="s">
        <v>1858</v>
      </c>
      <c r="AS98" s="96" t="s">
        <v>1859</v>
      </c>
    </row>
    <row r="99" spans="3:45" x14ac:dyDescent="0.25">
      <c r="C99" s="46" t="str">
        <f>VLOOKUP(O99,'mã đối tượng'!$C:$F,4,0)</f>
        <v>N</v>
      </c>
      <c r="D99" s="30" t="s">
        <v>950</v>
      </c>
      <c r="E99" s="30" t="s">
        <v>24</v>
      </c>
      <c r="F99" s="57">
        <v>45891</v>
      </c>
      <c r="G99" s="57">
        <v>45891</v>
      </c>
      <c r="H99" s="89">
        <v>9105836373</v>
      </c>
      <c r="I99" s="57">
        <v>45891</v>
      </c>
      <c r="J99" s="46" t="str">
        <f>VLOOKUP(M99,Sheet2!A:F,6,0)</f>
        <v>NKHT2508/04098</v>
      </c>
      <c r="K99" s="58"/>
      <c r="L99" s="42" t="s">
        <v>25</v>
      </c>
      <c r="M99" s="46" t="s">
        <v>2208</v>
      </c>
      <c r="N99" s="57">
        <v>45891</v>
      </c>
      <c r="O99" s="95" t="str">
        <f>VLOOKUP(H99,'Data (2)'!$O:$P,2,0)</f>
        <v>WIN-016</v>
      </c>
      <c r="S99" s="95" t="str">
        <f>VLOOKUP(H99,'Sheet1 (3)'!$N:$P,3,0)</f>
        <v>6276 WM+ CTO 91 Trần Văn Long</v>
      </c>
      <c r="V99" s="40" t="s">
        <v>8515</v>
      </c>
      <c r="Y99" s="88" t="s">
        <v>1539</v>
      </c>
      <c r="AB99" s="30" t="s">
        <v>1854</v>
      </c>
      <c r="AC99" s="30" t="s">
        <v>1855</v>
      </c>
      <c r="AE99" s="88">
        <v>1</v>
      </c>
      <c r="AG99" s="88">
        <v>111058</v>
      </c>
      <c r="AH99" s="45">
        <f t="shared" si="2"/>
        <v>111058</v>
      </c>
      <c r="AL99" s="35">
        <v>8</v>
      </c>
      <c r="AN99" s="33">
        <f t="shared" si="3"/>
        <v>8884.64</v>
      </c>
      <c r="AO99" s="36" t="s">
        <v>1856</v>
      </c>
      <c r="AQ99" s="96" t="s">
        <v>1857</v>
      </c>
      <c r="AR99" s="96" t="s">
        <v>1858</v>
      </c>
      <c r="AS99" s="96" t="s">
        <v>1859</v>
      </c>
    </row>
    <row r="100" spans="3:45" x14ac:dyDescent="0.25">
      <c r="C100" s="46" t="str">
        <f>VLOOKUP(O100,'mã đối tượng'!$C:$F,4,0)</f>
        <v>B</v>
      </c>
      <c r="D100" s="30" t="s">
        <v>950</v>
      </c>
      <c r="E100" s="30" t="s">
        <v>24</v>
      </c>
      <c r="F100" s="57">
        <v>45891</v>
      </c>
      <c r="G100" s="57">
        <v>45891</v>
      </c>
      <c r="H100" s="89">
        <v>9105836346</v>
      </c>
      <c r="I100" s="57">
        <v>45891</v>
      </c>
      <c r="J100" s="46" t="str">
        <f>VLOOKUP(M100,Sheet2!A:F,6,0)</f>
        <v>NKHT2508/04099</v>
      </c>
      <c r="K100" s="58"/>
      <c r="L100" s="42" t="s">
        <v>25</v>
      </c>
      <c r="M100" s="46" t="s">
        <v>2224</v>
      </c>
      <c r="N100" s="57">
        <v>45891</v>
      </c>
      <c r="O100" s="95" t="str">
        <f>VLOOKUP(H100,'Data (2)'!$O:$P,2,0)</f>
        <v>WIN-020</v>
      </c>
      <c r="S100" s="95" t="str">
        <f>VLOOKUP(H100,'Sheet1 (3)'!$N:$P,3,0)</f>
        <v>2AT4 WM+ THA Phố Mới, Nông Cống</v>
      </c>
      <c r="V100" s="40" t="s">
        <v>8516</v>
      </c>
      <c r="Y100" s="88" t="s">
        <v>1539</v>
      </c>
      <c r="AB100" s="30" t="s">
        <v>1854</v>
      </c>
      <c r="AC100" s="30" t="s">
        <v>1855</v>
      </c>
      <c r="AE100" s="88">
        <v>1</v>
      </c>
      <c r="AG100" s="88">
        <v>111058</v>
      </c>
      <c r="AH100" s="45">
        <f t="shared" si="2"/>
        <v>111058</v>
      </c>
      <c r="AL100" s="35">
        <v>8</v>
      </c>
      <c r="AN100" s="33">
        <f t="shared" si="3"/>
        <v>8884.64</v>
      </c>
      <c r="AO100" s="36" t="s">
        <v>1856</v>
      </c>
      <c r="AQ100" s="96" t="s">
        <v>1857</v>
      </c>
      <c r="AR100" s="96" t="s">
        <v>1858</v>
      </c>
      <c r="AS100" s="96" t="s">
        <v>1859</v>
      </c>
    </row>
    <row r="101" spans="3:45" x14ac:dyDescent="0.25">
      <c r="C101" s="46" t="str">
        <f>VLOOKUP(O101,'mã đối tượng'!$C:$F,4,0)</f>
        <v>N</v>
      </c>
      <c r="D101" s="30" t="s">
        <v>950</v>
      </c>
      <c r="E101" s="30" t="s">
        <v>24</v>
      </c>
      <c r="F101" s="57">
        <v>45891</v>
      </c>
      <c r="G101" s="57">
        <v>45891</v>
      </c>
      <c r="H101" s="89">
        <v>9105836452</v>
      </c>
      <c r="I101" s="57">
        <v>45891</v>
      </c>
      <c r="J101" s="46" t="str">
        <f>VLOOKUP(M101,Sheet2!A:F,6,0)</f>
        <v>NKHT2508/04101</v>
      </c>
      <c r="K101" s="58"/>
      <c r="L101" s="42" t="s">
        <v>25</v>
      </c>
      <c r="M101" s="46" t="s">
        <v>2231</v>
      </c>
      <c r="N101" s="57">
        <v>45891</v>
      </c>
      <c r="O101" s="95" t="str">
        <f>VLOOKUP(H101,'Data (2)'!$O:$P,2,0)</f>
        <v>WIN-023</v>
      </c>
      <c r="S101" s="95" t="str">
        <f>VLOOKUP(H101,'Sheet1 (3)'!$N:$P,3,0)</f>
        <v>5140 WM+ DNI 175-177 đường N16</v>
      </c>
      <c r="V101" s="40" t="s">
        <v>8517</v>
      </c>
      <c r="Y101" s="88" t="s">
        <v>1541</v>
      </c>
      <c r="AB101" s="30" t="s">
        <v>1854</v>
      </c>
      <c r="AC101" s="30" t="s">
        <v>1855</v>
      </c>
      <c r="AE101" s="88">
        <v>1</v>
      </c>
      <c r="AG101" s="88">
        <v>73431</v>
      </c>
      <c r="AH101" s="45">
        <f t="shared" si="2"/>
        <v>73431</v>
      </c>
      <c r="AL101" s="35">
        <v>8</v>
      </c>
      <c r="AN101" s="33">
        <f t="shared" si="3"/>
        <v>5874.4800000000005</v>
      </c>
      <c r="AO101" s="36" t="s">
        <v>1856</v>
      </c>
      <c r="AQ101" s="96" t="s">
        <v>1857</v>
      </c>
      <c r="AR101" s="96" t="s">
        <v>1858</v>
      </c>
      <c r="AS101" s="96" t="s">
        <v>1859</v>
      </c>
    </row>
    <row r="102" spans="3:45" x14ac:dyDescent="0.25">
      <c r="C102" s="46" t="str">
        <f>VLOOKUP(O102,'mã đối tượng'!$C:$F,4,0)</f>
        <v>N</v>
      </c>
      <c r="D102" s="30" t="s">
        <v>950</v>
      </c>
      <c r="E102" s="30" t="s">
        <v>24</v>
      </c>
      <c r="F102" s="57">
        <v>45891</v>
      </c>
      <c r="G102" s="57">
        <v>45891</v>
      </c>
      <c r="H102" s="89">
        <v>9105836452</v>
      </c>
      <c r="I102" s="57">
        <v>45891</v>
      </c>
      <c r="J102" s="46" t="str">
        <f>VLOOKUP(M102,Sheet2!A:F,6,0)</f>
        <v>NKHT2508/04101</v>
      </c>
      <c r="K102" s="58"/>
      <c r="L102" s="42" t="s">
        <v>25</v>
      </c>
      <c r="M102" s="46" t="s">
        <v>2231</v>
      </c>
      <c r="N102" s="57">
        <v>45891</v>
      </c>
      <c r="O102" s="95" t="str">
        <f>VLOOKUP(H102,'Data (2)'!$O:$P,2,0)</f>
        <v>WIN-023</v>
      </c>
      <c r="S102" s="95" t="str">
        <f>VLOOKUP(H102,'Sheet1 (3)'!$N:$P,3,0)</f>
        <v>5140 WM+ DNI 175-177 đường N16</v>
      </c>
      <c r="V102" s="40" t="s">
        <v>8517</v>
      </c>
      <c r="Y102" s="88" t="s">
        <v>1529</v>
      </c>
      <c r="AB102" s="30" t="s">
        <v>1854</v>
      </c>
      <c r="AC102" s="30" t="s">
        <v>1855</v>
      </c>
      <c r="AE102" s="88">
        <v>1</v>
      </c>
      <c r="AG102" s="88">
        <v>55595</v>
      </c>
      <c r="AH102" s="45">
        <f t="shared" si="2"/>
        <v>55595</v>
      </c>
      <c r="AL102" s="35">
        <v>8</v>
      </c>
      <c r="AN102" s="33">
        <f t="shared" si="3"/>
        <v>4447.6000000000004</v>
      </c>
      <c r="AO102" s="36" t="s">
        <v>1856</v>
      </c>
      <c r="AQ102" s="96" t="s">
        <v>1857</v>
      </c>
      <c r="AR102" s="96" t="s">
        <v>1858</v>
      </c>
      <c r="AS102" s="96" t="s">
        <v>1859</v>
      </c>
    </row>
    <row r="103" spans="3:45" x14ac:dyDescent="0.25">
      <c r="C103" s="46" t="str">
        <f>VLOOKUP(O103,'mã đối tượng'!$C:$F,4,0)</f>
        <v>B</v>
      </c>
      <c r="D103" s="30" t="s">
        <v>950</v>
      </c>
      <c r="E103" s="30" t="s">
        <v>24</v>
      </c>
      <c r="F103" s="57">
        <v>45891</v>
      </c>
      <c r="G103" s="57">
        <v>45891</v>
      </c>
      <c r="H103" s="89">
        <v>9105836488</v>
      </c>
      <c r="I103" s="57">
        <v>45891</v>
      </c>
      <c r="J103" s="46" t="str">
        <f>VLOOKUP(M103,Sheet2!A:F,6,0)</f>
        <v>NKHT2508/04106</v>
      </c>
      <c r="K103" s="58"/>
      <c r="L103" s="42" t="s">
        <v>25</v>
      </c>
      <c r="M103" s="46" t="s">
        <v>2289</v>
      </c>
      <c r="N103" s="57">
        <v>45891</v>
      </c>
      <c r="O103" s="95" t="str">
        <f>VLOOKUP(H103,'Data (2)'!$O:$P,2,0)</f>
        <v>WIN-002</v>
      </c>
      <c r="S103" s="95" t="str">
        <f>VLOOKUP(H103,'Sheet1 (3)'!$N:$P,3,0)</f>
        <v>5465 WM+ HNI Lô A1.2 Imperia Garden</v>
      </c>
      <c r="V103" s="40" t="s">
        <v>8518</v>
      </c>
      <c r="Y103" s="88" t="s">
        <v>1537</v>
      </c>
      <c r="AB103" s="30" t="s">
        <v>1854</v>
      </c>
      <c r="AC103" s="30" t="s">
        <v>1855</v>
      </c>
      <c r="AE103" s="88">
        <v>1</v>
      </c>
      <c r="AG103" s="88">
        <v>46000</v>
      </c>
      <c r="AH103" s="45">
        <f t="shared" si="2"/>
        <v>46000</v>
      </c>
      <c r="AL103" s="35">
        <v>8</v>
      </c>
      <c r="AN103" s="33">
        <f t="shared" si="3"/>
        <v>3680</v>
      </c>
      <c r="AO103" s="36" t="s">
        <v>1856</v>
      </c>
      <c r="AQ103" s="96" t="s">
        <v>1857</v>
      </c>
      <c r="AR103" s="96" t="s">
        <v>1858</v>
      </c>
      <c r="AS103" s="96" t="s">
        <v>1859</v>
      </c>
    </row>
    <row r="104" spans="3:45" x14ac:dyDescent="0.25">
      <c r="C104" s="46" t="str">
        <f>VLOOKUP(O104,'mã đối tượng'!$C:$F,4,0)</f>
        <v>B</v>
      </c>
      <c r="D104" s="30" t="s">
        <v>950</v>
      </c>
      <c r="E104" s="30" t="s">
        <v>24</v>
      </c>
      <c r="F104" s="57">
        <v>45891</v>
      </c>
      <c r="G104" s="57">
        <v>45891</v>
      </c>
      <c r="H104" s="89">
        <v>9105836488</v>
      </c>
      <c r="I104" s="57">
        <v>45891</v>
      </c>
      <c r="J104" s="46" t="str">
        <f>VLOOKUP(M104,Sheet2!A:F,6,0)</f>
        <v>NKHT2508/04106</v>
      </c>
      <c r="K104" s="58"/>
      <c r="L104" s="42" t="s">
        <v>25</v>
      </c>
      <c r="M104" s="46" t="s">
        <v>2289</v>
      </c>
      <c r="N104" s="57">
        <v>45891</v>
      </c>
      <c r="O104" s="95" t="str">
        <f>VLOOKUP(H104,'Data (2)'!$O:$P,2,0)</f>
        <v>WIN-002</v>
      </c>
      <c r="S104" s="95" t="str">
        <f>VLOOKUP(H104,'Sheet1 (3)'!$N:$P,3,0)</f>
        <v>5465 WM+ HNI Lô A1.2 Imperia Garden</v>
      </c>
      <c r="V104" s="40" t="s">
        <v>8518</v>
      </c>
      <c r="Y104" s="88" t="s">
        <v>1546</v>
      </c>
      <c r="AB104" s="30" t="s">
        <v>1854</v>
      </c>
      <c r="AC104" s="30" t="s">
        <v>1855</v>
      </c>
      <c r="AE104" s="88">
        <v>2</v>
      </c>
      <c r="AG104" s="88">
        <v>74250</v>
      </c>
      <c r="AH104" s="45">
        <f t="shared" si="2"/>
        <v>148500</v>
      </c>
      <c r="AL104" s="35">
        <v>8</v>
      </c>
      <c r="AN104" s="33">
        <f t="shared" si="3"/>
        <v>11880</v>
      </c>
      <c r="AO104" s="36" t="s">
        <v>1856</v>
      </c>
      <c r="AQ104" s="96" t="s">
        <v>1857</v>
      </c>
      <c r="AR104" s="96" t="s">
        <v>1858</v>
      </c>
      <c r="AS104" s="96" t="s">
        <v>1859</v>
      </c>
    </row>
    <row r="105" spans="3:45" x14ac:dyDescent="0.25">
      <c r="C105" s="46" t="str">
        <f>VLOOKUP(O105,'mã đối tượng'!$C:$F,4,0)</f>
        <v>B</v>
      </c>
      <c r="D105" s="30" t="s">
        <v>950</v>
      </c>
      <c r="E105" s="30" t="s">
        <v>24</v>
      </c>
      <c r="F105" s="57">
        <v>45891</v>
      </c>
      <c r="G105" s="57">
        <v>45891</v>
      </c>
      <c r="H105" s="89">
        <v>9105836488</v>
      </c>
      <c r="I105" s="57">
        <v>45891</v>
      </c>
      <c r="J105" s="46" t="str">
        <f>VLOOKUP(M105,Sheet2!A:F,6,0)</f>
        <v>NKHT2508/04106</v>
      </c>
      <c r="K105" s="58"/>
      <c r="L105" s="42" t="s">
        <v>25</v>
      </c>
      <c r="M105" s="46" t="s">
        <v>2289</v>
      </c>
      <c r="N105" s="57">
        <v>45891</v>
      </c>
      <c r="O105" s="95" t="str">
        <f>VLOOKUP(H105,'Data (2)'!$O:$P,2,0)</f>
        <v>WIN-002</v>
      </c>
      <c r="S105" s="95" t="str">
        <f>VLOOKUP(H105,'Sheet1 (3)'!$N:$P,3,0)</f>
        <v>5465 WM+ HNI Lô A1.2 Imperia Garden</v>
      </c>
      <c r="V105" s="40" t="s">
        <v>8518</v>
      </c>
      <c r="Y105" s="88" t="s">
        <v>1529</v>
      </c>
      <c r="AB105" s="30" t="s">
        <v>1854</v>
      </c>
      <c r="AC105" s="30" t="s">
        <v>1855</v>
      </c>
      <c r="AE105" s="88">
        <v>1</v>
      </c>
      <c r="AG105" s="88">
        <v>55595</v>
      </c>
      <c r="AH105" s="45">
        <f t="shared" si="2"/>
        <v>55595</v>
      </c>
      <c r="AL105" s="35">
        <v>8</v>
      </c>
      <c r="AN105" s="33">
        <f t="shared" si="3"/>
        <v>4447.6000000000004</v>
      </c>
      <c r="AO105" s="36" t="s">
        <v>1856</v>
      </c>
      <c r="AQ105" s="96" t="s">
        <v>1857</v>
      </c>
      <c r="AR105" s="96" t="s">
        <v>1858</v>
      </c>
      <c r="AS105" s="96" t="s">
        <v>1859</v>
      </c>
    </row>
    <row r="106" spans="3:45" x14ac:dyDescent="0.25">
      <c r="C106" s="46" t="str">
        <f>VLOOKUP(O106,'mã đối tượng'!$C:$F,4,0)</f>
        <v>B</v>
      </c>
      <c r="D106" s="30" t="s">
        <v>950</v>
      </c>
      <c r="E106" s="30" t="s">
        <v>24</v>
      </c>
      <c r="F106" s="57">
        <v>45891</v>
      </c>
      <c r="G106" s="57">
        <v>45891</v>
      </c>
      <c r="H106" s="89">
        <v>9105836488</v>
      </c>
      <c r="I106" s="57">
        <v>45891</v>
      </c>
      <c r="J106" s="46" t="str">
        <f>VLOOKUP(M106,Sheet2!A:F,6,0)</f>
        <v>NKHT2508/04106</v>
      </c>
      <c r="K106" s="58"/>
      <c r="L106" s="42" t="s">
        <v>25</v>
      </c>
      <c r="M106" s="46" t="s">
        <v>2289</v>
      </c>
      <c r="N106" s="57">
        <v>45891</v>
      </c>
      <c r="O106" s="95" t="str">
        <f>VLOOKUP(H106,'Data (2)'!$O:$P,2,0)</f>
        <v>WIN-002</v>
      </c>
      <c r="S106" s="95" t="str">
        <f>VLOOKUP(H106,'Sheet1 (3)'!$N:$P,3,0)</f>
        <v>5465 WM+ HNI Lô A1.2 Imperia Garden</v>
      </c>
      <c r="V106" s="40" t="s">
        <v>8518</v>
      </c>
      <c r="Y106" s="88" t="s">
        <v>1538</v>
      </c>
      <c r="AB106" s="30" t="s">
        <v>1854</v>
      </c>
      <c r="AC106" s="30" t="s">
        <v>1855</v>
      </c>
      <c r="AE106" s="88">
        <v>1</v>
      </c>
      <c r="AG106" s="88">
        <v>50182</v>
      </c>
      <c r="AH106" s="45">
        <f t="shared" si="2"/>
        <v>50182</v>
      </c>
      <c r="AL106" s="35">
        <v>8</v>
      </c>
      <c r="AN106" s="33">
        <f t="shared" si="3"/>
        <v>4014.56</v>
      </c>
      <c r="AO106" s="36" t="s">
        <v>1856</v>
      </c>
      <c r="AQ106" s="96" t="s">
        <v>1857</v>
      </c>
      <c r="AR106" s="96" t="s">
        <v>1858</v>
      </c>
      <c r="AS106" s="96" t="s">
        <v>1859</v>
      </c>
    </row>
    <row r="107" spans="3:45" x14ac:dyDescent="0.25">
      <c r="C107" s="46" t="str">
        <f>VLOOKUP(O107,'mã đối tượng'!$C:$F,4,0)</f>
        <v>B</v>
      </c>
      <c r="D107" s="30" t="s">
        <v>950</v>
      </c>
      <c r="E107" s="30" t="s">
        <v>24</v>
      </c>
      <c r="F107" s="57">
        <v>45891</v>
      </c>
      <c r="G107" s="57">
        <v>45891</v>
      </c>
      <c r="H107" s="89">
        <v>9105836488</v>
      </c>
      <c r="I107" s="57">
        <v>45891</v>
      </c>
      <c r="J107" s="46" t="str">
        <f>VLOOKUP(M107,Sheet2!A:F,6,0)</f>
        <v>NKHT2508/04106</v>
      </c>
      <c r="K107" s="58"/>
      <c r="L107" s="42" t="s">
        <v>25</v>
      </c>
      <c r="M107" s="46" t="s">
        <v>2289</v>
      </c>
      <c r="N107" s="57">
        <v>45891</v>
      </c>
      <c r="O107" s="95" t="str">
        <f>VLOOKUP(H107,'Data (2)'!$O:$P,2,0)</f>
        <v>WIN-002</v>
      </c>
      <c r="S107" s="95" t="str">
        <f>VLOOKUP(H107,'Sheet1 (3)'!$N:$P,3,0)</f>
        <v>5465 WM+ HNI Lô A1.2 Imperia Garden</v>
      </c>
      <c r="V107" s="40" t="s">
        <v>8518</v>
      </c>
      <c r="Y107" s="88" t="s">
        <v>1539</v>
      </c>
      <c r="AB107" s="30" t="s">
        <v>1854</v>
      </c>
      <c r="AC107" s="30" t="s">
        <v>1855</v>
      </c>
      <c r="AE107" s="88">
        <v>2</v>
      </c>
      <c r="AG107" s="88">
        <v>111058</v>
      </c>
      <c r="AH107" s="45">
        <f t="shared" si="2"/>
        <v>222116</v>
      </c>
      <c r="AL107" s="35">
        <v>8</v>
      </c>
      <c r="AN107" s="33">
        <f t="shared" si="3"/>
        <v>17769.28</v>
      </c>
      <c r="AO107" s="36" t="s">
        <v>1856</v>
      </c>
      <c r="AQ107" s="96" t="s">
        <v>1857</v>
      </c>
      <c r="AR107" s="96" t="s">
        <v>1858</v>
      </c>
      <c r="AS107" s="96" t="s">
        <v>1859</v>
      </c>
    </row>
    <row r="108" spans="3:45" x14ac:dyDescent="0.25">
      <c r="C108" s="46" t="str">
        <f>VLOOKUP(O108,'mã đối tượng'!$C:$F,4,0)</f>
        <v>B</v>
      </c>
      <c r="D108" s="30" t="s">
        <v>950</v>
      </c>
      <c r="E108" s="30" t="s">
        <v>24</v>
      </c>
      <c r="F108" s="57">
        <v>45891</v>
      </c>
      <c r="G108" s="57">
        <v>45891</v>
      </c>
      <c r="H108" s="89">
        <v>9105836504</v>
      </c>
      <c r="I108" s="57">
        <v>45891</v>
      </c>
      <c r="J108" s="46" t="str">
        <f>VLOOKUP(M108,Sheet2!A:F,6,0)</f>
        <v>NKHT2508/04107</v>
      </c>
      <c r="K108" s="58"/>
      <c r="L108" s="42" t="s">
        <v>25</v>
      </c>
      <c r="M108" s="46" t="s">
        <v>2414</v>
      </c>
      <c r="N108" s="57">
        <v>45891</v>
      </c>
      <c r="O108" s="95" t="str">
        <f>VLOOKUP(H108,'Data (2)'!$O:$P,2,0)</f>
        <v>WIN-059</v>
      </c>
      <c r="S108" s="95" t="str">
        <f>VLOOKUP(H108,'Sheet1 (3)'!$N:$P,3,0)</f>
        <v>6911 WM+ TNN 43 Minh Cầu</v>
      </c>
      <c r="V108" s="40" t="s">
        <v>8519</v>
      </c>
      <c r="Y108" s="88" t="s">
        <v>1541</v>
      </c>
      <c r="AB108" s="30" t="s">
        <v>1854</v>
      </c>
      <c r="AC108" s="30" t="s">
        <v>1855</v>
      </c>
      <c r="AE108" s="88">
        <v>2</v>
      </c>
      <c r="AG108" s="88">
        <v>73431</v>
      </c>
      <c r="AH108" s="45">
        <f t="shared" si="2"/>
        <v>146862</v>
      </c>
      <c r="AL108" s="35">
        <v>8</v>
      </c>
      <c r="AN108" s="33">
        <f t="shared" si="3"/>
        <v>11748.960000000001</v>
      </c>
      <c r="AO108" s="36" t="s">
        <v>1856</v>
      </c>
      <c r="AQ108" s="96" t="s">
        <v>1857</v>
      </c>
      <c r="AR108" s="96" t="s">
        <v>1858</v>
      </c>
      <c r="AS108" s="96" t="s">
        <v>1859</v>
      </c>
    </row>
    <row r="109" spans="3:45" x14ac:dyDescent="0.25">
      <c r="C109" s="46" t="str">
        <f>VLOOKUP(O109,'mã đối tượng'!$C:$F,4,0)</f>
        <v>B</v>
      </c>
      <c r="D109" s="30" t="s">
        <v>950</v>
      </c>
      <c r="E109" s="30" t="s">
        <v>24</v>
      </c>
      <c r="F109" s="57">
        <v>45891</v>
      </c>
      <c r="G109" s="57">
        <v>45891</v>
      </c>
      <c r="H109" s="89">
        <v>9105836519</v>
      </c>
      <c r="I109" s="57">
        <v>45891</v>
      </c>
      <c r="J109" s="46" t="str">
        <f>VLOOKUP(M109,Sheet2!A:F,6,0)</f>
        <v>NKHT2508/04108</v>
      </c>
      <c r="K109" s="58"/>
      <c r="L109" s="42" t="s">
        <v>25</v>
      </c>
      <c r="M109" s="46" t="s">
        <v>2294</v>
      </c>
      <c r="N109" s="57">
        <v>45891</v>
      </c>
      <c r="O109" s="95" t="str">
        <f>VLOOKUP(H109,'Data (2)'!$O:$P,2,0)</f>
        <v>WIN-020</v>
      </c>
      <c r="S109" s="95" t="str">
        <f>VLOOKUP(H109,'Sheet1 (3)'!$N:$P,3,0)</f>
        <v>2AYF WM+ THA 01 Ngõ Phủ, Thung Thượng</v>
      </c>
      <c r="V109" s="40" t="s">
        <v>8520</v>
      </c>
      <c r="Y109" s="88" t="s">
        <v>1546</v>
      </c>
      <c r="AB109" s="30" t="s">
        <v>1854</v>
      </c>
      <c r="AC109" s="30" t="s">
        <v>1855</v>
      </c>
      <c r="AE109" s="88">
        <v>2</v>
      </c>
      <c r="AG109" s="88">
        <v>74250</v>
      </c>
      <c r="AH109" s="45">
        <f t="shared" si="2"/>
        <v>148500</v>
      </c>
      <c r="AL109" s="35">
        <v>8</v>
      </c>
      <c r="AN109" s="33">
        <f t="shared" si="3"/>
        <v>11880</v>
      </c>
      <c r="AO109" s="36" t="s">
        <v>1856</v>
      </c>
      <c r="AQ109" s="96" t="s">
        <v>1857</v>
      </c>
      <c r="AR109" s="96" t="s">
        <v>1858</v>
      </c>
      <c r="AS109" s="96" t="s">
        <v>1859</v>
      </c>
    </row>
    <row r="110" spans="3:45" x14ac:dyDescent="0.25">
      <c r="C110" s="46" t="str">
        <f>VLOOKUP(O110,'mã đối tượng'!$C:$F,4,0)</f>
        <v>N</v>
      </c>
      <c r="D110" s="30" t="s">
        <v>950</v>
      </c>
      <c r="E110" s="30" t="s">
        <v>24</v>
      </c>
      <c r="F110" s="57">
        <v>45891</v>
      </c>
      <c r="G110" s="57">
        <v>45891</v>
      </c>
      <c r="H110" s="89">
        <v>9105836509</v>
      </c>
      <c r="I110" s="57">
        <v>45891</v>
      </c>
      <c r="J110" s="46" t="str">
        <f>VLOOKUP(M110,Sheet2!A:F,6,0)</f>
        <v>NKHT2508/04109</v>
      </c>
      <c r="K110" s="58"/>
      <c r="L110" s="42" t="s">
        <v>25</v>
      </c>
      <c r="M110" s="46" t="s">
        <v>2243</v>
      </c>
      <c r="N110" s="57">
        <v>45891</v>
      </c>
      <c r="O110" s="95" t="str">
        <f>VLOOKUP(H110,'Data (2)'!$O:$P,2,0)</f>
        <v>WIN-061</v>
      </c>
      <c r="S110" s="95" t="str">
        <f>VLOOKUP(H110,'Sheet1 (3)'!$N:$P,3,0)</f>
        <v>2AOX WM+ QNM ĐT 609, Thôn Lạc Thành Nam</v>
      </c>
      <c r="V110" s="40" t="s">
        <v>8521</v>
      </c>
      <c r="Y110" s="88" t="s">
        <v>1539</v>
      </c>
      <c r="AB110" s="30" t="s">
        <v>1854</v>
      </c>
      <c r="AC110" s="30" t="s">
        <v>1855</v>
      </c>
      <c r="AE110" s="88">
        <v>1</v>
      </c>
      <c r="AG110" s="88">
        <v>111058</v>
      </c>
      <c r="AH110" s="45">
        <f t="shared" si="2"/>
        <v>111058</v>
      </c>
      <c r="AL110" s="35">
        <v>8</v>
      </c>
      <c r="AN110" s="33">
        <f t="shared" si="3"/>
        <v>8884.64</v>
      </c>
      <c r="AO110" s="36" t="s">
        <v>1856</v>
      </c>
      <c r="AQ110" s="96" t="s">
        <v>1857</v>
      </c>
      <c r="AR110" s="96" t="s">
        <v>1858</v>
      </c>
      <c r="AS110" s="96" t="s">
        <v>1859</v>
      </c>
    </row>
    <row r="111" spans="3:45" x14ac:dyDescent="0.25">
      <c r="C111" s="46" t="str">
        <f>VLOOKUP(O111,'mã đối tượng'!$C:$F,4,0)</f>
        <v>B</v>
      </c>
      <c r="D111" s="30" t="s">
        <v>950</v>
      </c>
      <c r="E111" s="30" t="s">
        <v>24</v>
      </c>
      <c r="F111" s="57">
        <v>45891</v>
      </c>
      <c r="G111" s="57">
        <v>45891</v>
      </c>
      <c r="H111" s="89">
        <v>9105836592</v>
      </c>
      <c r="I111" s="57">
        <v>45891</v>
      </c>
      <c r="J111" s="46" t="str">
        <f>VLOOKUP(M111,Sheet2!A:F,6,0)</f>
        <v>NKHT2508/04111</v>
      </c>
      <c r="K111" s="58"/>
      <c r="L111" s="42" t="s">
        <v>25</v>
      </c>
      <c r="M111" s="46" t="s">
        <v>2306</v>
      </c>
      <c r="N111" s="57">
        <v>45891</v>
      </c>
      <c r="O111" s="95" t="str">
        <f>VLOOKUP(H111,'Data (2)'!$O:$P,2,0)</f>
        <v>WIN-020</v>
      </c>
      <c r="S111" s="95" t="str">
        <f>VLOOKUP(H111,'Sheet1 (3)'!$N:$P,3,0)</f>
        <v>2AYF WM+ THA 01 Ngõ Phủ, Thung Thượng</v>
      </c>
      <c r="V111" s="40" t="s">
        <v>8520</v>
      </c>
      <c r="Y111" s="88" t="s">
        <v>1532</v>
      </c>
      <c r="AB111" s="30" t="s">
        <v>1854</v>
      </c>
      <c r="AC111" s="30" t="s">
        <v>1855</v>
      </c>
      <c r="AE111" s="88">
        <v>3</v>
      </c>
      <c r="AG111" s="88">
        <v>49500</v>
      </c>
      <c r="AH111" s="45">
        <f t="shared" si="2"/>
        <v>148500</v>
      </c>
      <c r="AL111" s="35">
        <v>8</v>
      </c>
      <c r="AN111" s="33">
        <f t="shared" si="3"/>
        <v>11880</v>
      </c>
      <c r="AO111" s="36" t="s">
        <v>1856</v>
      </c>
      <c r="AQ111" s="96" t="s">
        <v>1857</v>
      </c>
      <c r="AR111" s="96" t="s">
        <v>1858</v>
      </c>
      <c r="AS111" s="96" t="s">
        <v>1859</v>
      </c>
    </row>
    <row r="112" spans="3:45" x14ac:dyDescent="0.25">
      <c r="C112" s="46" t="str">
        <f>VLOOKUP(O112,'mã đối tượng'!$C:$F,4,0)</f>
        <v>B</v>
      </c>
      <c r="D112" s="30" t="s">
        <v>950</v>
      </c>
      <c r="E112" s="30" t="s">
        <v>24</v>
      </c>
      <c r="F112" s="57">
        <v>45891</v>
      </c>
      <c r="G112" s="57">
        <v>45891</v>
      </c>
      <c r="H112" s="89">
        <v>9105836592</v>
      </c>
      <c r="I112" s="57">
        <v>45891</v>
      </c>
      <c r="J112" s="46" t="str">
        <f>VLOOKUP(M112,Sheet2!A:F,6,0)</f>
        <v>NKHT2508/04111</v>
      </c>
      <c r="K112" s="58"/>
      <c r="L112" s="42" t="s">
        <v>25</v>
      </c>
      <c r="M112" s="46" t="s">
        <v>2306</v>
      </c>
      <c r="N112" s="57">
        <v>45891</v>
      </c>
      <c r="O112" s="95" t="str">
        <f>VLOOKUP(H112,'Data (2)'!$O:$P,2,0)</f>
        <v>WIN-020</v>
      </c>
      <c r="S112" s="95" t="str">
        <f>VLOOKUP(H112,'Sheet1 (3)'!$N:$P,3,0)</f>
        <v>2AYF WM+ THA 01 Ngõ Phủ, Thung Thượng</v>
      </c>
      <c r="V112" s="40" t="s">
        <v>8520</v>
      </c>
      <c r="Y112" s="88" t="s">
        <v>1549</v>
      </c>
      <c r="AB112" s="30" t="s">
        <v>1854</v>
      </c>
      <c r="AC112" s="30" t="s">
        <v>1855</v>
      </c>
      <c r="AE112" s="88">
        <v>2</v>
      </c>
      <c r="AG112" s="88">
        <v>50400</v>
      </c>
      <c r="AH112" s="45">
        <f t="shared" si="2"/>
        <v>100800</v>
      </c>
      <c r="AL112" s="35">
        <v>8</v>
      </c>
      <c r="AN112" s="33">
        <f t="shared" si="3"/>
        <v>8064</v>
      </c>
      <c r="AO112" s="36" t="s">
        <v>1856</v>
      </c>
      <c r="AQ112" s="96" t="s">
        <v>1857</v>
      </c>
      <c r="AR112" s="96" t="s">
        <v>1858</v>
      </c>
      <c r="AS112" s="96" t="s">
        <v>1859</v>
      </c>
    </row>
    <row r="113" spans="3:45" x14ac:dyDescent="0.25">
      <c r="C113" s="46" t="str">
        <f>VLOOKUP(O113,'mã đối tượng'!$C:$F,4,0)</f>
        <v>B</v>
      </c>
      <c r="D113" s="30" t="s">
        <v>950</v>
      </c>
      <c r="E113" s="30" t="s">
        <v>24</v>
      </c>
      <c r="F113" s="57">
        <v>45891</v>
      </c>
      <c r="G113" s="57">
        <v>45891</v>
      </c>
      <c r="H113" s="89">
        <v>9105836659</v>
      </c>
      <c r="I113" s="57">
        <v>45891</v>
      </c>
      <c r="J113" s="46" t="str">
        <f>VLOOKUP(M113,Sheet2!A:F,6,0)</f>
        <v>NKHT2508/04112</v>
      </c>
      <c r="K113" s="58"/>
      <c r="L113" s="42" t="s">
        <v>25</v>
      </c>
      <c r="M113" s="46" t="s">
        <v>2342</v>
      </c>
      <c r="N113" s="57">
        <v>45891</v>
      </c>
      <c r="O113" s="95" t="str">
        <f>VLOOKUP(H113,'Data (2)'!$O:$P,2,0)</f>
        <v>WIN-007</v>
      </c>
      <c r="S113" s="95" t="str">
        <f>VLOOKUP(H113,'Sheet1 (3)'!$N:$P,3,0)</f>
        <v>3708 WM+ QNH số 9 LK1 khu Bao Biển</v>
      </c>
      <c r="V113" s="40" t="s">
        <v>8522</v>
      </c>
      <c r="Y113" s="88" t="s">
        <v>1546</v>
      </c>
      <c r="AB113" s="30" t="s">
        <v>1854</v>
      </c>
      <c r="AC113" s="30" t="s">
        <v>1855</v>
      </c>
      <c r="AE113" s="88">
        <v>1</v>
      </c>
      <c r="AG113" s="88">
        <v>74250</v>
      </c>
      <c r="AH113" s="45">
        <f t="shared" si="2"/>
        <v>74250</v>
      </c>
      <c r="AL113" s="35">
        <v>8</v>
      </c>
      <c r="AN113" s="33">
        <f t="shared" si="3"/>
        <v>5940</v>
      </c>
      <c r="AO113" s="36" t="s">
        <v>1856</v>
      </c>
      <c r="AQ113" s="96" t="s">
        <v>1857</v>
      </c>
      <c r="AR113" s="96" t="s">
        <v>1858</v>
      </c>
      <c r="AS113" s="96" t="s">
        <v>1859</v>
      </c>
    </row>
    <row r="114" spans="3:45" x14ac:dyDescent="0.25">
      <c r="C114" s="46" t="str">
        <f>VLOOKUP(O114,'mã đối tượng'!$C:$F,4,0)</f>
        <v>N</v>
      </c>
      <c r="D114" s="30" t="s">
        <v>950</v>
      </c>
      <c r="E114" s="30" t="s">
        <v>24</v>
      </c>
      <c r="F114" s="57">
        <v>45891</v>
      </c>
      <c r="G114" s="57">
        <v>45891</v>
      </c>
      <c r="H114" s="89">
        <v>9105836688</v>
      </c>
      <c r="I114" s="57">
        <v>45891</v>
      </c>
      <c r="J114" s="46" t="str">
        <f>VLOOKUP(M114,Sheet2!A:F,6,0)</f>
        <v>NKHT2508/04117</v>
      </c>
      <c r="K114" s="58"/>
      <c r="L114" s="42" t="s">
        <v>25</v>
      </c>
      <c r="M114" s="46" t="s">
        <v>1912</v>
      </c>
      <c r="N114" s="57">
        <v>45891</v>
      </c>
      <c r="O114" s="95" t="str">
        <f>VLOOKUP(H114,'Data (2)'!$O:$P,2,0)</f>
        <v>WIN</v>
      </c>
      <c r="S114" s="95" t="str">
        <f>VLOOKUP(H114,'Sheet1 (3)'!$N:$P,3,0)</f>
        <v>6164 WM+ HCM C-S6, Block CS, Diamond Riv</v>
      </c>
      <c r="V114" s="40" t="s">
        <v>8523</v>
      </c>
      <c r="Y114" s="88" t="s">
        <v>1541</v>
      </c>
      <c r="AB114" s="30" t="s">
        <v>1854</v>
      </c>
      <c r="AC114" s="30" t="s">
        <v>1855</v>
      </c>
      <c r="AE114" s="88">
        <v>2</v>
      </c>
      <c r="AG114" s="88">
        <v>73431</v>
      </c>
      <c r="AH114" s="45">
        <f t="shared" si="2"/>
        <v>146862</v>
      </c>
      <c r="AL114" s="35">
        <v>8</v>
      </c>
      <c r="AN114" s="33">
        <f t="shared" si="3"/>
        <v>11748.960000000001</v>
      </c>
      <c r="AO114" s="36" t="s">
        <v>1856</v>
      </c>
      <c r="AQ114" s="96" t="s">
        <v>1857</v>
      </c>
      <c r="AR114" s="96" t="s">
        <v>1858</v>
      </c>
      <c r="AS114" s="96" t="s">
        <v>1859</v>
      </c>
    </row>
    <row r="115" spans="3:45" x14ac:dyDescent="0.25">
      <c r="C115" s="46" t="str">
        <f>VLOOKUP(O115,'mã đối tượng'!$C:$F,4,0)</f>
        <v>N</v>
      </c>
      <c r="D115" s="30" t="s">
        <v>950</v>
      </c>
      <c r="E115" s="30" t="s">
        <v>24</v>
      </c>
      <c r="F115" s="57">
        <v>45891</v>
      </c>
      <c r="G115" s="57">
        <v>45891</v>
      </c>
      <c r="H115" s="89">
        <v>9105836688</v>
      </c>
      <c r="I115" s="57">
        <v>45891</v>
      </c>
      <c r="J115" s="46" t="str">
        <f>VLOOKUP(M115,Sheet2!A:F,6,0)</f>
        <v>NKHT2508/04117</v>
      </c>
      <c r="K115" s="58"/>
      <c r="L115" s="42" t="s">
        <v>25</v>
      </c>
      <c r="M115" s="46" t="s">
        <v>1912</v>
      </c>
      <c r="N115" s="57">
        <v>45891</v>
      </c>
      <c r="O115" s="95" t="str">
        <f>VLOOKUP(H115,'Data (2)'!$O:$P,2,0)</f>
        <v>WIN</v>
      </c>
      <c r="S115" s="95" t="str">
        <f>VLOOKUP(H115,'Sheet1 (3)'!$N:$P,3,0)</f>
        <v>6164 WM+ HCM C-S6, Block CS, Diamond Riv</v>
      </c>
      <c r="V115" s="40" t="s">
        <v>8523</v>
      </c>
      <c r="Y115" s="88" t="s">
        <v>1532</v>
      </c>
      <c r="AB115" s="30" t="s">
        <v>1854</v>
      </c>
      <c r="AC115" s="30" t="s">
        <v>1855</v>
      </c>
      <c r="AE115" s="88">
        <v>1</v>
      </c>
      <c r="AG115" s="88">
        <v>49500</v>
      </c>
      <c r="AH115" s="45">
        <f t="shared" si="2"/>
        <v>49500</v>
      </c>
      <c r="AL115" s="35">
        <v>8</v>
      </c>
      <c r="AN115" s="33">
        <f t="shared" si="3"/>
        <v>3960</v>
      </c>
      <c r="AO115" s="36" t="s">
        <v>1856</v>
      </c>
      <c r="AQ115" s="96" t="s">
        <v>1857</v>
      </c>
      <c r="AR115" s="96" t="s">
        <v>1858</v>
      </c>
      <c r="AS115" s="96" t="s">
        <v>1859</v>
      </c>
    </row>
    <row r="116" spans="3:45" x14ac:dyDescent="0.25">
      <c r="C116" s="46" t="str">
        <f>VLOOKUP(O116,'mã đối tượng'!$C:$F,4,0)</f>
        <v>N</v>
      </c>
      <c r="D116" s="30" t="s">
        <v>950</v>
      </c>
      <c r="E116" s="30" t="s">
        <v>24</v>
      </c>
      <c r="F116" s="57">
        <v>45891</v>
      </c>
      <c r="G116" s="57">
        <v>45891</v>
      </c>
      <c r="H116" s="89">
        <v>9105836688</v>
      </c>
      <c r="I116" s="57">
        <v>45891</v>
      </c>
      <c r="J116" s="46" t="str">
        <f>VLOOKUP(M116,Sheet2!A:F,6,0)</f>
        <v>NKHT2508/04117</v>
      </c>
      <c r="K116" s="58"/>
      <c r="L116" s="42" t="s">
        <v>25</v>
      </c>
      <c r="M116" s="46" t="s">
        <v>1912</v>
      </c>
      <c r="N116" s="57">
        <v>45891</v>
      </c>
      <c r="O116" s="95" t="str">
        <f>VLOOKUP(H116,'Data (2)'!$O:$P,2,0)</f>
        <v>WIN</v>
      </c>
      <c r="S116" s="95" t="str">
        <f>VLOOKUP(H116,'Sheet1 (3)'!$N:$P,3,0)</f>
        <v>6164 WM+ HCM C-S6, Block CS, Diamond Riv</v>
      </c>
      <c r="V116" s="40" t="s">
        <v>8523</v>
      </c>
      <c r="Y116" s="88" t="s">
        <v>1546</v>
      </c>
      <c r="AB116" s="30" t="s">
        <v>1854</v>
      </c>
      <c r="AC116" s="30" t="s">
        <v>1855</v>
      </c>
      <c r="AE116" s="88">
        <v>3</v>
      </c>
      <c r="AG116" s="88">
        <v>74250</v>
      </c>
      <c r="AH116" s="45">
        <f t="shared" si="2"/>
        <v>222750</v>
      </c>
      <c r="AL116" s="35">
        <v>8</v>
      </c>
      <c r="AN116" s="33">
        <f t="shared" si="3"/>
        <v>17820</v>
      </c>
      <c r="AO116" s="36" t="s">
        <v>1856</v>
      </c>
      <c r="AQ116" s="96" t="s">
        <v>1857</v>
      </c>
      <c r="AR116" s="96" t="s">
        <v>1858</v>
      </c>
      <c r="AS116" s="96" t="s">
        <v>1859</v>
      </c>
    </row>
    <row r="117" spans="3:45" x14ac:dyDescent="0.25">
      <c r="C117" s="46" t="str">
        <f>VLOOKUP(O117,'mã đối tượng'!$C:$F,4,0)</f>
        <v>N</v>
      </c>
      <c r="D117" s="30" t="s">
        <v>950</v>
      </c>
      <c r="E117" s="30" t="s">
        <v>24</v>
      </c>
      <c r="F117" s="57">
        <v>45891</v>
      </c>
      <c r="G117" s="57">
        <v>45891</v>
      </c>
      <c r="H117" s="89">
        <v>9105836688</v>
      </c>
      <c r="I117" s="57">
        <v>45891</v>
      </c>
      <c r="J117" s="46" t="str">
        <f>VLOOKUP(M117,Sheet2!A:F,6,0)</f>
        <v>NKHT2508/04117</v>
      </c>
      <c r="K117" s="58"/>
      <c r="L117" s="42" t="s">
        <v>25</v>
      </c>
      <c r="M117" s="46" t="s">
        <v>1912</v>
      </c>
      <c r="N117" s="57">
        <v>45891</v>
      </c>
      <c r="O117" s="95" t="str">
        <f>VLOOKUP(H117,'Data (2)'!$O:$P,2,0)</f>
        <v>WIN</v>
      </c>
      <c r="S117" s="95" t="str">
        <f>VLOOKUP(H117,'Sheet1 (3)'!$N:$P,3,0)</f>
        <v>6164 WM+ HCM C-S6, Block CS, Diamond Riv</v>
      </c>
      <c r="V117" s="40" t="s">
        <v>8523</v>
      </c>
      <c r="Y117" s="88" t="s">
        <v>1533</v>
      </c>
      <c r="AB117" s="30" t="s">
        <v>1854</v>
      </c>
      <c r="AC117" s="30" t="s">
        <v>1855</v>
      </c>
      <c r="AE117" s="88">
        <v>1</v>
      </c>
      <c r="AG117" s="88">
        <v>111606</v>
      </c>
      <c r="AH117" s="45">
        <f t="shared" si="2"/>
        <v>111606</v>
      </c>
      <c r="AL117" s="35">
        <v>8</v>
      </c>
      <c r="AN117" s="33">
        <f t="shared" si="3"/>
        <v>8928.48</v>
      </c>
      <c r="AO117" s="36" t="s">
        <v>1856</v>
      </c>
      <c r="AQ117" s="96" t="s">
        <v>1857</v>
      </c>
      <c r="AR117" s="96" t="s">
        <v>1858</v>
      </c>
      <c r="AS117" s="96" t="s">
        <v>1859</v>
      </c>
    </row>
    <row r="118" spans="3:45" x14ac:dyDescent="0.25">
      <c r="C118" s="46" t="str">
        <f>VLOOKUP(O118,'mã đối tượng'!$C:$F,4,0)</f>
        <v>N</v>
      </c>
      <c r="D118" s="30" t="s">
        <v>950</v>
      </c>
      <c r="E118" s="30" t="s">
        <v>24</v>
      </c>
      <c r="F118" s="57">
        <v>45891</v>
      </c>
      <c r="G118" s="57">
        <v>45891</v>
      </c>
      <c r="H118" s="89">
        <v>9105836688</v>
      </c>
      <c r="I118" s="57">
        <v>45891</v>
      </c>
      <c r="J118" s="46" t="str">
        <f>VLOOKUP(M118,Sheet2!A:F,6,0)</f>
        <v>NKHT2508/04117</v>
      </c>
      <c r="K118" s="58"/>
      <c r="L118" s="42" t="s">
        <v>25</v>
      </c>
      <c r="M118" s="46" t="s">
        <v>1912</v>
      </c>
      <c r="N118" s="57">
        <v>45891</v>
      </c>
      <c r="O118" s="95" t="str">
        <f>VLOOKUP(H118,'Data (2)'!$O:$P,2,0)</f>
        <v>WIN</v>
      </c>
      <c r="S118" s="95" t="str">
        <f>VLOOKUP(H118,'Sheet1 (3)'!$N:$P,3,0)</f>
        <v>6164 WM+ HCM C-S6, Block CS, Diamond Riv</v>
      </c>
      <c r="V118" s="40" t="s">
        <v>8523</v>
      </c>
      <c r="Y118" s="88" t="s">
        <v>1538</v>
      </c>
      <c r="AB118" s="30" t="s">
        <v>1854</v>
      </c>
      <c r="AC118" s="30" t="s">
        <v>1855</v>
      </c>
      <c r="AE118" s="88">
        <v>2</v>
      </c>
      <c r="AG118" s="88">
        <v>50182</v>
      </c>
      <c r="AH118" s="45">
        <f t="shared" si="2"/>
        <v>100364</v>
      </c>
      <c r="AL118" s="35">
        <v>8</v>
      </c>
      <c r="AN118" s="33">
        <f t="shared" si="3"/>
        <v>8029.12</v>
      </c>
      <c r="AO118" s="36" t="s">
        <v>1856</v>
      </c>
      <c r="AQ118" s="96" t="s">
        <v>1857</v>
      </c>
      <c r="AR118" s="96" t="s">
        <v>1858</v>
      </c>
      <c r="AS118" s="96" t="s">
        <v>1859</v>
      </c>
    </row>
    <row r="119" spans="3:45" x14ac:dyDescent="0.25">
      <c r="C119" s="46" t="str">
        <f>VLOOKUP(O119,'mã đối tượng'!$C:$F,4,0)</f>
        <v>N</v>
      </c>
      <c r="D119" s="30" t="s">
        <v>950</v>
      </c>
      <c r="E119" s="30" t="s">
        <v>24</v>
      </c>
      <c r="F119" s="57">
        <v>45891</v>
      </c>
      <c r="G119" s="57">
        <v>45891</v>
      </c>
      <c r="H119" s="89">
        <v>9105836646</v>
      </c>
      <c r="I119" s="57">
        <v>45891</v>
      </c>
      <c r="J119" s="46" t="str">
        <f>VLOOKUP(M119,Sheet2!A:F,6,0)</f>
        <v>NKHT2508/04118</v>
      </c>
      <c r="K119" s="58"/>
      <c r="L119" s="42" t="s">
        <v>25</v>
      </c>
      <c r="M119" s="46" t="s">
        <v>2109</v>
      </c>
      <c r="N119" s="57">
        <v>45891</v>
      </c>
      <c r="O119" s="95" t="str">
        <f>VLOOKUP(H119,'Data (2)'!$O:$P,2,0)</f>
        <v>WIN-053</v>
      </c>
      <c r="S119" s="95" t="str">
        <f>VLOOKUP(H119,'Sheet1 (3)'!$N:$P,3,0)</f>
        <v>5242 WM+ TVH 363 khóm 8</v>
      </c>
      <c r="V119" s="40" t="s">
        <v>8524</v>
      </c>
      <c r="Y119" s="88" t="s">
        <v>1539</v>
      </c>
      <c r="AB119" s="30" t="s">
        <v>1854</v>
      </c>
      <c r="AC119" s="30" t="s">
        <v>1855</v>
      </c>
      <c r="AE119" s="88">
        <v>4</v>
      </c>
      <c r="AG119" s="88">
        <v>111058</v>
      </c>
      <c r="AH119" s="45">
        <f t="shared" si="2"/>
        <v>444232</v>
      </c>
      <c r="AL119" s="35">
        <v>8</v>
      </c>
      <c r="AN119" s="33">
        <f t="shared" si="3"/>
        <v>35538.559999999998</v>
      </c>
      <c r="AO119" s="36" t="s">
        <v>1856</v>
      </c>
      <c r="AQ119" s="96" t="s">
        <v>1857</v>
      </c>
      <c r="AR119" s="96" t="s">
        <v>1858</v>
      </c>
      <c r="AS119" s="96" t="s">
        <v>1859</v>
      </c>
    </row>
    <row r="120" spans="3:45" x14ac:dyDescent="0.25">
      <c r="C120" s="46" t="str">
        <f>VLOOKUP(O120,'mã đối tượng'!$C:$F,4,0)</f>
        <v>B</v>
      </c>
      <c r="D120" s="30" t="s">
        <v>950</v>
      </c>
      <c r="E120" s="30" t="s">
        <v>24</v>
      </c>
      <c r="F120" s="57">
        <v>45891</v>
      </c>
      <c r="G120" s="57">
        <v>45891</v>
      </c>
      <c r="H120" s="89">
        <v>9105836683</v>
      </c>
      <c r="I120" s="57">
        <v>45891</v>
      </c>
      <c r="J120" s="46" t="str">
        <f>VLOOKUP(M120,Sheet2!A:F,6,0)</f>
        <v>NKHT2508/04119</v>
      </c>
      <c r="K120" s="58"/>
      <c r="L120" s="42" t="s">
        <v>25</v>
      </c>
      <c r="M120" s="46" t="s">
        <v>2187</v>
      </c>
      <c r="N120" s="57">
        <v>45891</v>
      </c>
      <c r="O120" s="95" t="str">
        <f>VLOOKUP(H120,'Data (2)'!$O:$P,2,0)</f>
        <v>WIN-002</v>
      </c>
      <c r="S120" s="95" t="str">
        <f>VLOOKUP(H120,'Sheet1 (3)'!$N:$P,3,0)</f>
        <v>5750 WM+ HNI 65 Đường Cổ Điển, Thanh Trì</v>
      </c>
      <c r="V120" s="40" t="s">
        <v>8525</v>
      </c>
      <c r="Y120" s="88" t="s">
        <v>1537</v>
      </c>
      <c r="AB120" s="30" t="s">
        <v>1854</v>
      </c>
      <c r="AC120" s="30" t="s">
        <v>1855</v>
      </c>
      <c r="AE120" s="88">
        <v>2</v>
      </c>
      <c r="AG120" s="88">
        <v>46000</v>
      </c>
      <c r="AH120" s="45">
        <f t="shared" si="2"/>
        <v>92000</v>
      </c>
      <c r="AL120" s="35">
        <v>8</v>
      </c>
      <c r="AN120" s="33">
        <f t="shared" si="3"/>
        <v>7360</v>
      </c>
      <c r="AO120" s="36" t="s">
        <v>1856</v>
      </c>
      <c r="AQ120" s="96" t="s">
        <v>1857</v>
      </c>
      <c r="AR120" s="96" t="s">
        <v>1858</v>
      </c>
      <c r="AS120" s="96" t="s">
        <v>1859</v>
      </c>
    </row>
    <row r="121" spans="3:45" x14ac:dyDescent="0.25">
      <c r="C121" s="46" t="str">
        <f>VLOOKUP(O121,'mã đối tượng'!$C:$F,4,0)</f>
        <v>B</v>
      </c>
      <c r="D121" s="30" t="s">
        <v>950</v>
      </c>
      <c r="E121" s="30" t="s">
        <v>24</v>
      </c>
      <c r="F121" s="57">
        <v>45891</v>
      </c>
      <c r="G121" s="57">
        <v>45891</v>
      </c>
      <c r="H121" s="89">
        <v>9105836674</v>
      </c>
      <c r="I121" s="57">
        <v>45891</v>
      </c>
      <c r="J121" s="46" t="str">
        <f>VLOOKUP(M121,Sheet2!A:F,6,0)</f>
        <v>NKHT2508/04120</v>
      </c>
      <c r="K121" s="58"/>
      <c r="L121" s="42" t="s">
        <v>25</v>
      </c>
      <c r="M121" s="46" t="s">
        <v>1944</v>
      </c>
      <c r="N121" s="57">
        <v>45891</v>
      </c>
      <c r="O121" s="95" t="str">
        <f>VLOOKUP(H121,'Data (2)'!$O:$P,2,0)</f>
        <v>WIN-025</v>
      </c>
      <c r="S121" s="95" t="str">
        <f>VLOOKUP(H121,'Sheet1 (3)'!$N:$P,3,0)</f>
        <v>3525 WM+ HPG 123 Phương Lưu 1</v>
      </c>
      <c r="V121" s="40" t="s">
        <v>8526</v>
      </c>
      <c r="Y121" s="88" t="s">
        <v>1537</v>
      </c>
      <c r="AB121" s="30" t="s">
        <v>1854</v>
      </c>
      <c r="AC121" s="30" t="s">
        <v>1855</v>
      </c>
      <c r="AE121" s="88">
        <v>2</v>
      </c>
      <c r="AG121" s="88">
        <v>46000</v>
      </c>
      <c r="AH121" s="45">
        <f t="shared" si="2"/>
        <v>92000</v>
      </c>
      <c r="AL121" s="35">
        <v>8</v>
      </c>
      <c r="AN121" s="33">
        <f t="shared" si="3"/>
        <v>7360</v>
      </c>
      <c r="AO121" s="36" t="s">
        <v>1856</v>
      </c>
      <c r="AQ121" s="96" t="s">
        <v>1857</v>
      </c>
      <c r="AR121" s="96" t="s">
        <v>1858</v>
      </c>
      <c r="AS121" s="96" t="s">
        <v>1859</v>
      </c>
    </row>
    <row r="122" spans="3:45" x14ac:dyDescent="0.25">
      <c r="C122" s="46" t="str">
        <f>VLOOKUP(O122,'mã đối tượng'!$C:$F,4,0)</f>
        <v>B</v>
      </c>
      <c r="D122" s="30" t="s">
        <v>950</v>
      </c>
      <c r="E122" s="30" t="s">
        <v>24</v>
      </c>
      <c r="F122" s="57">
        <v>45891</v>
      </c>
      <c r="G122" s="57">
        <v>45891</v>
      </c>
      <c r="H122" s="89">
        <v>9105836769</v>
      </c>
      <c r="I122" s="57">
        <v>45891</v>
      </c>
      <c r="J122" s="46" t="str">
        <f>VLOOKUP(M122,Sheet2!A:F,6,0)</f>
        <v>NKHT2508/04121</v>
      </c>
      <c r="K122" s="58"/>
      <c r="L122" s="42" t="s">
        <v>25</v>
      </c>
      <c r="M122" s="46" t="s">
        <v>1986</v>
      </c>
      <c r="N122" s="57">
        <v>45891</v>
      </c>
      <c r="O122" s="95" t="str">
        <f>VLOOKUP(H122,'Data (2)'!$O:$P,2,0)</f>
        <v>WIN-006</v>
      </c>
      <c r="S122" s="95" t="str">
        <f>VLOOKUP(H122,'Sheet1 (3)'!$N:$P,3,0)</f>
        <v>3954 WM+ HDG 108 Vũ Hựu</v>
      </c>
      <c r="V122" s="40" t="s">
        <v>8527</v>
      </c>
      <c r="Y122" s="88" t="s">
        <v>1538</v>
      </c>
      <c r="AB122" s="30" t="s">
        <v>1854</v>
      </c>
      <c r="AC122" s="30" t="s">
        <v>1855</v>
      </c>
      <c r="AE122" s="88">
        <v>7</v>
      </c>
      <c r="AG122" s="88">
        <v>50182</v>
      </c>
      <c r="AH122" s="45">
        <f t="shared" si="2"/>
        <v>351274</v>
      </c>
      <c r="AL122" s="35">
        <v>8</v>
      </c>
      <c r="AN122" s="33">
        <f t="shared" si="3"/>
        <v>28101.920000000002</v>
      </c>
      <c r="AO122" s="36" t="s">
        <v>1856</v>
      </c>
      <c r="AQ122" s="96" t="s">
        <v>1857</v>
      </c>
      <c r="AR122" s="96" t="s">
        <v>1858</v>
      </c>
      <c r="AS122" s="96" t="s">
        <v>1859</v>
      </c>
    </row>
    <row r="123" spans="3:45" x14ac:dyDescent="0.25">
      <c r="C123" s="46" t="str">
        <f>VLOOKUP(O123,'mã đối tượng'!$C:$F,4,0)</f>
        <v>N</v>
      </c>
      <c r="D123" s="30" t="s">
        <v>950</v>
      </c>
      <c r="E123" s="30" t="s">
        <v>24</v>
      </c>
      <c r="F123" s="57">
        <v>45891</v>
      </c>
      <c r="G123" s="57">
        <v>45891</v>
      </c>
      <c r="H123" s="89">
        <v>9105836791</v>
      </c>
      <c r="I123" s="57">
        <v>45891</v>
      </c>
      <c r="J123" s="46" t="str">
        <f>VLOOKUP(M123,Sheet2!A:F,6,0)</f>
        <v>NKHT2508/04124</v>
      </c>
      <c r="K123" s="58"/>
      <c r="L123" s="42" t="s">
        <v>25</v>
      </c>
      <c r="M123" s="46" t="s">
        <v>2272</v>
      </c>
      <c r="N123" s="57">
        <v>45891</v>
      </c>
      <c r="O123" s="95" t="str">
        <f>VLOOKUP(H123,'Data (2)'!$O:$P,2,0)</f>
        <v>WIN-016</v>
      </c>
      <c r="S123" s="95" t="str">
        <f>VLOOKUP(H123,'Sheet1 (3)'!$N:$P,3,0)</f>
        <v>2AA8 WM+ CTO 132 Đường 3/2</v>
      </c>
      <c r="V123" s="40" t="s">
        <v>8528</v>
      </c>
      <c r="Y123" s="88" t="s">
        <v>1529</v>
      </c>
      <c r="AB123" s="30" t="s">
        <v>1854</v>
      </c>
      <c r="AC123" s="30" t="s">
        <v>1855</v>
      </c>
      <c r="AE123" s="88">
        <v>4</v>
      </c>
      <c r="AG123" s="88">
        <v>55595</v>
      </c>
      <c r="AH123" s="45">
        <f t="shared" si="2"/>
        <v>222380</v>
      </c>
      <c r="AL123" s="35">
        <v>8</v>
      </c>
      <c r="AN123" s="33">
        <f t="shared" si="3"/>
        <v>17790.400000000001</v>
      </c>
      <c r="AO123" s="36" t="s">
        <v>1856</v>
      </c>
      <c r="AQ123" s="96" t="s">
        <v>1857</v>
      </c>
      <c r="AR123" s="96" t="s">
        <v>1858</v>
      </c>
      <c r="AS123" s="96" t="s">
        <v>1859</v>
      </c>
    </row>
    <row r="124" spans="3:45" x14ac:dyDescent="0.25">
      <c r="C124" s="46" t="str">
        <f>VLOOKUP(O124,'mã đối tượng'!$C:$F,4,0)</f>
        <v>N</v>
      </c>
      <c r="D124" s="30" t="s">
        <v>950</v>
      </c>
      <c r="E124" s="30" t="s">
        <v>24</v>
      </c>
      <c r="F124" s="57">
        <v>45891</v>
      </c>
      <c r="G124" s="57">
        <v>45891</v>
      </c>
      <c r="H124" s="89">
        <v>9105836791</v>
      </c>
      <c r="I124" s="57">
        <v>45891</v>
      </c>
      <c r="J124" s="46" t="str">
        <f>VLOOKUP(M124,Sheet2!A:F,6,0)</f>
        <v>NKHT2508/04124</v>
      </c>
      <c r="K124" s="58"/>
      <c r="L124" s="42" t="s">
        <v>25</v>
      </c>
      <c r="M124" s="46" t="s">
        <v>2272</v>
      </c>
      <c r="N124" s="57">
        <v>45891</v>
      </c>
      <c r="O124" s="95" t="str">
        <f>VLOOKUP(H124,'Data (2)'!$O:$P,2,0)</f>
        <v>WIN-016</v>
      </c>
      <c r="S124" s="95" t="str">
        <f>VLOOKUP(H124,'Sheet1 (3)'!$N:$P,3,0)</f>
        <v>2AA8 WM+ CTO 132 Đường 3/2</v>
      </c>
      <c r="V124" s="40" t="s">
        <v>8528</v>
      </c>
      <c r="Y124" s="88" t="s">
        <v>1538</v>
      </c>
      <c r="AB124" s="30" t="s">
        <v>1854</v>
      </c>
      <c r="AC124" s="30" t="s">
        <v>1855</v>
      </c>
      <c r="AE124" s="88">
        <v>1</v>
      </c>
      <c r="AG124" s="88">
        <v>50182</v>
      </c>
      <c r="AH124" s="45">
        <f t="shared" si="2"/>
        <v>50182</v>
      </c>
      <c r="AL124" s="35">
        <v>8</v>
      </c>
      <c r="AN124" s="33">
        <f t="shared" si="3"/>
        <v>4014.56</v>
      </c>
      <c r="AO124" s="36" t="s">
        <v>1856</v>
      </c>
      <c r="AQ124" s="96" t="s">
        <v>1857</v>
      </c>
      <c r="AR124" s="96" t="s">
        <v>1858</v>
      </c>
      <c r="AS124" s="96" t="s">
        <v>1859</v>
      </c>
    </row>
    <row r="125" spans="3:45" x14ac:dyDescent="0.25">
      <c r="C125" s="46" t="str">
        <f>VLOOKUP(O125,'mã đối tượng'!$C:$F,4,0)</f>
        <v>N</v>
      </c>
      <c r="D125" s="30" t="s">
        <v>950</v>
      </c>
      <c r="E125" s="30" t="s">
        <v>24</v>
      </c>
      <c r="F125" s="57">
        <v>45891</v>
      </c>
      <c r="G125" s="57">
        <v>45891</v>
      </c>
      <c r="H125" s="89">
        <v>9105836791</v>
      </c>
      <c r="I125" s="57">
        <v>45891</v>
      </c>
      <c r="J125" s="46" t="str">
        <f>VLOOKUP(M125,Sheet2!A:F,6,0)</f>
        <v>NKHT2508/04124</v>
      </c>
      <c r="K125" s="58"/>
      <c r="L125" s="42" t="s">
        <v>25</v>
      </c>
      <c r="M125" s="46" t="s">
        <v>2272</v>
      </c>
      <c r="N125" s="57">
        <v>45891</v>
      </c>
      <c r="O125" s="95" t="str">
        <f>VLOOKUP(H125,'Data (2)'!$O:$P,2,0)</f>
        <v>WIN-016</v>
      </c>
      <c r="S125" s="95" t="str">
        <f>VLOOKUP(H125,'Sheet1 (3)'!$N:$P,3,0)</f>
        <v>2AA8 WM+ CTO 132 Đường 3/2</v>
      </c>
      <c r="V125" s="40" t="s">
        <v>8528</v>
      </c>
      <c r="Y125" s="88" t="s">
        <v>1539</v>
      </c>
      <c r="AB125" s="30" t="s">
        <v>1854</v>
      </c>
      <c r="AC125" s="30" t="s">
        <v>1855</v>
      </c>
      <c r="AE125" s="88">
        <v>1</v>
      </c>
      <c r="AG125" s="88">
        <v>111058</v>
      </c>
      <c r="AH125" s="45">
        <f t="shared" si="2"/>
        <v>111058</v>
      </c>
      <c r="AL125" s="35">
        <v>8</v>
      </c>
      <c r="AN125" s="33">
        <f t="shared" si="3"/>
        <v>8884.64</v>
      </c>
      <c r="AO125" s="36" t="s">
        <v>1856</v>
      </c>
      <c r="AQ125" s="96" t="s">
        <v>1857</v>
      </c>
      <c r="AR125" s="96" t="s">
        <v>1858</v>
      </c>
      <c r="AS125" s="96" t="s">
        <v>1859</v>
      </c>
    </row>
    <row r="126" spans="3:45" x14ac:dyDescent="0.25">
      <c r="C126" s="46" t="str">
        <f>VLOOKUP(O126,'mã đối tượng'!$C:$F,4,0)</f>
        <v>B</v>
      </c>
      <c r="D126" s="30" t="s">
        <v>950</v>
      </c>
      <c r="E126" s="30" t="s">
        <v>24</v>
      </c>
      <c r="F126" s="57">
        <v>45891</v>
      </c>
      <c r="G126" s="57">
        <v>45891</v>
      </c>
      <c r="H126" s="89">
        <v>9105836865</v>
      </c>
      <c r="I126" s="57">
        <v>45891</v>
      </c>
      <c r="J126" s="46" t="str">
        <f>VLOOKUP(M126,Sheet2!A:F,6,0)</f>
        <v>NKHT2508/04125</v>
      </c>
      <c r="K126" s="58"/>
      <c r="L126" s="42" t="s">
        <v>25</v>
      </c>
      <c r="M126" s="46" t="s">
        <v>1929</v>
      </c>
      <c r="N126" s="57">
        <v>45891</v>
      </c>
      <c r="O126" s="95" t="str">
        <f>VLOOKUP(H126,'Data (2)'!$O:$P,2,0)</f>
        <v>WIN-058</v>
      </c>
      <c r="S126" s="95" t="str">
        <f>VLOOKUP(H126,'Sheet1 (3)'!$N:$P,3,0)</f>
        <v>2AO6 WM+ NAN 426 Khối Tân Phong</v>
      </c>
      <c r="V126" s="40" t="s">
        <v>8529</v>
      </c>
      <c r="Y126" s="88" t="s">
        <v>1539</v>
      </c>
      <c r="AB126" s="30" t="s">
        <v>1854</v>
      </c>
      <c r="AC126" s="30" t="s">
        <v>1855</v>
      </c>
      <c r="AE126" s="88">
        <v>4</v>
      </c>
      <c r="AG126" s="88">
        <v>111058</v>
      </c>
      <c r="AH126" s="45">
        <f t="shared" si="2"/>
        <v>444232</v>
      </c>
      <c r="AL126" s="35">
        <v>8</v>
      </c>
      <c r="AN126" s="33">
        <f t="shared" si="3"/>
        <v>35538.559999999998</v>
      </c>
      <c r="AO126" s="36" t="s">
        <v>1856</v>
      </c>
      <c r="AQ126" s="96" t="s">
        <v>1857</v>
      </c>
      <c r="AR126" s="96" t="s">
        <v>1858</v>
      </c>
      <c r="AS126" s="96" t="s">
        <v>1859</v>
      </c>
    </row>
    <row r="127" spans="3:45" x14ac:dyDescent="0.25">
      <c r="C127" s="46" t="str">
        <f>VLOOKUP(O127,'mã đối tượng'!$C:$F,4,0)</f>
        <v>B</v>
      </c>
      <c r="D127" s="30" t="s">
        <v>950</v>
      </c>
      <c r="E127" s="30" t="s">
        <v>24</v>
      </c>
      <c r="F127" s="57">
        <v>45891</v>
      </c>
      <c r="G127" s="57">
        <v>45891</v>
      </c>
      <c r="H127" s="89">
        <v>9105836906</v>
      </c>
      <c r="I127" s="57">
        <v>45891</v>
      </c>
      <c r="J127" s="46" t="str">
        <f>VLOOKUP(M127,Sheet2!A:F,6,0)</f>
        <v>NKHT2508/04126</v>
      </c>
      <c r="K127" s="58"/>
      <c r="L127" s="42" t="s">
        <v>25</v>
      </c>
      <c r="M127" s="46" t="s">
        <v>2380</v>
      </c>
      <c r="N127" s="57">
        <v>45891</v>
      </c>
      <c r="O127" s="95" t="str">
        <f>VLOOKUP(H127,'Data (2)'!$O:$P,2,0)</f>
        <v>WIN-020</v>
      </c>
      <c r="S127" s="95" t="str">
        <f>VLOOKUP(H127,'Sheet1 (3)'!$N:$P,3,0)</f>
        <v>2ANQ WM+ THA 178 Bà Triệu</v>
      </c>
      <c r="V127" s="40" t="s">
        <v>8530</v>
      </c>
      <c r="Y127" s="88" t="s">
        <v>1539</v>
      </c>
      <c r="AB127" s="30" t="s">
        <v>1854</v>
      </c>
      <c r="AC127" s="30" t="s">
        <v>1855</v>
      </c>
      <c r="AE127" s="88">
        <v>1</v>
      </c>
      <c r="AG127" s="88">
        <v>111058</v>
      </c>
      <c r="AH127" s="45">
        <f t="shared" si="2"/>
        <v>111058</v>
      </c>
      <c r="AL127" s="35">
        <v>8</v>
      </c>
      <c r="AN127" s="33">
        <f t="shared" si="3"/>
        <v>8884.64</v>
      </c>
      <c r="AO127" s="36" t="s">
        <v>1856</v>
      </c>
      <c r="AQ127" s="96" t="s">
        <v>1857</v>
      </c>
      <c r="AR127" s="96" t="s">
        <v>1858</v>
      </c>
      <c r="AS127" s="96" t="s">
        <v>1859</v>
      </c>
    </row>
    <row r="128" spans="3:45" x14ac:dyDescent="0.25">
      <c r="C128" s="46" t="str">
        <f>VLOOKUP(O128,'mã đối tượng'!$C:$F,4,0)</f>
        <v>N</v>
      </c>
      <c r="D128" s="30" t="s">
        <v>950</v>
      </c>
      <c r="E128" s="30" t="s">
        <v>24</v>
      </c>
      <c r="F128" s="57">
        <v>45891</v>
      </c>
      <c r="G128" s="57">
        <v>45891</v>
      </c>
      <c r="H128" s="89">
        <v>9105836894</v>
      </c>
      <c r="I128" s="57">
        <v>45891</v>
      </c>
      <c r="J128" s="46" t="str">
        <f>VLOOKUP(M128,Sheet2!A:F,6,0)</f>
        <v>NKHT2508/04131</v>
      </c>
      <c r="K128" s="58"/>
      <c r="L128" s="42" t="s">
        <v>25</v>
      </c>
      <c r="M128" s="46" t="s">
        <v>1981</v>
      </c>
      <c r="N128" s="57">
        <v>45891</v>
      </c>
      <c r="O128" s="95" t="str">
        <f>VLOOKUP(H128,'Data (2)'!$O:$P,2,0)</f>
        <v>WIN</v>
      </c>
      <c r="S128" s="95" t="str">
        <f>VLOOKUP(H128,'Sheet1 (3)'!$N:$P,3,0)</f>
        <v>6164 WM+ HCM C-S6, Block CS, Diamond Riv</v>
      </c>
      <c r="V128" s="40" t="s">
        <v>8523</v>
      </c>
      <c r="Y128" s="88" t="s">
        <v>1541</v>
      </c>
      <c r="AB128" s="30" t="s">
        <v>1854</v>
      </c>
      <c r="AC128" s="30" t="s">
        <v>1855</v>
      </c>
      <c r="AE128" s="88">
        <v>1</v>
      </c>
      <c r="AG128" s="88">
        <v>73431</v>
      </c>
      <c r="AH128" s="45">
        <f t="shared" si="2"/>
        <v>73431</v>
      </c>
      <c r="AL128" s="35">
        <v>8</v>
      </c>
      <c r="AN128" s="33">
        <f t="shared" si="3"/>
        <v>5874.4800000000005</v>
      </c>
      <c r="AO128" s="36" t="s">
        <v>1856</v>
      </c>
      <c r="AQ128" s="96" t="s">
        <v>1857</v>
      </c>
      <c r="AR128" s="96" t="s">
        <v>1858</v>
      </c>
      <c r="AS128" s="96" t="s">
        <v>1859</v>
      </c>
    </row>
    <row r="129" spans="3:45" x14ac:dyDescent="0.25">
      <c r="C129" s="46" t="str">
        <f>VLOOKUP(O129,'mã đối tượng'!$C:$F,4,0)</f>
        <v>N</v>
      </c>
      <c r="D129" s="30" t="s">
        <v>950</v>
      </c>
      <c r="E129" s="30" t="s">
        <v>24</v>
      </c>
      <c r="F129" s="57">
        <v>45891</v>
      </c>
      <c r="G129" s="57">
        <v>45891</v>
      </c>
      <c r="H129" s="89">
        <v>9105836894</v>
      </c>
      <c r="I129" s="57">
        <v>45891</v>
      </c>
      <c r="J129" s="46" t="str">
        <f>VLOOKUP(M129,Sheet2!A:F,6,0)</f>
        <v>NKHT2508/04131</v>
      </c>
      <c r="K129" s="58"/>
      <c r="L129" s="42" t="s">
        <v>25</v>
      </c>
      <c r="M129" s="46" t="s">
        <v>1981</v>
      </c>
      <c r="N129" s="57">
        <v>45891</v>
      </c>
      <c r="O129" s="95" t="str">
        <f>VLOOKUP(H129,'Data (2)'!$O:$P,2,0)</f>
        <v>WIN</v>
      </c>
      <c r="S129" s="95" t="str">
        <f>VLOOKUP(H129,'Sheet1 (3)'!$N:$P,3,0)</f>
        <v>6164 WM+ HCM C-S6, Block CS, Diamond Riv</v>
      </c>
      <c r="V129" s="40" t="s">
        <v>8523</v>
      </c>
      <c r="Y129" s="88" t="s">
        <v>1529</v>
      </c>
      <c r="AB129" s="30" t="s">
        <v>1854</v>
      </c>
      <c r="AC129" s="30" t="s">
        <v>1855</v>
      </c>
      <c r="AE129" s="88">
        <v>1</v>
      </c>
      <c r="AG129" s="88">
        <v>55595</v>
      </c>
      <c r="AH129" s="45">
        <f t="shared" si="2"/>
        <v>55595</v>
      </c>
      <c r="AL129" s="35">
        <v>8</v>
      </c>
      <c r="AN129" s="33">
        <f t="shared" si="3"/>
        <v>4447.6000000000004</v>
      </c>
      <c r="AO129" s="36" t="s">
        <v>1856</v>
      </c>
      <c r="AQ129" s="96" t="s">
        <v>1857</v>
      </c>
      <c r="AR129" s="96" t="s">
        <v>1858</v>
      </c>
      <c r="AS129" s="96" t="s">
        <v>1859</v>
      </c>
    </row>
    <row r="130" spans="3:45" x14ac:dyDescent="0.25">
      <c r="C130" s="46" t="str">
        <f>VLOOKUP(O130,'mã đối tượng'!$C:$F,4,0)</f>
        <v>N</v>
      </c>
      <c r="D130" s="30" t="s">
        <v>950</v>
      </c>
      <c r="E130" s="30" t="s">
        <v>24</v>
      </c>
      <c r="F130" s="57">
        <v>45891</v>
      </c>
      <c r="G130" s="57">
        <v>45891</v>
      </c>
      <c r="H130" s="89">
        <v>9105836894</v>
      </c>
      <c r="I130" s="57">
        <v>45891</v>
      </c>
      <c r="J130" s="46" t="str">
        <f>VLOOKUP(M130,Sheet2!A:F,6,0)</f>
        <v>NKHT2508/04131</v>
      </c>
      <c r="K130" s="58"/>
      <c r="L130" s="42" t="s">
        <v>25</v>
      </c>
      <c r="M130" s="46" t="s">
        <v>1981</v>
      </c>
      <c r="N130" s="57">
        <v>45891</v>
      </c>
      <c r="O130" s="95" t="str">
        <f>VLOOKUP(H130,'Data (2)'!$O:$P,2,0)</f>
        <v>WIN</v>
      </c>
      <c r="S130" s="95" t="str">
        <f>VLOOKUP(H130,'Sheet1 (3)'!$N:$P,3,0)</f>
        <v>6164 WM+ HCM C-S6, Block CS, Diamond Riv</v>
      </c>
      <c r="V130" s="40" t="s">
        <v>8523</v>
      </c>
      <c r="Y130" s="88" t="s">
        <v>1546</v>
      </c>
      <c r="AB130" s="30" t="s">
        <v>1854</v>
      </c>
      <c r="AC130" s="30" t="s">
        <v>1855</v>
      </c>
      <c r="AE130" s="88">
        <v>1</v>
      </c>
      <c r="AG130" s="88">
        <v>74250</v>
      </c>
      <c r="AH130" s="45">
        <f t="shared" si="2"/>
        <v>74250</v>
      </c>
      <c r="AL130" s="35">
        <v>8</v>
      </c>
      <c r="AN130" s="33">
        <f t="shared" si="3"/>
        <v>5940</v>
      </c>
      <c r="AO130" s="36" t="s">
        <v>1856</v>
      </c>
      <c r="AQ130" s="96" t="s">
        <v>1857</v>
      </c>
      <c r="AR130" s="96" t="s">
        <v>1858</v>
      </c>
      <c r="AS130" s="96" t="s">
        <v>1859</v>
      </c>
    </row>
    <row r="131" spans="3:45" x14ac:dyDescent="0.25">
      <c r="C131" s="46" t="str">
        <f>VLOOKUP(O131,'mã đối tượng'!$C:$F,4,0)</f>
        <v>N</v>
      </c>
      <c r="D131" s="30" t="s">
        <v>950</v>
      </c>
      <c r="E131" s="30" t="s">
        <v>24</v>
      </c>
      <c r="F131" s="57">
        <v>45891</v>
      </c>
      <c r="G131" s="57">
        <v>45891</v>
      </c>
      <c r="H131" s="89">
        <v>9105836894</v>
      </c>
      <c r="I131" s="57">
        <v>45891</v>
      </c>
      <c r="J131" s="46" t="str">
        <f>VLOOKUP(M131,Sheet2!A:F,6,0)</f>
        <v>NKHT2508/04131</v>
      </c>
      <c r="K131" s="58"/>
      <c r="L131" s="42" t="s">
        <v>25</v>
      </c>
      <c r="M131" s="46" t="s">
        <v>1981</v>
      </c>
      <c r="N131" s="57">
        <v>45891</v>
      </c>
      <c r="O131" s="95" t="str">
        <f>VLOOKUP(H131,'Data (2)'!$O:$P,2,0)</f>
        <v>WIN</v>
      </c>
      <c r="S131" s="95" t="str">
        <f>VLOOKUP(H131,'Sheet1 (3)'!$N:$P,3,0)</f>
        <v>6164 WM+ HCM C-S6, Block CS, Diamond Riv</v>
      </c>
      <c r="V131" s="40" t="s">
        <v>8523</v>
      </c>
      <c r="Y131" s="88" t="s">
        <v>1533</v>
      </c>
      <c r="AB131" s="30" t="s">
        <v>1854</v>
      </c>
      <c r="AC131" s="30" t="s">
        <v>1855</v>
      </c>
      <c r="AE131" s="88">
        <v>2</v>
      </c>
      <c r="AG131" s="88">
        <v>111606</v>
      </c>
      <c r="AH131" s="45">
        <f t="shared" ref="AH131:AH194" si="4">AE131*AG131</f>
        <v>223212</v>
      </c>
      <c r="AL131" s="35">
        <v>8</v>
      </c>
      <c r="AN131" s="33">
        <f t="shared" ref="AN131:AN194" si="5">AH131*8%</f>
        <v>17856.96</v>
      </c>
      <c r="AO131" s="36" t="s">
        <v>1856</v>
      </c>
      <c r="AQ131" s="96" t="s">
        <v>1857</v>
      </c>
      <c r="AR131" s="96" t="s">
        <v>1858</v>
      </c>
      <c r="AS131" s="96" t="s">
        <v>1859</v>
      </c>
    </row>
    <row r="132" spans="3:45" x14ac:dyDescent="0.25">
      <c r="C132" s="46" t="str">
        <f>VLOOKUP(O132,'mã đối tượng'!$C:$F,4,0)</f>
        <v>N</v>
      </c>
      <c r="D132" s="30" t="s">
        <v>950</v>
      </c>
      <c r="E132" s="30" t="s">
        <v>24</v>
      </c>
      <c r="F132" s="57">
        <v>45891</v>
      </c>
      <c r="G132" s="57">
        <v>45891</v>
      </c>
      <c r="H132" s="89">
        <v>9105836894</v>
      </c>
      <c r="I132" s="57">
        <v>45891</v>
      </c>
      <c r="J132" s="46" t="str">
        <f>VLOOKUP(M132,Sheet2!A:F,6,0)</f>
        <v>NKHT2508/04131</v>
      </c>
      <c r="K132" s="58"/>
      <c r="L132" s="42" t="s">
        <v>25</v>
      </c>
      <c r="M132" s="46" t="s">
        <v>1981</v>
      </c>
      <c r="N132" s="57">
        <v>45891</v>
      </c>
      <c r="O132" s="95" t="str">
        <f>VLOOKUP(H132,'Data (2)'!$O:$P,2,0)</f>
        <v>WIN</v>
      </c>
      <c r="S132" s="95" t="str">
        <f>VLOOKUP(H132,'Sheet1 (3)'!$N:$P,3,0)</f>
        <v>6164 WM+ HCM C-S6, Block CS, Diamond Riv</v>
      </c>
      <c r="V132" s="40" t="s">
        <v>8523</v>
      </c>
      <c r="Y132" s="88" t="s">
        <v>1538</v>
      </c>
      <c r="AB132" s="30" t="s">
        <v>1854</v>
      </c>
      <c r="AC132" s="30" t="s">
        <v>1855</v>
      </c>
      <c r="AE132" s="88">
        <v>3</v>
      </c>
      <c r="AG132" s="88">
        <v>50182</v>
      </c>
      <c r="AH132" s="45">
        <f t="shared" si="4"/>
        <v>150546</v>
      </c>
      <c r="AL132" s="35">
        <v>8</v>
      </c>
      <c r="AN132" s="33">
        <f t="shared" si="5"/>
        <v>12043.68</v>
      </c>
      <c r="AO132" s="36" t="s">
        <v>1856</v>
      </c>
      <c r="AQ132" s="96" t="s">
        <v>1857</v>
      </c>
      <c r="AR132" s="96" t="s">
        <v>1858</v>
      </c>
      <c r="AS132" s="96" t="s">
        <v>1859</v>
      </c>
    </row>
    <row r="133" spans="3:45" x14ac:dyDescent="0.25">
      <c r="C133" s="46" t="str">
        <f>VLOOKUP(O133,'mã đối tượng'!$C:$F,4,0)</f>
        <v>B</v>
      </c>
      <c r="D133" s="30" t="s">
        <v>950</v>
      </c>
      <c r="E133" s="30" t="s">
        <v>24</v>
      </c>
      <c r="F133" s="57">
        <v>45891</v>
      </c>
      <c r="G133" s="57">
        <v>45891</v>
      </c>
      <c r="H133" s="89">
        <v>9105836958</v>
      </c>
      <c r="I133" s="57">
        <v>45891</v>
      </c>
      <c r="J133" s="46" t="str">
        <f>VLOOKUP(M133,Sheet2!A:F,6,0)</f>
        <v>NKHT2508/04132</v>
      </c>
      <c r="K133" s="58"/>
      <c r="L133" s="42" t="s">
        <v>25</v>
      </c>
      <c r="M133" s="46" t="s">
        <v>2280</v>
      </c>
      <c r="N133" s="57">
        <v>45891</v>
      </c>
      <c r="O133" s="95" t="str">
        <f>VLOOKUP(H133,'Data (2)'!$O:$P,2,0)</f>
        <v>WIN-002</v>
      </c>
      <c r="S133" s="95" t="str">
        <f>VLOOKUP(H133,'Sheet1 (3)'!$N:$P,3,0)</f>
        <v>2AV1 WM+ HNI Vân Côn, Hoài Đức</v>
      </c>
      <c r="V133" s="40" t="s">
        <v>8531</v>
      </c>
      <c r="Y133" s="88" t="s">
        <v>1537</v>
      </c>
      <c r="AB133" s="30" t="s">
        <v>1854</v>
      </c>
      <c r="AC133" s="30" t="s">
        <v>1855</v>
      </c>
      <c r="AE133" s="88">
        <v>1</v>
      </c>
      <c r="AG133" s="88">
        <v>46000</v>
      </c>
      <c r="AH133" s="45">
        <f t="shared" si="4"/>
        <v>46000</v>
      </c>
      <c r="AL133" s="35">
        <v>8</v>
      </c>
      <c r="AN133" s="33">
        <f t="shared" si="5"/>
        <v>3680</v>
      </c>
      <c r="AO133" s="36" t="s">
        <v>1856</v>
      </c>
      <c r="AQ133" s="96" t="s">
        <v>1857</v>
      </c>
      <c r="AR133" s="96" t="s">
        <v>1858</v>
      </c>
      <c r="AS133" s="96" t="s">
        <v>1859</v>
      </c>
    </row>
    <row r="134" spans="3:45" x14ac:dyDescent="0.25">
      <c r="C134" s="46" t="str">
        <f>VLOOKUP(O134,'mã đối tượng'!$C:$F,4,0)</f>
        <v>B</v>
      </c>
      <c r="D134" s="30" t="s">
        <v>950</v>
      </c>
      <c r="E134" s="30" t="s">
        <v>24</v>
      </c>
      <c r="F134" s="57">
        <v>45891</v>
      </c>
      <c r="G134" s="57">
        <v>45891</v>
      </c>
      <c r="H134" s="89">
        <v>9105836988</v>
      </c>
      <c r="I134" s="57">
        <v>45891</v>
      </c>
      <c r="J134" s="46" t="str">
        <f>VLOOKUP(M134,Sheet2!A:F,6,0)</f>
        <v>NKHT2508/04133</v>
      </c>
      <c r="K134" s="58"/>
      <c r="L134" s="42" t="s">
        <v>25</v>
      </c>
      <c r="M134" s="46" t="s">
        <v>2038</v>
      </c>
      <c r="N134" s="57">
        <v>45891</v>
      </c>
      <c r="O134" s="95" t="str">
        <f>VLOOKUP(H134,'Data (2)'!$O:$P,2,0)</f>
        <v>WIN-029</v>
      </c>
      <c r="S134" s="95" t="str">
        <f>VLOOKUP(H134,'Sheet1 (3)'!$N:$P,3,0)</f>
        <v>2A50 WM+ VPC TDP Trại Dật, Bình Xuyên</v>
      </c>
      <c r="V134" s="40" t="s">
        <v>8532</v>
      </c>
      <c r="Y134" s="88" t="s">
        <v>1549</v>
      </c>
      <c r="AB134" s="30" t="s">
        <v>1854</v>
      </c>
      <c r="AC134" s="30" t="s">
        <v>1855</v>
      </c>
      <c r="AE134" s="88">
        <v>2</v>
      </c>
      <c r="AG134" s="88">
        <v>50400</v>
      </c>
      <c r="AH134" s="45">
        <f t="shared" si="4"/>
        <v>100800</v>
      </c>
      <c r="AL134" s="35">
        <v>8</v>
      </c>
      <c r="AN134" s="33">
        <f t="shared" si="5"/>
        <v>8064</v>
      </c>
      <c r="AO134" s="36" t="s">
        <v>1856</v>
      </c>
      <c r="AQ134" s="96" t="s">
        <v>1857</v>
      </c>
      <c r="AR134" s="96" t="s">
        <v>1858</v>
      </c>
      <c r="AS134" s="96" t="s">
        <v>1859</v>
      </c>
    </row>
    <row r="135" spans="3:45" x14ac:dyDescent="0.25">
      <c r="C135" s="46" t="str">
        <f>VLOOKUP(O135,'mã đối tượng'!$C:$F,4,0)</f>
        <v>B</v>
      </c>
      <c r="D135" s="30" t="s">
        <v>950</v>
      </c>
      <c r="E135" s="30" t="s">
        <v>24</v>
      </c>
      <c r="F135" s="57">
        <v>45891</v>
      </c>
      <c r="G135" s="57">
        <v>45891</v>
      </c>
      <c r="H135" s="89">
        <v>9105836963</v>
      </c>
      <c r="I135" s="57">
        <v>45891</v>
      </c>
      <c r="J135" s="46" t="str">
        <f>VLOOKUP(M135,Sheet2!A:F,6,0)</f>
        <v>NKHT2508/04134</v>
      </c>
      <c r="K135" s="58"/>
      <c r="L135" s="42" t="s">
        <v>25</v>
      </c>
      <c r="M135" s="46" t="s">
        <v>2349</v>
      </c>
      <c r="N135" s="57">
        <v>45891</v>
      </c>
      <c r="O135" s="95" t="str">
        <f>VLOOKUP(H135,'Data (2)'!$O:$P,2,0)</f>
        <v>WIN-002</v>
      </c>
      <c r="S135" s="95" t="str">
        <f>VLOOKUP(H135,'Sheet1 (3)'!$N:$P,3,0)</f>
        <v>3622 WM+ HNI TDP Chợ, Đại Mỗ</v>
      </c>
      <c r="V135" s="40" t="s">
        <v>8533</v>
      </c>
      <c r="Y135" s="88" t="s">
        <v>1541</v>
      </c>
      <c r="AB135" s="30" t="s">
        <v>1854</v>
      </c>
      <c r="AC135" s="30" t="s">
        <v>1855</v>
      </c>
      <c r="AE135" s="88">
        <v>1</v>
      </c>
      <c r="AG135" s="88">
        <v>73431</v>
      </c>
      <c r="AH135" s="45">
        <f t="shared" si="4"/>
        <v>73431</v>
      </c>
      <c r="AL135" s="35">
        <v>8</v>
      </c>
      <c r="AN135" s="33">
        <f t="shared" si="5"/>
        <v>5874.4800000000005</v>
      </c>
      <c r="AO135" s="36" t="s">
        <v>1856</v>
      </c>
      <c r="AQ135" s="96" t="s">
        <v>1857</v>
      </c>
      <c r="AR135" s="96" t="s">
        <v>1858</v>
      </c>
      <c r="AS135" s="96" t="s">
        <v>1859</v>
      </c>
    </row>
    <row r="136" spans="3:45" x14ac:dyDescent="0.25">
      <c r="C136" s="46" t="str">
        <f>VLOOKUP(O136,'mã đối tượng'!$C:$F,4,0)</f>
        <v>B</v>
      </c>
      <c r="D136" s="30" t="s">
        <v>950</v>
      </c>
      <c r="E136" s="30" t="s">
        <v>24</v>
      </c>
      <c r="F136" s="57">
        <v>45891</v>
      </c>
      <c r="G136" s="57">
        <v>45891</v>
      </c>
      <c r="H136" s="89">
        <v>9105836982</v>
      </c>
      <c r="I136" s="57">
        <v>45891</v>
      </c>
      <c r="J136" s="46" t="str">
        <f>VLOOKUP(M136,Sheet2!A:F,6,0)</f>
        <v>NKHT2508/04143</v>
      </c>
      <c r="K136" s="58"/>
      <c r="L136" s="42" t="s">
        <v>25</v>
      </c>
      <c r="M136" s="46" t="s">
        <v>2191</v>
      </c>
      <c r="N136" s="57">
        <v>45891</v>
      </c>
      <c r="O136" s="95" t="str">
        <f>VLOOKUP(H136,'Data (2)'!$O:$P,2,0)</f>
        <v>WIN-002</v>
      </c>
      <c r="S136" s="95" t="str">
        <f>VLOOKUP(H136,'Sheet1 (3)'!$N:$P,3,0)</f>
        <v>1664 WM HNI La Thành</v>
      </c>
      <c r="V136" s="40" t="s">
        <v>8534</v>
      </c>
      <c r="Y136" s="88" t="s">
        <v>1539</v>
      </c>
      <c r="AB136" s="30" t="s">
        <v>1854</v>
      </c>
      <c r="AC136" s="30" t="s">
        <v>1855</v>
      </c>
      <c r="AE136" s="88">
        <v>1</v>
      </c>
      <c r="AG136" s="88">
        <v>111058</v>
      </c>
      <c r="AH136" s="45">
        <f t="shared" si="4"/>
        <v>111058</v>
      </c>
      <c r="AL136" s="35">
        <v>8</v>
      </c>
      <c r="AN136" s="33">
        <f t="shared" si="5"/>
        <v>8884.64</v>
      </c>
      <c r="AO136" s="36" t="s">
        <v>1856</v>
      </c>
      <c r="AQ136" s="96" t="s">
        <v>1857</v>
      </c>
      <c r="AR136" s="96" t="s">
        <v>1858</v>
      </c>
      <c r="AS136" s="96" t="s">
        <v>1859</v>
      </c>
    </row>
    <row r="137" spans="3:45" x14ac:dyDescent="0.25">
      <c r="C137" s="46" t="str">
        <f>VLOOKUP(O137,'mã đối tượng'!$C:$F,4,0)</f>
        <v>B</v>
      </c>
      <c r="D137" s="30" t="s">
        <v>950</v>
      </c>
      <c r="E137" s="30" t="s">
        <v>24</v>
      </c>
      <c r="F137" s="57">
        <v>45891</v>
      </c>
      <c r="G137" s="57">
        <v>45891</v>
      </c>
      <c r="H137" s="89">
        <v>9105836982</v>
      </c>
      <c r="I137" s="57">
        <v>45891</v>
      </c>
      <c r="J137" s="46" t="str">
        <f>VLOOKUP(M137,Sheet2!A:F,6,0)</f>
        <v>NKHT2508/04143</v>
      </c>
      <c r="K137" s="58"/>
      <c r="L137" s="42" t="s">
        <v>25</v>
      </c>
      <c r="M137" s="46" t="s">
        <v>2191</v>
      </c>
      <c r="N137" s="57">
        <v>45891</v>
      </c>
      <c r="O137" s="95" t="str">
        <f>VLOOKUP(H137,'Data (2)'!$O:$P,2,0)</f>
        <v>WIN-002</v>
      </c>
      <c r="S137" s="95" t="str">
        <f>VLOOKUP(H137,'Sheet1 (3)'!$N:$P,3,0)</f>
        <v>1664 WM HNI La Thành</v>
      </c>
      <c r="V137" s="40" t="s">
        <v>8534</v>
      </c>
      <c r="Y137" s="88" t="s">
        <v>1532</v>
      </c>
      <c r="AB137" s="30" t="s">
        <v>1854</v>
      </c>
      <c r="AC137" s="30" t="s">
        <v>1855</v>
      </c>
      <c r="AE137" s="88">
        <v>4</v>
      </c>
      <c r="AG137" s="88">
        <v>49500</v>
      </c>
      <c r="AH137" s="45">
        <f t="shared" si="4"/>
        <v>198000</v>
      </c>
      <c r="AL137" s="35">
        <v>8</v>
      </c>
      <c r="AN137" s="33">
        <f t="shared" si="5"/>
        <v>15840</v>
      </c>
      <c r="AO137" s="36" t="s">
        <v>1856</v>
      </c>
      <c r="AQ137" s="96" t="s">
        <v>1857</v>
      </c>
      <c r="AR137" s="96" t="s">
        <v>1858</v>
      </c>
      <c r="AS137" s="96" t="s">
        <v>1859</v>
      </c>
    </row>
    <row r="138" spans="3:45" x14ac:dyDescent="0.25">
      <c r="C138" s="46" t="str">
        <f>VLOOKUP(O138,'mã đối tượng'!$C:$F,4,0)</f>
        <v>B</v>
      </c>
      <c r="D138" s="30" t="s">
        <v>950</v>
      </c>
      <c r="E138" s="30" t="s">
        <v>24</v>
      </c>
      <c r="F138" s="57">
        <v>45891</v>
      </c>
      <c r="G138" s="57">
        <v>45891</v>
      </c>
      <c r="H138" s="89">
        <v>9105836982</v>
      </c>
      <c r="I138" s="57">
        <v>45891</v>
      </c>
      <c r="J138" s="46" t="str">
        <f>VLOOKUP(M138,Sheet2!A:F,6,0)</f>
        <v>NKHT2508/04143</v>
      </c>
      <c r="K138" s="58"/>
      <c r="L138" s="42" t="s">
        <v>25</v>
      </c>
      <c r="M138" s="46" t="s">
        <v>2191</v>
      </c>
      <c r="N138" s="57">
        <v>45891</v>
      </c>
      <c r="O138" s="95" t="str">
        <f>VLOOKUP(H138,'Data (2)'!$O:$P,2,0)</f>
        <v>WIN-002</v>
      </c>
      <c r="S138" s="95" t="str">
        <f>VLOOKUP(H138,'Sheet1 (3)'!$N:$P,3,0)</f>
        <v>1664 WM HNI La Thành</v>
      </c>
      <c r="V138" s="40" t="s">
        <v>8534</v>
      </c>
      <c r="Y138" s="88" t="s">
        <v>1549</v>
      </c>
      <c r="AB138" s="30" t="s">
        <v>1854</v>
      </c>
      <c r="AC138" s="30" t="s">
        <v>1855</v>
      </c>
      <c r="AE138" s="88">
        <v>1</v>
      </c>
      <c r="AG138" s="88">
        <v>50400</v>
      </c>
      <c r="AH138" s="45">
        <f t="shared" si="4"/>
        <v>50400</v>
      </c>
      <c r="AL138" s="35">
        <v>8</v>
      </c>
      <c r="AN138" s="33">
        <f t="shared" si="5"/>
        <v>4032</v>
      </c>
      <c r="AO138" s="36" t="s">
        <v>1856</v>
      </c>
      <c r="AQ138" s="96" t="s">
        <v>1857</v>
      </c>
      <c r="AR138" s="96" t="s">
        <v>1858</v>
      </c>
      <c r="AS138" s="96" t="s">
        <v>1859</v>
      </c>
    </row>
    <row r="139" spans="3:45" x14ac:dyDescent="0.25">
      <c r="C139" s="46" t="str">
        <f>VLOOKUP(O139,'mã đối tượng'!$C:$F,4,0)</f>
        <v>B</v>
      </c>
      <c r="D139" s="30" t="s">
        <v>950</v>
      </c>
      <c r="E139" s="30" t="s">
        <v>24</v>
      </c>
      <c r="F139" s="57">
        <v>45891</v>
      </c>
      <c r="G139" s="57">
        <v>45891</v>
      </c>
      <c r="H139" s="89">
        <v>9105836982</v>
      </c>
      <c r="I139" s="57">
        <v>45891</v>
      </c>
      <c r="J139" s="46" t="str">
        <f>VLOOKUP(M139,Sheet2!A:F,6,0)</f>
        <v>NKHT2508/04143</v>
      </c>
      <c r="K139" s="58"/>
      <c r="L139" s="42" t="s">
        <v>25</v>
      </c>
      <c r="M139" s="46" t="s">
        <v>2191</v>
      </c>
      <c r="N139" s="57">
        <v>45891</v>
      </c>
      <c r="O139" s="95" t="str">
        <f>VLOOKUP(H139,'Data (2)'!$O:$P,2,0)</f>
        <v>WIN-002</v>
      </c>
      <c r="S139" s="95" t="str">
        <f>VLOOKUP(H139,'Sheet1 (3)'!$N:$P,3,0)</f>
        <v>1664 WM HNI La Thành</v>
      </c>
      <c r="V139" s="40" t="s">
        <v>8534</v>
      </c>
      <c r="Y139" s="88" t="s">
        <v>1536</v>
      </c>
      <c r="AB139" s="30" t="s">
        <v>1854</v>
      </c>
      <c r="AC139" s="30" t="s">
        <v>1855</v>
      </c>
      <c r="AE139" s="88">
        <v>1</v>
      </c>
      <c r="AG139" s="88">
        <v>70950</v>
      </c>
      <c r="AH139" s="45">
        <f t="shared" si="4"/>
        <v>70950</v>
      </c>
      <c r="AL139" s="35">
        <v>8</v>
      </c>
      <c r="AN139" s="33">
        <f t="shared" si="5"/>
        <v>5676</v>
      </c>
      <c r="AO139" s="36" t="s">
        <v>1856</v>
      </c>
      <c r="AQ139" s="96" t="s">
        <v>1857</v>
      </c>
      <c r="AR139" s="96" t="s">
        <v>1858</v>
      </c>
      <c r="AS139" s="96" t="s">
        <v>1859</v>
      </c>
    </row>
    <row r="140" spans="3:45" x14ac:dyDescent="0.25">
      <c r="C140" s="46" t="str">
        <f>VLOOKUP(O140,'mã đối tượng'!$C:$F,4,0)</f>
        <v>B</v>
      </c>
      <c r="D140" s="30" t="s">
        <v>950</v>
      </c>
      <c r="E140" s="30" t="s">
        <v>24</v>
      </c>
      <c r="F140" s="57">
        <v>45891</v>
      </c>
      <c r="G140" s="57">
        <v>45891</v>
      </c>
      <c r="H140" s="89">
        <v>9105836982</v>
      </c>
      <c r="I140" s="57">
        <v>45891</v>
      </c>
      <c r="J140" s="46" t="str">
        <f>VLOOKUP(M140,Sheet2!A:F,6,0)</f>
        <v>NKHT2508/04143</v>
      </c>
      <c r="K140" s="58"/>
      <c r="L140" s="42" t="s">
        <v>25</v>
      </c>
      <c r="M140" s="46" t="s">
        <v>2191</v>
      </c>
      <c r="N140" s="57">
        <v>45891</v>
      </c>
      <c r="O140" s="95" t="str">
        <f>VLOOKUP(H140,'Data (2)'!$O:$P,2,0)</f>
        <v>WIN-002</v>
      </c>
      <c r="S140" s="95" t="str">
        <f>VLOOKUP(H140,'Sheet1 (3)'!$N:$P,3,0)</f>
        <v>1664 WM HNI La Thành</v>
      </c>
      <c r="V140" s="40" t="s">
        <v>8534</v>
      </c>
      <c r="Y140" s="88" t="s">
        <v>1546</v>
      </c>
      <c r="AB140" s="30" t="s">
        <v>1854</v>
      </c>
      <c r="AC140" s="30" t="s">
        <v>1855</v>
      </c>
      <c r="AE140" s="88">
        <v>5</v>
      </c>
      <c r="AG140" s="88">
        <v>74250</v>
      </c>
      <c r="AH140" s="45">
        <f t="shared" si="4"/>
        <v>371250</v>
      </c>
      <c r="AL140" s="35">
        <v>8</v>
      </c>
      <c r="AN140" s="33">
        <f t="shared" si="5"/>
        <v>29700</v>
      </c>
      <c r="AO140" s="36" t="s">
        <v>1856</v>
      </c>
      <c r="AQ140" s="96" t="s">
        <v>1857</v>
      </c>
      <c r="AR140" s="96" t="s">
        <v>1858</v>
      </c>
      <c r="AS140" s="96" t="s">
        <v>1859</v>
      </c>
    </row>
    <row r="141" spans="3:45" x14ac:dyDescent="0.25">
      <c r="C141" s="46" t="str">
        <f>VLOOKUP(O141,'mã đối tượng'!$C:$F,4,0)</f>
        <v>B</v>
      </c>
      <c r="D141" s="30" t="s">
        <v>950</v>
      </c>
      <c r="E141" s="30" t="s">
        <v>24</v>
      </c>
      <c r="F141" s="57">
        <v>45891</v>
      </c>
      <c r="G141" s="57">
        <v>45891</v>
      </c>
      <c r="H141" s="89">
        <v>9105836982</v>
      </c>
      <c r="I141" s="57">
        <v>45891</v>
      </c>
      <c r="J141" s="46" t="str">
        <f>VLOOKUP(M141,Sheet2!A:F,6,0)</f>
        <v>NKHT2508/04143</v>
      </c>
      <c r="K141" s="58"/>
      <c r="L141" s="42" t="s">
        <v>25</v>
      </c>
      <c r="M141" s="46" t="s">
        <v>2191</v>
      </c>
      <c r="N141" s="57">
        <v>45891</v>
      </c>
      <c r="O141" s="95" t="str">
        <f>VLOOKUP(H141,'Data (2)'!$O:$P,2,0)</f>
        <v>WIN-002</v>
      </c>
      <c r="S141" s="95" t="str">
        <f>VLOOKUP(H141,'Sheet1 (3)'!$N:$P,3,0)</f>
        <v>1664 WM HNI La Thành</v>
      </c>
      <c r="V141" s="40" t="s">
        <v>8534</v>
      </c>
      <c r="Y141" s="88" t="s">
        <v>1533</v>
      </c>
      <c r="AB141" s="30" t="s">
        <v>1854</v>
      </c>
      <c r="AC141" s="30" t="s">
        <v>1855</v>
      </c>
      <c r="AE141" s="88">
        <v>1</v>
      </c>
      <c r="AG141" s="88">
        <v>111606</v>
      </c>
      <c r="AH141" s="45">
        <f t="shared" si="4"/>
        <v>111606</v>
      </c>
      <c r="AL141" s="35">
        <v>8</v>
      </c>
      <c r="AN141" s="33">
        <f t="shared" si="5"/>
        <v>8928.48</v>
      </c>
      <c r="AO141" s="36" t="s">
        <v>1856</v>
      </c>
      <c r="AQ141" s="96" t="s">
        <v>1857</v>
      </c>
      <c r="AR141" s="96" t="s">
        <v>1858</v>
      </c>
      <c r="AS141" s="96" t="s">
        <v>1859</v>
      </c>
    </row>
    <row r="142" spans="3:45" x14ac:dyDescent="0.25">
      <c r="C142" s="46" t="str">
        <f>VLOOKUP(O142,'mã đối tượng'!$C:$F,4,0)</f>
        <v>B</v>
      </c>
      <c r="D142" s="30" t="s">
        <v>950</v>
      </c>
      <c r="E142" s="30" t="s">
        <v>24</v>
      </c>
      <c r="F142" s="57">
        <v>45891</v>
      </c>
      <c r="G142" s="57">
        <v>45891</v>
      </c>
      <c r="H142" s="89">
        <v>9105836982</v>
      </c>
      <c r="I142" s="57">
        <v>45891</v>
      </c>
      <c r="J142" s="46" t="str">
        <f>VLOOKUP(M142,Sheet2!A:F,6,0)</f>
        <v>NKHT2508/04143</v>
      </c>
      <c r="K142" s="58"/>
      <c r="L142" s="42" t="s">
        <v>25</v>
      </c>
      <c r="M142" s="46" t="s">
        <v>2191</v>
      </c>
      <c r="N142" s="57">
        <v>45891</v>
      </c>
      <c r="O142" s="95" t="str">
        <f>VLOOKUP(H142,'Data (2)'!$O:$P,2,0)</f>
        <v>WIN-002</v>
      </c>
      <c r="S142" s="95" t="str">
        <f>VLOOKUP(H142,'Sheet1 (3)'!$N:$P,3,0)</f>
        <v>1664 WM HNI La Thành</v>
      </c>
      <c r="V142" s="40" t="s">
        <v>8534</v>
      </c>
      <c r="Y142" s="88" t="s">
        <v>1529</v>
      </c>
      <c r="AB142" s="30" t="s">
        <v>1854</v>
      </c>
      <c r="AC142" s="30" t="s">
        <v>1855</v>
      </c>
      <c r="AE142" s="88">
        <v>3</v>
      </c>
      <c r="AG142" s="88">
        <v>55595</v>
      </c>
      <c r="AH142" s="45">
        <f t="shared" si="4"/>
        <v>166785</v>
      </c>
      <c r="AL142" s="35">
        <v>8</v>
      </c>
      <c r="AN142" s="33">
        <f t="shared" si="5"/>
        <v>13342.800000000001</v>
      </c>
      <c r="AO142" s="36" t="s">
        <v>1856</v>
      </c>
      <c r="AQ142" s="96" t="s">
        <v>1857</v>
      </c>
      <c r="AR142" s="96" t="s">
        <v>1858</v>
      </c>
      <c r="AS142" s="96" t="s">
        <v>1859</v>
      </c>
    </row>
    <row r="143" spans="3:45" x14ac:dyDescent="0.25">
      <c r="C143" s="46" t="str">
        <f>VLOOKUP(O143,'mã đối tượng'!$C:$F,4,0)</f>
        <v>B</v>
      </c>
      <c r="D143" s="30" t="s">
        <v>950</v>
      </c>
      <c r="E143" s="30" t="s">
        <v>24</v>
      </c>
      <c r="F143" s="57">
        <v>45891</v>
      </c>
      <c r="G143" s="57">
        <v>45891</v>
      </c>
      <c r="H143" s="89">
        <v>9105836982</v>
      </c>
      <c r="I143" s="57">
        <v>45891</v>
      </c>
      <c r="J143" s="46" t="str">
        <f>VLOOKUP(M143,Sheet2!A:F,6,0)</f>
        <v>NKHT2508/04143</v>
      </c>
      <c r="K143" s="58"/>
      <c r="L143" s="42" t="s">
        <v>25</v>
      </c>
      <c r="M143" s="46" t="s">
        <v>2191</v>
      </c>
      <c r="N143" s="57">
        <v>45891</v>
      </c>
      <c r="O143" s="95" t="str">
        <f>VLOOKUP(H143,'Data (2)'!$O:$P,2,0)</f>
        <v>WIN-002</v>
      </c>
      <c r="S143" s="95" t="str">
        <f>VLOOKUP(H143,'Sheet1 (3)'!$N:$P,3,0)</f>
        <v>1664 WM HNI La Thành</v>
      </c>
      <c r="V143" s="40" t="s">
        <v>8534</v>
      </c>
      <c r="Y143" s="88" t="s">
        <v>1538</v>
      </c>
      <c r="AB143" s="30" t="s">
        <v>1854</v>
      </c>
      <c r="AC143" s="30" t="s">
        <v>1855</v>
      </c>
      <c r="AE143" s="88">
        <v>3</v>
      </c>
      <c r="AG143" s="88">
        <v>50182</v>
      </c>
      <c r="AH143" s="45">
        <f t="shared" si="4"/>
        <v>150546</v>
      </c>
      <c r="AL143" s="35">
        <v>8</v>
      </c>
      <c r="AN143" s="33">
        <f t="shared" si="5"/>
        <v>12043.68</v>
      </c>
      <c r="AO143" s="36" t="s">
        <v>1856</v>
      </c>
      <c r="AQ143" s="96" t="s">
        <v>1857</v>
      </c>
      <c r="AR143" s="96" t="s">
        <v>1858</v>
      </c>
      <c r="AS143" s="96" t="s">
        <v>1859</v>
      </c>
    </row>
    <row r="144" spans="3:45" x14ac:dyDescent="0.25">
      <c r="C144" s="46" t="str">
        <f>VLOOKUP(O144,'mã đối tượng'!$C:$F,4,0)</f>
        <v>B</v>
      </c>
      <c r="D144" s="30" t="s">
        <v>950</v>
      </c>
      <c r="E144" s="30" t="s">
        <v>24</v>
      </c>
      <c r="F144" s="57">
        <v>45891</v>
      </c>
      <c r="G144" s="57">
        <v>45891</v>
      </c>
      <c r="H144" s="89">
        <v>9105836982</v>
      </c>
      <c r="I144" s="57">
        <v>45891</v>
      </c>
      <c r="J144" s="46" t="str">
        <f>VLOOKUP(M144,Sheet2!A:F,6,0)</f>
        <v>NKHT2508/04143</v>
      </c>
      <c r="K144" s="58"/>
      <c r="L144" s="42" t="s">
        <v>25</v>
      </c>
      <c r="M144" s="46" t="s">
        <v>2191</v>
      </c>
      <c r="N144" s="57">
        <v>45891</v>
      </c>
      <c r="O144" s="95" t="str">
        <f>VLOOKUP(H144,'Data (2)'!$O:$P,2,0)</f>
        <v>WIN-002</v>
      </c>
      <c r="S144" s="95" t="str">
        <f>VLOOKUP(H144,'Sheet1 (3)'!$N:$P,3,0)</f>
        <v>1664 WM HNI La Thành</v>
      </c>
      <c r="V144" s="40" t="s">
        <v>8534</v>
      </c>
      <c r="Y144" s="88" t="s">
        <v>1537</v>
      </c>
      <c r="AB144" s="30" t="s">
        <v>1854</v>
      </c>
      <c r="AC144" s="30" t="s">
        <v>1855</v>
      </c>
      <c r="AE144" s="88">
        <v>2</v>
      </c>
      <c r="AG144" s="88">
        <v>46000</v>
      </c>
      <c r="AH144" s="45">
        <f t="shared" si="4"/>
        <v>92000</v>
      </c>
      <c r="AL144" s="35">
        <v>8</v>
      </c>
      <c r="AN144" s="33">
        <f t="shared" si="5"/>
        <v>7360</v>
      </c>
      <c r="AO144" s="36" t="s">
        <v>1856</v>
      </c>
      <c r="AQ144" s="96" t="s">
        <v>1857</v>
      </c>
      <c r="AR144" s="96" t="s">
        <v>1858</v>
      </c>
      <c r="AS144" s="96" t="s">
        <v>1859</v>
      </c>
    </row>
    <row r="145" spans="3:45" x14ac:dyDescent="0.25">
      <c r="C145" s="46" t="str">
        <f>VLOOKUP(O145,'mã đối tượng'!$C:$F,4,0)</f>
        <v>B</v>
      </c>
      <c r="D145" s="30" t="s">
        <v>950</v>
      </c>
      <c r="E145" s="30" t="s">
        <v>24</v>
      </c>
      <c r="F145" s="57">
        <v>45891</v>
      </c>
      <c r="G145" s="57">
        <v>45891</v>
      </c>
      <c r="H145" s="89">
        <v>9105837132</v>
      </c>
      <c r="I145" s="57">
        <v>45891</v>
      </c>
      <c r="J145" s="46" t="str">
        <f>VLOOKUP(M145,Sheet2!A:F,6,0)</f>
        <v>NKHT2508/04146</v>
      </c>
      <c r="K145" s="58"/>
      <c r="L145" s="42" t="s">
        <v>25</v>
      </c>
      <c r="M145" s="46" t="s">
        <v>2102</v>
      </c>
      <c r="N145" s="57">
        <v>45891</v>
      </c>
      <c r="O145" s="95" t="str">
        <f>VLOOKUP(H145,'Data (2)'!$O:$P,2,0)</f>
        <v>WIN-002</v>
      </c>
      <c r="S145" s="95" t="str">
        <f>VLOOKUP(H145,'Sheet1 (3)'!$N:$P,3,0)</f>
        <v>3454 WM+ HNI 451 Đại Mỗ</v>
      </c>
      <c r="V145" s="40" t="s">
        <v>8535</v>
      </c>
      <c r="Y145" s="88" t="s">
        <v>1536</v>
      </c>
      <c r="AB145" s="30" t="s">
        <v>1854</v>
      </c>
      <c r="AC145" s="30" t="s">
        <v>1855</v>
      </c>
      <c r="AE145" s="88">
        <v>1</v>
      </c>
      <c r="AG145" s="88">
        <v>70950</v>
      </c>
      <c r="AH145" s="45">
        <f t="shared" si="4"/>
        <v>70950</v>
      </c>
      <c r="AL145" s="35">
        <v>8</v>
      </c>
      <c r="AN145" s="33">
        <f t="shared" si="5"/>
        <v>5676</v>
      </c>
      <c r="AO145" s="36" t="s">
        <v>1856</v>
      </c>
      <c r="AQ145" s="96" t="s">
        <v>1857</v>
      </c>
      <c r="AR145" s="96" t="s">
        <v>1858</v>
      </c>
      <c r="AS145" s="96" t="s">
        <v>1859</v>
      </c>
    </row>
    <row r="146" spans="3:45" x14ac:dyDescent="0.25">
      <c r="C146" s="46" t="str">
        <f>VLOOKUP(O146,'mã đối tượng'!$C:$F,4,0)</f>
        <v>B</v>
      </c>
      <c r="D146" s="30" t="s">
        <v>950</v>
      </c>
      <c r="E146" s="30" t="s">
        <v>24</v>
      </c>
      <c r="F146" s="57">
        <v>45891</v>
      </c>
      <c r="G146" s="57">
        <v>45891</v>
      </c>
      <c r="H146" s="89">
        <v>9105837132</v>
      </c>
      <c r="I146" s="57">
        <v>45891</v>
      </c>
      <c r="J146" s="46" t="str">
        <f>VLOOKUP(M146,Sheet2!A:F,6,0)</f>
        <v>NKHT2508/04146</v>
      </c>
      <c r="K146" s="58"/>
      <c r="L146" s="42" t="s">
        <v>25</v>
      </c>
      <c r="M146" s="46" t="s">
        <v>2102</v>
      </c>
      <c r="N146" s="57">
        <v>45891</v>
      </c>
      <c r="O146" s="95" t="str">
        <f>VLOOKUP(H146,'Data (2)'!$O:$P,2,0)</f>
        <v>WIN-002</v>
      </c>
      <c r="S146" s="95" t="str">
        <f>VLOOKUP(H146,'Sheet1 (3)'!$N:$P,3,0)</f>
        <v>3454 WM+ HNI 451 Đại Mỗ</v>
      </c>
      <c r="V146" s="40" t="s">
        <v>8535</v>
      </c>
      <c r="Y146" s="88" t="s">
        <v>1546</v>
      </c>
      <c r="AB146" s="30" t="s">
        <v>1854</v>
      </c>
      <c r="AC146" s="30" t="s">
        <v>1855</v>
      </c>
      <c r="AE146" s="88">
        <v>2</v>
      </c>
      <c r="AG146" s="88">
        <v>74250</v>
      </c>
      <c r="AH146" s="45">
        <f t="shared" si="4"/>
        <v>148500</v>
      </c>
      <c r="AL146" s="35">
        <v>8</v>
      </c>
      <c r="AN146" s="33">
        <f t="shared" si="5"/>
        <v>11880</v>
      </c>
      <c r="AO146" s="36" t="s">
        <v>1856</v>
      </c>
      <c r="AQ146" s="96" t="s">
        <v>1857</v>
      </c>
      <c r="AR146" s="96" t="s">
        <v>1858</v>
      </c>
      <c r="AS146" s="96" t="s">
        <v>1859</v>
      </c>
    </row>
    <row r="147" spans="3:45" x14ac:dyDescent="0.25">
      <c r="C147" s="46" t="str">
        <f>VLOOKUP(O147,'mã đối tượng'!$C:$F,4,0)</f>
        <v>B</v>
      </c>
      <c r="D147" s="30" t="s">
        <v>950</v>
      </c>
      <c r="E147" s="30" t="s">
        <v>24</v>
      </c>
      <c r="F147" s="57">
        <v>45891</v>
      </c>
      <c r="G147" s="57">
        <v>45891</v>
      </c>
      <c r="H147" s="89">
        <v>9105837132</v>
      </c>
      <c r="I147" s="57">
        <v>45891</v>
      </c>
      <c r="J147" s="46" t="str">
        <f>VLOOKUP(M147,Sheet2!A:F,6,0)</f>
        <v>NKHT2508/04146</v>
      </c>
      <c r="K147" s="58"/>
      <c r="L147" s="42" t="s">
        <v>25</v>
      </c>
      <c r="M147" s="46" t="s">
        <v>2102</v>
      </c>
      <c r="N147" s="57">
        <v>45891</v>
      </c>
      <c r="O147" s="95" t="str">
        <f>VLOOKUP(H147,'Data (2)'!$O:$P,2,0)</f>
        <v>WIN-002</v>
      </c>
      <c r="S147" s="95" t="str">
        <f>VLOOKUP(H147,'Sheet1 (3)'!$N:$P,3,0)</f>
        <v>3454 WM+ HNI 451 Đại Mỗ</v>
      </c>
      <c r="V147" s="40" t="s">
        <v>8535</v>
      </c>
      <c r="Y147" s="88" t="s">
        <v>1538</v>
      </c>
      <c r="AB147" s="30" t="s">
        <v>1854</v>
      </c>
      <c r="AC147" s="30" t="s">
        <v>1855</v>
      </c>
      <c r="AE147" s="88">
        <v>3</v>
      </c>
      <c r="AG147" s="88">
        <v>50182</v>
      </c>
      <c r="AH147" s="45">
        <f t="shared" si="4"/>
        <v>150546</v>
      </c>
      <c r="AL147" s="35">
        <v>8</v>
      </c>
      <c r="AN147" s="33">
        <f t="shared" si="5"/>
        <v>12043.68</v>
      </c>
      <c r="AO147" s="36" t="s">
        <v>1856</v>
      </c>
      <c r="AQ147" s="96" t="s">
        <v>1857</v>
      </c>
      <c r="AR147" s="96" t="s">
        <v>1858</v>
      </c>
      <c r="AS147" s="96" t="s">
        <v>1859</v>
      </c>
    </row>
    <row r="148" spans="3:45" x14ac:dyDescent="0.25">
      <c r="C148" s="46" t="str">
        <f>VLOOKUP(O148,'mã đối tượng'!$C:$F,4,0)</f>
        <v>B</v>
      </c>
      <c r="D148" s="30" t="s">
        <v>950</v>
      </c>
      <c r="E148" s="30" t="s">
        <v>24</v>
      </c>
      <c r="F148" s="57">
        <v>45891</v>
      </c>
      <c r="G148" s="57">
        <v>45891</v>
      </c>
      <c r="H148" s="89">
        <v>9105837112</v>
      </c>
      <c r="I148" s="57">
        <v>45891</v>
      </c>
      <c r="J148" s="46" t="str">
        <f>VLOOKUP(M148,Sheet2!A:F,6,0)</f>
        <v>NKHT2508/04147</v>
      </c>
      <c r="K148" s="58"/>
      <c r="L148" s="42" t="s">
        <v>25</v>
      </c>
      <c r="M148" s="46" t="s">
        <v>2061</v>
      </c>
      <c r="N148" s="57">
        <v>45891</v>
      </c>
      <c r="O148" s="95" t="str">
        <f>VLOOKUP(H148,'Data (2)'!$O:$P,2,0)</f>
        <v>WIN-002</v>
      </c>
      <c r="S148" s="95" t="str">
        <f>VLOOKUP(H148,'Sheet1 (3)'!$N:$P,3,0)</f>
        <v>5290 WM+ HNI 71 Ngõ 180 Tây Mỗ</v>
      </c>
      <c r="V148" s="40" t="s">
        <v>8536</v>
      </c>
      <c r="Y148" s="88" t="s">
        <v>1539</v>
      </c>
      <c r="AB148" s="30" t="s">
        <v>1854</v>
      </c>
      <c r="AC148" s="30" t="s">
        <v>1855</v>
      </c>
      <c r="AE148" s="88">
        <v>1</v>
      </c>
      <c r="AG148" s="88">
        <v>111058</v>
      </c>
      <c r="AH148" s="45">
        <f t="shared" si="4"/>
        <v>111058</v>
      </c>
      <c r="AL148" s="35">
        <v>8</v>
      </c>
      <c r="AN148" s="33">
        <f t="shared" si="5"/>
        <v>8884.64</v>
      </c>
      <c r="AO148" s="36" t="s">
        <v>1856</v>
      </c>
      <c r="AQ148" s="96" t="s">
        <v>1857</v>
      </c>
      <c r="AR148" s="96" t="s">
        <v>1858</v>
      </c>
      <c r="AS148" s="96" t="s">
        <v>1859</v>
      </c>
    </row>
    <row r="149" spans="3:45" x14ac:dyDescent="0.25">
      <c r="C149" s="46" t="str">
        <f>VLOOKUP(O149,'mã đối tượng'!$C:$F,4,0)</f>
        <v>N</v>
      </c>
      <c r="D149" s="30" t="s">
        <v>950</v>
      </c>
      <c r="E149" s="30" t="s">
        <v>24</v>
      </c>
      <c r="F149" s="57">
        <v>45891</v>
      </c>
      <c r="G149" s="57">
        <v>45891</v>
      </c>
      <c r="H149" s="89">
        <v>9105837124</v>
      </c>
      <c r="I149" s="57">
        <v>45891</v>
      </c>
      <c r="J149" s="46" t="str">
        <f>VLOOKUP(M149,Sheet2!A:F,6,0)</f>
        <v>NKHT2508/04150</v>
      </c>
      <c r="K149" s="58"/>
      <c r="L149" s="42" t="s">
        <v>25</v>
      </c>
      <c r="M149" s="46" t="s">
        <v>2141</v>
      </c>
      <c r="N149" s="57">
        <v>45891</v>
      </c>
      <c r="O149" s="95" t="str">
        <f>VLOOKUP(H149,'Data (2)'!$O:$P,2,0)</f>
        <v>WIN</v>
      </c>
      <c r="S149" s="95" t="str">
        <f>VLOOKUP(H149,'Sheet1 (3)'!$N:$P,3,0)</f>
        <v>6957 WIN HCM U01-0.01 Block A10 CC Ehome</v>
      </c>
      <c r="V149" s="40" t="s">
        <v>8537</v>
      </c>
      <c r="Y149" s="88" t="s">
        <v>1539</v>
      </c>
      <c r="AB149" s="30" t="s">
        <v>1854</v>
      </c>
      <c r="AC149" s="30" t="s">
        <v>1855</v>
      </c>
      <c r="AE149" s="88">
        <v>2</v>
      </c>
      <c r="AG149" s="88">
        <v>111058</v>
      </c>
      <c r="AH149" s="45">
        <f t="shared" si="4"/>
        <v>222116</v>
      </c>
      <c r="AL149" s="35">
        <v>8</v>
      </c>
      <c r="AN149" s="33">
        <f t="shared" si="5"/>
        <v>17769.28</v>
      </c>
      <c r="AO149" s="36" t="s">
        <v>1856</v>
      </c>
      <c r="AQ149" s="96" t="s">
        <v>1857</v>
      </c>
      <c r="AR149" s="96" t="s">
        <v>1858</v>
      </c>
      <c r="AS149" s="96" t="s">
        <v>1859</v>
      </c>
    </row>
    <row r="150" spans="3:45" x14ac:dyDescent="0.25">
      <c r="C150" s="46" t="str">
        <f>VLOOKUP(O150,'mã đối tượng'!$C:$F,4,0)</f>
        <v>N</v>
      </c>
      <c r="D150" s="30" t="s">
        <v>950</v>
      </c>
      <c r="E150" s="30" t="s">
        <v>24</v>
      </c>
      <c r="F150" s="57">
        <v>45891</v>
      </c>
      <c r="G150" s="57">
        <v>45891</v>
      </c>
      <c r="H150" s="89">
        <v>9105837124</v>
      </c>
      <c r="I150" s="57">
        <v>45891</v>
      </c>
      <c r="J150" s="46" t="str">
        <f>VLOOKUP(M150,Sheet2!A:F,6,0)</f>
        <v>NKHT2508/04150</v>
      </c>
      <c r="K150" s="58"/>
      <c r="L150" s="42" t="s">
        <v>25</v>
      </c>
      <c r="M150" s="46" t="s">
        <v>2141</v>
      </c>
      <c r="N150" s="57">
        <v>45891</v>
      </c>
      <c r="O150" s="95" t="str">
        <f>VLOOKUP(H150,'Data (2)'!$O:$P,2,0)</f>
        <v>WIN</v>
      </c>
      <c r="S150" s="95" t="str">
        <f>VLOOKUP(H150,'Sheet1 (3)'!$N:$P,3,0)</f>
        <v>6957 WIN HCM U01-0.01 Block A10 CC Ehome</v>
      </c>
      <c r="V150" s="40" t="s">
        <v>8537</v>
      </c>
      <c r="Y150" s="88" t="s">
        <v>1538</v>
      </c>
      <c r="AB150" s="30" t="s">
        <v>1854</v>
      </c>
      <c r="AC150" s="30" t="s">
        <v>1855</v>
      </c>
      <c r="AE150" s="88">
        <v>2</v>
      </c>
      <c r="AG150" s="88">
        <v>50182</v>
      </c>
      <c r="AH150" s="45">
        <f t="shared" si="4"/>
        <v>100364</v>
      </c>
      <c r="AL150" s="35">
        <v>8</v>
      </c>
      <c r="AN150" s="33">
        <f t="shared" si="5"/>
        <v>8029.12</v>
      </c>
      <c r="AO150" s="36" t="s">
        <v>1856</v>
      </c>
      <c r="AQ150" s="96" t="s">
        <v>1857</v>
      </c>
      <c r="AR150" s="96" t="s">
        <v>1858</v>
      </c>
      <c r="AS150" s="96" t="s">
        <v>1859</v>
      </c>
    </row>
    <row r="151" spans="3:45" x14ac:dyDescent="0.25">
      <c r="C151" s="46" t="str">
        <f>VLOOKUP(O151,'mã đối tượng'!$C:$F,4,0)</f>
        <v>N</v>
      </c>
      <c r="D151" s="30" t="s">
        <v>950</v>
      </c>
      <c r="E151" s="30" t="s">
        <v>24</v>
      </c>
      <c r="F151" s="57">
        <v>45891</v>
      </c>
      <c r="G151" s="57">
        <v>45891</v>
      </c>
      <c r="H151" s="89">
        <v>9105837124</v>
      </c>
      <c r="I151" s="57">
        <v>45891</v>
      </c>
      <c r="J151" s="46" t="str">
        <f>VLOOKUP(M151,Sheet2!A:F,6,0)</f>
        <v>NKHT2508/04150</v>
      </c>
      <c r="K151" s="58"/>
      <c r="L151" s="42" t="s">
        <v>25</v>
      </c>
      <c r="M151" s="46" t="s">
        <v>2141</v>
      </c>
      <c r="N151" s="57">
        <v>45891</v>
      </c>
      <c r="O151" s="95" t="str">
        <f>VLOOKUP(H151,'Data (2)'!$O:$P,2,0)</f>
        <v>WIN</v>
      </c>
      <c r="S151" s="95" t="str">
        <f>VLOOKUP(H151,'Sheet1 (3)'!$N:$P,3,0)</f>
        <v>6957 WIN HCM U01-0.01 Block A10 CC Ehome</v>
      </c>
      <c r="V151" s="40" t="s">
        <v>8537</v>
      </c>
      <c r="Y151" s="88" t="s">
        <v>1532</v>
      </c>
      <c r="AB151" s="30" t="s">
        <v>1854</v>
      </c>
      <c r="AC151" s="30" t="s">
        <v>1855</v>
      </c>
      <c r="AE151" s="88">
        <v>1</v>
      </c>
      <c r="AG151" s="88">
        <v>49500</v>
      </c>
      <c r="AH151" s="45">
        <f t="shared" si="4"/>
        <v>49500</v>
      </c>
      <c r="AL151" s="35">
        <v>8</v>
      </c>
      <c r="AN151" s="33">
        <f t="shared" si="5"/>
        <v>3960</v>
      </c>
      <c r="AO151" s="36" t="s">
        <v>1856</v>
      </c>
      <c r="AQ151" s="96" t="s">
        <v>1857</v>
      </c>
      <c r="AR151" s="96" t="s">
        <v>1858</v>
      </c>
      <c r="AS151" s="96" t="s">
        <v>1859</v>
      </c>
    </row>
    <row r="152" spans="3:45" x14ac:dyDescent="0.25">
      <c r="C152" s="46" t="str">
        <f>VLOOKUP(O152,'mã đối tượng'!$C:$F,4,0)</f>
        <v>N</v>
      </c>
      <c r="D152" s="30" t="s">
        <v>950</v>
      </c>
      <c r="E152" s="30" t="s">
        <v>24</v>
      </c>
      <c r="F152" s="57">
        <v>45891</v>
      </c>
      <c r="G152" s="57">
        <v>45891</v>
      </c>
      <c r="H152" s="89">
        <v>9105837146</v>
      </c>
      <c r="I152" s="57">
        <v>45891</v>
      </c>
      <c r="J152" s="46" t="str">
        <f>VLOOKUP(M152,Sheet2!A:F,6,0)</f>
        <v>NKHT2508/04153</v>
      </c>
      <c r="K152" s="58"/>
      <c r="L152" s="42" t="s">
        <v>25</v>
      </c>
      <c r="M152" s="46" t="s">
        <v>2146</v>
      </c>
      <c r="N152" s="57">
        <v>45891</v>
      </c>
      <c r="O152" s="95" t="str">
        <f>VLOOKUP(H152,'Data (2)'!$O:$P,2,0)</f>
        <v>WIN</v>
      </c>
      <c r="S152" s="95" t="str">
        <f>VLOOKUP(H152,'Sheet1 (3)'!$N:$P,3,0)</f>
        <v>6186 WM+ HCM C00.02 CC Carina</v>
      </c>
      <c r="V152" s="40" t="s">
        <v>8538</v>
      </c>
      <c r="Y152" s="88" t="s">
        <v>1539</v>
      </c>
      <c r="AB152" s="30" t="s">
        <v>1854</v>
      </c>
      <c r="AC152" s="30" t="s">
        <v>1855</v>
      </c>
      <c r="AE152" s="88">
        <v>1</v>
      </c>
      <c r="AG152" s="88">
        <v>111058</v>
      </c>
      <c r="AH152" s="45">
        <f t="shared" si="4"/>
        <v>111058</v>
      </c>
      <c r="AL152" s="35">
        <v>8</v>
      </c>
      <c r="AN152" s="33">
        <f t="shared" si="5"/>
        <v>8884.64</v>
      </c>
      <c r="AO152" s="36" t="s">
        <v>1856</v>
      </c>
      <c r="AQ152" s="96" t="s">
        <v>1857</v>
      </c>
      <c r="AR152" s="96" t="s">
        <v>1858</v>
      </c>
      <c r="AS152" s="96" t="s">
        <v>1859</v>
      </c>
    </row>
    <row r="153" spans="3:45" x14ac:dyDescent="0.25">
      <c r="C153" s="46" t="str">
        <f>VLOOKUP(O153,'mã đối tượng'!$C:$F,4,0)</f>
        <v>N</v>
      </c>
      <c r="D153" s="30" t="s">
        <v>950</v>
      </c>
      <c r="E153" s="30" t="s">
        <v>24</v>
      </c>
      <c r="F153" s="57">
        <v>45891</v>
      </c>
      <c r="G153" s="57">
        <v>45891</v>
      </c>
      <c r="H153" s="89">
        <v>9105837146</v>
      </c>
      <c r="I153" s="57">
        <v>45891</v>
      </c>
      <c r="J153" s="46" t="str">
        <f>VLOOKUP(M153,Sheet2!A:F,6,0)</f>
        <v>NKHT2508/04153</v>
      </c>
      <c r="K153" s="58"/>
      <c r="L153" s="42" t="s">
        <v>25</v>
      </c>
      <c r="M153" s="46" t="s">
        <v>2146</v>
      </c>
      <c r="N153" s="57">
        <v>45891</v>
      </c>
      <c r="O153" s="95" t="str">
        <f>VLOOKUP(H153,'Data (2)'!$O:$P,2,0)</f>
        <v>WIN</v>
      </c>
      <c r="S153" s="95" t="str">
        <f>VLOOKUP(H153,'Sheet1 (3)'!$N:$P,3,0)</f>
        <v>6186 WM+ HCM C00.02 CC Carina</v>
      </c>
      <c r="V153" s="40" t="s">
        <v>8538</v>
      </c>
      <c r="Y153" s="88" t="s">
        <v>1546</v>
      </c>
      <c r="AB153" s="30" t="s">
        <v>1854</v>
      </c>
      <c r="AC153" s="30" t="s">
        <v>1855</v>
      </c>
      <c r="AE153" s="88">
        <v>6</v>
      </c>
      <c r="AG153" s="88">
        <v>74250</v>
      </c>
      <c r="AH153" s="45">
        <f t="shared" si="4"/>
        <v>445500</v>
      </c>
      <c r="AL153" s="35">
        <v>8</v>
      </c>
      <c r="AN153" s="33">
        <f t="shared" si="5"/>
        <v>35640</v>
      </c>
      <c r="AO153" s="36" t="s">
        <v>1856</v>
      </c>
      <c r="AQ153" s="96" t="s">
        <v>1857</v>
      </c>
      <c r="AR153" s="96" t="s">
        <v>1858</v>
      </c>
      <c r="AS153" s="96" t="s">
        <v>1859</v>
      </c>
    </row>
    <row r="154" spans="3:45" x14ac:dyDescent="0.25">
      <c r="C154" s="46" t="str">
        <f>VLOOKUP(O154,'mã đối tượng'!$C:$F,4,0)</f>
        <v>N</v>
      </c>
      <c r="D154" s="30" t="s">
        <v>950</v>
      </c>
      <c r="E154" s="30" t="s">
        <v>24</v>
      </c>
      <c r="F154" s="57">
        <v>45891</v>
      </c>
      <c r="G154" s="57">
        <v>45891</v>
      </c>
      <c r="H154" s="89">
        <v>9105837146</v>
      </c>
      <c r="I154" s="57">
        <v>45891</v>
      </c>
      <c r="J154" s="46" t="str">
        <f>VLOOKUP(M154,Sheet2!A:F,6,0)</f>
        <v>NKHT2508/04153</v>
      </c>
      <c r="K154" s="58"/>
      <c r="L154" s="42" t="s">
        <v>25</v>
      </c>
      <c r="M154" s="46" t="s">
        <v>2146</v>
      </c>
      <c r="N154" s="57">
        <v>45891</v>
      </c>
      <c r="O154" s="95" t="str">
        <f>VLOOKUP(H154,'Data (2)'!$O:$P,2,0)</f>
        <v>WIN</v>
      </c>
      <c r="S154" s="95" t="str">
        <f>VLOOKUP(H154,'Sheet1 (3)'!$N:$P,3,0)</f>
        <v>6186 WM+ HCM C00.02 CC Carina</v>
      </c>
      <c r="V154" s="40" t="s">
        <v>8538</v>
      </c>
      <c r="Y154" s="88" t="s">
        <v>1533</v>
      </c>
      <c r="AB154" s="30" t="s">
        <v>1854</v>
      </c>
      <c r="AC154" s="30" t="s">
        <v>1855</v>
      </c>
      <c r="AE154" s="88">
        <v>5</v>
      </c>
      <c r="AG154" s="88">
        <v>111606</v>
      </c>
      <c r="AH154" s="45">
        <f t="shared" si="4"/>
        <v>558030</v>
      </c>
      <c r="AL154" s="35">
        <v>8</v>
      </c>
      <c r="AN154" s="33">
        <f t="shared" si="5"/>
        <v>44642.400000000001</v>
      </c>
      <c r="AO154" s="36" t="s">
        <v>1856</v>
      </c>
      <c r="AQ154" s="96" t="s">
        <v>1857</v>
      </c>
      <c r="AR154" s="96" t="s">
        <v>1858</v>
      </c>
      <c r="AS154" s="96" t="s">
        <v>1859</v>
      </c>
    </row>
    <row r="155" spans="3:45" x14ac:dyDescent="0.25">
      <c r="C155" s="46" t="str">
        <f>VLOOKUP(O155,'mã đối tượng'!$C:$F,4,0)</f>
        <v>N</v>
      </c>
      <c r="D155" s="30" t="s">
        <v>950</v>
      </c>
      <c r="E155" s="30" t="s">
        <v>24</v>
      </c>
      <c r="F155" s="57">
        <v>45891</v>
      </c>
      <c r="G155" s="57">
        <v>45891</v>
      </c>
      <c r="H155" s="89">
        <v>9105837203</v>
      </c>
      <c r="I155" s="57">
        <v>45891</v>
      </c>
      <c r="J155" s="46" t="str">
        <f>VLOOKUP(M155,Sheet2!A:F,6,0)</f>
        <v>NKHT2508/04156</v>
      </c>
      <c r="K155" s="58"/>
      <c r="L155" s="42" t="s">
        <v>25</v>
      </c>
      <c r="M155" s="46" t="s">
        <v>2361</v>
      </c>
      <c r="N155" s="57">
        <v>45891</v>
      </c>
      <c r="O155" s="95" t="str">
        <f>VLOOKUP(H155,'Data (2)'!$O:$P,2,0)</f>
        <v>WIN-023</v>
      </c>
      <c r="S155" s="95" t="str">
        <f>VLOOKUP(H155,'Sheet1 (3)'!$N:$P,3,0)</f>
        <v>4186 WM+ DNI 89 Tổ 9, Tân Hiệp</v>
      </c>
      <c r="V155" s="40" t="s">
        <v>8539</v>
      </c>
      <c r="Y155" s="88" t="s">
        <v>1539</v>
      </c>
      <c r="AB155" s="30" t="s">
        <v>1854</v>
      </c>
      <c r="AC155" s="30" t="s">
        <v>1855</v>
      </c>
      <c r="AE155" s="88">
        <v>1</v>
      </c>
      <c r="AG155" s="88">
        <v>111058</v>
      </c>
      <c r="AH155" s="45">
        <f t="shared" si="4"/>
        <v>111058</v>
      </c>
      <c r="AL155" s="35">
        <v>8</v>
      </c>
      <c r="AN155" s="33">
        <f t="shared" si="5"/>
        <v>8884.64</v>
      </c>
      <c r="AO155" s="36" t="s">
        <v>1856</v>
      </c>
      <c r="AQ155" s="96" t="s">
        <v>1857</v>
      </c>
      <c r="AR155" s="96" t="s">
        <v>1858</v>
      </c>
      <c r="AS155" s="96" t="s">
        <v>1859</v>
      </c>
    </row>
    <row r="156" spans="3:45" x14ac:dyDescent="0.25">
      <c r="C156" s="46" t="str">
        <f>VLOOKUP(O156,'mã đối tượng'!$C:$F,4,0)</f>
        <v>N</v>
      </c>
      <c r="D156" s="30" t="s">
        <v>950</v>
      </c>
      <c r="E156" s="30" t="s">
        <v>24</v>
      </c>
      <c r="F156" s="57">
        <v>45891</v>
      </c>
      <c r="G156" s="57">
        <v>45891</v>
      </c>
      <c r="H156" s="89">
        <v>9105837203</v>
      </c>
      <c r="I156" s="57">
        <v>45891</v>
      </c>
      <c r="J156" s="46" t="str">
        <f>VLOOKUP(M156,Sheet2!A:F,6,0)</f>
        <v>NKHT2508/04156</v>
      </c>
      <c r="K156" s="58"/>
      <c r="L156" s="42" t="s">
        <v>25</v>
      </c>
      <c r="M156" s="46" t="s">
        <v>2361</v>
      </c>
      <c r="N156" s="57">
        <v>45891</v>
      </c>
      <c r="O156" s="95" t="str">
        <f>VLOOKUP(H156,'Data (2)'!$O:$P,2,0)</f>
        <v>WIN-023</v>
      </c>
      <c r="S156" s="95" t="str">
        <f>VLOOKUP(H156,'Sheet1 (3)'!$N:$P,3,0)</f>
        <v>4186 WM+ DNI 89 Tổ 9, Tân Hiệp</v>
      </c>
      <c r="V156" s="40" t="s">
        <v>8539</v>
      </c>
      <c r="Y156" s="88" t="s">
        <v>1536</v>
      </c>
      <c r="AB156" s="30" t="s">
        <v>1854</v>
      </c>
      <c r="AC156" s="30" t="s">
        <v>1855</v>
      </c>
      <c r="AE156" s="88">
        <v>1</v>
      </c>
      <c r="AG156" s="88">
        <v>70950</v>
      </c>
      <c r="AH156" s="45">
        <f t="shared" si="4"/>
        <v>70950</v>
      </c>
      <c r="AL156" s="35">
        <v>8</v>
      </c>
      <c r="AN156" s="33">
        <f t="shared" si="5"/>
        <v>5676</v>
      </c>
      <c r="AO156" s="36" t="s">
        <v>1856</v>
      </c>
      <c r="AQ156" s="96" t="s">
        <v>1857</v>
      </c>
      <c r="AR156" s="96" t="s">
        <v>1858</v>
      </c>
      <c r="AS156" s="96" t="s">
        <v>1859</v>
      </c>
    </row>
    <row r="157" spans="3:45" x14ac:dyDescent="0.25">
      <c r="C157" s="46" t="str">
        <f>VLOOKUP(O157,'mã đối tượng'!$C:$F,4,0)</f>
        <v>N</v>
      </c>
      <c r="D157" s="30" t="s">
        <v>950</v>
      </c>
      <c r="E157" s="30" t="s">
        <v>24</v>
      </c>
      <c r="F157" s="57">
        <v>45891</v>
      </c>
      <c r="G157" s="57">
        <v>45891</v>
      </c>
      <c r="H157" s="89">
        <v>9105837203</v>
      </c>
      <c r="I157" s="57">
        <v>45891</v>
      </c>
      <c r="J157" s="46" t="str">
        <f>VLOOKUP(M157,Sheet2!A:F,6,0)</f>
        <v>NKHT2508/04156</v>
      </c>
      <c r="K157" s="58"/>
      <c r="L157" s="42" t="s">
        <v>25</v>
      </c>
      <c r="M157" s="46" t="s">
        <v>2361</v>
      </c>
      <c r="N157" s="57">
        <v>45891</v>
      </c>
      <c r="O157" s="95" t="str">
        <f>VLOOKUP(H157,'Data (2)'!$O:$P,2,0)</f>
        <v>WIN-023</v>
      </c>
      <c r="S157" s="95" t="str">
        <f>VLOOKUP(H157,'Sheet1 (3)'!$N:$P,3,0)</f>
        <v>4186 WM+ DNI 89 Tổ 9, Tân Hiệp</v>
      </c>
      <c r="V157" s="40" t="s">
        <v>8539</v>
      </c>
      <c r="Y157" s="88" t="s">
        <v>1537</v>
      </c>
      <c r="AB157" s="30" t="s">
        <v>1854</v>
      </c>
      <c r="AC157" s="30" t="s">
        <v>1855</v>
      </c>
      <c r="AE157" s="88">
        <v>1</v>
      </c>
      <c r="AG157" s="88">
        <v>46000</v>
      </c>
      <c r="AH157" s="45">
        <f t="shared" si="4"/>
        <v>46000</v>
      </c>
      <c r="AL157" s="35">
        <v>8</v>
      </c>
      <c r="AN157" s="33">
        <f t="shared" si="5"/>
        <v>3680</v>
      </c>
      <c r="AO157" s="36" t="s">
        <v>1856</v>
      </c>
      <c r="AQ157" s="96" t="s">
        <v>1857</v>
      </c>
      <c r="AR157" s="96" t="s">
        <v>1858</v>
      </c>
      <c r="AS157" s="96" t="s">
        <v>1859</v>
      </c>
    </row>
    <row r="158" spans="3:45" x14ac:dyDescent="0.25">
      <c r="C158" s="46" t="str">
        <f>VLOOKUP(O158,'mã đối tượng'!$C:$F,4,0)</f>
        <v>B</v>
      </c>
      <c r="D158" s="30" t="s">
        <v>950</v>
      </c>
      <c r="E158" s="30" t="s">
        <v>24</v>
      </c>
      <c r="F158" s="57">
        <v>45891</v>
      </c>
      <c r="G158" s="57">
        <v>45891</v>
      </c>
      <c r="H158" s="89">
        <v>9105837240</v>
      </c>
      <c r="I158" s="57">
        <v>45891</v>
      </c>
      <c r="J158" s="46" t="str">
        <f>VLOOKUP(M158,Sheet2!A:F,6,0)</f>
        <v>NKHT2508/04157</v>
      </c>
      <c r="K158" s="58"/>
      <c r="L158" s="42" t="s">
        <v>25</v>
      </c>
      <c r="M158" s="46" t="s">
        <v>1879</v>
      </c>
      <c r="N158" s="57">
        <v>45891</v>
      </c>
      <c r="O158" s="95" t="str">
        <f>VLOOKUP(H158,'Data (2)'!$O:$P,2,0)</f>
        <v>WIN-038</v>
      </c>
      <c r="S158" s="95" t="str">
        <f>VLOOKUP(H158,'Sheet1 (3)'!$N:$P,3,0)</f>
        <v>5981 WM+ TQG Thôn 4, Lưỡng Vượng</v>
      </c>
      <c r="V158" s="40" t="s">
        <v>8540</v>
      </c>
      <c r="Y158" s="88" t="s">
        <v>1538</v>
      </c>
      <c r="AB158" s="30" t="s">
        <v>1854</v>
      </c>
      <c r="AC158" s="30" t="s">
        <v>1855</v>
      </c>
      <c r="AE158" s="88">
        <v>2</v>
      </c>
      <c r="AG158" s="88">
        <v>50182</v>
      </c>
      <c r="AH158" s="45">
        <f t="shared" si="4"/>
        <v>100364</v>
      </c>
      <c r="AL158" s="35">
        <v>8</v>
      </c>
      <c r="AN158" s="33">
        <f t="shared" si="5"/>
        <v>8029.12</v>
      </c>
      <c r="AO158" s="36" t="s">
        <v>1856</v>
      </c>
      <c r="AQ158" s="96" t="s">
        <v>1857</v>
      </c>
      <c r="AR158" s="96" t="s">
        <v>1858</v>
      </c>
      <c r="AS158" s="96" t="s">
        <v>1859</v>
      </c>
    </row>
    <row r="159" spans="3:45" x14ac:dyDescent="0.25">
      <c r="C159" s="46" t="str">
        <f>VLOOKUP(O159,'mã đối tượng'!$C:$F,4,0)</f>
        <v>B</v>
      </c>
      <c r="D159" s="30" t="s">
        <v>950</v>
      </c>
      <c r="E159" s="30" t="s">
        <v>24</v>
      </c>
      <c r="F159" s="57">
        <v>45891</v>
      </c>
      <c r="G159" s="57">
        <v>45891</v>
      </c>
      <c r="H159" s="89">
        <v>9105837241</v>
      </c>
      <c r="I159" s="57">
        <v>45891</v>
      </c>
      <c r="J159" s="46" t="str">
        <f>VLOOKUP(M159,Sheet2!A:F,6,0)</f>
        <v>NKHT2508/04158</v>
      </c>
      <c r="K159" s="58"/>
      <c r="L159" s="42" t="s">
        <v>25</v>
      </c>
      <c r="M159" s="46" t="s">
        <v>2212</v>
      </c>
      <c r="N159" s="57">
        <v>45891</v>
      </c>
      <c r="O159" s="95" t="str">
        <f>VLOOKUP(H159,'Data (2)'!$O:$P,2,0)</f>
        <v>WIN-003</v>
      </c>
      <c r="S159" s="95" t="str">
        <f>VLOOKUP(H159,'Sheet1 (3)'!$N:$P,3,0)</f>
        <v>2A66 WM+ PTO Khu Phố, Đoan Hùng</v>
      </c>
      <c r="V159" s="40" t="s">
        <v>8541</v>
      </c>
      <c r="Y159" s="88" t="s">
        <v>1546</v>
      </c>
      <c r="AB159" s="30" t="s">
        <v>1854</v>
      </c>
      <c r="AC159" s="30" t="s">
        <v>1855</v>
      </c>
      <c r="AE159" s="88">
        <v>1</v>
      </c>
      <c r="AG159" s="88">
        <v>74250</v>
      </c>
      <c r="AH159" s="45">
        <f t="shared" si="4"/>
        <v>74250</v>
      </c>
      <c r="AL159" s="35">
        <v>8</v>
      </c>
      <c r="AN159" s="33">
        <f t="shared" si="5"/>
        <v>5940</v>
      </c>
      <c r="AO159" s="36" t="s">
        <v>1856</v>
      </c>
      <c r="AQ159" s="96" t="s">
        <v>1857</v>
      </c>
      <c r="AR159" s="96" t="s">
        <v>1858</v>
      </c>
      <c r="AS159" s="96" t="s">
        <v>1859</v>
      </c>
    </row>
    <row r="160" spans="3:45" x14ac:dyDescent="0.25">
      <c r="C160" s="46" t="str">
        <f>VLOOKUP(O160,'mã đối tượng'!$C:$F,4,0)</f>
        <v>N</v>
      </c>
      <c r="D160" s="30" t="s">
        <v>950</v>
      </c>
      <c r="E160" s="30" t="s">
        <v>24</v>
      </c>
      <c r="F160" s="57">
        <v>45891</v>
      </c>
      <c r="G160" s="57">
        <v>45891</v>
      </c>
      <c r="H160" s="89">
        <v>9105837278</v>
      </c>
      <c r="I160" s="57">
        <v>45891</v>
      </c>
      <c r="J160" s="46" t="str">
        <f>VLOOKUP(M160,Sheet2!A:F,6,0)</f>
        <v>NKHT2508/04159</v>
      </c>
      <c r="K160" s="58"/>
      <c r="L160" s="42" t="s">
        <v>25</v>
      </c>
      <c r="M160" s="46" t="s">
        <v>2250</v>
      </c>
      <c r="N160" s="57">
        <v>45891</v>
      </c>
      <c r="O160" s="95" t="str">
        <f>VLOOKUP(H160,'Data (2)'!$O:$P,2,0)</f>
        <v>WIN-071</v>
      </c>
      <c r="S160" s="95" t="str">
        <f>VLOOKUP(H160,'Sheet1 (3)'!$N:$P,3,0)</f>
        <v>2AOA WM+ BDH TĐ 861-862, TBD 13,Cát Hiệp</v>
      </c>
      <c r="V160" s="40" t="s">
        <v>8542</v>
      </c>
      <c r="Y160" s="88" t="s">
        <v>1538</v>
      </c>
      <c r="AB160" s="30" t="s">
        <v>1854</v>
      </c>
      <c r="AC160" s="30" t="s">
        <v>1855</v>
      </c>
      <c r="AE160" s="88">
        <v>4</v>
      </c>
      <c r="AG160" s="88">
        <v>50182</v>
      </c>
      <c r="AH160" s="45">
        <f t="shared" si="4"/>
        <v>200728</v>
      </c>
      <c r="AL160" s="35">
        <v>8</v>
      </c>
      <c r="AN160" s="33">
        <f t="shared" si="5"/>
        <v>16058.24</v>
      </c>
      <c r="AO160" s="36" t="s">
        <v>1856</v>
      </c>
      <c r="AQ160" s="96" t="s">
        <v>1857</v>
      </c>
      <c r="AR160" s="96" t="s">
        <v>1858</v>
      </c>
      <c r="AS160" s="96" t="s">
        <v>1859</v>
      </c>
    </row>
    <row r="161" spans="3:45" x14ac:dyDescent="0.25">
      <c r="C161" s="46" t="str">
        <f>VLOOKUP(O161,'mã đối tượng'!$C:$F,4,0)</f>
        <v>B</v>
      </c>
      <c r="D161" s="30" t="s">
        <v>950</v>
      </c>
      <c r="E161" s="30" t="s">
        <v>24</v>
      </c>
      <c r="F161" s="57">
        <v>45891</v>
      </c>
      <c r="G161" s="57">
        <v>45891</v>
      </c>
      <c r="H161" s="89">
        <v>9105837260</v>
      </c>
      <c r="I161" s="57">
        <v>45891</v>
      </c>
      <c r="J161" s="46" t="str">
        <f>VLOOKUP(M161,Sheet2!A:F,6,0)</f>
        <v>NKHT2508/04160</v>
      </c>
      <c r="K161" s="58"/>
      <c r="L161" s="42" t="s">
        <v>25</v>
      </c>
      <c r="M161" s="46" t="s">
        <v>1889</v>
      </c>
      <c r="N161" s="57">
        <v>45891</v>
      </c>
      <c r="O161" s="95" t="str">
        <f>VLOOKUP(H161,'Data (2)'!$O:$P,2,0)</f>
        <v>WIN-002</v>
      </c>
      <c r="S161" s="95" t="str">
        <f>VLOOKUP(H161,'Sheet1 (3)'!$N:$P,3,0)</f>
        <v>3728 WM+ HNI N0-26,LK15 Hà Trì</v>
      </c>
      <c r="V161" s="40" t="s">
        <v>8543</v>
      </c>
      <c r="Y161" s="88" t="s">
        <v>1539</v>
      </c>
      <c r="AB161" s="30" t="s">
        <v>1854</v>
      </c>
      <c r="AC161" s="30" t="s">
        <v>1855</v>
      </c>
      <c r="AE161" s="88">
        <v>1</v>
      </c>
      <c r="AG161" s="88">
        <v>111058</v>
      </c>
      <c r="AH161" s="45">
        <f t="shared" si="4"/>
        <v>111058</v>
      </c>
      <c r="AL161" s="35">
        <v>8</v>
      </c>
      <c r="AN161" s="33">
        <f t="shared" si="5"/>
        <v>8884.64</v>
      </c>
      <c r="AO161" s="36" t="s">
        <v>1856</v>
      </c>
      <c r="AQ161" s="96" t="s">
        <v>1857</v>
      </c>
      <c r="AR161" s="96" t="s">
        <v>1858</v>
      </c>
      <c r="AS161" s="96" t="s">
        <v>1859</v>
      </c>
    </row>
    <row r="162" spans="3:45" x14ac:dyDescent="0.25">
      <c r="C162" s="46" t="str">
        <f>VLOOKUP(O162,'mã đối tượng'!$C:$F,4,0)</f>
        <v>B</v>
      </c>
      <c r="D162" s="30" t="s">
        <v>950</v>
      </c>
      <c r="E162" s="30" t="s">
        <v>24</v>
      </c>
      <c r="F162" s="57">
        <v>45891</v>
      </c>
      <c r="G162" s="57">
        <v>45891</v>
      </c>
      <c r="H162" s="89">
        <v>9105837314</v>
      </c>
      <c r="I162" s="57">
        <v>45891</v>
      </c>
      <c r="J162" s="46" t="str">
        <f>VLOOKUP(M162,Sheet2!A:F,6,0)</f>
        <v>NKHT2508/04161</v>
      </c>
      <c r="K162" s="58"/>
      <c r="L162" s="42" t="s">
        <v>25</v>
      </c>
      <c r="M162" s="46" t="s">
        <v>2048</v>
      </c>
      <c r="N162" s="57">
        <v>45891</v>
      </c>
      <c r="O162" s="95" t="str">
        <f>VLOOKUP(H162,'Data (2)'!$O:$P,2,0)</f>
        <v>WIN-058</v>
      </c>
      <c r="S162" s="95" t="str">
        <f>VLOOKUP(H162,'Sheet1 (3)'!$N:$P,3,0)</f>
        <v>6493 WM+ NAN Khối 3, TT Diễn Châu</v>
      </c>
      <c r="V162" s="40" t="s">
        <v>8544</v>
      </c>
      <c r="Y162" s="88" t="s">
        <v>1539</v>
      </c>
      <c r="AB162" s="30" t="s">
        <v>1854</v>
      </c>
      <c r="AC162" s="30" t="s">
        <v>1855</v>
      </c>
      <c r="AE162" s="88">
        <v>2</v>
      </c>
      <c r="AG162" s="88">
        <v>111058</v>
      </c>
      <c r="AH162" s="45">
        <f t="shared" si="4"/>
        <v>222116</v>
      </c>
      <c r="AL162" s="35">
        <v>8</v>
      </c>
      <c r="AN162" s="33">
        <f t="shared" si="5"/>
        <v>17769.28</v>
      </c>
      <c r="AO162" s="36" t="s">
        <v>1856</v>
      </c>
      <c r="AQ162" s="96" t="s">
        <v>1857</v>
      </c>
      <c r="AR162" s="96" t="s">
        <v>1858</v>
      </c>
      <c r="AS162" s="96" t="s">
        <v>1859</v>
      </c>
    </row>
    <row r="163" spans="3:45" x14ac:dyDescent="0.25">
      <c r="C163" s="46" t="str">
        <f>VLOOKUP(O163,'mã đối tượng'!$C:$F,4,0)</f>
        <v>N</v>
      </c>
      <c r="D163" s="30" t="s">
        <v>950</v>
      </c>
      <c r="E163" s="30" t="s">
        <v>24</v>
      </c>
      <c r="F163" s="57">
        <v>45891</v>
      </c>
      <c r="G163" s="57">
        <v>45891</v>
      </c>
      <c r="H163" s="89">
        <v>9105837291</v>
      </c>
      <c r="I163" s="57">
        <v>45891</v>
      </c>
      <c r="J163" s="46" t="str">
        <f>VLOOKUP(M163,Sheet2!A:F,6,0)</f>
        <v>NKHT2508/04162</v>
      </c>
      <c r="K163" s="58"/>
      <c r="L163" s="42" t="s">
        <v>25</v>
      </c>
      <c r="M163" s="46" t="s">
        <v>2182</v>
      </c>
      <c r="N163" s="57">
        <v>45891</v>
      </c>
      <c r="O163" s="95" t="str">
        <f>VLOOKUP(H163,'Data (2)'!$O:$P,2,0)</f>
        <v>WIN-062</v>
      </c>
      <c r="S163" s="95" t="str">
        <f>VLOOKUP(H163,'Sheet1 (3)'!$N:$P,3,0)</f>
        <v>2AN7 WM+ BTN 109 Cách Mạng Tháng 8</v>
      </c>
      <c r="V163" s="40" t="s">
        <v>8545</v>
      </c>
      <c r="Y163" s="88" t="s">
        <v>1529</v>
      </c>
      <c r="AB163" s="30" t="s">
        <v>1854</v>
      </c>
      <c r="AC163" s="30" t="s">
        <v>1855</v>
      </c>
      <c r="AE163" s="88">
        <v>5</v>
      </c>
      <c r="AG163" s="88">
        <v>55595</v>
      </c>
      <c r="AH163" s="45">
        <f t="shared" si="4"/>
        <v>277975</v>
      </c>
      <c r="AL163" s="35">
        <v>8</v>
      </c>
      <c r="AN163" s="33">
        <f t="shared" si="5"/>
        <v>22238</v>
      </c>
      <c r="AO163" s="36" t="s">
        <v>1856</v>
      </c>
      <c r="AQ163" s="96" t="s">
        <v>1857</v>
      </c>
      <c r="AR163" s="96" t="s">
        <v>1858</v>
      </c>
      <c r="AS163" s="96" t="s">
        <v>1859</v>
      </c>
    </row>
    <row r="164" spans="3:45" x14ac:dyDescent="0.25">
      <c r="C164" s="46" t="str">
        <f>VLOOKUP(O164,'mã đối tượng'!$C:$F,4,0)</f>
        <v>B</v>
      </c>
      <c r="D164" s="30" t="s">
        <v>950</v>
      </c>
      <c r="E164" s="30" t="s">
        <v>24</v>
      </c>
      <c r="F164" s="57">
        <v>45891</v>
      </c>
      <c r="G164" s="57">
        <v>45891</v>
      </c>
      <c r="H164" s="89">
        <v>9105837273</v>
      </c>
      <c r="I164" s="57">
        <v>45891</v>
      </c>
      <c r="J164" s="46" t="str">
        <f>VLOOKUP(M164,Sheet2!A:F,6,0)</f>
        <v>NKHT2508/04163</v>
      </c>
      <c r="K164" s="58"/>
      <c r="L164" s="42" t="s">
        <v>25</v>
      </c>
      <c r="M164" s="46" t="s">
        <v>1919</v>
      </c>
      <c r="N164" s="57">
        <v>45891</v>
      </c>
      <c r="O164" s="95" t="str">
        <f>VLOOKUP(H164,'Data (2)'!$O:$P,2,0)</f>
        <v>WIN-002</v>
      </c>
      <c r="S164" s="95" t="str">
        <f>VLOOKUP(H164,'Sheet1 (3)'!$N:$P,3,0)</f>
        <v>3322 WIN HNI Hapulico</v>
      </c>
      <c r="V164" s="40" t="s">
        <v>8546</v>
      </c>
      <c r="Y164" s="88" t="s">
        <v>1538</v>
      </c>
      <c r="AB164" s="30" t="s">
        <v>1854</v>
      </c>
      <c r="AC164" s="30" t="s">
        <v>1855</v>
      </c>
      <c r="AE164" s="88">
        <v>3</v>
      </c>
      <c r="AG164" s="88">
        <v>50182</v>
      </c>
      <c r="AH164" s="45">
        <f t="shared" si="4"/>
        <v>150546</v>
      </c>
      <c r="AL164" s="35">
        <v>8</v>
      </c>
      <c r="AN164" s="33">
        <f t="shared" si="5"/>
        <v>12043.68</v>
      </c>
      <c r="AO164" s="36" t="s">
        <v>1856</v>
      </c>
      <c r="AQ164" s="96" t="s">
        <v>1857</v>
      </c>
      <c r="AR164" s="96" t="s">
        <v>1858</v>
      </c>
      <c r="AS164" s="96" t="s">
        <v>1859</v>
      </c>
    </row>
    <row r="165" spans="3:45" x14ac:dyDescent="0.25">
      <c r="C165" s="46" t="str">
        <f>VLOOKUP(O165,'mã đối tượng'!$C:$F,4,0)</f>
        <v>N</v>
      </c>
      <c r="D165" s="30" t="s">
        <v>950</v>
      </c>
      <c r="E165" s="30" t="s">
        <v>24</v>
      </c>
      <c r="F165" s="57">
        <v>45891</v>
      </c>
      <c r="G165" s="57">
        <v>45891</v>
      </c>
      <c r="H165" s="89">
        <v>9105837358</v>
      </c>
      <c r="I165" s="57">
        <v>45891</v>
      </c>
      <c r="J165" s="46" t="str">
        <f>VLOOKUP(M165,Sheet2!A:F,6,0)</f>
        <v>NKHT2508/04164</v>
      </c>
      <c r="K165" s="58"/>
      <c r="L165" s="42" t="s">
        <v>25</v>
      </c>
      <c r="M165" s="46" t="s">
        <v>2320</v>
      </c>
      <c r="N165" s="57">
        <v>45891</v>
      </c>
      <c r="O165" s="95" t="str">
        <f>VLOOKUP(H165,'Data (2)'!$O:$P,2,0)</f>
        <v>WIN-061</v>
      </c>
      <c r="S165" s="95" t="str">
        <f>VLOOKUP(H165,'Sheet1 (3)'!$N:$P,3,0)</f>
        <v>2AX9 WM+ QNM TĐ 18, TBĐ 2, Thôn Phú Đông</v>
      </c>
      <c r="V165" s="40" t="s">
        <v>8547</v>
      </c>
      <c r="Y165" s="88" t="s">
        <v>1539</v>
      </c>
      <c r="AB165" s="30" t="s">
        <v>1854</v>
      </c>
      <c r="AC165" s="30" t="s">
        <v>1855</v>
      </c>
      <c r="AE165" s="88">
        <v>1</v>
      </c>
      <c r="AG165" s="88">
        <v>111058</v>
      </c>
      <c r="AH165" s="45">
        <f t="shared" si="4"/>
        <v>111058</v>
      </c>
      <c r="AL165" s="35">
        <v>8</v>
      </c>
      <c r="AN165" s="33">
        <f t="shared" si="5"/>
        <v>8884.64</v>
      </c>
      <c r="AO165" s="36" t="s">
        <v>1856</v>
      </c>
      <c r="AQ165" s="96" t="s">
        <v>1857</v>
      </c>
      <c r="AR165" s="96" t="s">
        <v>1858</v>
      </c>
      <c r="AS165" s="96" t="s">
        <v>1859</v>
      </c>
    </row>
    <row r="166" spans="3:45" x14ac:dyDescent="0.25">
      <c r="C166" s="46" t="str">
        <f>VLOOKUP(O166,'mã đối tượng'!$C:$F,4,0)</f>
        <v>N</v>
      </c>
      <c r="D166" s="30" t="s">
        <v>950</v>
      </c>
      <c r="E166" s="30" t="s">
        <v>24</v>
      </c>
      <c r="F166" s="57">
        <v>45891</v>
      </c>
      <c r="G166" s="57">
        <v>45891</v>
      </c>
      <c r="H166" s="89">
        <v>9105837325</v>
      </c>
      <c r="I166" s="57">
        <v>45891</v>
      </c>
      <c r="J166" s="46" t="str">
        <f>VLOOKUP(M166,Sheet2!A:F,6,0)</f>
        <v>NKHT2508/04165</v>
      </c>
      <c r="K166" s="58"/>
      <c r="L166" s="42" t="s">
        <v>25</v>
      </c>
      <c r="M166" s="46" t="s">
        <v>1991</v>
      </c>
      <c r="N166" s="57">
        <v>45891</v>
      </c>
      <c r="O166" s="95" t="str">
        <f>VLOOKUP(H166,'Data (2)'!$O:$P,2,0)</f>
        <v>WIN-047</v>
      </c>
      <c r="S166" s="95" t="str">
        <f>VLOOKUP(H166,'Sheet1 (3)'!$N:$P,3,0)</f>
        <v>6932 WM+ VTU 238 Đường 30/4</v>
      </c>
      <c r="V166" s="40" t="s">
        <v>8548</v>
      </c>
      <c r="Y166" s="88" t="s">
        <v>1546</v>
      </c>
      <c r="AB166" s="30" t="s">
        <v>1854</v>
      </c>
      <c r="AC166" s="30" t="s">
        <v>1855</v>
      </c>
      <c r="AE166" s="88">
        <v>3</v>
      </c>
      <c r="AG166" s="88">
        <v>74250</v>
      </c>
      <c r="AH166" s="45">
        <f t="shared" si="4"/>
        <v>222750</v>
      </c>
      <c r="AL166" s="35">
        <v>8</v>
      </c>
      <c r="AN166" s="33">
        <f t="shared" si="5"/>
        <v>17820</v>
      </c>
      <c r="AO166" s="36" t="s">
        <v>1856</v>
      </c>
      <c r="AQ166" s="96" t="s">
        <v>1857</v>
      </c>
      <c r="AR166" s="96" t="s">
        <v>1858</v>
      </c>
      <c r="AS166" s="96" t="s">
        <v>1859</v>
      </c>
    </row>
    <row r="167" spans="3:45" x14ac:dyDescent="0.25">
      <c r="C167" s="46" t="str">
        <f>VLOOKUP(O167,'mã đối tượng'!$C:$F,4,0)</f>
        <v>B</v>
      </c>
      <c r="D167" s="30" t="s">
        <v>950</v>
      </c>
      <c r="E167" s="30" t="s">
        <v>24</v>
      </c>
      <c r="F167" s="57">
        <v>45891</v>
      </c>
      <c r="G167" s="57">
        <v>45891</v>
      </c>
      <c r="H167" s="89">
        <v>9105837391</v>
      </c>
      <c r="I167" s="57">
        <v>45891</v>
      </c>
      <c r="J167" s="46" t="str">
        <f>VLOOKUP(M167,Sheet2!A:F,6,0)</f>
        <v>NKHT2508/04166</v>
      </c>
      <c r="K167" s="58"/>
      <c r="L167" s="42" t="s">
        <v>25</v>
      </c>
      <c r="M167" s="46" t="s">
        <v>2431</v>
      </c>
      <c r="N167" s="57">
        <v>45891</v>
      </c>
      <c r="O167" s="95" t="str">
        <f>VLOOKUP(H167,'Data (2)'!$O:$P,2,0)</f>
        <v>WIN-020</v>
      </c>
      <c r="S167" s="95" t="str">
        <f>VLOOKUP(H167,'Sheet1 (3)'!$N:$P,3,0)</f>
        <v>2AIX WM+ THA Thôn 6, Nga Liên</v>
      </c>
      <c r="V167" s="40" t="s">
        <v>8549</v>
      </c>
      <c r="Y167" s="88" t="s">
        <v>1537</v>
      </c>
      <c r="AB167" s="30" t="s">
        <v>1854</v>
      </c>
      <c r="AC167" s="30" t="s">
        <v>1855</v>
      </c>
      <c r="AE167" s="88">
        <v>4</v>
      </c>
      <c r="AG167" s="88">
        <v>46000</v>
      </c>
      <c r="AH167" s="45">
        <f t="shared" si="4"/>
        <v>184000</v>
      </c>
      <c r="AL167" s="35">
        <v>8</v>
      </c>
      <c r="AN167" s="33">
        <f t="shared" si="5"/>
        <v>14720</v>
      </c>
      <c r="AO167" s="36" t="s">
        <v>1856</v>
      </c>
      <c r="AQ167" s="96" t="s">
        <v>1857</v>
      </c>
      <c r="AR167" s="96" t="s">
        <v>1858</v>
      </c>
      <c r="AS167" s="96" t="s">
        <v>1859</v>
      </c>
    </row>
    <row r="168" spans="3:45" x14ac:dyDescent="0.25">
      <c r="C168" s="46" t="str">
        <f>VLOOKUP(O168,'mã đối tượng'!$C:$F,4,0)</f>
        <v>B</v>
      </c>
      <c r="D168" s="30" t="s">
        <v>950</v>
      </c>
      <c r="E168" s="30" t="s">
        <v>24</v>
      </c>
      <c r="F168" s="57">
        <v>45891</v>
      </c>
      <c r="G168" s="57">
        <v>45891</v>
      </c>
      <c r="H168" s="89">
        <v>9105837363</v>
      </c>
      <c r="I168" s="57">
        <v>45891</v>
      </c>
      <c r="J168" s="46" t="str">
        <f>VLOOKUP(M168,Sheet2!A:F,6,0)</f>
        <v>NKHT2508/04167</v>
      </c>
      <c r="K168" s="58"/>
      <c r="L168" s="42" t="s">
        <v>25</v>
      </c>
      <c r="M168" s="46" t="s">
        <v>2107</v>
      </c>
      <c r="N168" s="57">
        <v>45891</v>
      </c>
      <c r="O168" s="95" t="str">
        <f>VLOOKUP(H168,'Data (2)'!$O:$P,2,0)</f>
        <v>WIN-035</v>
      </c>
      <c r="S168" s="95" t="str">
        <f>VLOOKUP(H168,'Sheet1 (3)'!$N:$P,3,0)</f>
        <v>5003 WM+ YBI Số 2 Quang Trung-Đồng Tâm</v>
      </c>
      <c r="V168" s="40" t="s">
        <v>8550</v>
      </c>
      <c r="Y168" s="88" t="s">
        <v>1538</v>
      </c>
      <c r="AB168" s="30" t="s">
        <v>1854</v>
      </c>
      <c r="AC168" s="30" t="s">
        <v>1855</v>
      </c>
      <c r="AE168" s="88">
        <v>2</v>
      </c>
      <c r="AG168" s="88">
        <v>50182</v>
      </c>
      <c r="AH168" s="45">
        <f t="shared" si="4"/>
        <v>100364</v>
      </c>
      <c r="AL168" s="35">
        <v>8</v>
      </c>
      <c r="AN168" s="33">
        <f t="shared" si="5"/>
        <v>8029.12</v>
      </c>
      <c r="AO168" s="36" t="s">
        <v>1856</v>
      </c>
      <c r="AQ168" s="96" t="s">
        <v>1857</v>
      </c>
      <c r="AR168" s="96" t="s">
        <v>1858</v>
      </c>
      <c r="AS168" s="96" t="s">
        <v>1859</v>
      </c>
    </row>
    <row r="169" spans="3:45" x14ac:dyDescent="0.25">
      <c r="C169" s="46" t="str">
        <f>VLOOKUP(O169,'mã đối tượng'!$C:$F,4,0)</f>
        <v>N</v>
      </c>
      <c r="D169" s="30" t="s">
        <v>950</v>
      </c>
      <c r="E169" s="30" t="s">
        <v>24</v>
      </c>
      <c r="F169" s="57">
        <v>45891</v>
      </c>
      <c r="G169" s="57">
        <v>45891</v>
      </c>
      <c r="H169" s="89">
        <v>9105837356</v>
      </c>
      <c r="I169" s="57">
        <v>45891</v>
      </c>
      <c r="J169" s="46" t="str">
        <f>VLOOKUP(M169,Sheet2!A:F,6,0)</f>
        <v>NKHT2508/04171</v>
      </c>
      <c r="K169" s="58"/>
      <c r="L169" s="42" t="s">
        <v>25</v>
      </c>
      <c r="M169" s="46" t="s">
        <v>2366</v>
      </c>
      <c r="N169" s="57">
        <v>45891</v>
      </c>
      <c r="O169" s="95" t="str">
        <f>VLOOKUP(H169,'Data (2)'!$O:$P,2,0)</f>
        <v>WIN-023</v>
      </c>
      <c r="S169" s="95" t="str">
        <f>VLOOKUP(H169,'Sheet1 (3)'!$N:$P,3,0)</f>
        <v>3590 WM+ DNI 18/30A Tổ 24</v>
      </c>
      <c r="V169" s="40" t="s">
        <v>8551</v>
      </c>
      <c r="Y169" s="88" t="s">
        <v>1539</v>
      </c>
      <c r="AB169" s="30" t="s">
        <v>1854</v>
      </c>
      <c r="AC169" s="30" t="s">
        <v>1855</v>
      </c>
      <c r="AE169" s="88">
        <v>1</v>
      </c>
      <c r="AG169" s="88">
        <v>111058</v>
      </c>
      <c r="AH169" s="45">
        <f t="shared" si="4"/>
        <v>111058</v>
      </c>
      <c r="AL169" s="35">
        <v>8</v>
      </c>
      <c r="AN169" s="33">
        <f t="shared" si="5"/>
        <v>8884.64</v>
      </c>
      <c r="AO169" s="36" t="s">
        <v>1856</v>
      </c>
      <c r="AQ169" s="96" t="s">
        <v>1857</v>
      </c>
      <c r="AR169" s="96" t="s">
        <v>1858</v>
      </c>
      <c r="AS169" s="96" t="s">
        <v>1859</v>
      </c>
    </row>
    <row r="170" spans="3:45" x14ac:dyDescent="0.25">
      <c r="C170" s="46" t="str">
        <f>VLOOKUP(O170,'mã đối tượng'!$C:$F,4,0)</f>
        <v>N</v>
      </c>
      <c r="D170" s="30" t="s">
        <v>950</v>
      </c>
      <c r="E170" s="30" t="s">
        <v>24</v>
      </c>
      <c r="F170" s="57">
        <v>45891</v>
      </c>
      <c r="G170" s="57">
        <v>45891</v>
      </c>
      <c r="H170" s="89">
        <v>9105837356</v>
      </c>
      <c r="I170" s="57">
        <v>45891</v>
      </c>
      <c r="J170" s="46" t="str">
        <f>VLOOKUP(M170,Sheet2!A:F,6,0)</f>
        <v>NKHT2508/04171</v>
      </c>
      <c r="K170" s="58"/>
      <c r="L170" s="42" t="s">
        <v>25</v>
      </c>
      <c r="M170" s="46" t="s">
        <v>2366</v>
      </c>
      <c r="N170" s="57">
        <v>45891</v>
      </c>
      <c r="O170" s="95" t="str">
        <f>VLOOKUP(H170,'Data (2)'!$O:$P,2,0)</f>
        <v>WIN-023</v>
      </c>
      <c r="S170" s="95" t="str">
        <f>VLOOKUP(H170,'Sheet1 (3)'!$N:$P,3,0)</f>
        <v>3590 WM+ DNI 18/30A Tổ 24</v>
      </c>
      <c r="V170" s="40" t="s">
        <v>8551</v>
      </c>
      <c r="Y170" s="88" t="s">
        <v>1536</v>
      </c>
      <c r="AB170" s="30" t="s">
        <v>1854</v>
      </c>
      <c r="AC170" s="30" t="s">
        <v>1855</v>
      </c>
      <c r="AE170" s="88">
        <v>2</v>
      </c>
      <c r="AG170" s="88">
        <v>70950</v>
      </c>
      <c r="AH170" s="45">
        <f t="shared" si="4"/>
        <v>141900</v>
      </c>
      <c r="AL170" s="35">
        <v>8</v>
      </c>
      <c r="AN170" s="33">
        <f t="shared" si="5"/>
        <v>11352</v>
      </c>
      <c r="AO170" s="36" t="s">
        <v>1856</v>
      </c>
      <c r="AQ170" s="96" t="s">
        <v>1857</v>
      </c>
      <c r="AR170" s="96" t="s">
        <v>1858</v>
      </c>
      <c r="AS170" s="96" t="s">
        <v>1859</v>
      </c>
    </row>
    <row r="171" spans="3:45" x14ac:dyDescent="0.25">
      <c r="C171" s="46" t="str">
        <f>VLOOKUP(O171,'mã đối tượng'!$C:$F,4,0)</f>
        <v>N</v>
      </c>
      <c r="D171" s="30" t="s">
        <v>950</v>
      </c>
      <c r="E171" s="30" t="s">
        <v>24</v>
      </c>
      <c r="F171" s="57">
        <v>45891</v>
      </c>
      <c r="G171" s="57">
        <v>45891</v>
      </c>
      <c r="H171" s="89">
        <v>9105837356</v>
      </c>
      <c r="I171" s="57">
        <v>45891</v>
      </c>
      <c r="J171" s="46" t="str">
        <f>VLOOKUP(M171,Sheet2!A:F,6,0)</f>
        <v>NKHT2508/04171</v>
      </c>
      <c r="K171" s="58"/>
      <c r="L171" s="42" t="s">
        <v>25</v>
      </c>
      <c r="M171" s="46" t="s">
        <v>2366</v>
      </c>
      <c r="N171" s="57">
        <v>45891</v>
      </c>
      <c r="O171" s="95" t="str">
        <f>VLOOKUP(H171,'Data (2)'!$O:$P,2,0)</f>
        <v>WIN-023</v>
      </c>
      <c r="S171" s="95" t="str">
        <f>VLOOKUP(H171,'Sheet1 (3)'!$N:$P,3,0)</f>
        <v>3590 WM+ DNI 18/30A Tổ 24</v>
      </c>
      <c r="V171" s="40" t="s">
        <v>8551</v>
      </c>
      <c r="Y171" s="88" t="s">
        <v>1529</v>
      </c>
      <c r="AB171" s="30" t="s">
        <v>1854</v>
      </c>
      <c r="AC171" s="30" t="s">
        <v>1855</v>
      </c>
      <c r="AE171" s="88">
        <v>2</v>
      </c>
      <c r="AG171" s="88">
        <v>55595</v>
      </c>
      <c r="AH171" s="45">
        <f t="shared" si="4"/>
        <v>111190</v>
      </c>
      <c r="AL171" s="35">
        <v>8</v>
      </c>
      <c r="AN171" s="33">
        <f t="shared" si="5"/>
        <v>8895.2000000000007</v>
      </c>
      <c r="AO171" s="36" t="s">
        <v>1856</v>
      </c>
      <c r="AQ171" s="96" t="s">
        <v>1857</v>
      </c>
      <c r="AR171" s="96" t="s">
        <v>1858</v>
      </c>
      <c r="AS171" s="96" t="s">
        <v>1859</v>
      </c>
    </row>
    <row r="172" spans="3:45" x14ac:dyDescent="0.25">
      <c r="C172" s="46" t="str">
        <f>VLOOKUP(O172,'mã đối tượng'!$C:$F,4,0)</f>
        <v>N</v>
      </c>
      <c r="D172" s="30" t="s">
        <v>950</v>
      </c>
      <c r="E172" s="30" t="s">
        <v>24</v>
      </c>
      <c r="F172" s="57">
        <v>45891</v>
      </c>
      <c r="G172" s="57">
        <v>45891</v>
      </c>
      <c r="H172" s="89">
        <v>9105837356</v>
      </c>
      <c r="I172" s="57">
        <v>45891</v>
      </c>
      <c r="J172" s="46" t="str">
        <f>VLOOKUP(M172,Sheet2!A:F,6,0)</f>
        <v>NKHT2508/04171</v>
      </c>
      <c r="K172" s="58"/>
      <c r="L172" s="42" t="s">
        <v>25</v>
      </c>
      <c r="M172" s="46" t="s">
        <v>2366</v>
      </c>
      <c r="N172" s="57">
        <v>45891</v>
      </c>
      <c r="O172" s="95" t="str">
        <f>VLOOKUP(H172,'Data (2)'!$O:$P,2,0)</f>
        <v>WIN-023</v>
      </c>
      <c r="S172" s="95" t="str">
        <f>VLOOKUP(H172,'Sheet1 (3)'!$N:$P,3,0)</f>
        <v>3590 WM+ DNI 18/30A Tổ 24</v>
      </c>
      <c r="V172" s="40" t="s">
        <v>8551</v>
      </c>
      <c r="Y172" s="88" t="s">
        <v>1532</v>
      </c>
      <c r="AB172" s="30" t="s">
        <v>1854</v>
      </c>
      <c r="AC172" s="30" t="s">
        <v>1855</v>
      </c>
      <c r="AE172" s="88">
        <v>1</v>
      </c>
      <c r="AG172" s="88">
        <v>49500</v>
      </c>
      <c r="AH172" s="45">
        <f t="shared" si="4"/>
        <v>49500</v>
      </c>
      <c r="AL172" s="35">
        <v>8</v>
      </c>
      <c r="AN172" s="33">
        <f t="shared" si="5"/>
        <v>3960</v>
      </c>
      <c r="AO172" s="36" t="s">
        <v>1856</v>
      </c>
      <c r="AQ172" s="96" t="s">
        <v>1857</v>
      </c>
      <c r="AR172" s="96" t="s">
        <v>1858</v>
      </c>
      <c r="AS172" s="96" t="s">
        <v>1859</v>
      </c>
    </row>
    <row r="173" spans="3:45" x14ac:dyDescent="0.25">
      <c r="C173" s="46" t="str">
        <f>VLOOKUP(O173,'mã đối tượng'!$C:$F,4,0)</f>
        <v>N</v>
      </c>
      <c r="D173" s="30" t="s">
        <v>950</v>
      </c>
      <c r="E173" s="30" t="s">
        <v>24</v>
      </c>
      <c r="F173" s="57">
        <v>45891</v>
      </c>
      <c r="G173" s="57">
        <v>45891</v>
      </c>
      <c r="H173" s="89">
        <v>9105837422</v>
      </c>
      <c r="I173" s="57">
        <v>45891</v>
      </c>
      <c r="J173" s="46" t="str">
        <f>VLOOKUP(M173,Sheet2!A:F,6,0)</f>
        <v>NKHT2508/04175</v>
      </c>
      <c r="K173" s="58"/>
      <c r="L173" s="42" t="s">
        <v>25</v>
      </c>
      <c r="M173" s="46" t="s">
        <v>2327</v>
      </c>
      <c r="N173" s="57">
        <v>45891</v>
      </c>
      <c r="O173" s="95" t="str">
        <f>VLOOKUP(H173,'Data (2)'!$O:$P,2,0)</f>
        <v>WIN</v>
      </c>
      <c r="S173" s="95" t="str">
        <f>VLOOKUP(H173,'Sheet1 (3)'!$N:$P,3,0)</f>
        <v>6846 WM+ HCM 275 An Dương Vương</v>
      </c>
      <c r="V173" s="40" t="s">
        <v>8552</v>
      </c>
      <c r="Y173" s="88" t="s">
        <v>1529</v>
      </c>
      <c r="AB173" s="30" t="s">
        <v>1854</v>
      </c>
      <c r="AC173" s="30" t="s">
        <v>1855</v>
      </c>
      <c r="AE173" s="88">
        <v>1</v>
      </c>
      <c r="AG173" s="88">
        <v>55595</v>
      </c>
      <c r="AH173" s="45">
        <f t="shared" si="4"/>
        <v>55595</v>
      </c>
      <c r="AL173" s="35">
        <v>8</v>
      </c>
      <c r="AN173" s="33">
        <f t="shared" si="5"/>
        <v>4447.6000000000004</v>
      </c>
      <c r="AO173" s="36" t="s">
        <v>1856</v>
      </c>
      <c r="AQ173" s="96" t="s">
        <v>1857</v>
      </c>
      <c r="AR173" s="96" t="s">
        <v>1858</v>
      </c>
      <c r="AS173" s="96" t="s">
        <v>1859</v>
      </c>
    </row>
    <row r="174" spans="3:45" x14ac:dyDescent="0.25">
      <c r="C174" s="46" t="str">
        <f>VLOOKUP(O174,'mã đối tượng'!$C:$F,4,0)</f>
        <v>N</v>
      </c>
      <c r="D174" s="30" t="s">
        <v>950</v>
      </c>
      <c r="E174" s="30" t="s">
        <v>24</v>
      </c>
      <c r="F174" s="57">
        <v>45891</v>
      </c>
      <c r="G174" s="57">
        <v>45891</v>
      </c>
      <c r="H174" s="89">
        <v>9105837422</v>
      </c>
      <c r="I174" s="57">
        <v>45891</v>
      </c>
      <c r="J174" s="46" t="str">
        <f>VLOOKUP(M174,Sheet2!A:F,6,0)</f>
        <v>NKHT2508/04175</v>
      </c>
      <c r="K174" s="58"/>
      <c r="L174" s="42" t="s">
        <v>25</v>
      </c>
      <c r="M174" s="46" t="s">
        <v>2327</v>
      </c>
      <c r="N174" s="57">
        <v>45891</v>
      </c>
      <c r="O174" s="95" t="str">
        <f>VLOOKUP(H174,'Data (2)'!$O:$P,2,0)</f>
        <v>WIN</v>
      </c>
      <c r="S174" s="95" t="str">
        <f>VLOOKUP(H174,'Sheet1 (3)'!$N:$P,3,0)</f>
        <v>6846 WM+ HCM 275 An Dương Vương</v>
      </c>
      <c r="V174" s="40" t="s">
        <v>8552</v>
      </c>
      <c r="Y174" s="88" t="s">
        <v>1536</v>
      </c>
      <c r="AB174" s="30" t="s">
        <v>1854</v>
      </c>
      <c r="AC174" s="30" t="s">
        <v>1855</v>
      </c>
      <c r="AE174" s="88">
        <v>1</v>
      </c>
      <c r="AG174" s="88">
        <v>70950</v>
      </c>
      <c r="AH174" s="45">
        <f t="shared" si="4"/>
        <v>70950</v>
      </c>
      <c r="AL174" s="35">
        <v>8</v>
      </c>
      <c r="AN174" s="33">
        <f t="shared" si="5"/>
        <v>5676</v>
      </c>
      <c r="AO174" s="36" t="s">
        <v>1856</v>
      </c>
      <c r="AQ174" s="96" t="s">
        <v>1857</v>
      </c>
      <c r="AR174" s="96" t="s">
        <v>1858</v>
      </c>
      <c r="AS174" s="96" t="s">
        <v>1859</v>
      </c>
    </row>
    <row r="175" spans="3:45" x14ac:dyDescent="0.25">
      <c r="C175" s="46" t="str">
        <f>VLOOKUP(O175,'mã đối tượng'!$C:$F,4,0)</f>
        <v>N</v>
      </c>
      <c r="D175" s="30" t="s">
        <v>950</v>
      </c>
      <c r="E175" s="30" t="s">
        <v>24</v>
      </c>
      <c r="F175" s="57">
        <v>45891</v>
      </c>
      <c r="G175" s="57">
        <v>45891</v>
      </c>
      <c r="H175" s="89">
        <v>9105837422</v>
      </c>
      <c r="I175" s="57">
        <v>45891</v>
      </c>
      <c r="J175" s="46" t="str">
        <f>VLOOKUP(M175,Sheet2!A:F,6,0)</f>
        <v>NKHT2508/04175</v>
      </c>
      <c r="K175" s="58"/>
      <c r="L175" s="42" t="s">
        <v>25</v>
      </c>
      <c r="M175" s="46" t="s">
        <v>2327</v>
      </c>
      <c r="N175" s="57">
        <v>45891</v>
      </c>
      <c r="O175" s="95" t="str">
        <f>VLOOKUP(H175,'Data (2)'!$O:$P,2,0)</f>
        <v>WIN</v>
      </c>
      <c r="S175" s="95" t="str">
        <f>VLOOKUP(H175,'Sheet1 (3)'!$N:$P,3,0)</f>
        <v>6846 WM+ HCM 275 An Dương Vương</v>
      </c>
      <c r="V175" s="40" t="s">
        <v>8552</v>
      </c>
      <c r="Y175" s="88" t="s">
        <v>1546</v>
      </c>
      <c r="AB175" s="30" t="s">
        <v>1854</v>
      </c>
      <c r="AC175" s="30" t="s">
        <v>1855</v>
      </c>
      <c r="AE175" s="88">
        <v>1</v>
      </c>
      <c r="AG175" s="88">
        <v>74250</v>
      </c>
      <c r="AH175" s="45">
        <f t="shared" si="4"/>
        <v>74250</v>
      </c>
      <c r="AL175" s="35">
        <v>8</v>
      </c>
      <c r="AN175" s="33">
        <f t="shared" si="5"/>
        <v>5940</v>
      </c>
      <c r="AO175" s="36" t="s">
        <v>1856</v>
      </c>
      <c r="AQ175" s="96" t="s">
        <v>1857</v>
      </c>
      <c r="AR175" s="96" t="s">
        <v>1858</v>
      </c>
      <c r="AS175" s="96" t="s">
        <v>1859</v>
      </c>
    </row>
    <row r="176" spans="3:45" x14ac:dyDescent="0.25">
      <c r="C176" s="46" t="str">
        <f>VLOOKUP(O176,'mã đối tượng'!$C:$F,4,0)</f>
        <v>N</v>
      </c>
      <c r="D176" s="30" t="s">
        <v>950</v>
      </c>
      <c r="E176" s="30" t="s">
        <v>24</v>
      </c>
      <c r="F176" s="57">
        <v>45891</v>
      </c>
      <c r="G176" s="57">
        <v>45891</v>
      </c>
      <c r="H176" s="89">
        <v>9105837422</v>
      </c>
      <c r="I176" s="57">
        <v>45891</v>
      </c>
      <c r="J176" s="46" t="str">
        <f>VLOOKUP(M176,Sheet2!A:F,6,0)</f>
        <v>NKHT2508/04175</v>
      </c>
      <c r="K176" s="58"/>
      <c r="L176" s="42" t="s">
        <v>25</v>
      </c>
      <c r="M176" s="46" t="s">
        <v>2327</v>
      </c>
      <c r="N176" s="57">
        <v>45891</v>
      </c>
      <c r="O176" s="95" t="str">
        <f>VLOOKUP(H176,'Data (2)'!$O:$P,2,0)</f>
        <v>WIN</v>
      </c>
      <c r="S176" s="95" t="str">
        <f>VLOOKUP(H176,'Sheet1 (3)'!$N:$P,3,0)</f>
        <v>6846 WM+ HCM 275 An Dương Vương</v>
      </c>
      <c r="V176" s="40" t="s">
        <v>8552</v>
      </c>
      <c r="Y176" s="88" t="s">
        <v>1538</v>
      </c>
      <c r="AB176" s="30" t="s">
        <v>1854</v>
      </c>
      <c r="AC176" s="30" t="s">
        <v>1855</v>
      </c>
      <c r="AE176" s="88">
        <v>2</v>
      </c>
      <c r="AG176" s="88">
        <v>50182</v>
      </c>
      <c r="AH176" s="45">
        <f t="shared" si="4"/>
        <v>100364</v>
      </c>
      <c r="AL176" s="35">
        <v>8</v>
      </c>
      <c r="AN176" s="33">
        <f t="shared" si="5"/>
        <v>8029.12</v>
      </c>
      <c r="AO176" s="36" t="s">
        <v>1856</v>
      </c>
      <c r="AQ176" s="96" t="s">
        <v>1857</v>
      </c>
      <c r="AR176" s="96" t="s">
        <v>1858</v>
      </c>
      <c r="AS176" s="96" t="s">
        <v>1859</v>
      </c>
    </row>
    <row r="177" spans="3:45" x14ac:dyDescent="0.25">
      <c r="C177" s="46" t="str">
        <f>VLOOKUP(O177,'mã đối tượng'!$C:$F,4,0)</f>
        <v>N</v>
      </c>
      <c r="D177" s="30" t="s">
        <v>950</v>
      </c>
      <c r="E177" s="30" t="s">
        <v>24</v>
      </c>
      <c r="F177" s="57">
        <v>45891</v>
      </c>
      <c r="G177" s="57">
        <v>45891</v>
      </c>
      <c r="H177" s="89">
        <v>9105837401</v>
      </c>
      <c r="I177" s="57">
        <v>45891</v>
      </c>
      <c r="J177" s="46" t="str">
        <f>VLOOKUP(M177,Sheet2!A:F,6,0)</f>
        <v>NKHT2508/04182</v>
      </c>
      <c r="K177" s="58"/>
      <c r="L177" s="42" t="s">
        <v>25</v>
      </c>
      <c r="M177" s="46" t="s">
        <v>2255</v>
      </c>
      <c r="N177" s="57">
        <v>45891</v>
      </c>
      <c r="O177" s="95" t="str">
        <f>VLOOKUP(H177,'Data (2)'!$O:$P,2,0)</f>
        <v>WIN</v>
      </c>
      <c r="S177" s="95" t="str">
        <f>VLOOKUP(H177,'Sheet1 (3)'!$N:$P,3,0)</f>
        <v>6373 WM+ HCM C00.01, 35 Hồ Học Lãm</v>
      </c>
      <c r="V177" s="40" t="s">
        <v>8553</v>
      </c>
      <c r="Y177" s="88" t="s">
        <v>1541</v>
      </c>
      <c r="AB177" s="30" t="s">
        <v>1854</v>
      </c>
      <c r="AC177" s="30" t="s">
        <v>1855</v>
      </c>
      <c r="AE177" s="88">
        <v>1</v>
      </c>
      <c r="AG177" s="88">
        <v>73431</v>
      </c>
      <c r="AH177" s="45">
        <f t="shared" si="4"/>
        <v>73431</v>
      </c>
      <c r="AL177" s="35">
        <v>8</v>
      </c>
      <c r="AN177" s="33">
        <f t="shared" si="5"/>
        <v>5874.4800000000005</v>
      </c>
      <c r="AO177" s="36" t="s">
        <v>1856</v>
      </c>
      <c r="AQ177" s="96" t="s">
        <v>1857</v>
      </c>
      <c r="AR177" s="96" t="s">
        <v>1858</v>
      </c>
      <c r="AS177" s="96" t="s">
        <v>1859</v>
      </c>
    </row>
    <row r="178" spans="3:45" x14ac:dyDescent="0.25">
      <c r="C178" s="46" t="str">
        <f>VLOOKUP(O178,'mã đối tượng'!$C:$F,4,0)</f>
        <v>N</v>
      </c>
      <c r="D178" s="30" t="s">
        <v>950</v>
      </c>
      <c r="E178" s="30" t="s">
        <v>24</v>
      </c>
      <c r="F178" s="57">
        <v>45891</v>
      </c>
      <c r="G178" s="57">
        <v>45891</v>
      </c>
      <c r="H178" s="89">
        <v>9105837401</v>
      </c>
      <c r="I178" s="57">
        <v>45891</v>
      </c>
      <c r="J178" s="46" t="str">
        <f>VLOOKUP(M178,Sheet2!A:F,6,0)</f>
        <v>NKHT2508/04182</v>
      </c>
      <c r="K178" s="58"/>
      <c r="L178" s="42" t="s">
        <v>25</v>
      </c>
      <c r="M178" s="46" t="s">
        <v>2255</v>
      </c>
      <c r="N178" s="57">
        <v>45891</v>
      </c>
      <c r="O178" s="95" t="str">
        <f>VLOOKUP(H178,'Data (2)'!$O:$P,2,0)</f>
        <v>WIN</v>
      </c>
      <c r="S178" s="95" t="str">
        <f>VLOOKUP(H178,'Sheet1 (3)'!$N:$P,3,0)</f>
        <v>6373 WM+ HCM C00.01, 35 Hồ Học Lãm</v>
      </c>
      <c r="V178" s="40" t="s">
        <v>8553</v>
      </c>
      <c r="Y178" s="88" t="s">
        <v>1539</v>
      </c>
      <c r="AB178" s="30" t="s">
        <v>1854</v>
      </c>
      <c r="AC178" s="30" t="s">
        <v>1855</v>
      </c>
      <c r="AE178" s="88">
        <v>1</v>
      </c>
      <c r="AG178" s="88">
        <v>111058</v>
      </c>
      <c r="AH178" s="45">
        <f t="shared" si="4"/>
        <v>111058</v>
      </c>
      <c r="AL178" s="35">
        <v>8</v>
      </c>
      <c r="AN178" s="33">
        <f t="shared" si="5"/>
        <v>8884.64</v>
      </c>
      <c r="AO178" s="36" t="s">
        <v>1856</v>
      </c>
      <c r="AQ178" s="96" t="s">
        <v>1857</v>
      </c>
      <c r="AR178" s="96" t="s">
        <v>1858</v>
      </c>
      <c r="AS178" s="96" t="s">
        <v>1859</v>
      </c>
    </row>
    <row r="179" spans="3:45" x14ac:dyDescent="0.25">
      <c r="C179" s="46" t="str">
        <f>VLOOKUP(O179,'mã đối tượng'!$C:$F,4,0)</f>
        <v>N</v>
      </c>
      <c r="D179" s="30" t="s">
        <v>950</v>
      </c>
      <c r="E179" s="30" t="s">
        <v>24</v>
      </c>
      <c r="F179" s="57">
        <v>45891</v>
      </c>
      <c r="G179" s="57">
        <v>45891</v>
      </c>
      <c r="H179" s="89">
        <v>9105837401</v>
      </c>
      <c r="I179" s="57">
        <v>45891</v>
      </c>
      <c r="J179" s="46" t="str">
        <f>VLOOKUP(M179,Sheet2!A:F,6,0)</f>
        <v>NKHT2508/04182</v>
      </c>
      <c r="K179" s="58"/>
      <c r="L179" s="42" t="s">
        <v>25</v>
      </c>
      <c r="M179" s="46" t="s">
        <v>2255</v>
      </c>
      <c r="N179" s="57">
        <v>45891</v>
      </c>
      <c r="O179" s="95" t="str">
        <f>VLOOKUP(H179,'Data (2)'!$O:$P,2,0)</f>
        <v>WIN</v>
      </c>
      <c r="S179" s="95" t="str">
        <f>VLOOKUP(H179,'Sheet1 (3)'!$N:$P,3,0)</f>
        <v>6373 WM+ HCM C00.01, 35 Hồ Học Lãm</v>
      </c>
      <c r="V179" s="40" t="s">
        <v>8553</v>
      </c>
      <c r="Y179" s="88" t="s">
        <v>1532</v>
      </c>
      <c r="AB179" s="30" t="s">
        <v>1854</v>
      </c>
      <c r="AC179" s="30" t="s">
        <v>1855</v>
      </c>
      <c r="AE179" s="88">
        <v>5</v>
      </c>
      <c r="AG179" s="88">
        <v>49500</v>
      </c>
      <c r="AH179" s="45">
        <f t="shared" si="4"/>
        <v>247500</v>
      </c>
      <c r="AL179" s="35">
        <v>8</v>
      </c>
      <c r="AN179" s="33">
        <f t="shared" si="5"/>
        <v>19800</v>
      </c>
      <c r="AO179" s="36" t="s">
        <v>1856</v>
      </c>
      <c r="AQ179" s="96" t="s">
        <v>1857</v>
      </c>
      <c r="AR179" s="96" t="s">
        <v>1858</v>
      </c>
      <c r="AS179" s="96" t="s">
        <v>1859</v>
      </c>
    </row>
    <row r="180" spans="3:45" x14ac:dyDescent="0.25">
      <c r="C180" s="46" t="str">
        <f>VLOOKUP(O180,'mã đối tượng'!$C:$F,4,0)</f>
        <v>N</v>
      </c>
      <c r="D180" s="30" t="s">
        <v>950</v>
      </c>
      <c r="E180" s="30" t="s">
        <v>24</v>
      </c>
      <c r="F180" s="57">
        <v>45891</v>
      </c>
      <c r="G180" s="57">
        <v>45891</v>
      </c>
      <c r="H180" s="89">
        <v>9105837401</v>
      </c>
      <c r="I180" s="57">
        <v>45891</v>
      </c>
      <c r="J180" s="46" t="str">
        <f>VLOOKUP(M180,Sheet2!A:F,6,0)</f>
        <v>NKHT2508/04182</v>
      </c>
      <c r="K180" s="58"/>
      <c r="L180" s="42" t="s">
        <v>25</v>
      </c>
      <c r="M180" s="46" t="s">
        <v>2255</v>
      </c>
      <c r="N180" s="57">
        <v>45891</v>
      </c>
      <c r="O180" s="95" t="str">
        <f>VLOOKUP(H180,'Data (2)'!$O:$P,2,0)</f>
        <v>WIN</v>
      </c>
      <c r="S180" s="95" t="str">
        <f>VLOOKUP(H180,'Sheet1 (3)'!$N:$P,3,0)</f>
        <v>6373 WM+ HCM C00.01, 35 Hồ Học Lãm</v>
      </c>
      <c r="V180" s="40" t="s">
        <v>8553</v>
      </c>
      <c r="Y180" s="88" t="s">
        <v>1536</v>
      </c>
      <c r="AB180" s="30" t="s">
        <v>1854</v>
      </c>
      <c r="AC180" s="30" t="s">
        <v>1855</v>
      </c>
      <c r="AE180" s="88">
        <v>2</v>
      </c>
      <c r="AG180" s="88">
        <v>70950</v>
      </c>
      <c r="AH180" s="45">
        <f t="shared" si="4"/>
        <v>141900</v>
      </c>
      <c r="AL180" s="35">
        <v>8</v>
      </c>
      <c r="AN180" s="33">
        <f t="shared" si="5"/>
        <v>11352</v>
      </c>
      <c r="AO180" s="36" t="s">
        <v>1856</v>
      </c>
      <c r="AQ180" s="96" t="s">
        <v>1857</v>
      </c>
      <c r="AR180" s="96" t="s">
        <v>1858</v>
      </c>
      <c r="AS180" s="96" t="s">
        <v>1859</v>
      </c>
    </row>
    <row r="181" spans="3:45" x14ac:dyDescent="0.25">
      <c r="C181" s="46" t="str">
        <f>VLOOKUP(O181,'mã đối tượng'!$C:$F,4,0)</f>
        <v>N</v>
      </c>
      <c r="D181" s="30" t="s">
        <v>950</v>
      </c>
      <c r="E181" s="30" t="s">
        <v>24</v>
      </c>
      <c r="F181" s="57">
        <v>45891</v>
      </c>
      <c r="G181" s="57">
        <v>45891</v>
      </c>
      <c r="H181" s="89">
        <v>9105837401</v>
      </c>
      <c r="I181" s="57">
        <v>45891</v>
      </c>
      <c r="J181" s="46" t="str">
        <f>VLOOKUP(M181,Sheet2!A:F,6,0)</f>
        <v>NKHT2508/04182</v>
      </c>
      <c r="K181" s="58"/>
      <c r="L181" s="42" t="s">
        <v>25</v>
      </c>
      <c r="M181" s="46" t="s">
        <v>2255</v>
      </c>
      <c r="N181" s="57">
        <v>45891</v>
      </c>
      <c r="O181" s="95" t="str">
        <f>VLOOKUP(H181,'Data (2)'!$O:$P,2,0)</f>
        <v>WIN</v>
      </c>
      <c r="S181" s="95" t="str">
        <f>VLOOKUP(H181,'Sheet1 (3)'!$N:$P,3,0)</f>
        <v>6373 WM+ HCM C00.01, 35 Hồ Học Lãm</v>
      </c>
      <c r="V181" s="40" t="s">
        <v>8553</v>
      </c>
      <c r="Y181" s="88" t="s">
        <v>1538</v>
      </c>
      <c r="AB181" s="30" t="s">
        <v>1854</v>
      </c>
      <c r="AC181" s="30" t="s">
        <v>1855</v>
      </c>
      <c r="AE181" s="88">
        <v>3</v>
      </c>
      <c r="AG181" s="88">
        <v>50182</v>
      </c>
      <c r="AH181" s="45">
        <f t="shared" si="4"/>
        <v>150546</v>
      </c>
      <c r="AL181" s="35">
        <v>8</v>
      </c>
      <c r="AN181" s="33">
        <f t="shared" si="5"/>
        <v>12043.68</v>
      </c>
      <c r="AO181" s="36" t="s">
        <v>1856</v>
      </c>
      <c r="AQ181" s="96" t="s">
        <v>1857</v>
      </c>
      <c r="AR181" s="96" t="s">
        <v>1858</v>
      </c>
      <c r="AS181" s="96" t="s">
        <v>1859</v>
      </c>
    </row>
    <row r="182" spans="3:45" x14ac:dyDescent="0.25">
      <c r="C182" s="46" t="str">
        <f>VLOOKUP(O182,'mã đối tượng'!$C:$F,4,0)</f>
        <v>N</v>
      </c>
      <c r="D182" s="30" t="s">
        <v>950</v>
      </c>
      <c r="E182" s="30" t="s">
        <v>24</v>
      </c>
      <c r="F182" s="57">
        <v>45891</v>
      </c>
      <c r="G182" s="57">
        <v>45891</v>
      </c>
      <c r="H182" s="89">
        <v>9105837401</v>
      </c>
      <c r="I182" s="57">
        <v>45891</v>
      </c>
      <c r="J182" s="46" t="str">
        <f>VLOOKUP(M182,Sheet2!A:F,6,0)</f>
        <v>NKHT2508/04182</v>
      </c>
      <c r="K182" s="58"/>
      <c r="L182" s="42" t="s">
        <v>25</v>
      </c>
      <c r="M182" s="46" t="s">
        <v>2255</v>
      </c>
      <c r="N182" s="57">
        <v>45891</v>
      </c>
      <c r="O182" s="95" t="str">
        <f>VLOOKUP(H182,'Data (2)'!$O:$P,2,0)</f>
        <v>WIN</v>
      </c>
      <c r="S182" s="95" t="str">
        <f>VLOOKUP(H182,'Sheet1 (3)'!$N:$P,3,0)</f>
        <v>6373 WM+ HCM C00.01, 35 Hồ Học Lãm</v>
      </c>
      <c r="V182" s="40" t="s">
        <v>8553</v>
      </c>
      <c r="Y182" s="88" t="s">
        <v>1546</v>
      </c>
      <c r="AB182" s="30" t="s">
        <v>1854</v>
      </c>
      <c r="AC182" s="30" t="s">
        <v>1855</v>
      </c>
      <c r="AE182" s="88">
        <v>1</v>
      </c>
      <c r="AG182" s="88">
        <v>74250</v>
      </c>
      <c r="AH182" s="45">
        <f t="shared" si="4"/>
        <v>74250</v>
      </c>
      <c r="AL182" s="35">
        <v>8</v>
      </c>
      <c r="AN182" s="33">
        <f t="shared" si="5"/>
        <v>5940</v>
      </c>
      <c r="AO182" s="36" t="s">
        <v>1856</v>
      </c>
      <c r="AQ182" s="96" t="s">
        <v>1857</v>
      </c>
      <c r="AR182" s="96" t="s">
        <v>1858</v>
      </c>
      <c r="AS182" s="96" t="s">
        <v>1859</v>
      </c>
    </row>
    <row r="183" spans="3:45" x14ac:dyDescent="0.25">
      <c r="C183" s="46" t="str">
        <f>VLOOKUP(O183,'mã đối tượng'!$C:$F,4,0)</f>
        <v>N</v>
      </c>
      <c r="D183" s="30" t="s">
        <v>950</v>
      </c>
      <c r="E183" s="30" t="s">
        <v>24</v>
      </c>
      <c r="F183" s="57">
        <v>45891</v>
      </c>
      <c r="G183" s="57">
        <v>45891</v>
      </c>
      <c r="H183" s="89">
        <v>9105837401</v>
      </c>
      <c r="I183" s="57">
        <v>45891</v>
      </c>
      <c r="J183" s="46" t="str">
        <f>VLOOKUP(M183,Sheet2!A:F,6,0)</f>
        <v>NKHT2508/04182</v>
      </c>
      <c r="K183" s="58"/>
      <c r="L183" s="42" t="s">
        <v>25</v>
      </c>
      <c r="M183" s="46" t="s">
        <v>2255</v>
      </c>
      <c r="N183" s="57">
        <v>45891</v>
      </c>
      <c r="O183" s="95" t="str">
        <f>VLOOKUP(H183,'Data (2)'!$O:$P,2,0)</f>
        <v>WIN</v>
      </c>
      <c r="S183" s="95" t="str">
        <f>VLOOKUP(H183,'Sheet1 (3)'!$N:$P,3,0)</f>
        <v>6373 WM+ HCM C00.01, 35 Hồ Học Lãm</v>
      </c>
      <c r="V183" s="40" t="s">
        <v>8553</v>
      </c>
      <c r="Y183" s="88" t="s">
        <v>1532</v>
      </c>
      <c r="AB183" s="30" t="s">
        <v>1854</v>
      </c>
      <c r="AC183" s="30" t="s">
        <v>1855</v>
      </c>
      <c r="AE183" s="88">
        <v>1</v>
      </c>
      <c r="AG183" s="88">
        <v>49500</v>
      </c>
      <c r="AH183" s="45">
        <f t="shared" si="4"/>
        <v>49500</v>
      </c>
      <c r="AL183" s="35">
        <v>8</v>
      </c>
      <c r="AN183" s="33">
        <f t="shared" si="5"/>
        <v>3960</v>
      </c>
      <c r="AO183" s="36" t="s">
        <v>1856</v>
      </c>
      <c r="AQ183" s="96" t="s">
        <v>1857</v>
      </c>
      <c r="AR183" s="96" t="s">
        <v>1858</v>
      </c>
      <c r="AS183" s="96" t="s">
        <v>1859</v>
      </c>
    </row>
    <row r="184" spans="3:45" x14ac:dyDescent="0.25">
      <c r="C184" s="46" t="str">
        <f>VLOOKUP(O184,'mã đối tượng'!$C:$F,4,0)</f>
        <v>N</v>
      </c>
      <c r="D184" s="30" t="s">
        <v>950</v>
      </c>
      <c r="E184" s="30" t="s">
        <v>24</v>
      </c>
      <c r="F184" s="57">
        <v>45891</v>
      </c>
      <c r="G184" s="57">
        <v>45891</v>
      </c>
      <c r="H184" s="89">
        <v>9105837415</v>
      </c>
      <c r="I184" s="57">
        <v>45891</v>
      </c>
      <c r="J184" s="46" t="str">
        <f>VLOOKUP(M184,Sheet2!A:F,6,0)</f>
        <v>NKHT2508/04186</v>
      </c>
      <c r="K184" s="58"/>
      <c r="L184" s="42" t="s">
        <v>25</v>
      </c>
      <c r="M184" s="46" t="s">
        <v>2315</v>
      </c>
      <c r="N184" s="57">
        <v>45891</v>
      </c>
      <c r="O184" s="95" t="str">
        <f>VLOOKUP(H184,'Data (2)'!$O:$P,2,0)</f>
        <v>WIN-009</v>
      </c>
      <c r="S184" s="95" t="str">
        <f>VLOOKUP(H184,'Sheet1 (3)'!$N:$P,3,0)</f>
        <v>3797 WM+ DNG 274 Nguyễn Phước Nguyên</v>
      </c>
      <c r="V184" s="40" t="s">
        <v>8554</v>
      </c>
      <c r="Y184" s="88" t="s">
        <v>1529</v>
      </c>
      <c r="AB184" s="30" t="s">
        <v>1854</v>
      </c>
      <c r="AC184" s="30" t="s">
        <v>1855</v>
      </c>
      <c r="AE184" s="88">
        <v>1</v>
      </c>
      <c r="AG184" s="88">
        <v>55595</v>
      </c>
      <c r="AH184" s="45">
        <f t="shared" si="4"/>
        <v>55595</v>
      </c>
      <c r="AL184" s="35">
        <v>8</v>
      </c>
      <c r="AN184" s="33">
        <f t="shared" si="5"/>
        <v>4447.6000000000004</v>
      </c>
      <c r="AO184" s="36" t="s">
        <v>1856</v>
      </c>
      <c r="AQ184" s="96" t="s">
        <v>1857</v>
      </c>
      <c r="AR184" s="96" t="s">
        <v>1858</v>
      </c>
      <c r="AS184" s="96" t="s">
        <v>1859</v>
      </c>
    </row>
    <row r="185" spans="3:45" x14ac:dyDescent="0.25">
      <c r="C185" s="46" t="str">
        <f>VLOOKUP(O185,'mã đối tượng'!$C:$F,4,0)</f>
        <v>N</v>
      </c>
      <c r="D185" s="30" t="s">
        <v>950</v>
      </c>
      <c r="E185" s="30" t="s">
        <v>24</v>
      </c>
      <c r="F185" s="57">
        <v>45891</v>
      </c>
      <c r="G185" s="57">
        <v>45891</v>
      </c>
      <c r="H185" s="89">
        <v>9105837415</v>
      </c>
      <c r="I185" s="57">
        <v>45891</v>
      </c>
      <c r="J185" s="46" t="str">
        <f>VLOOKUP(M185,Sheet2!A:F,6,0)</f>
        <v>NKHT2508/04186</v>
      </c>
      <c r="K185" s="58"/>
      <c r="L185" s="42" t="s">
        <v>25</v>
      </c>
      <c r="M185" s="46" t="s">
        <v>2315</v>
      </c>
      <c r="N185" s="57">
        <v>45891</v>
      </c>
      <c r="O185" s="95" t="str">
        <f>VLOOKUP(H185,'Data (2)'!$O:$P,2,0)</f>
        <v>WIN-009</v>
      </c>
      <c r="S185" s="95" t="str">
        <f>VLOOKUP(H185,'Sheet1 (3)'!$N:$P,3,0)</f>
        <v>3797 WM+ DNG 274 Nguyễn Phước Nguyên</v>
      </c>
      <c r="V185" s="40" t="s">
        <v>8554</v>
      </c>
      <c r="Y185" s="88" t="s">
        <v>1538</v>
      </c>
      <c r="AB185" s="30" t="s">
        <v>1854</v>
      </c>
      <c r="AC185" s="30" t="s">
        <v>1855</v>
      </c>
      <c r="AE185" s="88">
        <v>2</v>
      </c>
      <c r="AG185" s="88">
        <v>50182</v>
      </c>
      <c r="AH185" s="45">
        <f t="shared" si="4"/>
        <v>100364</v>
      </c>
      <c r="AL185" s="35">
        <v>8</v>
      </c>
      <c r="AN185" s="33">
        <f t="shared" si="5"/>
        <v>8029.12</v>
      </c>
      <c r="AO185" s="36" t="s">
        <v>1856</v>
      </c>
      <c r="AQ185" s="96" t="s">
        <v>1857</v>
      </c>
      <c r="AR185" s="96" t="s">
        <v>1858</v>
      </c>
      <c r="AS185" s="96" t="s">
        <v>1859</v>
      </c>
    </row>
    <row r="186" spans="3:45" x14ac:dyDescent="0.25">
      <c r="C186" s="46" t="str">
        <f>VLOOKUP(O186,'mã đối tượng'!$C:$F,4,0)</f>
        <v>N</v>
      </c>
      <c r="D186" s="30" t="s">
        <v>950</v>
      </c>
      <c r="E186" s="30" t="s">
        <v>24</v>
      </c>
      <c r="F186" s="57">
        <v>45891</v>
      </c>
      <c r="G186" s="57">
        <v>45891</v>
      </c>
      <c r="H186" s="89">
        <v>9105837415</v>
      </c>
      <c r="I186" s="57">
        <v>45891</v>
      </c>
      <c r="J186" s="46" t="str">
        <f>VLOOKUP(M186,Sheet2!A:F,6,0)</f>
        <v>NKHT2508/04186</v>
      </c>
      <c r="K186" s="58"/>
      <c r="L186" s="42" t="s">
        <v>25</v>
      </c>
      <c r="M186" s="46" t="s">
        <v>2315</v>
      </c>
      <c r="N186" s="57">
        <v>45891</v>
      </c>
      <c r="O186" s="95" t="str">
        <f>VLOOKUP(H186,'Data (2)'!$O:$P,2,0)</f>
        <v>WIN-009</v>
      </c>
      <c r="S186" s="95" t="str">
        <f>VLOOKUP(H186,'Sheet1 (3)'!$N:$P,3,0)</f>
        <v>3797 WM+ DNG 274 Nguyễn Phước Nguyên</v>
      </c>
      <c r="V186" s="40" t="s">
        <v>8554</v>
      </c>
      <c r="Y186" s="88" t="s">
        <v>1533</v>
      </c>
      <c r="AB186" s="30" t="s">
        <v>1854</v>
      </c>
      <c r="AC186" s="30" t="s">
        <v>1855</v>
      </c>
      <c r="AE186" s="88">
        <v>2</v>
      </c>
      <c r="AG186" s="88">
        <v>111606</v>
      </c>
      <c r="AH186" s="45">
        <f t="shared" si="4"/>
        <v>223212</v>
      </c>
      <c r="AL186" s="35">
        <v>8</v>
      </c>
      <c r="AN186" s="33">
        <f t="shared" si="5"/>
        <v>17856.96</v>
      </c>
      <c r="AO186" s="36" t="s">
        <v>1856</v>
      </c>
      <c r="AQ186" s="96" t="s">
        <v>1857</v>
      </c>
      <c r="AR186" s="96" t="s">
        <v>1858</v>
      </c>
      <c r="AS186" s="96" t="s">
        <v>1859</v>
      </c>
    </row>
    <row r="187" spans="3:45" x14ac:dyDescent="0.25">
      <c r="C187" s="46" t="str">
        <f>VLOOKUP(O187,'mã đối tượng'!$C:$F,4,0)</f>
        <v>N</v>
      </c>
      <c r="D187" s="30" t="s">
        <v>950</v>
      </c>
      <c r="E187" s="30" t="s">
        <v>24</v>
      </c>
      <c r="F187" s="57">
        <v>45891</v>
      </c>
      <c r="G187" s="57">
        <v>45891</v>
      </c>
      <c r="H187" s="89">
        <v>9105837415</v>
      </c>
      <c r="I187" s="57">
        <v>45891</v>
      </c>
      <c r="J187" s="46" t="str">
        <f>VLOOKUP(M187,Sheet2!A:F,6,0)</f>
        <v>NKHT2508/04186</v>
      </c>
      <c r="K187" s="58"/>
      <c r="L187" s="42" t="s">
        <v>25</v>
      </c>
      <c r="M187" s="46" t="s">
        <v>2315</v>
      </c>
      <c r="N187" s="57">
        <v>45891</v>
      </c>
      <c r="O187" s="95" t="str">
        <f>VLOOKUP(H187,'Data (2)'!$O:$P,2,0)</f>
        <v>WIN-009</v>
      </c>
      <c r="S187" s="95" t="str">
        <f>VLOOKUP(H187,'Sheet1 (3)'!$N:$P,3,0)</f>
        <v>3797 WM+ DNG 274 Nguyễn Phước Nguyên</v>
      </c>
      <c r="V187" s="40" t="s">
        <v>8554</v>
      </c>
      <c r="Y187" s="88" t="s">
        <v>1536</v>
      </c>
      <c r="AB187" s="30" t="s">
        <v>1854</v>
      </c>
      <c r="AC187" s="30" t="s">
        <v>1855</v>
      </c>
      <c r="AE187" s="88">
        <v>1</v>
      </c>
      <c r="AG187" s="88">
        <v>70950</v>
      </c>
      <c r="AH187" s="45">
        <f t="shared" si="4"/>
        <v>70950</v>
      </c>
      <c r="AL187" s="35">
        <v>8</v>
      </c>
      <c r="AN187" s="33">
        <f t="shared" si="5"/>
        <v>5676</v>
      </c>
      <c r="AO187" s="36" t="s">
        <v>1856</v>
      </c>
      <c r="AQ187" s="96" t="s">
        <v>1857</v>
      </c>
      <c r="AR187" s="96" t="s">
        <v>1858</v>
      </c>
      <c r="AS187" s="96" t="s">
        <v>1859</v>
      </c>
    </row>
    <row r="188" spans="3:45" x14ac:dyDescent="0.25">
      <c r="C188" s="46" t="str">
        <f>VLOOKUP(O188,'mã đối tượng'!$C:$F,4,0)</f>
        <v>N</v>
      </c>
      <c r="D188" s="30" t="s">
        <v>950</v>
      </c>
      <c r="E188" s="30" t="s">
        <v>24</v>
      </c>
      <c r="F188" s="57">
        <v>45891</v>
      </c>
      <c r="G188" s="57">
        <v>45891</v>
      </c>
      <c r="H188" s="89">
        <v>9105837440</v>
      </c>
      <c r="I188" s="57">
        <v>45891</v>
      </c>
      <c r="J188" s="46" t="str">
        <f>VLOOKUP(M188,Sheet2!A:F,6,0)</f>
        <v>NKHT2508/04190</v>
      </c>
      <c r="K188" s="58"/>
      <c r="L188" s="42" t="s">
        <v>25</v>
      </c>
      <c r="M188" s="46" t="s">
        <v>2371</v>
      </c>
      <c r="N188" s="57">
        <v>45891</v>
      </c>
      <c r="O188" s="95" t="str">
        <f>VLOOKUP(H188,'Data (2)'!$O:$P,2,0)</f>
        <v>WIN-023</v>
      </c>
      <c r="S188" s="95" t="str">
        <f>VLOOKUP(H188,'Sheet1 (3)'!$N:$P,3,0)</f>
        <v>3592 WM+ DNI 2/11 Khu Phố 4</v>
      </c>
      <c r="V188" s="40" t="s">
        <v>8555</v>
      </c>
      <c r="Y188" s="88" t="s">
        <v>1539</v>
      </c>
      <c r="AB188" s="30" t="s">
        <v>1854</v>
      </c>
      <c r="AC188" s="30" t="s">
        <v>1855</v>
      </c>
      <c r="AE188" s="88">
        <v>1</v>
      </c>
      <c r="AG188" s="88">
        <v>111058</v>
      </c>
      <c r="AH188" s="45">
        <f t="shared" si="4"/>
        <v>111058</v>
      </c>
      <c r="AL188" s="35">
        <v>8</v>
      </c>
      <c r="AN188" s="33">
        <f t="shared" si="5"/>
        <v>8884.64</v>
      </c>
      <c r="AO188" s="36" t="s">
        <v>1856</v>
      </c>
      <c r="AQ188" s="96" t="s">
        <v>1857</v>
      </c>
      <c r="AR188" s="96" t="s">
        <v>1858</v>
      </c>
      <c r="AS188" s="96" t="s">
        <v>1859</v>
      </c>
    </row>
    <row r="189" spans="3:45" x14ac:dyDescent="0.25">
      <c r="C189" s="46" t="str">
        <f>VLOOKUP(O189,'mã đối tượng'!$C:$F,4,0)</f>
        <v>N</v>
      </c>
      <c r="D189" s="30" t="s">
        <v>950</v>
      </c>
      <c r="E189" s="30" t="s">
        <v>24</v>
      </c>
      <c r="F189" s="57">
        <v>45891</v>
      </c>
      <c r="G189" s="57">
        <v>45891</v>
      </c>
      <c r="H189" s="89">
        <v>9105837440</v>
      </c>
      <c r="I189" s="57">
        <v>45891</v>
      </c>
      <c r="J189" s="46" t="str">
        <f>VLOOKUP(M189,Sheet2!A:F,6,0)</f>
        <v>NKHT2508/04190</v>
      </c>
      <c r="K189" s="58"/>
      <c r="L189" s="42" t="s">
        <v>25</v>
      </c>
      <c r="M189" s="46" t="s">
        <v>2371</v>
      </c>
      <c r="N189" s="57">
        <v>45891</v>
      </c>
      <c r="O189" s="95" t="str">
        <f>VLOOKUP(H189,'Data (2)'!$O:$P,2,0)</f>
        <v>WIN-023</v>
      </c>
      <c r="S189" s="95" t="str">
        <f>VLOOKUP(H189,'Sheet1 (3)'!$N:$P,3,0)</f>
        <v>3592 WM+ DNI 2/11 Khu Phố 4</v>
      </c>
      <c r="V189" s="40" t="s">
        <v>8555</v>
      </c>
      <c r="Y189" s="88" t="s">
        <v>1532</v>
      </c>
      <c r="AB189" s="30" t="s">
        <v>1854</v>
      </c>
      <c r="AC189" s="30" t="s">
        <v>1855</v>
      </c>
      <c r="AE189" s="88">
        <v>1</v>
      </c>
      <c r="AG189" s="88">
        <v>49500</v>
      </c>
      <c r="AH189" s="45">
        <f t="shared" si="4"/>
        <v>49500</v>
      </c>
      <c r="AL189" s="35">
        <v>8</v>
      </c>
      <c r="AN189" s="33">
        <f t="shared" si="5"/>
        <v>3960</v>
      </c>
      <c r="AO189" s="36" t="s">
        <v>1856</v>
      </c>
      <c r="AQ189" s="96" t="s">
        <v>1857</v>
      </c>
      <c r="AR189" s="96" t="s">
        <v>1858</v>
      </c>
      <c r="AS189" s="96" t="s">
        <v>1859</v>
      </c>
    </row>
    <row r="190" spans="3:45" x14ac:dyDescent="0.25">
      <c r="C190" s="46" t="str">
        <f>VLOOKUP(O190,'mã đối tượng'!$C:$F,4,0)</f>
        <v>N</v>
      </c>
      <c r="D190" s="30" t="s">
        <v>950</v>
      </c>
      <c r="E190" s="30" t="s">
        <v>24</v>
      </c>
      <c r="F190" s="57">
        <v>45891</v>
      </c>
      <c r="G190" s="57">
        <v>45891</v>
      </c>
      <c r="H190" s="89">
        <v>9105837440</v>
      </c>
      <c r="I190" s="57">
        <v>45891</v>
      </c>
      <c r="J190" s="46" t="str">
        <f>VLOOKUP(M190,Sheet2!A:F,6,0)</f>
        <v>NKHT2508/04190</v>
      </c>
      <c r="K190" s="58"/>
      <c r="L190" s="42" t="s">
        <v>25</v>
      </c>
      <c r="M190" s="46" t="s">
        <v>2371</v>
      </c>
      <c r="N190" s="57">
        <v>45891</v>
      </c>
      <c r="O190" s="95" t="str">
        <f>VLOOKUP(H190,'Data (2)'!$O:$P,2,0)</f>
        <v>WIN-023</v>
      </c>
      <c r="S190" s="95" t="str">
        <f>VLOOKUP(H190,'Sheet1 (3)'!$N:$P,3,0)</f>
        <v>3592 WM+ DNI 2/11 Khu Phố 4</v>
      </c>
      <c r="V190" s="40" t="s">
        <v>8555</v>
      </c>
      <c r="Y190" s="88" t="s">
        <v>1533</v>
      </c>
      <c r="AB190" s="30" t="s">
        <v>1854</v>
      </c>
      <c r="AC190" s="30" t="s">
        <v>1855</v>
      </c>
      <c r="AE190" s="88">
        <v>2</v>
      </c>
      <c r="AG190" s="88">
        <v>111606</v>
      </c>
      <c r="AH190" s="45">
        <f t="shared" si="4"/>
        <v>223212</v>
      </c>
      <c r="AL190" s="35">
        <v>8</v>
      </c>
      <c r="AN190" s="33">
        <f t="shared" si="5"/>
        <v>17856.96</v>
      </c>
      <c r="AO190" s="36" t="s">
        <v>1856</v>
      </c>
      <c r="AQ190" s="96" t="s">
        <v>1857</v>
      </c>
      <c r="AR190" s="96" t="s">
        <v>1858</v>
      </c>
      <c r="AS190" s="96" t="s">
        <v>1859</v>
      </c>
    </row>
    <row r="191" spans="3:45" x14ac:dyDescent="0.25">
      <c r="C191" s="46" t="str">
        <f>VLOOKUP(O191,'mã đối tượng'!$C:$F,4,0)</f>
        <v>N</v>
      </c>
      <c r="D191" s="30" t="s">
        <v>950</v>
      </c>
      <c r="E191" s="30" t="s">
        <v>24</v>
      </c>
      <c r="F191" s="57">
        <v>45891</v>
      </c>
      <c r="G191" s="57">
        <v>45891</v>
      </c>
      <c r="H191" s="89">
        <v>9105837440</v>
      </c>
      <c r="I191" s="57">
        <v>45891</v>
      </c>
      <c r="J191" s="46" t="str">
        <f>VLOOKUP(M191,Sheet2!A:F,6,0)</f>
        <v>NKHT2508/04190</v>
      </c>
      <c r="K191" s="58"/>
      <c r="L191" s="42" t="s">
        <v>25</v>
      </c>
      <c r="M191" s="46" t="s">
        <v>2371</v>
      </c>
      <c r="N191" s="57">
        <v>45891</v>
      </c>
      <c r="O191" s="95" t="str">
        <f>VLOOKUP(H191,'Data (2)'!$O:$P,2,0)</f>
        <v>WIN-023</v>
      </c>
      <c r="S191" s="95" t="str">
        <f>VLOOKUP(H191,'Sheet1 (3)'!$N:$P,3,0)</f>
        <v>3592 WM+ DNI 2/11 Khu Phố 4</v>
      </c>
      <c r="V191" s="40" t="s">
        <v>8555</v>
      </c>
      <c r="Y191" s="88" t="s">
        <v>1536</v>
      </c>
      <c r="AB191" s="30" t="s">
        <v>1854</v>
      </c>
      <c r="AC191" s="30" t="s">
        <v>1855</v>
      </c>
      <c r="AE191" s="88">
        <v>2</v>
      </c>
      <c r="AG191" s="88">
        <v>70950</v>
      </c>
      <c r="AH191" s="45">
        <f t="shared" si="4"/>
        <v>141900</v>
      </c>
      <c r="AL191" s="35">
        <v>8</v>
      </c>
      <c r="AN191" s="33">
        <f t="shared" si="5"/>
        <v>11352</v>
      </c>
      <c r="AO191" s="36" t="s">
        <v>1856</v>
      </c>
      <c r="AQ191" s="96" t="s">
        <v>1857</v>
      </c>
      <c r="AR191" s="96" t="s">
        <v>1858</v>
      </c>
      <c r="AS191" s="96" t="s">
        <v>1859</v>
      </c>
    </row>
    <row r="192" spans="3:45" x14ac:dyDescent="0.25">
      <c r="C192" s="46" t="str">
        <f>VLOOKUP(O192,'mã đối tượng'!$C:$F,4,0)</f>
        <v>N</v>
      </c>
      <c r="D192" s="30" t="s">
        <v>950</v>
      </c>
      <c r="E192" s="30" t="s">
        <v>24</v>
      </c>
      <c r="F192" s="57">
        <v>45891</v>
      </c>
      <c r="G192" s="57">
        <v>45891</v>
      </c>
      <c r="H192" s="89">
        <v>9105837403</v>
      </c>
      <c r="I192" s="57">
        <v>45891</v>
      </c>
      <c r="J192" s="46" t="str">
        <f>VLOOKUP(M192,Sheet2!A:F,6,0)</f>
        <v>NKHT2508/04191</v>
      </c>
      <c r="K192" s="58"/>
      <c r="L192" s="42" t="s">
        <v>25</v>
      </c>
      <c r="M192" s="46" t="s">
        <v>2311</v>
      </c>
      <c r="N192" s="57">
        <v>45891</v>
      </c>
      <c r="O192" s="95" t="str">
        <f>VLOOKUP(H192,'Data (2)'!$O:$P,2,0)</f>
        <v>WIN-009</v>
      </c>
      <c r="S192" s="95" t="str">
        <f>VLOOKUP(H192,'Sheet1 (3)'!$N:$P,3,0)</f>
        <v>4157 WM+ DNG 119 Phạm Như Xương</v>
      </c>
      <c r="V192" s="40" t="s">
        <v>8556</v>
      </c>
      <c r="Y192" s="88" t="s">
        <v>1546</v>
      </c>
      <c r="AB192" s="30" t="s">
        <v>1854</v>
      </c>
      <c r="AC192" s="30" t="s">
        <v>1855</v>
      </c>
      <c r="AE192" s="88">
        <v>1</v>
      </c>
      <c r="AG192" s="88">
        <v>74250</v>
      </c>
      <c r="AH192" s="45">
        <f t="shared" si="4"/>
        <v>74250</v>
      </c>
      <c r="AL192" s="35">
        <v>8</v>
      </c>
      <c r="AN192" s="33">
        <f t="shared" si="5"/>
        <v>5940</v>
      </c>
      <c r="AO192" s="36" t="s">
        <v>1856</v>
      </c>
      <c r="AQ192" s="96" t="s">
        <v>1857</v>
      </c>
      <c r="AR192" s="96" t="s">
        <v>1858</v>
      </c>
      <c r="AS192" s="96" t="s">
        <v>1859</v>
      </c>
    </row>
    <row r="193" spans="3:45" x14ac:dyDescent="0.25">
      <c r="C193" s="46" t="str">
        <f>VLOOKUP(O193,'mã đối tượng'!$C:$F,4,0)</f>
        <v>B</v>
      </c>
      <c r="D193" s="30" t="s">
        <v>950</v>
      </c>
      <c r="E193" s="30" t="s">
        <v>24</v>
      </c>
      <c r="F193" s="57">
        <v>45891</v>
      </c>
      <c r="G193" s="57">
        <v>45891</v>
      </c>
      <c r="H193" s="89">
        <v>9105837452</v>
      </c>
      <c r="I193" s="57">
        <v>45891</v>
      </c>
      <c r="J193" s="46" t="str">
        <f>VLOOKUP(M193,Sheet2!A:F,6,0)</f>
        <v>NKHT2508/04192</v>
      </c>
      <c r="K193" s="58"/>
      <c r="L193" s="42" t="s">
        <v>25</v>
      </c>
      <c r="M193" s="46" t="s">
        <v>2433</v>
      </c>
      <c r="N193" s="57">
        <v>45891</v>
      </c>
      <c r="O193" s="95" t="str">
        <f>VLOOKUP(H193,'Data (2)'!$O:$P,2,0)</f>
        <v>WIN-020</v>
      </c>
      <c r="S193" s="95" t="str">
        <f>VLOOKUP(H193,'Sheet1 (3)'!$N:$P,3,0)</f>
        <v>6452 WM+ THA Tiểu khu Yên Hạnh 2, Nga Sơ</v>
      </c>
      <c r="V193" s="40" t="s">
        <v>8557</v>
      </c>
      <c r="Y193" s="88" t="s">
        <v>1537</v>
      </c>
      <c r="AB193" s="30" t="s">
        <v>1854</v>
      </c>
      <c r="AC193" s="30" t="s">
        <v>1855</v>
      </c>
      <c r="AE193" s="88">
        <v>2</v>
      </c>
      <c r="AG193" s="88">
        <v>46000</v>
      </c>
      <c r="AH193" s="45">
        <f t="shared" si="4"/>
        <v>92000</v>
      </c>
      <c r="AL193" s="35">
        <v>8</v>
      </c>
      <c r="AN193" s="33">
        <f t="shared" si="5"/>
        <v>7360</v>
      </c>
      <c r="AO193" s="36" t="s">
        <v>1856</v>
      </c>
      <c r="AQ193" s="96" t="s">
        <v>1857</v>
      </c>
      <c r="AR193" s="96" t="s">
        <v>1858</v>
      </c>
      <c r="AS193" s="96" t="s">
        <v>1859</v>
      </c>
    </row>
    <row r="194" spans="3:45" x14ac:dyDescent="0.25">
      <c r="C194" s="46" t="str">
        <f>VLOOKUP(O194,'mã đối tượng'!$C:$F,4,0)</f>
        <v>B</v>
      </c>
      <c r="D194" s="30" t="s">
        <v>950</v>
      </c>
      <c r="E194" s="30" t="s">
        <v>24</v>
      </c>
      <c r="F194" s="57">
        <v>45891</v>
      </c>
      <c r="G194" s="57">
        <v>45891</v>
      </c>
      <c r="H194" s="89">
        <v>9105837514</v>
      </c>
      <c r="I194" s="57">
        <v>45891</v>
      </c>
      <c r="J194" s="46" t="str">
        <f>VLOOKUP(M194,Sheet2!A:F,6,0)</f>
        <v>NKHT2508/04195</v>
      </c>
      <c r="K194" s="58"/>
      <c r="L194" s="42" t="s">
        <v>25</v>
      </c>
      <c r="M194" s="46" t="s">
        <v>1961</v>
      </c>
      <c r="N194" s="57">
        <v>45891</v>
      </c>
      <c r="O194" s="95" t="str">
        <f>VLOOKUP(H194,'Data (2)'!$O:$P,2,0)</f>
        <v>WIN-002</v>
      </c>
      <c r="S194" s="95" t="str">
        <f>VLOOKUP(H194,'Sheet1 (3)'!$N:$P,3,0)</f>
        <v>4169 WM+ HNI Thống Nhất Complex</v>
      </c>
      <c r="V194" s="40" t="s">
        <v>8558</v>
      </c>
      <c r="Y194" s="88" t="s">
        <v>1546</v>
      </c>
      <c r="AB194" s="30" t="s">
        <v>1854</v>
      </c>
      <c r="AC194" s="30" t="s">
        <v>1855</v>
      </c>
      <c r="AE194" s="88">
        <v>1</v>
      </c>
      <c r="AG194" s="88">
        <v>74250</v>
      </c>
      <c r="AH194" s="45">
        <f t="shared" si="4"/>
        <v>74250</v>
      </c>
      <c r="AL194" s="35">
        <v>8</v>
      </c>
      <c r="AN194" s="33">
        <f t="shared" si="5"/>
        <v>5940</v>
      </c>
      <c r="AO194" s="36" t="s">
        <v>1856</v>
      </c>
      <c r="AQ194" s="96" t="s">
        <v>1857</v>
      </c>
      <c r="AR194" s="96" t="s">
        <v>1858</v>
      </c>
      <c r="AS194" s="96" t="s">
        <v>1859</v>
      </c>
    </row>
    <row r="195" spans="3:45" x14ac:dyDescent="0.25">
      <c r="C195" s="46" t="str">
        <f>VLOOKUP(O195,'mã đối tượng'!$C:$F,4,0)</f>
        <v>B</v>
      </c>
      <c r="D195" s="30" t="s">
        <v>950</v>
      </c>
      <c r="E195" s="30" t="s">
        <v>24</v>
      </c>
      <c r="F195" s="57">
        <v>45891</v>
      </c>
      <c r="G195" s="57">
        <v>45891</v>
      </c>
      <c r="H195" s="89">
        <v>9105837514</v>
      </c>
      <c r="I195" s="57">
        <v>45891</v>
      </c>
      <c r="J195" s="46" t="str">
        <f>VLOOKUP(M195,Sheet2!A:F,6,0)</f>
        <v>NKHT2508/04195</v>
      </c>
      <c r="K195" s="58"/>
      <c r="L195" s="42" t="s">
        <v>25</v>
      </c>
      <c r="M195" s="46" t="s">
        <v>1961</v>
      </c>
      <c r="N195" s="57">
        <v>45891</v>
      </c>
      <c r="O195" s="95" t="str">
        <f>VLOOKUP(H195,'Data (2)'!$O:$P,2,0)</f>
        <v>WIN-002</v>
      </c>
      <c r="S195" s="95" t="str">
        <f>VLOOKUP(H195,'Sheet1 (3)'!$N:$P,3,0)</f>
        <v>4169 WM+ HNI Thống Nhất Complex</v>
      </c>
      <c r="V195" s="40" t="s">
        <v>8558</v>
      </c>
      <c r="Y195" s="88" t="s">
        <v>1539</v>
      </c>
      <c r="AB195" s="30" t="s">
        <v>1854</v>
      </c>
      <c r="AC195" s="30" t="s">
        <v>1855</v>
      </c>
      <c r="AE195" s="88">
        <v>2</v>
      </c>
      <c r="AG195" s="88">
        <v>111058</v>
      </c>
      <c r="AH195" s="45">
        <f t="shared" ref="AH195:AH258" si="6">AE195*AG195</f>
        <v>222116</v>
      </c>
      <c r="AL195" s="35">
        <v>8</v>
      </c>
      <c r="AN195" s="33">
        <f t="shared" ref="AN195:AN258" si="7">AH195*8%</f>
        <v>17769.28</v>
      </c>
      <c r="AO195" s="36" t="s">
        <v>1856</v>
      </c>
      <c r="AQ195" s="96" t="s">
        <v>1857</v>
      </c>
      <c r="AR195" s="96" t="s">
        <v>1858</v>
      </c>
      <c r="AS195" s="96" t="s">
        <v>1859</v>
      </c>
    </row>
    <row r="196" spans="3:45" x14ac:dyDescent="0.25">
      <c r="C196" s="46" t="str">
        <f>VLOOKUP(O196,'mã đối tượng'!$C:$F,4,0)</f>
        <v>B</v>
      </c>
      <c r="D196" s="30" t="s">
        <v>950</v>
      </c>
      <c r="E196" s="30" t="s">
        <v>24</v>
      </c>
      <c r="F196" s="57">
        <v>45891</v>
      </c>
      <c r="G196" s="57">
        <v>45891</v>
      </c>
      <c r="H196" s="89">
        <v>9105837514</v>
      </c>
      <c r="I196" s="57">
        <v>45891</v>
      </c>
      <c r="J196" s="46" t="str">
        <f>VLOOKUP(M196,Sheet2!A:F,6,0)</f>
        <v>NKHT2508/04195</v>
      </c>
      <c r="K196" s="58"/>
      <c r="L196" s="42" t="s">
        <v>25</v>
      </c>
      <c r="M196" s="46" t="s">
        <v>1961</v>
      </c>
      <c r="N196" s="57">
        <v>45891</v>
      </c>
      <c r="O196" s="95" t="str">
        <f>VLOOKUP(H196,'Data (2)'!$O:$P,2,0)</f>
        <v>WIN-002</v>
      </c>
      <c r="S196" s="95" t="str">
        <f>VLOOKUP(H196,'Sheet1 (3)'!$N:$P,3,0)</f>
        <v>4169 WM+ HNI Thống Nhất Complex</v>
      </c>
      <c r="V196" s="40" t="s">
        <v>8558</v>
      </c>
      <c r="Y196" s="88" t="s">
        <v>1529</v>
      </c>
      <c r="AB196" s="30" t="s">
        <v>1854</v>
      </c>
      <c r="AC196" s="30" t="s">
        <v>1855</v>
      </c>
      <c r="AE196" s="88">
        <v>1</v>
      </c>
      <c r="AG196" s="88">
        <v>55595</v>
      </c>
      <c r="AH196" s="45">
        <f t="shared" si="6"/>
        <v>55595</v>
      </c>
      <c r="AL196" s="35">
        <v>8</v>
      </c>
      <c r="AN196" s="33">
        <f t="shared" si="7"/>
        <v>4447.6000000000004</v>
      </c>
      <c r="AO196" s="36" t="s">
        <v>1856</v>
      </c>
      <c r="AQ196" s="96" t="s">
        <v>1857</v>
      </c>
      <c r="AR196" s="96" t="s">
        <v>1858</v>
      </c>
      <c r="AS196" s="96" t="s">
        <v>1859</v>
      </c>
    </row>
    <row r="197" spans="3:45" x14ac:dyDescent="0.25">
      <c r="C197" s="46" t="str">
        <f>VLOOKUP(O197,'mã đối tượng'!$C:$F,4,0)</f>
        <v>N</v>
      </c>
      <c r="D197" s="30" t="s">
        <v>950</v>
      </c>
      <c r="E197" s="30" t="s">
        <v>24</v>
      </c>
      <c r="F197" s="57">
        <v>45891</v>
      </c>
      <c r="G197" s="57">
        <v>45891</v>
      </c>
      <c r="H197" s="89">
        <v>9105837486</v>
      </c>
      <c r="I197" s="57">
        <v>45891</v>
      </c>
      <c r="J197" s="46" t="str">
        <f>VLOOKUP(M197,Sheet2!A:F,6,0)</f>
        <v>NKHT2508/04196</v>
      </c>
      <c r="K197" s="58"/>
      <c r="L197" s="42" t="s">
        <v>25</v>
      </c>
      <c r="M197" s="46" t="s">
        <v>2382</v>
      </c>
      <c r="N197" s="57">
        <v>45891</v>
      </c>
      <c r="O197" s="95" t="str">
        <f>VLOOKUP(H197,'Data (2)'!$O:$P,2,0)</f>
        <v>WIN-061</v>
      </c>
      <c r="S197" s="95" t="str">
        <f>VLOOKUP(H197,'Sheet1 (3)'!$N:$P,3,0)</f>
        <v>6407 WM+ QNM 101 Huỳnh Ngọc Huệ, Đại Lộc</v>
      </c>
      <c r="V197" s="40" t="s">
        <v>8559</v>
      </c>
      <c r="Y197" s="88" t="s">
        <v>1549</v>
      </c>
      <c r="AB197" s="30" t="s">
        <v>1854</v>
      </c>
      <c r="AC197" s="30" t="s">
        <v>1855</v>
      </c>
      <c r="AE197" s="88">
        <v>12</v>
      </c>
      <c r="AG197" s="88">
        <v>50400</v>
      </c>
      <c r="AH197" s="45">
        <f t="shared" si="6"/>
        <v>604800</v>
      </c>
      <c r="AL197" s="35">
        <v>8</v>
      </c>
      <c r="AN197" s="33">
        <f t="shared" si="7"/>
        <v>48384</v>
      </c>
      <c r="AO197" s="36" t="s">
        <v>1856</v>
      </c>
      <c r="AQ197" s="96" t="s">
        <v>1857</v>
      </c>
      <c r="AR197" s="96" t="s">
        <v>1858</v>
      </c>
      <c r="AS197" s="96" t="s">
        <v>1859</v>
      </c>
    </row>
    <row r="198" spans="3:45" x14ac:dyDescent="0.25">
      <c r="C198" s="46" t="str">
        <f>VLOOKUP(O198,'mã đối tượng'!$C:$F,4,0)</f>
        <v>N</v>
      </c>
      <c r="D198" s="30" t="s">
        <v>950</v>
      </c>
      <c r="E198" s="30" t="s">
        <v>24</v>
      </c>
      <c r="F198" s="57">
        <v>45891</v>
      </c>
      <c r="G198" s="57">
        <v>45891</v>
      </c>
      <c r="H198" s="89">
        <v>9105837549</v>
      </c>
      <c r="I198" s="57">
        <v>45891</v>
      </c>
      <c r="J198" s="46" t="str">
        <f>VLOOKUP(M198,Sheet2!A:F,6,0)</f>
        <v>NKHT2508/04197</v>
      </c>
      <c r="K198" s="58"/>
      <c r="L198" s="42" t="s">
        <v>25</v>
      </c>
      <c r="M198" s="46" t="s">
        <v>2387</v>
      </c>
      <c r="N198" s="57">
        <v>45891</v>
      </c>
      <c r="O198" s="95" t="str">
        <f>VLOOKUP(H198,'Data (2)'!$O:$P,2,0)</f>
        <v>WIN-061</v>
      </c>
      <c r="S198" s="95" t="str">
        <f>VLOOKUP(H198,'Sheet1 (3)'!$N:$P,3,0)</f>
        <v>6407 WM+ QNM 101 Huỳnh Ngọc Huệ, Đại Lộc</v>
      </c>
      <c r="V198" s="40" t="s">
        <v>8559</v>
      </c>
      <c r="Y198" s="88" t="s">
        <v>1546</v>
      </c>
      <c r="AB198" s="30" t="s">
        <v>1854</v>
      </c>
      <c r="AC198" s="30" t="s">
        <v>1855</v>
      </c>
      <c r="AE198" s="88">
        <v>8</v>
      </c>
      <c r="AG198" s="88">
        <v>74250</v>
      </c>
      <c r="AH198" s="45">
        <f t="shared" si="6"/>
        <v>594000</v>
      </c>
      <c r="AL198" s="35">
        <v>8</v>
      </c>
      <c r="AN198" s="33">
        <f t="shared" si="7"/>
        <v>47520</v>
      </c>
      <c r="AO198" s="36" t="s">
        <v>1856</v>
      </c>
      <c r="AQ198" s="96" t="s">
        <v>1857</v>
      </c>
      <c r="AR198" s="96" t="s">
        <v>1858</v>
      </c>
      <c r="AS198" s="96" t="s">
        <v>1859</v>
      </c>
    </row>
    <row r="199" spans="3:45" x14ac:dyDescent="0.25">
      <c r="C199" s="46" t="str">
        <f>VLOOKUP(O199,'mã đối tượng'!$C:$F,4,0)</f>
        <v>B</v>
      </c>
      <c r="D199" s="30" t="s">
        <v>950</v>
      </c>
      <c r="E199" s="30" t="s">
        <v>24</v>
      </c>
      <c r="F199" s="57">
        <v>45891</v>
      </c>
      <c r="G199" s="57">
        <v>45891</v>
      </c>
      <c r="H199" s="89">
        <v>9105837574</v>
      </c>
      <c r="I199" s="57">
        <v>45891</v>
      </c>
      <c r="J199" s="46" t="str">
        <f>VLOOKUP(M199,Sheet2!A:F,6,0)</f>
        <v>NKHT2508/04198</v>
      </c>
      <c r="K199" s="58"/>
      <c r="L199" s="42" t="s">
        <v>25</v>
      </c>
      <c r="M199" s="46" t="s">
        <v>2063</v>
      </c>
      <c r="N199" s="57">
        <v>45891</v>
      </c>
      <c r="O199" s="95" t="str">
        <f>VLOOKUP(H199,'Data (2)'!$O:$P,2,0)</f>
        <v>WIN-002</v>
      </c>
      <c r="S199" s="95" t="str">
        <f>VLOOKUP(H199,'Sheet1 (3)'!$N:$P,3,0)</f>
        <v>2AQU WM+ HNI 92 Xóm Đông, Thôn Dược Hạ</v>
      </c>
      <c r="V199" s="40" t="s">
        <v>8560</v>
      </c>
      <c r="Y199" s="88" t="s">
        <v>1541</v>
      </c>
      <c r="AB199" s="30" t="s">
        <v>1854</v>
      </c>
      <c r="AC199" s="30" t="s">
        <v>1855</v>
      </c>
      <c r="AE199" s="88">
        <v>5</v>
      </c>
      <c r="AG199" s="88">
        <v>73431</v>
      </c>
      <c r="AH199" s="45">
        <f t="shared" si="6"/>
        <v>367155</v>
      </c>
      <c r="AL199" s="35">
        <v>8</v>
      </c>
      <c r="AN199" s="33">
        <f t="shared" si="7"/>
        <v>29372.400000000001</v>
      </c>
      <c r="AO199" s="36" t="s">
        <v>1856</v>
      </c>
      <c r="AQ199" s="96" t="s">
        <v>1857</v>
      </c>
      <c r="AR199" s="96" t="s">
        <v>1858</v>
      </c>
      <c r="AS199" s="96" t="s">
        <v>1859</v>
      </c>
    </row>
    <row r="200" spans="3:45" x14ac:dyDescent="0.25">
      <c r="C200" s="46" t="str">
        <f>VLOOKUP(O200,'mã đối tượng'!$C:$F,4,0)</f>
        <v>N</v>
      </c>
      <c r="D200" s="30" t="s">
        <v>950</v>
      </c>
      <c r="E200" s="30" t="s">
        <v>24</v>
      </c>
      <c r="F200" s="57">
        <v>45891</v>
      </c>
      <c r="G200" s="57">
        <v>45891</v>
      </c>
      <c r="H200" s="89">
        <v>9105837534</v>
      </c>
      <c r="I200" s="57">
        <v>45891</v>
      </c>
      <c r="J200" s="46" t="str">
        <f>VLOOKUP(M200,Sheet2!A:F,6,0)</f>
        <v>NKHT2508/04200</v>
      </c>
      <c r="K200" s="58"/>
      <c r="L200" s="42" t="s">
        <v>25</v>
      </c>
      <c r="M200" s="46" t="s">
        <v>2376</v>
      </c>
      <c r="N200" s="57">
        <v>45891</v>
      </c>
      <c r="O200" s="95" t="str">
        <f>VLOOKUP(H200,'Data (2)'!$O:$P,2,0)</f>
        <v>WIN-023</v>
      </c>
      <c r="S200" s="95" t="str">
        <f>VLOOKUP(H200,'Sheet1 (3)'!$N:$P,3,0)</f>
        <v>6383 WM+ DNI 9/8 Nguyễn Khuyến</v>
      </c>
      <c r="V200" s="40" t="s">
        <v>8561</v>
      </c>
      <c r="Y200" s="88" t="s">
        <v>1539</v>
      </c>
      <c r="AB200" s="30" t="s">
        <v>1854</v>
      </c>
      <c r="AC200" s="30" t="s">
        <v>1855</v>
      </c>
      <c r="AE200" s="88">
        <v>1</v>
      </c>
      <c r="AG200" s="88">
        <v>111058</v>
      </c>
      <c r="AH200" s="45">
        <f t="shared" si="6"/>
        <v>111058</v>
      </c>
      <c r="AL200" s="35">
        <v>8</v>
      </c>
      <c r="AN200" s="33">
        <f t="shared" si="7"/>
        <v>8884.64</v>
      </c>
      <c r="AO200" s="36" t="s">
        <v>1856</v>
      </c>
      <c r="AQ200" s="96" t="s">
        <v>1857</v>
      </c>
      <c r="AR200" s="96" t="s">
        <v>1858</v>
      </c>
      <c r="AS200" s="96" t="s">
        <v>1859</v>
      </c>
    </row>
    <row r="201" spans="3:45" x14ac:dyDescent="0.25">
      <c r="C201" s="46" t="str">
        <f>VLOOKUP(O201,'mã đối tượng'!$C:$F,4,0)</f>
        <v>N</v>
      </c>
      <c r="D201" s="30" t="s">
        <v>950</v>
      </c>
      <c r="E201" s="30" t="s">
        <v>24</v>
      </c>
      <c r="F201" s="57">
        <v>45891</v>
      </c>
      <c r="G201" s="57">
        <v>45891</v>
      </c>
      <c r="H201" s="89">
        <v>9105837534</v>
      </c>
      <c r="I201" s="57">
        <v>45891</v>
      </c>
      <c r="J201" s="46" t="str">
        <f>VLOOKUP(M201,Sheet2!A:F,6,0)</f>
        <v>NKHT2508/04200</v>
      </c>
      <c r="K201" s="58"/>
      <c r="L201" s="42" t="s">
        <v>25</v>
      </c>
      <c r="M201" s="46" t="s">
        <v>2376</v>
      </c>
      <c r="N201" s="57">
        <v>45891</v>
      </c>
      <c r="O201" s="95" t="str">
        <f>VLOOKUP(H201,'Data (2)'!$O:$P,2,0)</f>
        <v>WIN-023</v>
      </c>
      <c r="S201" s="95" t="str">
        <f>VLOOKUP(H201,'Sheet1 (3)'!$N:$P,3,0)</f>
        <v>6383 WM+ DNI 9/8 Nguyễn Khuyến</v>
      </c>
      <c r="V201" s="40" t="s">
        <v>8561</v>
      </c>
      <c r="Y201" s="88" t="s">
        <v>1541</v>
      </c>
      <c r="AB201" s="30" t="s">
        <v>1854</v>
      </c>
      <c r="AC201" s="30" t="s">
        <v>1855</v>
      </c>
      <c r="AE201" s="88">
        <v>1</v>
      </c>
      <c r="AG201" s="88">
        <v>73431</v>
      </c>
      <c r="AH201" s="45">
        <f t="shared" si="6"/>
        <v>73431</v>
      </c>
      <c r="AL201" s="35">
        <v>8</v>
      </c>
      <c r="AN201" s="33">
        <f t="shared" si="7"/>
        <v>5874.4800000000005</v>
      </c>
      <c r="AO201" s="36" t="s">
        <v>1856</v>
      </c>
      <c r="AQ201" s="96" t="s">
        <v>1857</v>
      </c>
      <c r="AR201" s="96" t="s">
        <v>1858</v>
      </c>
      <c r="AS201" s="96" t="s">
        <v>1859</v>
      </c>
    </row>
    <row r="202" spans="3:45" x14ac:dyDescent="0.25">
      <c r="C202" s="46" t="str">
        <f>VLOOKUP(O202,'mã đối tượng'!$C:$F,4,0)</f>
        <v>N</v>
      </c>
      <c r="D202" s="30" t="s">
        <v>950</v>
      </c>
      <c r="E202" s="30" t="s">
        <v>24</v>
      </c>
      <c r="F202" s="57">
        <v>45891</v>
      </c>
      <c r="G202" s="57">
        <v>45891</v>
      </c>
      <c r="H202" s="89">
        <v>9105837536</v>
      </c>
      <c r="I202" s="57">
        <v>45891</v>
      </c>
      <c r="J202" s="46" t="str">
        <f>VLOOKUP(M202,Sheet2!A:F,6,0)</f>
        <v>NKHT2508/04205</v>
      </c>
      <c r="K202" s="58"/>
      <c r="L202" s="42" t="s">
        <v>25</v>
      </c>
      <c r="M202" s="46" t="s">
        <v>2422</v>
      </c>
      <c r="N202" s="57">
        <v>45891</v>
      </c>
      <c r="O202" s="95" t="str">
        <f>VLOOKUP(H202,'Data (2)'!$O:$P,2,0)</f>
        <v>WIN</v>
      </c>
      <c r="S202" s="95" t="str">
        <f>VLOOKUP(H202,'Sheet1 (3)'!$N:$P,3,0)</f>
        <v>2AVM WM+ HCM 01.03, CC The Pegasuite 2</v>
      </c>
      <c r="V202" s="40" t="s">
        <v>8562</v>
      </c>
      <c r="Y202" s="88" t="s">
        <v>1538</v>
      </c>
      <c r="AB202" s="30" t="s">
        <v>1854</v>
      </c>
      <c r="AC202" s="30" t="s">
        <v>1855</v>
      </c>
      <c r="AE202" s="88">
        <v>1</v>
      </c>
      <c r="AG202" s="88">
        <v>50182</v>
      </c>
      <c r="AH202" s="45">
        <f t="shared" si="6"/>
        <v>50182</v>
      </c>
      <c r="AL202" s="35">
        <v>8</v>
      </c>
      <c r="AN202" s="33">
        <f t="shared" si="7"/>
        <v>4014.56</v>
      </c>
      <c r="AO202" s="36" t="s">
        <v>1856</v>
      </c>
      <c r="AQ202" s="96" t="s">
        <v>1857</v>
      </c>
      <c r="AR202" s="96" t="s">
        <v>1858</v>
      </c>
      <c r="AS202" s="96" t="s">
        <v>1859</v>
      </c>
    </row>
    <row r="203" spans="3:45" x14ac:dyDescent="0.25">
      <c r="C203" s="46" t="str">
        <f>VLOOKUP(O203,'mã đối tượng'!$C:$F,4,0)</f>
        <v>N</v>
      </c>
      <c r="D203" s="30" t="s">
        <v>950</v>
      </c>
      <c r="E203" s="30" t="s">
        <v>24</v>
      </c>
      <c r="F203" s="57">
        <v>45891</v>
      </c>
      <c r="G203" s="57">
        <v>45891</v>
      </c>
      <c r="H203" s="89">
        <v>9105837536</v>
      </c>
      <c r="I203" s="57">
        <v>45891</v>
      </c>
      <c r="J203" s="46" t="str">
        <f>VLOOKUP(M203,Sheet2!A:F,6,0)</f>
        <v>NKHT2508/04205</v>
      </c>
      <c r="K203" s="58"/>
      <c r="L203" s="42" t="s">
        <v>25</v>
      </c>
      <c r="M203" s="46" t="s">
        <v>2422</v>
      </c>
      <c r="N203" s="57">
        <v>45891</v>
      </c>
      <c r="O203" s="95" t="str">
        <f>VLOOKUP(H203,'Data (2)'!$O:$P,2,0)</f>
        <v>WIN</v>
      </c>
      <c r="S203" s="95" t="str">
        <f>VLOOKUP(H203,'Sheet1 (3)'!$N:$P,3,0)</f>
        <v>2AVM WM+ HCM 01.03, CC The Pegasuite 2</v>
      </c>
      <c r="V203" s="40" t="s">
        <v>8562</v>
      </c>
      <c r="Y203" s="88" t="s">
        <v>1533</v>
      </c>
      <c r="AB203" s="30" t="s">
        <v>1854</v>
      </c>
      <c r="AC203" s="30" t="s">
        <v>1855</v>
      </c>
      <c r="AE203" s="88">
        <v>1</v>
      </c>
      <c r="AG203" s="88">
        <v>111606</v>
      </c>
      <c r="AH203" s="45">
        <f t="shared" si="6"/>
        <v>111606</v>
      </c>
      <c r="AL203" s="35">
        <v>8</v>
      </c>
      <c r="AN203" s="33">
        <f t="shared" si="7"/>
        <v>8928.48</v>
      </c>
      <c r="AO203" s="36" t="s">
        <v>1856</v>
      </c>
      <c r="AQ203" s="96" t="s">
        <v>1857</v>
      </c>
      <c r="AR203" s="96" t="s">
        <v>1858</v>
      </c>
      <c r="AS203" s="96" t="s">
        <v>1859</v>
      </c>
    </row>
    <row r="204" spans="3:45" x14ac:dyDescent="0.25">
      <c r="C204" s="46" t="str">
        <f>VLOOKUP(O204,'mã đối tượng'!$C:$F,4,0)</f>
        <v>N</v>
      </c>
      <c r="D204" s="30" t="s">
        <v>950</v>
      </c>
      <c r="E204" s="30" t="s">
        <v>24</v>
      </c>
      <c r="F204" s="57">
        <v>45891</v>
      </c>
      <c r="G204" s="57">
        <v>45891</v>
      </c>
      <c r="H204" s="89">
        <v>9105837536</v>
      </c>
      <c r="I204" s="57">
        <v>45891</v>
      </c>
      <c r="J204" s="46" t="str">
        <f>VLOOKUP(M204,Sheet2!A:F,6,0)</f>
        <v>NKHT2508/04205</v>
      </c>
      <c r="K204" s="58"/>
      <c r="L204" s="42" t="s">
        <v>25</v>
      </c>
      <c r="M204" s="46" t="s">
        <v>2422</v>
      </c>
      <c r="N204" s="57">
        <v>45891</v>
      </c>
      <c r="O204" s="95" t="str">
        <f>VLOOKUP(H204,'Data (2)'!$O:$P,2,0)</f>
        <v>WIN</v>
      </c>
      <c r="S204" s="95" t="str">
        <f>VLOOKUP(H204,'Sheet1 (3)'!$N:$P,3,0)</f>
        <v>2AVM WM+ HCM 01.03, CC The Pegasuite 2</v>
      </c>
      <c r="V204" s="40" t="s">
        <v>8562</v>
      </c>
      <c r="Y204" s="88" t="s">
        <v>1546</v>
      </c>
      <c r="AB204" s="30" t="s">
        <v>1854</v>
      </c>
      <c r="AC204" s="30" t="s">
        <v>1855</v>
      </c>
      <c r="AE204" s="88">
        <v>1</v>
      </c>
      <c r="AG204" s="88">
        <v>74250</v>
      </c>
      <c r="AH204" s="45">
        <f t="shared" si="6"/>
        <v>74250</v>
      </c>
      <c r="AL204" s="35">
        <v>8</v>
      </c>
      <c r="AN204" s="33">
        <f t="shared" si="7"/>
        <v>5940</v>
      </c>
      <c r="AO204" s="36" t="s">
        <v>1856</v>
      </c>
      <c r="AQ204" s="96" t="s">
        <v>1857</v>
      </c>
      <c r="AR204" s="96" t="s">
        <v>1858</v>
      </c>
      <c r="AS204" s="96" t="s">
        <v>1859</v>
      </c>
    </row>
    <row r="205" spans="3:45" x14ac:dyDescent="0.25">
      <c r="C205" s="46" t="str">
        <f>VLOOKUP(O205,'mã đối tượng'!$C:$F,4,0)</f>
        <v>N</v>
      </c>
      <c r="D205" s="30" t="s">
        <v>950</v>
      </c>
      <c r="E205" s="30" t="s">
        <v>24</v>
      </c>
      <c r="F205" s="57">
        <v>45891</v>
      </c>
      <c r="G205" s="57">
        <v>45891</v>
      </c>
      <c r="H205" s="89">
        <v>9105837536</v>
      </c>
      <c r="I205" s="57">
        <v>45891</v>
      </c>
      <c r="J205" s="46" t="str">
        <f>VLOOKUP(M205,Sheet2!A:F,6,0)</f>
        <v>NKHT2508/04205</v>
      </c>
      <c r="K205" s="58"/>
      <c r="L205" s="42" t="s">
        <v>25</v>
      </c>
      <c r="M205" s="46" t="s">
        <v>2422</v>
      </c>
      <c r="N205" s="57">
        <v>45891</v>
      </c>
      <c r="O205" s="95" t="str">
        <f>VLOOKUP(H205,'Data (2)'!$O:$P,2,0)</f>
        <v>WIN</v>
      </c>
      <c r="S205" s="95" t="str">
        <f>VLOOKUP(H205,'Sheet1 (3)'!$N:$P,3,0)</f>
        <v>2AVM WM+ HCM 01.03, CC The Pegasuite 2</v>
      </c>
      <c r="V205" s="40" t="s">
        <v>8562</v>
      </c>
      <c r="Y205" s="88" t="s">
        <v>1539</v>
      </c>
      <c r="AB205" s="30" t="s">
        <v>1854</v>
      </c>
      <c r="AC205" s="30" t="s">
        <v>1855</v>
      </c>
      <c r="AE205" s="88">
        <v>1</v>
      </c>
      <c r="AG205" s="88">
        <v>111058</v>
      </c>
      <c r="AH205" s="45">
        <f t="shared" si="6"/>
        <v>111058</v>
      </c>
      <c r="AL205" s="35">
        <v>8</v>
      </c>
      <c r="AN205" s="33">
        <f t="shared" si="7"/>
        <v>8884.64</v>
      </c>
      <c r="AO205" s="36" t="s">
        <v>1856</v>
      </c>
      <c r="AQ205" s="96" t="s">
        <v>1857</v>
      </c>
      <c r="AR205" s="96" t="s">
        <v>1858</v>
      </c>
      <c r="AS205" s="96" t="s">
        <v>1859</v>
      </c>
    </row>
    <row r="206" spans="3:45" x14ac:dyDescent="0.25">
      <c r="C206" s="46" t="str">
        <f>VLOOKUP(O206,'mã đối tượng'!$C:$F,4,0)</f>
        <v>N</v>
      </c>
      <c r="D206" s="30" t="s">
        <v>950</v>
      </c>
      <c r="E206" s="30" t="s">
        <v>24</v>
      </c>
      <c r="F206" s="57">
        <v>45891</v>
      </c>
      <c r="G206" s="57">
        <v>45891</v>
      </c>
      <c r="H206" s="89">
        <v>9105837536</v>
      </c>
      <c r="I206" s="57">
        <v>45891</v>
      </c>
      <c r="J206" s="46" t="str">
        <f>VLOOKUP(M206,Sheet2!A:F,6,0)</f>
        <v>NKHT2508/04205</v>
      </c>
      <c r="K206" s="58"/>
      <c r="L206" s="42" t="s">
        <v>25</v>
      </c>
      <c r="M206" s="46" t="s">
        <v>2422</v>
      </c>
      <c r="N206" s="57">
        <v>45891</v>
      </c>
      <c r="O206" s="95" t="str">
        <f>VLOOKUP(H206,'Data (2)'!$O:$P,2,0)</f>
        <v>WIN</v>
      </c>
      <c r="S206" s="95" t="str">
        <f>VLOOKUP(H206,'Sheet1 (3)'!$N:$P,3,0)</f>
        <v>2AVM WM+ HCM 01.03, CC The Pegasuite 2</v>
      </c>
      <c r="V206" s="40" t="s">
        <v>8562</v>
      </c>
      <c r="Y206" s="88" t="s">
        <v>1537</v>
      </c>
      <c r="AB206" s="30" t="s">
        <v>1854</v>
      </c>
      <c r="AC206" s="30" t="s">
        <v>1855</v>
      </c>
      <c r="AE206" s="88">
        <v>2</v>
      </c>
      <c r="AG206" s="88">
        <v>46000</v>
      </c>
      <c r="AH206" s="45">
        <f t="shared" si="6"/>
        <v>92000</v>
      </c>
      <c r="AL206" s="35">
        <v>8</v>
      </c>
      <c r="AN206" s="33">
        <f t="shared" si="7"/>
        <v>7360</v>
      </c>
      <c r="AO206" s="36" t="s">
        <v>1856</v>
      </c>
      <c r="AQ206" s="96" t="s">
        <v>1857</v>
      </c>
      <c r="AR206" s="96" t="s">
        <v>1858</v>
      </c>
      <c r="AS206" s="96" t="s">
        <v>1859</v>
      </c>
    </row>
    <row r="207" spans="3:45" x14ac:dyDescent="0.25">
      <c r="C207" s="46" t="str">
        <f>VLOOKUP(O207,'mã đối tượng'!$C:$F,4,0)</f>
        <v>N</v>
      </c>
      <c r="D207" s="30" t="s">
        <v>950</v>
      </c>
      <c r="E207" s="30" t="s">
        <v>24</v>
      </c>
      <c r="F207" s="57">
        <v>45891</v>
      </c>
      <c r="G207" s="57">
        <v>45891</v>
      </c>
      <c r="H207" s="89">
        <v>9105837618</v>
      </c>
      <c r="I207" s="57">
        <v>45891</v>
      </c>
      <c r="J207" s="46" t="str">
        <f>VLOOKUP(M207,Sheet2!A:F,6,0)</f>
        <v>NKHT2508/04206</v>
      </c>
      <c r="K207" s="58"/>
      <c r="L207" s="42" t="s">
        <v>25</v>
      </c>
      <c r="M207" s="46" t="s">
        <v>2057</v>
      </c>
      <c r="N207" s="57">
        <v>45891</v>
      </c>
      <c r="O207" s="95" t="str">
        <f>VLOOKUP(H207,'Data (2)'!$O:$P,2,0)</f>
        <v>WIN-027</v>
      </c>
      <c r="S207" s="95" t="str">
        <f>VLOOKUP(H207,'Sheet1 (3)'!$N:$P,3,0)</f>
        <v>5201 WM+ NTN 95 Trường Chinh</v>
      </c>
      <c r="V207" s="40" t="s">
        <v>8563</v>
      </c>
      <c r="Y207" s="88" t="s">
        <v>1549</v>
      </c>
      <c r="AB207" s="30" t="s">
        <v>1854</v>
      </c>
      <c r="AC207" s="30" t="s">
        <v>1855</v>
      </c>
      <c r="AE207" s="88">
        <v>2</v>
      </c>
      <c r="AG207" s="88">
        <v>50400</v>
      </c>
      <c r="AH207" s="45">
        <f t="shared" si="6"/>
        <v>100800</v>
      </c>
      <c r="AL207" s="35">
        <v>8</v>
      </c>
      <c r="AN207" s="33">
        <f t="shared" si="7"/>
        <v>8064</v>
      </c>
      <c r="AO207" s="36" t="s">
        <v>1856</v>
      </c>
      <c r="AQ207" s="96" t="s">
        <v>1857</v>
      </c>
      <c r="AR207" s="96" t="s">
        <v>1858</v>
      </c>
      <c r="AS207" s="96" t="s">
        <v>1859</v>
      </c>
    </row>
    <row r="208" spans="3:45" x14ac:dyDescent="0.25">
      <c r="C208" s="46" t="str">
        <f>VLOOKUP(O208,'mã đối tượng'!$C:$F,4,0)</f>
        <v>B</v>
      </c>
      <c r="D208" s="30" t="s">
        <v>950</v>
      </c>
      <c r="E208" s="30" t="s">
        <v>24</v>
      </c>
      <c r="F208" s="57">
        <v>45891</v>
      </c>
      <c r="G208" s="57">
        <v>45891</v>
      </c>
      <c r="H208" s="89">
        <v>9105837592</v>
      </c>
      <c r="I208" s="57">
        <v>45891</v>
      </c>
      <c r="J208" s="46" t="str">
        <f>VLOOKUP(M208,Sheet2!A:F,6,0)</f>
        <v>NKHT2508/04207</v>
      </c>
      <c r="K208" s="58"/>
      <c r="L208" s="42" t="s">
        <v>25</v>
      </c>
      <c r="M208" s="46" t="s">
        <v>2125</v>
      </c>
      <c r="N208" s="57">
        <v>45891</v>
      </c>
      <c r="O208" s="95" t="str">
        <f>VLOOKUP(H208,'Data (2)'!$O:$P,2,0)</f>
        <v>WIN-002</v>
      </c>
      <c r="S208" s="95" t="str">
        <f>VLOOKUP(H208,'Sheet1 (3)'!$N:$P,3,0)</f>
        <v>6289 WM+ HNI Thăng Long Tower</v>
      </c>
      <c r="V208" s="40" t="s">
        <v>8564</v>
      </c>
      <c r="Y208" s="88" t="s">
        <v>1537</v>
      </c>
      <c r="AB208" s="30" t="s">
        <v>1854</v>
      </c>
      <c r="AC208" s="30" t="s">
        <v>1855</v>
      </c>
      <c r="AE208" s="88">
        <v>1</v>
      </c>
      <c r="AG208" s="88">
        <v>46000</v>
      </c>
      <c r="AH208" s="45">
        <f t="shared" si="6"/>
        <v>46000</v>
      </c>
      <c r="AL208" s="35">
        <v>8</v>
      </c>
      <c r="AN208" s="33">
        <f t="shared" si="7"/>
        <v>3680</v>
      </c>
      <c r="AO208" s="36" t="s">
        <v>1856</v>
      </c>
      <c r="AQ208" s="96" t="s">
        <v>1857</v>
      </c>
      <c r="AR208" s="96" t="s">
        <v>1858</v>
      </c>
      <c r="AS208" s="96" t="s">
        <v>1859</v>
      </c>
    </row>
    <row r="209" spans="3:45" x14ac:dyDescent="0.25">
      <c r="C209" s="46" t="str">
        <f>VLOOKUP(O209,'mã đối tượng'!$C:$F,4,0)</f>
        <v>B</v>
      </c>
      <c r="D209" s="30" t="s">
        <v>950</v>
      </c>
      <c r="E209" s="30" t="s">
        <v>24</v>
      </c>
      <c r="F209" s="57">
        <v>45891</v>
      </c>
      <c r="G209" s="57">
        <v>45891</v>
      </c>
      <c r="H209" s="89">
        <v>9105837622</v>
      </c>
      <c r="I209" s="57">
        <v>45891</v>
      </c>
      <c r="J209" s="46" t="str">
        <f>VLOOKUP(M209,Sheet2!A:F,6,0)</f>
        <v>NKHT2508/04208</v>
      </c>
      <c r="K209" s="58"/>
      <c r="L209" s="42" t="s">
        <v>25</v>
      </c>
      <c r="M209" s="46" t="s">
        <v>2199</v>
      </c>
      <c r="N209" s="57">
        <v>45891</v>
      </c>
      <c r="O209" s="95" t="str">
        <f>VLOOKUP(H209,'Data (2)'!$O:$P,2,0)</f>
        <v>WIN-002</v>
      </c>
      <c r="S209" s="95" t="str">
        <f>VLOOKUP(H209,'Sheet1 (3)'!$N:$P,3,0)</f>
        <v>2303 WM+ HNI 62/63 Lô 7 Đền Lừ II</v>
      </c>
      <c r="V209" s="40" t="s">
        <v>8565</v>
      </c>
      <c r="Y209" s="88" t="s">
        <v>1538</v>
      </c>
      <c r="AB209" s="30" t="s">
        <v>1854</v>
      </c>
      <c r="AC209" s="30" t="s">
        <v>1855</v>
      </c>
      <c r="AE209" s="88">
        <v>1</v>
      </c>
      <c r="AG209" s="88">
        <v>50182</v>
      </c>
      <c r="AH209" s="45">
        <f t="shared" si="6"/>
        <v>50182</v>
      </c>
      <c r="AL209" s="35">
        <v>8</v>
      </c>
      <c r="AN209" s="33">
        <f t="shared" si="7"/>
        <v>4014.56</v>
      </c>
      <c r="AO209" s="36" t="s">
        <v>1856</v>
      </c>
      <c r="AQ209" s="96" t="s">
        <v>1857</v>
      </c>
      <c r="AR209" s="96" t="s">
        <v>1858</v>
      </c>
      <c r="AS209" s="96" t="s">
        <v>1859</v>
      </c>
    </row>
    <row r="210" spans="3:45" x14ac:dyDescent="0.25">
      <c r="C210" s="46" t="str">
        <f>VLOOKUP(O210,'mã đối tượng'!$C:$F,4,0)</f>
        <v>B</v>
      </c>
      <c r="D210" s="30" t="s">
        <v>950</v>
      </c>
      <c r="E210" s="30" t="s">
        <v>24</v>
      </c>
      <c r="F210" s="57">
        <v>45891</v>
      </c>
      <c r="G210" s="57">
        <v>45891</v>
      </c>
      <c r="H210" s="89">
        <v>9105837611</v>
      </c>
      <c r="I210" s="57">
        <v>45891</v>
      </c>
      <c r="J210" s="46" t="str">
        <f>VLOOKUP(M210,Sheet2!A:F,6,0)</f>
        <v>NKHT2508/04209</v>
      </c>
      <c r="K210" s="58"/>
      <c r="L210" s="42" t="s">
        <v>25</v>
      </c>
      <c r="M210" s="46" t="s">
        <v>2085</v>
      </c>
      <c r="N210" s="57">
        <v>45891</v>
      </c>
      <c r="O210" s="95" t="str">
        <f>VLOOKUP(H210,'Data (2)'!$O:$P,2,0)</f>
        <v>WIN-006</v>
      </c>
      <c r="S210" s="95" t="str">
        <f>VLOOKUP(H210,'Sheet1 (3)'!$N:$P,3,0)</f>
        <v>4038 WM+ HDG TT2AB.11 KĐT Tuệ Tĩnh</v>
      </c>
      <c r="V210" s="40" t="s">
        <v>8566</v>
      </c>
      <c r="Y210" s="88" t="s">
        <v>1539</v>
      </c>
      <c r="AB210" s="30" t="s">
        <v>1854</v>
      </c>
      <c r="AC210" s="30" t="s">
        <v>1855</v>
      </c>
      <c r="AE210" s="88">
        <v>3</v>
      </c>
      <c r="AG210" s="88">
        <v>111058</v>
      </c>
      <c r="AH210" s="45">
        <f t="shared" si="6"/>
        <v>333174</v>
      </c>
      <c r="AL210" s="35">
        <v>8</v>
      </c>
      <c r="AN210" s="33">
        <f t="shared" si="7"/>
        <v>26653.920000000002</v>
      </c>
      <c r="AO210" s="36" t="s">
        <v>1856</v>
      </c>
      <c r="AQ210" s="96" t="s">
        <v>1857</v>
      </c>
      <c r="AR210" s="96" t="s">
        <v>1858</v>
      </c>
      <c r="AS210" s="96" t="s">
        <v>1859</v>
      </c>
    </row>
    <row r="211" spans="3:45" x14ac:dyDescent="0.25">
      <c r="C211" s="46" t="str">
        <f>VLOOKUP(O211,'mã đối tượng'!$C:$F,4,0)</f>
        <v>B</v>
      </c>
      <c r="D211" s="30" t="s">
        <v>950</v>
      </c>
      <c r="E211" s="30" t="s">
        <v>24</v>
      </c>
      <c r="F211" s="57">
        <v>45891</v>
      </c>
      <c r="G211" s="57">
        <v>45891</v>
      </c>
      <c r="H211" s="89">
        <v>9105837612</v>
      </c>
      <c r="I211" s="57">
        <v>45891</v>
      </c>
      <c r="J211" s="46" t="str">
        <f>VLOOKUP(M211,Sheet2!A:F,6,0)</f>
        <v>NKHT2508/04210</v>
      </c>
      <c r="K211" s="58"/>
      <c r="L211" s="42" t="s">
        <v>25</v>
      </c>
      <c r="M211" s="46" t="s">
        <v>1863</v>
      </c>
      <c r="N211" s="57">
        <v>45891</v>
      </c>
      <c r="O211" s="95" t="str">
        <f>VLOOKUP(H211,'Data (2)'!$O:$P,2,0)</f>
        <v>WIN-020</v>
      </c>
      <c r="S211" s="95" t="str">
        <f>VLOOKUP(H211,'Sheet1 (3)'!$N:$P,3,0)</f>
        <v>6884 WM+ THA Chợ Vực, Hoằng Ngọc, Hoằng</v>
      </c>
      <c r="V211" s="40" t="s">
        <v>8567</v>
      </c>
      <c r="Y211" s="88" t="s">
        <v>1539</v>
      </c>
      <c r="AB211" s="30" t="s">
        <v>1854</v>
      </c>
      <c r="AC211" s="30" t="s">
        <v>1855</v>
      </c>
      <c r="AE211" s="88">
        <v>2</v>
      </c>
      <c r="AG211" s="88">
        <v>111058</v>
      </c>
      <c r="AH211" s="45">
        <f t="shared" si="6"/>
        <v>222116</v>
      </c>
      <c r="AL211" s="35">
        <v>8</v>
      </c>
      <c r="AN211" s="33">
        <f t="shared" si="7"/>
        <v>17769.28</v>
      </c>
      <c r="AO211" s="36" t="s">
        <v>1856</v>
      </c>
      <c r="AQ211" s="96" t="s">
        <v>1857</v>
      </c>
      <c r="AR211" s="96" t="s">
        <v>1858</v>
      </c>
      <c r="AS211" s="96" t="s">
        <v>1859</v>
      </c>
    </row>
    <row r="212" spans="3:45" x14ac:dyDescent="0.25">
      <c r="C212" s="46" t="str">
        <f>VLOOKUP(O212,'mã đối tượng'!$C:$F,4,0)</f>
        <v>B</v>
      </c>
      <c r="D212" s="30" t="s">
        <v>950</v>
      </c>
      <c r="E212" s="30" t="s">
        <v>24</v>
      </c>
      <c r="F212" s="57">
        <v>45891</v>
      </c>
      <c r="G212" s="57">
        <v>45891</v>
      </c>
      <c r="H212" s="89">
        <v>9105837626</v>
      </c>
      <c r="I212" s="57">
        <v>45891</v>
      </c>
      <c r="J212" s="46" t="str">
        <f>VLOOKUP(M212,Sheet2!A:F,6,0)</f>
        <v>NKHT2508/04211</v>
      </c>
      <c r="K212" s="58"/>
      <c r="L212" s="42" t="s">
        <v>25</v>
      </c>
      <c r="M212" s="46" t="s">
        <v>2206</v>
      </c>
      <c r="N212" s="57">
        <v>45891</v>
      </c>
      <c r="O212" s="95" t="str">
        <f>VLOOKUP(H212,'Data (2)'!$O:$P,2,0)</f>
        <v>WIN-002</v>
      </c>
      <c r="S212" s="95" t="str">
        <f>VLOOKUP(H212,'Sheet1 (3)'!$N:$P,3,0)</f>
        <v>5177 WM+ HNI Thôn Cổ Dương-Tiên Dương</v>
      </c>
      <c r="V212" s="40" t="s">
        <v>8568</v>
      </c>
      <c r="Y212" s="88" t="s">
        <v>1539</v>
      </c>
      <c r="AB212" s="30" t="s">
        <v>1854</v>
      </c>
      <c r="AC212" s="30" t="s">
        <v>1855</v>
      </c>
      <c r="AE212" s="88">
        <v>3</v>
      </c>
      <c r="AG212" s="88">
        <v>111058</v>
      </c>
      <c r="AH212" s="45">
        <f t="shared" si="6"/>
        <v>333174</v>
      </c>
      <c r="AL212" s="35">
        <v>8</v>
      </c>
      <c r="AN212" s="33">
        <f t="shared" si="7"/>
        <v>26653.920000000002</v>
      </c>
      <c r="AO212" s="36" t="s">
        <v>1856</v>
      </c>
      <c r="AQ212" s="96" t="s">
        <v>1857</v>
      </c>
      <c r="AR212" s="96" t="s">
        <v>1858</v>
      </c>
      <c r="AS212" s="96" t="s">
        <v>1859</v>
      </c>
    </row>
    <row r="213" spans="3:45" x14ac:dyDescent="0.25">
      <c r="C213" s="46" t="str">
        <f>VLOOKUP(O213,'mã đối tượng'!$C:$F,4,0)</f>
        <v>B</v>
      </c>
      <c r="D213" s="30" t="s">
        <v>950</v>
      </c>
      <c r="E213" s="30" t="s">
        <v>24</v>
      </c>
      <c r="F213" s="57">
        <v>45891</v>
      </c>
      <c r="G213" s="57">
        <v>45891</v>
      </c>
      <c r="H213" s="89">
        <v>9105837656</v>
      </c>
      <c r="I213" s="57">
        <v>45891</v>
      </c>
      <c r="J213" s="46" t="str">
        <f>VLOOKUP(M213,Sheet2!A:F,6,0)</f>
        <v>NKHT2508/04212</v>
      </c>
      <c r="K213" s="58"/>
      <c r="L213" s="42" t="s">
        <v>25</v>
      </c>
      <c r="M213" s="46" t="s">
        <v>2354</v>
      </c>
      <c r="N213" s="57">
        <v>45891</v>
      </c>
      <c r="O213" s="95" t="str">
        <f>VLOOKUP(H213,'Data (2)'!$O:$P,2,0)</f>
        <v>WIN-002</v>
      </c>
      <c r="S213" s="95" t="str">
        <f>VLOOKUP(H213,'Sheet1 (3)'!$N:$P,3,0)</f>
        <v>5177 WM+ HNI Thôn Cổ Dương-Tiên Dương</v>
      </c>
      <c r="V213" s="40" t="s">
        <v>8568</v>
      </c>
      <c r="Y213" s="88" t="s">
        <v>1539</v>
      </c>
      <c r="AB213" s="30" t="s">
        <v>1854</v>
      </c>
      <c r="AC213" s="30" t="s">
        <v>1855</v>
      </c>
      <c r="AE213" s="88">
        <v>1</v>
      </c>
      <c r="AG213" s="88">
        <v>111058</v>
      </c>
      <c r="AH213" s="45">
        <f t="shared" si="6"/>
        <v>111058</v>
      </c>
      <c r="AL213" s="35">
        <v>8</v>
      </c>
      <c r="AN213" s="33">
        <f t="shared" si="7"/>
        <v>8884.64</v>
      </c>
      <c r="AO213" s="36" t="s">
        <v>1856</v>
      </c>
      <c r="AQ213" s="96" t="s">
        <v>1857</v>
      </c>
      <c r="AR213" s="96" t="s">
        <v>1858</v>
      </c>
      <c r="AS213" s="96" t="s">
        <v>1859</v>
      </c>
    </row>
    <row r="214" spans="3:45" x14ac:dyDescent="0.25">
      <c r="C214" s="46" t="str">
        <f>VLOOKUP(O214,'mã đối tượng'!$C:$F,4,0)</f>
        <v>N</v>
      </c>
      <c r="D214" s="30" t="s">
        <v>950</v>
      </c>
      <c r="E214" s="30" t="s">
        <v>24</v>
      </c>
      <c r="F214" s="57">
        <v>45891</v>
      </c>
      <c r="G214" s="57">
        <v>45891</v>
      </c>
      <c r="H214" s="89">
        <v>9105837700</v>
      </c>
      <c r="I214" s="57">
        <v>45891</v>
      </c>
      <c r="J214" s="46" t="str">
        <f>VLOOKUP(M214,Sheet2!A:F,6,0)</f>
        <v>NKHT2508/04215</v>
      </c>
      <c r="K214" s="58"/>
      <c r="L214" s="42" t="s">
        <v>25</v>
      </c>
      <c r="M214" s="46" t="s">
        <v>1882</v>
      </c>
      <c r="N214" s="57">
        <v>45891</v>
      </c>
      <c r="O214" s="95" t="str">
        <f>VLOOKUP(H214,'Data (2)'!$O:$P,2,0)</f>
        <v>WIN</v>
      </c>
      <c r="S214" s="95" t="str">
        <f>VLOOKUP(H214,'Sheet1 (3)'!$N:$P,3,0)</f>
        <v>6067 WM+ HCM 181-183 Lê Cơ</v>
      </c>
      <c r="V214" s="40" t="s">
        <v>8569</v>
      </c>
      <c r="Y214" s="88" t="s">
        <v>1536</v>
      </c>
      <c r="AB214" s="30" t="s">
        <v>1854</v>
      </c>
      <c r="AC214" s="30" t="s">
        <v>1855</v>
      </c>
      <c r="AE214" s="88">
        <v>1</v>
      </c>
      <c r="AG214" s="88">
        <v>70950</v>
      </c>
      <c r="AH214" s="45">
        <f t="shared" si="6"/>
        <v>70950</v>
      </c>
      <c r="AL214" s="35">
        <v>8</v>
      </c>
      <c r="AN214" s="33">
        <f t="shared" si="7"/>
        <v>5676</v>
      </c>
      <c r="AO214" s="36" t="s">
        <v>1856</v>
      </c>
      <c r="AQ214" s="96" t="s">
        <v>1857</v>
      </c>
      <c r="AR214" s="96" t="s">
        <v>1858</v>
      </c>
      <c r="AS214" s="96" t="s">
        <v>1859</v>
      </c>
    </row>
    <row r="215" spans="3:45" x14ac:dyDescent="0.25">
      <c r="C215" s="46" t="str">
        <f>VLOOKUP(O215,'mã đối tượng'!$C:$F,4,0)</f>
        <v>N</v>
      </c>
      <c r="D215" s="30" t="s">
        <v>950</v>
      </c>
      <c r="E215" s="30" t="s">
        <v>24</v>
      </c>
      <c r="F215" s="57">
        <v>45891</v>
      </c>
      <c r="G215" s="57">
        <v>45891</v>
      </c>
      <c r="H215" s="89">
        <v>9105837700</v>
      </c>
      <c r="I215" s="57">
        <v>45891</v>
      </c>
      <c r="J215" s="46" t="str">
        <f>VLOOKUP(M215,Sheet2!A:F,6,0)</f>
        <v>NKHT2508/04215</v>
      </c>
      <c r="K215" s="58"/>
      <c r="L215" s="42" t="s">
        <v>25</v>
      </c>
      <c r="M215" s="46" t="s">
        <v>1882</v>
      </c>
      <c r="N215" s="57">
        <v>45891</v>
      </c>
      <c r="O215" s="95" t="str">
        <f>VLOOKUP(H215,'Data (2)'!$O:$P,2,0)</f>
        <v>WIN</v>
      </c>
      <c r="S215" s="95" t="str">
        <f>VLOOKUP(H215,'Sheet1 (3)'!$N:$P,3,0)</f>
        <v>6067 WM+ HCM 181-183 Lê Cơ</v>
      </c>
      <c r="V215" s="40" t="s">
        <v>8569</v>
      </c>
      <c r="Y215" s="88" t="s">
        <v>1539</v>
      </c>
      <c r="AB215" s="30" t="s">
        <v>1854</v>
      </c>
      <c r="AC215" s="30" t="s">
        <v>1855</v>
      </c>
      <c r="AE215" s="88">
        <v>2</v>
      </c>
      <c r="AG215" s="88">
        <v>111058</v>
      </c>
      <c r="AH215" s="45">
        <f t="shared" si="6"/>
        <v>222116</v>
      </c>
      <c r="AL215" s="35">
        <v>8</v>
      </c>
      <c r="AN215" s="33">
        <f t="shared" si="7"/>
        <v>17769.28</v>
      </c>
      <c r="AO215" s="36" t="s">
        <v>1856</v>
      </c>
      <c r="AQ215" s="96" t="s">
        <v>1857</v>
      </c>
      <c r="AR215" s="96" t="s">
        <v>1858</v>
      </c>
      <c r="AS215" s="96" t="s">
        <v>1859</v>
      </c>
    </row>
    <row r="216" spans="3:45" x14ac:dyDescent="0.25">
      <c r="C216" s="46" t="str">
        <f>VLOOKUP(O216,'mã đối tượng'!$C:$F,4,0)</f>
        <v>N</v>
      </c>
      <c r="D216" s="30" t="s">
        <v>950</v>
      </c>
      <c r="E216" s="30" t="s">
        <v>24</v>
      </c>
      <c r="F216" s="57">
        <v>45891</v>
      </c>
      <c r="G216" s="57">
        <v>45891</v>
      </c>
      <c r="H216" s="89">
        <v>9105837700</v>
      </c>
      <c r="I216" s="57">
        <v>45891</v>
      </c>
      <c r="J216" s="46" t="str">
        <f>VLOOKUP(M216,Sheet2!A:F,6,0)</f>
        <v>NKHT2508/04215</v>
      </c>
      <c r="K216" s="58"/>
      <c r="L216" s="42" t="s">
        <v>25</v>
      </c>
      <c r="M216" s="46" t="s">
        <v>1882</v>
      </c>
      <c r="N216" s="57">
        <v>45891</v>
      </c>
      <c r="O216" s="95" t="str">
        <f>VLOOKUP(H216,'Data (2)'!$O:$P,2,0)</f>
        <v>WIN</v>
      </c>
      <c r="S216" s="95" t="str">
        <f>VLOOKUP(H216,'Sheet1 (3)'!$N:$P,3,0)</f>
        <v>6067 WM+ HCM 181-183 Lê Cơ</v>
      </c>
      <c r="V216" s="40" t="s">
        <v>8569</v>
      </c>
      <c r="Y216" s="88" t="s">
        <v>1546</v>
      </c>
      <c r="AB216" s="30" t="s">
        <v>1854</v>
      </c>
      <c r="AC216" s="30" t="s">
        <v>1855</v>
      </c>
      <c r="AE216" s="88">
        <v>2</v>
      </c>
      <c r="AG216" s="88">
        <v>74250</v>
      </c>
      <c r="AH216" s="45">
        <f t="shared" si="6"/>
        <v>148500</v>
      </c>
      <c r="AL216" s="35">
        <v>8</v>
      </c>
      <c r="AN216" s="33">
        <f t="shared" si="7"/>
        <v>11880</v>
      </c>
      <c r="AO216" s="36" t="s">
        <v>1856</v>
      </c>
      <c r="AQ216" s="96" t="s">
        <v>1857</v>
      </c>
      <c r="AR216" s="96" t="s">
        <v>1858</v>
      </c>
      <c r="AS216" s="96" t="s">
        <v>1859</v>
      </c>
    </row>
    <row r="217" spans="3:45" x14ac:dyDescent="0.25">
      <c r="C217" s="46" t="str">
        <f>VLOOKUP(O217,'mã đối tượng'!$C:$F,4,0)</f>
        <v>B</v>
      </c>
      <c r="D217" s="30" t="s">
        <v>950</v>
      </c>
      <c r="E217" s="30" t="s">
        <v>24</v>
      </c>
      <c r="F217" s="57">
        <v>45891</v>
      </c>
      <c r="G217" s="57">
        <v>45891</v>
      </c>
      <c r="H217" s="89">
        <v>9105837666</v>
      </c>
      <c r="I217" s="57">
        <v>45891</v>
      </c>
      <c r="J217" s="46" t="str">
        <f>VLOOKUP(M217,Sheet2!A:F,6,0)</f>
        <v>NKHT2508/04216</v>
      </c>
      <c r="K217" s="58"/>
      <c r="L217" s="42" t="s">
        <v>25</v>
      </c>
      <c r="M217" s="46" t="s">
        <v>2036</v>
      </c>
      <c r="N217" s="57">
        <v>45891</v>
      </c>
      <c r="O217" s="95" t="str">
        <f>VLOOKUP(H217,'Data (2)'!$O:$P,2,0)</f>
        <v>WIN-004</v>
      </c>
      <c r="S217" s="95" t="str">
        <f>VLOOKUP(H217,'Sheet1 (3)'!$N:$P,3,0)</f>
        <v>2AEL WM+ HTH 175A - 175B Lý Tự Trọng</v>
      </c>
      <c r="V217" s="40" t="s">
        <v>8570</v>
      </c>
      <c r="Y217" s="88" t="s">
        <v>1539</v>
      </c>
      <c r="AB217" s="30" t="s">
        <v>1854</v>
      </c>
      <c r="AC217" s="30" t="s">
        <v>1855</v>
      </c>
      <c r="AE217" s="88">
        <v>1</v>
      </c>
      <c r="AG217" s="88">
        <v>111058</v>
      </c>
      <c r="AH217" s="45">
        <f t="shared" si="6"/>
        <v>111058</v>
      </c>
      <c r="AL217" s="35">
        <v>8</v>
      </c>
      <c r="AN217" s="33">
        <f t="shared" si="7"/>
        <v>8884.64</v>
      </c>
      <c r="AO217" s="36" t="s">
        <v>1856</v>
      </c>
      <c r="AQ217" s="96" t="s">
        <v>1857</v>
      </c>
      <c r="AR217" s="96" t="s">
        <v>1858</v>
      </c>
      <c r="AS217" s="96" t="s">
        <v>1859</v>
      </c>
    </row>
    <row r="218" spans="3:45" x14ac:dyDescent="0.25">
      <c r="C218" s="46" t="str">
        <f>VLOOKUP(O218,'mã đối tượng'!$C:$F,4,0)</f>
        <v>B</v>
      </c>
      <c r="D218" s="30" t="s">
        <v>950</v>
      </c>
      <c r="E218" s="30" t="s">
        <v>24</v>
      </c>
      <c r="F218" s="57">
        <v>45891</v>
      </c>
      <c r="G218" s="57">
        <v>45891</v>
      </c>
      <c r="H218" s="89">
        <v>9105837740</v>
      </c>
      <c r="I218" s="57">
        <v>45891</v>
      </c>
      <c r="J218" s="46" t="str">
        <f>VLOOKUP(M218,Sheet2!A:F,6,0)</f>
        <v>NKHT2508/04218</v>
      </c>
      <c r="K218" s="58"/>
      <c r="L218" s="42" t="s">
        <v>25</v>
      </c>
      <c r="M218" s="46" t="s">
        <v>1966</v>
      </c>
      <c r="N218" s="57">
        <v>45891</v>
      </c>
      <c r="O218" s="95" t="str">
        <f>VLOOKUP(H218,'Data (2)'!$O:$P,2,0)</f>
        <v>WIN-002</v>
      </c>
      <c r="S218" s="95" t="str">
        <f>VLOOKUP(H218,'Sheet1 (3)'!$N:$P,3,0)</f>
        <v>5813 WM+ HNI Nội Phật, Sóc Sơn</v>
      </c>
      <c r="V218" s="40" t="s">
        <v>8571</v>
      </c>
      <c r="Y218" s="88" t="s">
        <v>1539</v>
      </c>
      <c r="AB218" s="30" t="s">
        <v>1854</v>
      </c>
      <c r="AC218" s="30" t="s">
        <v>1855</v>
      </c>
      <c r="AE218" s="88">
        <v>5</v>
      </c>
      <c r="AG218" s="88">
        <v>111058</v>
      </c>
      <c r="AH218" s="45">
        <f t="shared" si="6"/>
        <v>555290</v>
      </c>
      <c r="AL218" s="35">
        <v>8</v>
      </c>
      <c r="AN218" s="33">
        <f t="shared" si="7"/>
        <v>44423.200000000004</v>
      </c>
      <c r="AO218" s="36" t="s">
        <v>1856</v>
      </c>
      <c r="AQ218" s="96" t="s">
        <v>1857</v>
      </c>
      <c r="AR218" s="96" t="s">
        <v>1858</v>
      </c>
      <c r="AS218" s="96" t="s">
        <v>1859</v>
      </c>
    </row>
    <row r="219" spans="3:45" x14ac:dyDescent="0.25">
      <c r="C219" s="46" t="str">
        <f>VLOOKUP(O219,'mã đối tượng'!$C:$F,4,0)</f>
        <v>B</v>
      </c>
      <c r="D219" s="30" t="s">
        <v>950</v>
      </c>
      <c r="E219" s="30" t="s">
        <v>24</v>
      </c>
      <c r="F219" s="57">
        <v>45891</v>
      </c>
      <c r="G219" s="57">
        <v>45891</v>
      </c>
      <c r="H219" s="89">
        <v>9105837740</v>
      </c>
      <c r="I219" s="57">
        <v>45891</v>
      </c>
      <c r="J219" s="46" t="str">
        <f>VLOOKUP(M219,Sheet2!A:F,6,0)</f>
        <v>NKHT2508/04218</v>
      </c>
      <c r="K219" s="58"/>
      <c r="L219" s="42" t="s">
        <v>25</v>
      </c>
      <c r="M219" s="46" t="s">
        <v>1966</v>
      </c>
      <c r="N219" s="57">
        <v>45891</v>
      </c>
      <c r="O219" s="95" t="str">
        <f>VLOOKUP(H219,'Data (2)'!$O:$P,2,0)</f>
        <v>WIN-002</v>
      </c>
      <c r="S219" s="95" t="str">
        <f>VLOOKUP(H219,'Sheet1 (3)'!$N:$P,3,0)</f>
        <v>5813 WM+ HNI Nội Phật, Sóc Sơn</v>
      </c>
      <c r="V219" s="40" t="s">
        <v>8571</v>
      </c>
      <c r="Y219" s="88" t="s">
        <v>1541</v>
      </c>
      <c r="AB219" s="30" t="s">
        <v>1854</v>
      </c>
      <c r="AC219" s="30" t="s">
        <v>1855</v>
      </c>
      <c r="AE219" s="88">
        <v>5</v>
      </c>
      <c r="AG219" s="88">
        <v>73431</v>
      </c>
      <c r="AH219" s="45">
        <f t="shared" si="6"/>
        <v>367155</v>
      </c>
      <c r="AL219" s="35">
        <v>8</v>
      </c>
      <c r="AN219" s="33">
        <f t="shared" si="7"/>
        <v>29372.400000000001</v>
      </c>
      <c r="AO219" s="36" t="s">
        <v>1856</v>
      </c>
      <c r="AQ219" s="96" t="s">
        <v>1857</v>
      </c>
      <c r="AR219" s="96" t="s">
        <v>1858</v>
      </c>
      <c r="AS219" s="96" t="s">
        <v>1859</v>
      </c>
    </row>
    <row r="220" spans="3:45" x14ac:dyDescent="0.25">
      <c r="C220" s="46" t="str">
        <f>VLOOKUP(O220,'mã đối tượng'!$C:$F,4,0)</f>
        <v>B</v>
      </c>
      <c r="D220" s="30" t="s">
        <v>950</v>
      </c>
      <c r="E220" s="30" t="s">
        <v>24</v>
      </c>
      <c r="F220" s="57">
        <v>45891</v>
      </c>
      <c r="G220" s="57">
        <v>45891</v>
      </c>
      <c r="H220" s="89">
        <v>9105837770</v>
      </c>
      <c r="I220" s="57">
        <v>45891</v>
      </c>
      <c r="J220" s="46" t="str">
        <f>VLOOKUP(M220,Sheet2!A:F,6,0)</f>
        <v>NKHT2508/04220</v>
      </c>
      <c r="K220" s="58"/>
      <c r="L220" s="42" t="s">
        <v>25</v>
      </c>
      <c r="M220" s="46" t="s">
        <v>2071</v>
      </c>
      <c r="N220" s="57">
        <v>45891</v>
      </c>
      <c r="O220" s="95" t="str">
        <f>VLOOKUP(H220,'Data (2)'!$O:$P,2,0)</f>
        <v>WIN-002</v>
      </c>
      <c r="S220" s="95" t="str">
        <f>VLOOKUP(H220,'Sheet1 (3)'!$N:$P,3,0)</f>
        <v>2AUM WM+ HNI Trung Hà, Thái Hòa</v>
      </c>
      <c r="V220" s="40" t="s">
        <v>8572</v>
      </c>
      <c r="Y220" s="88" t="s">
        <v>1546</v>
      </c>
      <c r="AB220" s="30" t="s">
        <v>1854</v>
      </c>
      <c r="AC220" s="30" t="s">
        <v>1855</v>
      </c>
      <c r="AE220" s="88">
        <v>2</v>
      </c>
      <c r="AG220" s="88">
        <v>74250</v>
      </c>
      <c r="AH220" s="45">
        <f t="shared" si="6"/>
        <v>148500</v>
      </c>
      <c r="AL220" s="35">
        <v>8</v>
      </c>
      <c r="AN220" s="33">
        <f t="shared" si="7"/>
        <v>11880</v>
      </c>
      <c r="AO220" s="36" t="s">
        <v>1856</v>
      </c>
      <c r="AQ220" s="96" t="s">
        <v>1857</v>
      </c>
      <c r="AR220" s="96" t="s">
        <v>1858</v>
      </c>
      <c r="AS220" s="96" t="s">
        <v>1859</v>
      </c>
    </row>
    <row r="221" spans="3:45" x14ac:dyDescent="0.25">
      <c r="C221" s="46" t="str">
        <f>VLOOKUP(O221,'mã đối tượng'!$C:$F,4,0)</f>
        <v>B</v>
      </c>
      <c r="D221" s="30" t="s">
        <v>950</v>
      </c>
      <c r="E221" s="30" t="s">
        <v>24</v>
      </c>
      <c r="F221" s="57">
        <v>45891</v>
      </c>
      <c r="G221" s="57">
        <v>45891</v>
      </c>
      <c r="H221" s="89">
        <v>9105837770</v>
      </c>
      <c r="I221" s="57">
        <v>45891</v>
      </c>
      <c r="J221" s="46" t="str">
        <f>VLOOKUP(M221,Sheet2!A:F,6,0)</f>
        <v>NKHT2508/04220</v>
      </c>
      <c r="K221" s="58"/>
      <c r="L221" s="42" t="s">
        <v>25</v>
      </c>
      <c r="M221" s="46" t="s">
        <v>2071</v>
      </c>
      <c r="N221" s="57">
        <v>45891</v>
      </c>
      <c r="O221" s="95" t="str">
        <f>VLOOKUP(H221,'Data (2)'!$O:$P,2,0)</f>
        <v>WIN-002</v>
      </c>
      <c r="S221" s="95" t="str">
        <f>VLOOKUP(H221,'Sheet1 (3)'!$N:$P,3,0)</f>
        <v>2AUM WM+ HNI Trung Hà, Thái Hòa</v>
      </c>
      <c r="V221" s="40" t="s">
        <v>8572</v>
      </c>
      <c r="Y221" s="88" t="s">
        <v>1537</v>
      </c>
      <c r="AB221" s="30" t="s">
        <v>1854</v>
      </c>
      <c r="AC221" s="30" t="s">
        <v>1855</v>
      </c>
      <c r="AE221" s="88">
        <v>3</v>
      </c>
      <c r="AG221" s="88">
        <v>46000</v>
      </c>
      <c r="AH221" s="45">
        <f t="shared" si="6"/>
        <v>138000</v>
      </c>
      <c r="AL221" s="35">
        <v>8</v>
      </c>
      <c r="AN221" s="33">
        <f t="shared" si="7"/>
        <v>11040</v>
      </c>
      <c r="AO221" s="36" t="s">
        <v>1856</v>
      </c>
      <c r="AQ221" s="96" t="s">
        <v>1857</v>
      </c>
      <c r="AR221" s="96" t="s">
        <v>1858</v>
      </c>
      <c r="AS221" s="96" t="s">
        <v>1859</v>
      </c>
    </row>
    <row r="222" spans="3:45" x14ac:dyDescent="0.25">
      <c r="C222" s="46" t="str">
        <f>VLOOKUP(O222,'mã đối tượng'!$C:$F,4,0)</f>
        <v>B</v>
      </c>
      <c r="D222" s="30" t="s">
        <v>950</v>
      </c>
      <c r="E222" s="30" t="s">
        <v>24</v>
      </c>
      <c r="F222" s="57">
        <v>45891</v>
      </c>
      <c r="G222" s="57">
        <v>45891</v>
      </c>
      <c r="H222" s="89">
        <v>9105837714</v>
      </c>
      <c r="I222" s="57">
        <v>45891</v>
      </c>
      <c r="J222" s="46" t="str">
        <f>VLOOKUP(M222,Sheet2!A:F,6,0)</f>
        <v>NKHT2508/04222</v>
      </c>
      <c r="K222" s="58"/>
      <c r="L222" s="42" t="s">
        <v>25</v>
      </c>
      <c r="M222" s="46" t="s">
        <v>1895</v>
      </c>
      <c r="N222" s="57">
        <v>45891</v>
      </c>
      <c r="O222" s="95" t="str">
        <f>VLOOKUP(H222,'Data (2)'!$O:$P,2,0)</f>
        <v>WIN-002</v>
      </c>
      <c r="S222" s="95" t="str">
        <f>VLOOKUP(H222,'Sheet1 (3)'!$N:$P,3,0)</f>
        <v>5804 WM+ HNI Tân Dân, Phú Xuyên</v>
      </c>
      <c r="V222" s="40" t="s">
        <v>8573</v>
      </c>
      <c r="Y222" s="88" t="s">
        <v>1539</v>
      </c>
      <c r="AB222" s="30" t="s">
        <v>1854</v>
      </c>
      <c r="AC222" s="30" t="s">
        <v>1855</v>
      </c>
      <c r="AE222" s="88">
        <v>1</v>
      </c>
      <c r="AG222" s="88">
        <v>111058</v>
      </c>
      <c r="AH222" s="45">
        <f t="shared" si="6"/>
        <v>111058</v>
      </c>
      <c r="AL222" s="35">
        <v>8</v>
      </c>
      <c r="AN222" s="33">
        <f t="shared" si="7"/>
        <v>8884.64</v>
      </c>
      <c r="AO222" s="36" t="s">
        <v>1856</v>
      </c>
      <c r="AQ222" s="96" t="s">
        <v>1857</v>
      </c>
      <c r="AR222" s="96" t="s">
        <v>1858</v>
      </c>
      <c r="AS222" s="96" t="s">
        <v>1859</v>
      </c>
    </row>
    <row r="223" spans="3:45" x14ac:dyDescent="0.25">
      <c r="C223" s="46" t="str">
        <f>VLOOKUP(O223,'mã đối tượng'!$C:$F,4,0)</f>
        <v>B</v>
      </c>
      <c r="D223" s="30" t="s">
        <v>950</v>
      </c>
      <c r="E223" s="30" t="s">
        <v>24</v>
      </c>
      <c r="F223" s="57">
        <v>45891</v>
      </c>
      <c r="G223" s="57">
        <v>45891</v>
      </c>
      <c r="H223" s="89">
        <v>9105837714</v>
      </c>
      <c r="I223" s="57">
        <v>45891</v>
      </c>
      <c r="J223" s="46" t="str">
        <f>VLOOKUP(M223,Sheet2!A:F,6,0)</f>
        <v>NKHT2508/04222</v>
      </c>
      <c r="K223" s="58"/>
      <c r="L223" s="42" t="s">
        <v>25</v>
      </c>
      <c r="M223" s="46" t="s">
        <v>1895</v>
      </c>
      <c r="N223" s="57">
        <v>45891</v>
      </c>
      <c r="O223" s="95" t="str">
        <f>VLOOKUP(H223,'Data (2)'!$O:$P,2,0)</f>
        <v>WIN-002</v>
      </c>
      <c r="S223" s="95" t="str">
        <f>VLOOKUP(H223,'Sheet1 (3)'!$N:$P,3,0)</f>
        <v>5804 WM+ HNI Tân Dân, Phú Xuyên</v>
      </c>
      <c r="V223" s="40" t="s">
        <v>8573</v>
      </c>
      <c r="Y223" s="88" t="s">
        <v>1537</v>
      </c>
      <c r="AB223" s="30" t="s">
        <v>1854</v>
      </c>
      <c r="AC223" s="30" t="s">
        <v>1855</v>
      </c>
      <c r="AE223" s="88">
        <v>5</v>
      </c>
      <c r="AG223" s="88">
        <v>46000</v>
      </c>
      <c r="AH223" s="45">
        <f t="shared" si="6"/>
        <v>230000</v>
      </c>
      <c r="AL223" s="35">
        <v>8</v>
      </c>
      <c r="AN223" s="33">
        <f t="shared" si="7"/>
        <v>18400</v>
      </c>
      <c r="AO223" s="36" t="s">
        <v>1856</v>
      </c>
      <c r="AQ223" s="96" t="s">
        <v>1857</v>
      </c>
      <c r="AR223" s="96" t="s">
        <v>1858</v>
      </c>
      <c r="AS223" s="96" t="s">
        <v>1859</v>
      </c>
    </row>
    <row r="224" spans="3:45" x14ac:dyDescent="0.25">
      <c r="C224" s="46" t="str">
        <f>VLOOKUP(O224,'mã đối tượng'!$C:$F,4,0)</f>
        <v>B</v>
      </c>
      <c r="D224" s="30" t="s">
        <v>950</v>
      </c>
      <c r="E224" s="30" t="s">
        <v>24</v>
      </c>
      <c r="F224" s="57">
        <v>45891</v>
      </c>
      <c r="G224" s="57">
        <v>45891</v>
      </c>
      <c r="H224" s="89">
        <v>9105837726</v>
      </c>
      <c r="I224" s="57">
        <v>45891</v>
      </c>
      <c r="J224" s="46" t="str">
        <f>VLOOKUP(M224,Sheet2!A:F,6,0)</f>
        <v>NKHT2508/04223</v>
      </c>
      <c r="K224" s="58"/>
      <c r="L224" s="42" t="s">
        <v>25</v>
      </c>
      <c r="M224" s="46" t="s">
        <v>1942</v>
      </c>
      <c r="N224" s="57">
        <v>45891</v>
      </c>
      <c r="O224" s="95" t="str">
        <f>VLOOKUP(H224,'Data (2)'!$O:$P,2,0)</f>
        <v>WIN-056</v>
      </c>
      <c r="S224" s="95" t="str">
        <f>VLOOKUP(H224,'Sheet1 (3)'!$N:$P,3,0)</f>
        <v>5592 WM+ HYN 9 Nguyễn Thiện Thuật</v>
      </c>
      <c r="V224" s="40" t="s">
        <v>8574</v>
      </c>
      <c r="Y224" s="88" t="s">
        <v>1539</v>
      </c>
      <c r="AB224" s="30" t="s">
        <v>1854</v>
      </c>
      <c r="AC224" s="30" t="s">
        <v>1855</v>
      </c>
      <c r="AE224" s="88">
        <v>1</v>
      </c>
      <c r="AG224" s="88">
        <v>111058</v>
      </c>
      <c r="AH224" s="45">
        <f t="shared" si="6"/>
        <v>111058</v>
      </c>
      <c r="AL224" s="35">
        <v>8</v>
      </c>
      <c r="AN224" s="33">
        <f t="shared" si="7"/>
        <v>8884.64</v>
      </c>
      <c r="AO224" s="36" t="s">
        <v>1856</v>
      </c>
      <c r="AQ224" s="96" t="s">
        <v>1857</v>
      </c>
      <c r="AR224" s="96" t="s">
        <v>1858</v>
      </c>
      <c r="AS224" s="96" t="s">
        <v>1859</v>
      </c>
    </row>
    <row r="225" spans="3:45" x14ac:dyDescent="0.25">
      <c r="C225" s="46" t="str">
        <f>VLOOKUP(O225,'mã đối tượng'!$C:$F,4,0)</f>
        <v>B</v>
      </c>
      <c r="D225" s="30" t="s">
        <v>950</v>
      </c>
      <c r="E225" s="30" t="s">
        <v>24</v>
      </c>
      <c r="F225" s="57">
        <v>45891</v>
      </c>
      <c r="G225" s="57">
        <v>45891</v>
      </c>
      <c r="H225" s="89">
        <v>9105837841</v>
      </c>
      <c r="I225" s="57">
        <v>45891</v>
      </c>
      <c r="J225" s="46" t="str">
        <f>VLOOKUP(M225,Sheet2!A:F,6,0)</f>
        <v>NKHT2508/04224</v>
      </c>
      <c r="K225" s="58"/>
      <c r="L225" s="42" t="s">
        <v>25</v>
      </c>
      <c r="M225" s="46" t="s">
        <v>1955</v>
      </c>
      <c r="N225" s="57">
        <v>45891</v>
      </c>
      <c r="O225" s="95" t="str">
        <f>VLOOKUP(H225,'Data (2)'!$O:$P,2,0)</f>
        <v>WIN-056</v>
      </c>
      <c r="S225" s="95" t="str">
        <f>VLOOKUP(H225,'Sheet1 (3)'!$N:$P,3,0)</f>
        <v>5660 WM+ HYN 463 TT Văn Giang</v>
      </c>
      <c r="V225" s="40" t="s">
        <v>8575</v>
      </c>
      <c r="Y225" s="88" t="s">
        <v>1539</v>
      </c>
      <c r="AB225" s="30" t="s">
        <v>1854</v>
      </c>
      <c r="AC225" s="30" t="s">
        <v>1855</v>
      </c>
      <c r="AE225" s="88">
        <v>3</v>
      </c>
      <c r="AG225" s="88">
        <v>111058</v>
      </c>
      <c r="AH225" s="45">
        <f t="shared" si="6"/>
        <v>333174</v>
      </c>
      <c r="AL225" s="35">
        <v>8</v>
      </c>
      <c r="AN225" s="33">
        <f t="shared" si="7"/>
        <v>26653.920000000002</v>
      </c>
      <c r="AO225" s="36" t="s">
        <v>1856</v>
      </c>
      <c r="AQ225" s="96" t="s">
        <v>1857</v>
      </c>
      <c r="AR225" s="96" t="s">
        <v>1858</v>
      </c>
      <c r="AS225" s="96" t="s">
        <v>1859</v>
      </c>
    </row>
    <row r="226" spans="3:45" x14ac:dyDescent="0.25">
      <c r="C226" s="46" t="str">
        <f>VLOOKUP(O226,'mã đối tượng'!$C:$F,4,0)</f>
        <v>B</v>
      </c>
      <c r="D226" s="30" t="s">
        <v>950</v>
      </c>
      <c r="E226" s="30" t="s">
        <v>24</v>
      </c>
      <c r="F226" s="57">
        <v>45891</v>
      </c>
      <c r="G226" s="57">
        <v>45891</v>
      </c>
      <c r="H226" s="89">
        <v>9105837874</v>
      </c>
      <c r="I226" s="57">
        <v>45891</v>
      </c>
      <c r="J226" s="46" t="str">
        <f>VLOOKUP(M226,Sheet2!A:F,6,0)</f>
        <v>NKHT2508/04226</v>
      </c>
      <c r="K226" s="58"/>
      <c r="L226" s="42" t="s">
        <v>25</v>
      </c>
      <c r="M226" s="46" t="s">
        <v>2301</v>
      </c>
      <c r="N226" s="57">
        <v>45891</v>
      </c>
      <c r="O226" s="95" t="str">
        <f>VLOOKUP(H226,'Data (2)'!$O:$P,2,0)</f>
        <v>WIN-002</v>
      </c>
      <c r="S226" s="95" t="str">
        <f>VLOOKUP(H226,'Sheet1 (3)'!$N:$P,3,0)</f>
        <v>3851 WM+ HNI The Legend, 109 Nguyễn Tuân</v>
      </c>
      <c r="V226" s="40" t="s">
        <v>8576</v>
      </c>
      <c r="Y226" s="88" t="s">
        <v>1539</v>
      </c>
      <c r="AB226" s="30" t="s">
        <v>1854</v>
      </c>
      <c r="AC226" s="30" t="s">
        <v>1855</v>
      </c>
      <c r="AE226" s="88">
        <v>3</v>
      </c>
      <c r="AG226" s="88">
        <v>111058</v>
      </c>
      <c r="AH226" s="45">
        <f t="shared" si="6"/>
        <v>333174</v>
      </c>
      <c r="AL226" s="35">
        <v>8</v>
      </c>
      <c r="AN226" s="33">
        <f t="shared" si="7"/>
        <v>26653.920000000002</v>
      </c>
      <c r="AO226" s="36" t="s">
        <v>1856</v>
      </c>
      <c r="AQ226" s="96" t="s">
        <v>1857</v>
      </c>
      <c r="AR226" s="96" t="s">
        <v>1858</v>
      </c>
      <c r="AS226" s="96" t="s">
        <v>1859</v>
      </c>
    </row>
    <row r="227" spans="3:45" x14ac:dyDescent="0.25">
      <c r="C227" s="46" t="str">
        <f>VLOOKUP(O227,'mã đối tượng'!$C:$F,4,0)</f>
        <v>B</v>
      </c>
      <c r="D227" s="30" t="s">
        <v>950</v>
      </c>
      <c r="E227" s="30" t="s">
        <v>24</v>
      </c>
      <c r="F227" s="57">
        <v>45891</v>
      </c>
      <c r="G227" s="57">
        <v>45891</v>
      </c>
      <c r="H227" s="89">
        <v>9105837874</v>
      </c>
      <c r="I227" s="57">
        <v>45891</v>
      </c>
      <c r="J227" s="46" t="str">
        <f>VLOOKUP(M227,Sheet2!A:F,6,0)</f>
        <v>NKHT2508/04226</v>
      </c>
      <c r="K227" s="58"/>
      <c r="L227" s="42" t="s">
        <v>25</v>
      </c>
      <c r="M227" s="46" t="s">
        <v>2301</v>
      </c>
      <c r="N227" s="57">
        <v>45891</v>
      </c>
      <c r="O227" s="95" t="str">
        <f>VLOOKUP(H227,'Data (2)'!$O:$P,2,0)</f>
        <v>WIN-002</v>
      </c>
      <c r="S227" s="95" t="str">
        <f>VLOOKUP(H227,'Sheet1 (3)'!$N:$P,3,0)</f>
        <v>3851 WM+ HNI The Legend, 109 Nguyễn Tuân</v>
      </c>
      <c r="V227" s="40" t="s">
        <v>8576</v>
      </c>
      <c r="Y227" s="88" t="s">
        <v>1538</v>
      </c>
      <c r="AB227" s="30" t="s">
        <v>1854</v>
      </c>
      <c r="AC227" s="30" t="s">
        <v>1855</v>
      </c>
      <c r="AE227" s="88">
        <v>1</v>
      </c>
      <c r="AG227" s="88">
        <v>50182</v>
      </c>
      <c r="AH227" s="45">
        <f t="shared" si="6"/>
        <v>50182</v>
      </c>
      <c r="AL227" s="35">
        <v>8</v>
      </c>
      <c r="AN227" s="33">
        <f t="shared" si="7"/>
        <v>4014.56</v>
      </c>
      <c r="AO227" s="36" t="s">
        <v>1856</v>
      </c>
      <c r="AQ227" s="96" t="s">
        <v>1857</v>
      </c>
      <c r="AR227" s="96" t="s">
        <v>1858</v>
      </c>
      <c r="AS227" s="96" t="s">
        <v>1859</v>
      </c>
    </row>
    <row r="228" spans="3:45" x14ac:dyDescent="0.25">
      <c r="C228" s="46" t="str">
        <f>VLOOKUP(O228,'mã đối tượng'!$C:$F,4,0)</f>
        <v>B</v>
      </c>
      <c r="D228" s="30" t="s">
        <v>950</v>
      </c>
      <c r="E228" s="30" t="s">
        <v>24</v>
      </c>
      <c r="F228" s="57">
        <v>45891</v>
      </c>
      <c r="G228" s="57">
        <v>45891</v>
      </c>
      <c r="H228" s="89">
        <v>9105837897</v>
      </c>
      <c r="I228" s="57">
        <v>45891</v>
      </c>
      <c r="J228" s="46" t="str">
        <f>VLOOKUP(M228,Sheet2!A:F,6,0)</f>
        <v>NKHT2508/04227</v>
      </c>
      <c r="K228" s="58"/>
      <c r="L228" s="42" t="s">
        <v>25</v>
      </c>
      <c r="M228" s="46" t="s">
        <v>2408</v>
      </c>
      <c r="N228" s="57">
        <v>45891</v>
      </c>
      <c r="O228" s="95" t="str">
        <f>VLOOKUP(H228,'Data (2)'!$O:$P,2,0)</f>
        <v>WIN-002</v>
      </c>
      <c r="S228" s="95" t="str">
        <f>VLOOKUP(H228,'Sheet1 (3)'!$N:$P,3,0)</f>
        <v>6663 WM+ HNI SH B4 Anland LakeView</v>
      </c>
      <c r="V228" s="40" t="s">
        <v>8577</v>
      </c>
      <c r="Y228" s="88" t="s">
        <v>1539</v>
      </c>
      <c r="AB228" s="30" t="s">
        <v>1854</v>
      </c>
      <c r="AC228" s="30" t="s">
        <v>1855</v>
      </c>
      <c r="AE228" s="88">
        <v>2</v>
      </c>
      <c r="AG228" s="88">
        <v>111058</v>
      </c>
      <c r="AH228" s="45">
        <f t="shared" si="6"/>
        <v>222116</v>
      </c>
      <c r="AL228" s="35">
        <v>8</v>
      </c>
      <c r="AN228" s="33">
        <f t="shared" si="7"/>
        <v>17769.28</v>
      </c>
      <c r="AO228" s="36" t="s">
        <v>1856</v>
      </c>
      <c r="AQ228" s="96" t="s">
        <v>1857</v>
      </c>
      <c r="AR228" s="96" t="s">
        <v>1858</v>
      </c>
      <c r="AS228" s="96" t="s">
        <v>1859</v>
      </c>
    </row>
    <row r="229" spans="3:45" x14ac:dyDescent="0.25">
      <c r="C229" s="46" t="str">
        <f>VLOOKUP(O229,'mã đối tượng'!$C:$F,4,0)</f>
        <v>B</v>
      </c>
      <c r="D229" s="30" t="s">
        <v>950</v>
      </c>
      <c r="E229" s="30" t="s">
        <v>24</v>
      </c>
      <c r="F229" s="57">
        <v>45891</v>
      </c>
      <c r="G229" s="57">
        <v>45891</v>
      </c>
      <c r="H229" s="89">
        <v>9105837895</v>
      </c>
      <c r="I229" s="57">
        <v>45891</v>
      </c>
      <c r="J229" s="46" t="str">
        <f>VLOOKUP(M229,Sheet2!A:F,6,0)</f>
        <v>NKHT2508/04228</v>
      </c>
      <c r="K229" s="58"/>
      <c r="L229" s="42" t="s">
        <v>25</v>
      </c>
      <c r="M229" s="46" t="s">
        <v>1958</v>
      </c>
      <c r="N229" s="57">
        <v>45891</v>
      </c>
      <c r="O229" s="95" t="str">
        <f>VLOOKUP(H229,'Data (2)'!$O:$P,2,0)</f>
        <v>WIN-007</v>
      </c>
      <c r="S229" s="95" t="str">
        <f>VLOOKUP(H229,'Sheet1 (3)'!$N:$P,3,0)</f>
        <v>5682 WM+ QNH 590 Nguyễn Đức Cảnh</v>
      </c>
      <c r="V229" s="40" t="s">
        <v>8578</v>
      </c>
      <c r="Y229" s="88" t="s">
        <v>1536</v>
      </c>
      <c r="AB229" s="30" t="s">
        <v>1854</v>
      </c>
      <c r="AC229" s="30" t="s">
        <v>1855</v>
      </c>
      <c r="AE229" s="88">
        <v>1</v>
      </c>
      <c r="AG229" s="88">
        <v>70950</v>
      </c>
      <c r="AH229" s="45">
        <f t="shared" si="6"/>
        <v>70950</v>
      </c>
      <c r="AL229" s="35">
        <v>8</v>
      </c>
      <c r="AN229" s="33">
        <f t="shared" si="7"/>
        <v>5676</v>
      </c>
      <c r="AO229" s="36" t="s">
        <v>1856</v>
      </c>
      <c r="AQ229" s="96" t="s">
        <v>1857</v>
      </c>
      <c r="AR229" s="96" t="s">
        <v>1858</v>
      </c>
      <c r="AS229" s="96" t="s">
        <v>1859</v>
      </c>
    </row>
    <row r="230" spans="3:45" x14ac:dyDescent="0.25">
      <c r="C230" s="46" t="str">
        <f>VLOOKUP(O230,'mã đối tượng'!$C:$F,4,0)</f>
        <v>B</v>
      </c>
      <c r="D230" s="30" t="s">
        <v>950</v>
      </c>
      <c r="E230" s="30" t="s">
        <v>24</v>
      </c>
      <c r="F230" s="57">
        <v>45891</v>
      </c>
      <c r="G230" s="57">
        <v>45891</v>
      </c>
      <c r="H230" s="89">
        <v>9105837919</v>
      </c>
      <c r="I230" s="57">
        <v>45891</v>
      </c>
      <c r="J230" s="46" t="str">
        <f>VLOOKUP(M230,Sheet2!A:F,6,0)</f>
        <v>NKHT2508/04231</v>
      </c>
      <c r="K230" s="58"/>
      <c r="L230" s="42" t="s">
        <v>25</v>
      </c>
      <c r="M230" s="46" t="s">
        <v>2440</v>
      </c>
      <c r="N230" s="57">
        <v>45891</v>
      </c>
      <c r="O230" s="95" t="str">
        <f>VLOOKUP(H230,'Data (2)'!$O:$P,2,0)</f>
        <v>WIN-002</v>
      </c>
      <c r="S230" s="95" t="str">
        <f>VLOOKUP(H230,'Sheet1 (3)'!$N:$P,3,0)</f>
        <v>3168 WM+ HNI 153 Hữu Hưng</v>
      </c>
      <c r="V230" s="40" t="s">
        <v>8579</v>
      </c>
      <c r="Y230" s="88" t="s">
        <v>1539</v>
      </c>
      <c r="AB230" s="30" t="s">
        <v>1854</v>
      </c>
      <c r="AC230" s="30" t="s">
        <v>1855</v>
      </c>
      <c r="AE230" s="88">
        <v>1</v>
      </c>
      <c r="AG230" s="88">
        <v>111058</v>
      </c>
      <c r="AH230" s="45">
        <f t="shared" si="6"/>
        <v>111058</v>
      </c>
      <c r="AL230" s="35">
        <v>8</v>
      </c>
      <c r="AN230" s="33">
        <f t="shared" si="7"/>
        <v>8884.64</v>
      </c>
      <c r="AO230" s="36" t="s">
        <v>1856</v>
      </c>
      <c r="AQ230" s="96" t="s">
        <v>1857</v>
      </c>
      <c r="AR230" s="96" t="s">
        <v>1858</v>
      </c>
      <c r="AS230" s="96" t="s">
        <v>1859</v>
      </c>
    </row>
    <row r="231" spans="3:45" x14ac:dyDescent="0.25">
      <c r="C231" s="46" t="str">
        <f>VLOOKUP(O231,'mã đối tượng'!$C:$F,4,0)</f>
        <v>B</v>
      </c>
      <c r="D231" s="30" t="s">
        <v>950</v>
      </c>
      <c r="E231" s="30" t="s">
        <v>24</v>
      </c>
      <c r="F231" s="57">
        <v>45891</v>
      </c>
      <c r="G231" s="57">
        <v>45891</v>
      </c>
      <c r="H231" s="89">
        <v>9105837919</v>
      </c>
      <c r="I231" s="57">
        <v>45891</v>
      </c>
      <c r="J231" s="46" t="str">
        <f>VLOOKUP(M231,Sheet2!A:F,6,0)</f>
        <v>NKHT2508/04231</v>
      </c>
      <c r="K231" s="58"/>
      <c r="L231" s="42" t="s">
        <v>25</v>
      </c>
      <c r="M231" s="46" t="s">
        <v>2440</v>
      </c>
      <c r="N231" s="57">
        <v>45891</v>
      </c>
      <c r="O231" s="95" t="str">
        <f>VLOOKUP(H231,'Data (2)'!$O:$P,2,0)</f>
        <v>WIN-002</v>
      </c>
      <c r="S231" s="95" t="str">
        <f>VLOOKUP(H231,'Sheet1 (3)'!$N:$P,3,0)</f>
        <v>3168 WM+ HNI 153 Hữu Hưng</v>
      </c>
      <c r="V231" s="40" t="s">
        <v>8579</v>
      </c>
      <c r="Y231" s="88" t="s">
        <v>1529</v>
      </c>
      <c r="AB231" s="30" t="s">
        <v>1854</v>
      </c>
      <c r="AC231" s="30" t="s">
        <v>1855</v>
      </c>
      <c r="AE231" s="88">
        <v>3</v>
      </c>
      <c r="AG231" s="88">
        <v>55595</v>
      </c>
      <c r="AH231" s="45">
        <f t="shared" si="6"/>
        <v>166785</v>
      </c>
      <c r="AL231" s="35">
        <v>8</v>
      </c>
      <c r="AN231" s="33">
        <f t="shared" si="7"/>
        <v>13342.800000000001</v>
      </c>
      <c r="AO231" s="36" t="s">
        <v>1856</v>
      </c>
      <c r="AQ231" s="96" t="s">
        <v>1857</v>
      </c>
      <c r="AR231" s="96" t="s">
        <v>1858</v>
      </c>
      <c r="AS231" s="96" t="s">
        <v>1859</v>
      </c>
    </row>
    <row r="232" spans="3:45" x14ac:dyDescent="0.25">
      <c r="C232" s="46" t="str">
        <f>VLOOKUP(O232,'mã đối tượng'!$C:$F,4,0)</f>
        <v>B</v>
      </c>
      <c r="D232" s="30" t="s">
        <v>950</v>
      </c>
      <c r="E232" s="30" t="s">
        <v>24</v>
      </c>
      <c r="F232" s="57">
        <v>45891</v>
      </c>
      <c r="G232" s="57">
        <v>45891</v>
      </c>
      <c r="H232" s="89">
        <v>9105837919</v>
      </c>
      <c r="I232" s="57">
        <v>45891</v>
      </c>
      <c r="J232" s="46" t="str">
        <f>VLOOKUP(M232,Sheet2!A:F,6,0)</f>
        <v>NKHT2508/04231</v>
      </c>
      <c r="K232" s="58"/>
      <c r="L232" s="42" t="s">
        <v>25</v>
      </c>
      <c r="M232" s="46" t="s">
        <v>2440</v>
      </c>
      <c r="N232" s="57">
        <v>45891</v>
      </c>
      <c r="O232" s="95" t="str">
        <f>VLOOKUP(H232,'Data (2)'!$O:$P,2,0)</f>
        <v>WIN-002</v>
      </c>
      <c r="S232" s="95" t="str">
        <f>VLOOKUP(H232,'Sheet1 (3)'!$N:$P,3,0)</f>
        <v>3168 WM+ HNI 153 Hữu Hưng</v>
      </c>
      <c r="V232" s="40" t="s">
        <v>8579</v>
      </c>
      <c r="Y232" s="88" t="s">
        <v>1536</v>
      </c>
      <c r="AB232" s="30" t="s">
        <v>1854</v>
      </c>
      <c r="AC232" s="30" t="s">
        <v>1855</v>
      </c>
      <c r="AE232" s="88">
        <v>4</v>
      </c>
      <c r="AG232" s="88">
        <v>70950</v>
      </c>
      <c r="AH232" s="45">
        <f t="shared" si="6"/>
        <v>283800</v>
      </c>
      <c r="AL232" s="35">
        <v>8</v>
      </c>
      <c r="AN232" s="33">
        <f t="shared" si="7"/>
        <v>22704</v>
      </c>
      <c r="AO232" s="36" t="s">
        <v>1856</v>
      </c>
      <c r="AQ232" s="96" t="s">
        <v>1857</v>
      </c>
      <c r="AR232" s="96" t="s">
        <v>1858</v>
      </c>
      <c r="AS232" s="96" t="s">
        <v>1859</v>
      </c>
    </row>
    <row r="233" spans="3:45" x14ac:dyDescent="0.25">
      <c r="C233" s="46" t="str">
        <f>VLOOKUP(O233,'mã đối tượng'!$C:$F,4,0)</f>
        <v>B</v>
      </c>
      <c r="D233" s="30" t="s">
        <v>950</v>
      </c>
      <c r="E233" s="30" t="s">
        <v>24</v>
      </c>
      <c r="F233" s="57">
        <v>45891</v>
      </c>
      <c r="G233" s="57">
        <v>45891</v>
      </c>
      <c r="H233" s="89">
        <v>9105837922</v>
      </c>
      <c r="I233" s="57">
        <v>45891</v>
      </c>
      <c r="J233" s="46" t="str">
        <f>VLOOKUP(M233,Sheet2!A:F,6,0)</f>
        <v>NKHT2508/04234</v>
      </c>
      <c r="K233" s="58"/>
      <c r="L233" s="42" t="s">
        <v>25</v>
      </c>
      <c r="M233" s="46" t="s">
        <v>2322</v>
      </c>
      <c r="N233" s="57">
        <v>45891</v>
      </c>
      <c r="O233" s="95" t="str">
        <f>VLOOKUP(H233,'Data (2)'!$O:$P,2,0)</f>
        <v>WIN-025</v>
      </c>
      <c r="S233" s="95" t="str">
        <f>VLOOKUP(H233,'Sheet1 (3)'!$N:$P,3,0)</f>
        <v>6083 WM+ HPG 5/4 Quán Toan</v>
      </c>
      <c r="V233" s="40" t="s">
        <v>8580</v>
      </c>
      <c r="Y233" s="88" t="s">
        <v>1541</v>
      </c>
      <c r="AB233" s="30" t="s">
        <v>1854</v>
      </c>
      <c r="AC233" s="30" t="s">
        <v>1855</v>
      </c>
      <c r="AE233" s="88">
        <v>2</v>
      </c>
      <c r="AG233" s="88">
        <v>73431</v>
      </c>
      <c r="AH233" s="45">
        <f t="shared" si="6"/>
        <v>146862</v>
      </c>
      <c r="AL233" s="35">
        <v>8</v>
      </c>
      <c r="AN233" s="33">
        <f t="shared" si="7"/>
        <v>11748.960000000001</v>
      </c>
      <c r="AO233" s="36" t="s">
        <v>1856</v>
      </c>
      <c r="AQ233" s="96" t="s">
        <v>1857</v>
      </c>
      <c r="AR233" s="96" t="s">
        <v>1858</v>
      </c>
      <c r="AS233" s="96" t="s">
        <v>1859</v>
      </c>
    </row>
    <row r="234" spans="3:45" x14ac:dyDescent="0.25">
      <c r="C234" s="46" t="str">
        <f>VLOOKUP(O234,'mã đối tượng'!$C:$F,4,0)</f>
        <v>B</v>
      </c>
      <c r="D234" s="30" t="s">
        <v>950</v>
      </c>
      <c r="E234" s="30" t="s">
        <v>24</v>
      </c>
      <c r="F234" s="57">
        <v>45891</v>
      </c>
      <c r="G234" s="57">
        <v>45891</v>
      </c>
      <c r="H234" s="89">
        <v>9105837922</v>
      </c>
      <c r="I234" s="57">
        <v>45891</v>
      </c>
      <c r="J234" s="46" t="str">
        <f>VLOOKUP(M234,Sheet2!A:F,6,0)</f>
        <v>NKHT2508/04234</v>
      </c>
      <c r="K234" s="58"/>
      <c r="L234" s="42" t="s">
        <v>25</v>
      </c>
      <c r="M234" s="46" t="s">
        <v>2322</v>
      </c>
      <c r="N234" s="57">
        <v>45891</v>
      </c>
      <c r="O234" s="95" t="str">
        <f>VLOOKUP(H234,'Data (2)'!$O:$P,2,0)</f>
        <v>WIN-025</v>
      </c>
      <c r="S234" s="95" t="str">
        <f>VLOOKUP(H234,'Sheet1 (3)'!$N:$P,3,0)</f>
        <v>6083 WM+ HPG 5/4 Quán Toan</v>
      </c>
      <c r="V234" s="40" t="s">
        <v>8580</v>
      </c>
      <c r="Y234" s="88" t="s">
        <v>1537</v>
      </c>
      <c r="AB234" s="30" t="s">
        <v>1854</v>
      </c>
      <c r="AC234" s="30" t="s">
        <v>1855</v>
      </c>
      <c r="AE234" s="88">
        <v>5</v>
      </c>
      <c r="AG234" s="88">
        <v>46000</v>
      </c>
      <c r="AH234" s="45">
        <f t="shared" si="6"/>
        <v>230000</v>
      </c>
      <c r="AL234" s="35">
        <v>8</v>
      </c>
      <c r="AN234" s="33">
        <f t="shared" si="7"/>
        <v>18400</v>
      </c>
      <c r="AO234" s="36" t="s">
        <v>1856</v>
      </c>
      <c r="AQ234" s="96" t="s">
        <v>1857</v>
      </c>
      <c r="AR234" s="96" t="s">
        <v>1858</v>
      </c>
      <c r="AS234" s="96" t="s">
        <v>1859</v>
      </c>
    </row>
    <row r="235" spans="3:45" x14ac:dyDescent="0.25">
      <c r="C235" s="46" t="str">
        <f>VLOOKUP(O235,'mã đối tượng'!$C:$F,4,0)</f>
        <v>B</v>
      </c>
      <c r="D235" s="30" t="s">
        <v>950</v>
      </c>
      <c r="E235" s="30" t="s">
        <v>24</v>
      </c>
      <c r="F235" s="57">
        <v>45891</v>
      </c>
      <c r="G235" s="57">
        <v>45891</v>
      </c>
      <c r="H235" s="89">
        <v>9105837922</v>
      </c>
      <c r="I235" s="57">
        <v>45891</v>
      </c>
      <c r="J235" s="46" t="str">
        <f>VLOOKUP(M235,Sheet2!A:F,6,0)</f>
        <v>NKHT2508/04234</v>
      </c>
      <c r="K235" s="58"/>
      <c r="L235" s="42" t="s">
        <v>25</v>
      </c>
      <c r="M235" s="46" t="s">
        <v>2322</v>
      </c>
      <c r="N235" s="57">
        <v>45891</v>
      </c>
      <c r="O235" s="95" t="str">
        <f>VLOOKUP(H235,'Data (2)'!$O:$P,2,0)</f>
        <v>WIN-025</v>
      </c>
      <c r="S235" s="95" t="str">
        <f>VLOOKUP(H235,'Sheet1 (3)'!$N:$P,3,0)</f>
        <v>6083 WM+ HPG 5/4 Quán Toan</v>
      </c>
      <c r="V235" s="40" t="s">
        <v>8580</v>
      </c>
      <c r="Y235" s="88" t="s">
        <v>1538</v>
      </c>
      <c r="AB235" s="30" t="s">
        <v>1854</v>
      </c>
      <c r="AC235" s="30" t="s">
        <v>1855</v>
      </c>
      <c r="AE235" s="88">
        <v>5</v>
      </c>
      <c r="AG235" s="88">
        <v>50182</v>
      </c>
      <c r="AH235" s="45">
        <f t="shared" si="6"/>
        <v>250910</v>
      </c>
      <c r="AL235" s="35">
        <v>8</v>
      </c>
      <c r="AN235" s="33">
        <f t="shared" si="7"/>
        <v>20072.8</v>
      </c>
      <c r="AO235" s="36" t="s">
        <v>1856</v>
      </c>
      <c r="AQ235" s="96" t="s">
        <v>1857</v>
      </c>
      <c r="AR235" s="96" t="s">
        <v>1858</v>
      </c>
      <c r="AS235" s="96" t="s">
        <v>1859</v>
      </c>
    </row>
    <row r="236" spans="3:45" x14ac:dyDescent="0.25">
      <c r="C236" s="46" t="str">
        <f>VLOOKUP(O236,'mã đối tượng'!$C:$F,4,0)</f>
        <v>N</v>
      </c>
      <c r="D236" s="30" t="s">
        <v>950</v>
      </c>
      <c r="E236" s="30" t="s">
        <v>24</v>
      </c>
      <c r="F236" s="57">
        <v>45891</v>
      </c>
      <c r="G236" s="57">
        <v>45891</v>
      </c>
      <c r="H236" s="89">
        <v>9105837856</v>
      </c>
      <c r="I236" s="57">
        <v>45891</v>
      </c>
      <c r="J236" s="46" t="str">
        <f>VLOOKUP(M236,Sheet2!A:F,6,0)</f>
        <v>NKHT2508/04239</v>
      </c>
      <c r="K236" s="58"/>
      <c r="L236" s="42" t="s">
        <v>25</v>
      </c>
      <c r="M236" s="46" t="s">
        <v>2158</v>
      </c>
      <c r="N236" s="57">
        <v>45891</v>
      </c>
      <c r="O236" s="95" t="str">
        <f>VLOOKUP(H236,'Data (2)'!$O:$P,2,0)</f>
        <v>WIN-041</v>
      </c>
      <c r="S236" s="95" t="str">
        <f>VLOOKUP(H236,'Sheet1 (3)'!$N:$P,3,0)</f>
        <v>1614 WM VCP LAN Long An</v>
      </c>
      <c r="V236" s="40" t="s">
        <v>8581</v>
      </c>
      <c r="Y236" s="88" t="s">
        <v>1541</v>
      </c>
      <c r="AB236" s="30" t="s">
        <v>1854</v>
      </c>
      <c r="AC236" s="30" t="s">
        <v>1855</v>
      </c>
      <c r="AE236" s="88">
        <v>1</v>
      </c>
      <c r="AG236" s="88">
        <v>73431</v>
      </c>
      <c r="AH236" s="45">
        <f t="shared" si="6"/>
        <v>73431</v>
      </c>
      <c r="AL236" s="35">
        <v>8</v>
      </c>
      <c r="AN236" s="33">
        <f t="shared" si="7"/>
        <v>5874.4800000000005</v>
      </c>
      <c r="AO236" s="36" t="s">
        <v>1856</v>
      </c>
      <c r="AQ236" s="96" t="s">
        <v>1857</v>
      </c>
      <c r="AR236" s="96" t="s">
        <v>1858</v>
      </c>
      <c r="AS236" s="96" t="s">
        <v>1859</v>
      </c>
    </row>
    <row r="237" spans="3:45" x14ac:dyDescent="0.25">
      <c r="C237" s="46" t="str">
        <f>VLOOKUP(O237,'mã đối tượng'!$C:$F,4,0)</f>
        <v>N</v>
      </c>
      <c r="D237" s="30" t="s">
        <v>950</v>
      </c>
      <c r="E237" s="30" t="s">
        <v>24</v>
      </c>
      <c r="F237" s="57">
        <v>45891</v>
      </c>
      <c r="G237" s="57">
        <v>45891</v>
      </c>
      <c r="H237" s="89">
        <v>9105837856</v>
      </c>
      <c r="I237" s="57">
        <v>45891</v>
      </c>
      <c r="J237" s="46" t="str">
        <f>VLOOKUP(M237,Sheet2!A:F,6,0)</f>
        <v>NKHT2508/04239</v>
      </c>
      <c r="K237" s="58"/>
      <c r="L237" s="42" t="s">
        <v>25</v>
      </c>
      <c r="M237" s="46" t="s">
        <v>2158</v>
      </c>
      <c r="N237" s="57">
        <v>45891</v>
      </c>
      <c r="O237" s="95" t="str">
        <f>VLOOKUP(H237,'Data (2)'!$O:$P,2,0)</f>
        <v>WIN-041</v>
      </c>
      <c r="S237" s="95" t="str">
        <f>VLOOKUP(H237,'Sheet1 (3)'!$N:$P,3,0)</f>
        <v>1614 WM VCP LAN Long An</v>
      </c>
      <c r="V237" s="40" t="s">
        <v>8581</v>
      </c>
      <c r="Y237" s="88" t="s">
        <v>1539</v>
      </c>
      <c r="AB237" s="30" t="s">
        <v>1854</v>
      </c>
      <c r="AC237" s="30" t="s">
        <v>1855</v>
      </c>
      <c r="AE237" s="88">
        <v>2</v>
      </c>
      <c r="AG237" s="88">
        <v>111058</v>
      </c>
      <c r="AH237" s="45">
        <f t="shared" si="6"/>
        <v>222116</v>
      </c>
      <c r="AL237" s="35">
        <v>8</v>
      </c>
      <c r="AN237" s="33">
        <f t="shared" si="7"/>
        <v>17769.28</v>
      </c>
      <c r="AO237" s="36" t="s">
        <v>1856</v>
      </c>
      <c r="AQ237" s="96" t="s">
        <v>1857</v>
      </c>
      <c r="AR237" s="96" t="s">
        <v>1858</v>
      </c>
      <c r="AS237" s="96" t="s">
        <v>1859</v>
      </c>
    </row>
    <row r="238" spans="3:45" x14ac:dyDescent="0.25">
      <c r="C238" s="46" t="str">
        <f>VLOOKUP(O238,'mã đối tượng'!$C:$F,4,0)</f>
        <v>N</v>
      </c>
      <c r="D238" s="30" t="s">
        <v>950</v>
      </c>
      <c r="E238" s="30" t="s">
        <v>24</v>
      </c>
      <c r="F238" s="57">
        <v>45891</v>
      </c>
      <c r="G238" s="57">
        <v>45891</v>
      </c>
      <c r="H238" s="89">
        <v>9105837856</v>
      </c>
      <c r="I238" s="57">
        <v>45891</v>
      </c>
      <c r="J238" s="46" t="str">
        <f>VLOOKUP(M238,Sheet2!A:F,6,0)</f>
        <v>NKHT2508/04239</v>
      </c>
      <c r="K238" s="58"/>
      <c r="L238" s="42" t="s">
        <v>25</v>
      </c>
      <c r="M238" s="46" t="s">
        <v>2158</v>
      </c>
      <c r="N238" s="57">
        <v>45891</v>
      </c>
      <c r="O238" s="95" t="str">
        <f>VLOOKUP(H238,'Data (2)'!$O:$P,2,0)</f>
        <v>WIN-041</v>
      </c>
      <c r="S238" s="95" t="str">
        <f>VLOOKUP(H238,'Sheet1 (3)'!$N:$P,3,0)</f>
        <v>1614 WM VCP LAN Long An</v>
      </c>
      <c r="V238" s="40" t="s">
        <v>8581</v>
      </c>
      <c r="Y238" s="88" t="s">
        <v>1536</v>
      </c>
      <c r="AB238" s="30" t="s">
        <v>1854</v>
      </c>
      <c r="AC238" s="30" t="s">
        <v>1855</v>
      </c>
      <c r="AE238" s="88">
        <v>3</v>
      </c>
      <c r="AG238" s="88">
        <v>70950</v>
      </c>
      <c r="AH238" s="45">
        <f t="shared" si="6"/>
        <v>212850</v>
      </c>
      <c r="AL238" s="35">
        <v>8</v>
      </c>
      <c r="AN238" s="33">
        <f t="shared" si="7"/>
        <v>17028</v>
      </c>
      <c r="AO238" s="36" t="s">
        <v>1856</v>
      </c>
      <c r="AQ238" s="96" t="s">
        <v>1857</v>
      </c>
      <c r="AR238" s="96" t="s">
        <v>1858</v>
      </c>
      <c r="AS238" s="96" t="s">
        <v>1859</v>
      </c>
    </row>
    <row r="239" spans="3:45" x14ac:dyDescent="0.25">
      <c r="C239" s="46" t="str">
        <f>VLOOKUP(O239,'mã đối tượng'!$C:$F,4,0)</f>
        <v>N</v>
      </c>
      <c r="D239" s="30" t="s">
        <v>950</v>
      </c>
      <c r="E239" s="30" t="s">
        <v>24</v>
      </c>
      <c r="F239" s="57">
        <v>45891</v>
      </c>
      <c r="G239" s="57">
        <v>45891</v>
      </c>
      <c r="H239" s="89">
        <v>9105837856</v>
      </c>
      <c r="I239" s="57">
        <v>45891</v>
      </c>
      <c r="J239" s="46" t="str">
        <f>VLOOKUP(M239,Sheet2!A:F,6,0)</f>
        <v>NKHT2508/04239</v>
      </c>
      <c r="K239" s="58"/>
      <c r="L239" s="42" t="s">
        <v>25</v>
      </c>
      <c r="M239" s="46" t="s">
        <v>2158</v>
      </c>
      <c r="N239" s="57">
        <v>45891</v>
      </c>
      <c r="O239" s="95" t="str">
        <f>VLOOKUP(H239,'Data (2)'!$O:$P,2,0)</f>
        <v>WIN-041</v>
      </c>
      <c r="S239" s="95" t="str">
        <f>VLOOKUP(H239,'Sheet1 (3)'!$N:$P,3,0)</f>
        <v>1614 WM VCP LAN Long An</v>
      </c>
      <c r="V239" s="40" t="s">
        <v>8581</v>
      </c>
      <c r="Y239" s="88" t="s">
        <v>1538</v>
      </c>
      <c r="AB239" s="30" t="s">
        <v>1854</v>
      </c>
      <c r="AC239" s="30" t="s">
        <v>1855</v>
      </c>
      <c r="AE239" s="88">
        <v>3</v>
      </c>
      <c r="AG239" s="88">
        <v>50182</v>
      </c>
      <c r="AH239" s="45">
        <f t="shared" si="6"/>
        <v>150546</v>
      </c>
      <c r="AL239" s="35">
        <v>8</v>
      </c>
      <c r="AN239" s="33">
        <f t="shared" si="7"/>
        <v>12043.68</v>
      </c>
      <c r="AO239" s="36" t="s">
        <v>1856</v>
      </c>
      <c r="AQ239" s="96" t="s">
        <v>1857</v>
      </c>
      <c r="AR239" s="96" t="s">
        <v>1858</v>
      </c>
      <c r="AS239" s="96" t="s">
        <v>1859</v>
      </c>
    </row>
    <row r="240" spans="3:45" x14ac:dyDescent="0.25">
      <c r="C240" s="46" t="str">
        <f>VLOOKUP(O240,'mã đối tượng'!$C:$F,4,0)</f>
        <v>N</v>
      </c>
      <c r="D240" s="30" t="s">
        <v>950</v>
      </c>
      <c r="E240" s="30" t="s">
        <v>24</v>
      </c>
      <c r="F240" s="57">
        <v>45891</v>
      </c>
      <c r="G240" s="57">
        <v>45891</v>
      </c>
      <c r="H240" s="89">
        <v>9105837856</v>
      </c>
      <c r="I240" s="57">
        <v>45891</v>
      </c>
      <c r="J240" s="46" t="str">
        <f>VLOOKUP(M240,Sheet2!A:F,6,0)</f>
        <v>NKHT2508/04239</v>
      </c>
      <c r="K240" s="58"/>
      <c r="L240" s="42" t="s">
        <v>25</v>
      </c>
      <c r="M240" s="46" t="s">
        <v>2158</v>
      </c>
      <c r="N240" s="57">
        <v>45891</v>
      </c>
      <c r="O240" s="95" t="str">
        <f>VLOOKUP(H240,'Data (2)'!$O:$P,2,0)</f>
        <v>WIN-041</v>
      </c>
      <c r="S240" s="95" t="str">
        <f>VLOOKUP(H240,'Sheet1 (3)'!$N:$P,3,0)</f>
        <v>1614 WM VCP LAN Long An</v>
      </c>
      <c r="V240" s="40" t="s">
        <v>8581</v>
      </c>
      <c r="Y240" s="88" t="s">
        <v>1537</v>
      </c>
      <c r="AB240" s="30" t="s">
        <v>1854</v>
      </c>
      <c r="AC240" s="30" t="s">
        <v>1855</v>
      </c>
      <c r="AE240" s="88">
        <v>4</v>
      </c>
      <c r="AG240" s="88">
        <v>46000</v>
      </c>
      <c r="AH240" s="45">
        <f t="shared" si="6"/>
        <v>184000</v>
      </c>
      <c r="AL240" s="35">
        <v>8</v>
      </c>
      <c r="AN240" s="33">
        <f t="shared" si="7"/>
        <v>14720</v>
      </c>
      <c r="AO240" s="36" t="s">
        <v>1856</v>
      </c>
      <c r="AQ240" s="96" t="s">
        <v>1857</v>
      </c>
      <c r="AR240" s="96" t="s">
        <v>1858</v>
      </c>
      <c r="AS240" s="96" t="s">
        <v>1859</v>
      </c>
    </row>
    <row r="241" spans="3:45" x14ac:dyDescent="0.25">
      <c r="C241" s="46" t="str">
        <f>VLOOKUP(O241,'mã đối tượng'!$C:$F,4,0)</f>
        <v>B</v>
      </c>
      <c r="D241" s="30" t="s">
        <v>950</v>
      </c>
      <c r="E241" s="30" t="s">
        <v>24</v>
      </c>
      <c r="F241" s="57">
        <v>45891</v>
      </c>
      <c r="G241" s="57">
        <v>45891</v>
      </c>
      <c r="H241" s="89">
        <v>9105837945</v>
      </c>
      <c r="I241" s="57">
        <v>45891</v>
      </c>
      <c r="J241" s="46" t="str">
        <f>VLOOKUP(M241,Sheet2!A:F,6,0)</f>
        <v>NKHT2508/04241</v>
      </c>
      <c r="K241" s="58"/>
      <c r="L241" s="42" t="s">
        <v>25</v>
      </c>
      <c r="M241" s="46" t="s">
        <v>1866</v>
      </c>
      <c r="N241" s="57">
        <v>45891</v>
      </c>
      <c r="O241" s="95" t="str">
        <f>VLOOKUP(H241,'Data (2)'!$O:$P,2,0)</f>
        <v>WIN-002</v>
      </c>
      <c r="S241" s="95" t="str">
        <f>VLOOKUP(H241,'Sheet1 (3)'!$N:$P,3,0)</f>
        <v>2803 WM+ HNI 528/528 Ngô Gia Tự</v>
      </c>
      <c r="V241" s="40" t="s">
        <v>8582</v>
      </c>
      <c r="Y241" s="88" t="s">
        <v>1539</v>
      </c>
      <c r="AB241" s="30" t="s">
        <v>1854</v>
      </c>
      <c r="AC241" s="30" t="s">
        <v>1855</v>
      </c>
      <c r="AE241" s="88">
        <v>2</v>
      </c>
      <c r="AG241" s="88">
        <v>111058</v>
      </c>
      <c r="AH241" s="45">
        <f t="shared" si="6"/>
        <v>222116</v>
      </c>
      <c r="AL241" s="35">
        <v>8</v>
      </c>
      <c r="AN241" s="33">
        <f t="shared" si="7"/>
        <v>17769.28</v>
      </c>
      <c r="AO241" s="36" t="s">
        <v>1856</v>
      </c>
      <c r="AQ241" s="96" t="s">
        <v>1857</v>
      </c>
      <c r="AR241" s="96" t="s">
        <v>1858</v>
      </c>
      <c r="AS241" s="96" t="s">
        <v>1859</v>
      </c>
    </row>
    <row r="242" spans="3:45" x14ac:dyDescent="0.25">
      <c r="C242" s="46" t="str">
        <f>VLOOKUP(O242,'mã đối tượng'!$C:$F,4,0)</f>
        <v>B</v>
      </c>
      <c r="D242" s="30" t="s">
        <v>950</v>
      </c>
      <c r="E242" s="30" t="s">
        <v>24</v>
      </c>
      <c r="F242" s="57">
        <v>45891</v>
      </c>
      <c r="G242" s="57">
        <v>45891</v>
      </c>
      <c r="H242" s="89">
        <v>9105837945</v>
      </c>
      <c r="I242" s="57">
        <v>45891</v>
      </c>
      <c r="J242" s="46" t="str">
        <f>VLOOKUP(M242,Sheet2!A:F,6,0)</f>
        <v>NKHT2508/04241</v>
      </c>
      <c r="K242" s="58"/>
      <c r="L242" s="42" t="s">
        <v>25</v>
      </c>
      <c r="M242" s="46" t="s">
        <v>1866</v>
      </c>
      <c r="N242" s="57">
        <v>45891</v>
      </c>
      <c r="O242" s="95" t="str">
        <f>VLOOKUP(H242,'Data (2)'!$O:$P,2,0)</f>
        <v>WIN-002</v>
      </c>
      <c r="S242" s="95" t="str">
        <f>VLOOKUP(H242,'Sheet1 (3)'!$N:$P,3,0)</f>
        <v>2803 WM+ HNI 528/528 Ngô Gia Tự</v>
      </c>
      <c r="V242" s="40" t="s">
        <v>8582</v>
      </c>
      <c r="Y242" s="88" t="s">
        <v>1536</v>
      </c>
      <c r="AB242" s="30" t="s">
        <v>1854</v>
      </c>
      <c r="AC242" s="30" t="s">
        <v>1855</v>
      </c>
      <c r="AE242" s="88">
        <v>1</v>
      </c>
      <c r="AG242" s="88">
        <v>70950</v>
      </c>
      <c r="AH242" s="45">
        <f t="shared" si="6"/>
        <v>70950</v>
      </c>
      <c r="AL242" s="35">
        <v>8</v>
      </c>
      <c r="AN242" s="33">
        <f t="shared" si="7"/>
        <v>5676</v>
      </c>
      <c r="AO242" s="36" t="s">
        <v>1856</v>
      </c>
      <c r="AQ242" s="96" t="s">
        <v>1857</v>
      </c>
      <c r="AR242" s="96" t="s">
        <v>1858</v>
      </c>
      <c r="AS242" s="96" t="s">
        <v>1859</v>
      </c>
    </row>
    <row r="243" spans="3:45" x14ac:dyDescent="0.25">
      <c r="C243" s="46" t="str">
        <f>VLOOKUP(O243,'mã đối tượng'!$C:$F,4,0)</f>
        <v>B</v>
      </c>
      <c r="D243" s="30" t="s">
        <v>950</v>
      </c>
      <c r="E243" s="30" t="s">
        <v>24</v>
      </c>
      <c r="F243" s="57">
        <v>45891</v>
      </c>
      <c r="G243" s="57">
        <v>45891</v>
      </c>
      <c r="H243" s="89">
        <v>9105838047</v>
      </c>
      <c r="I243" s="57">
        <v>45891</v>
      </c>
      <c r="J243" s="46" t="str">
        <f>VLOOKUP(M243,Sheet2!A:F,6,0)</f>
        <v>NKHT2508/04242</v>
      </c>
      <c r="K243" s="58"/>
      <c r="L243" s="42" t="s">
        <v>25</v>
      </c>
      <c r="M243" s="46" t="s">
        <v>2041</v>
      </c>
      <c r="N243" s="57">
        <v>45891</v>
      </c>
      <c r="O243" s="95" t="str">
        <f>VLOOKUP(H243,'Data (2)'!$O:$P,2,0)</f>
        <v>WIN-007</v>
      </c>
      <c r="S243" s="95" t="str">
        <f>VLOOKUP(H243,'Sheet1 (3)'!$N:$P,3,0)</f>
        <v>6805 WM+ QNH 163 Độc Lập</v>
      </c>
      <c r="V243" s="40" t="s">
        <v>8583</v>
      </c>
      <c r="Y243" s="88" t="s">
        <v>1539</v>
      </c>
      <c r="AB243" s="30" t="s">
        <v>1854</v>
      </c>
      <c r="AC243" s="30" t="s">
        <v>1855</v>
      </c>
      <c r="AE243" s="88">
        <v>2</v>
      </c>
      <c r="AG243" s="88">
        <v>111058</v>
      </c>
      <c r="AH243" s="45">
        <f t="shared" si="6"/>
        <v>222116</v>
      </c>
      <c r="AL243" s="35">
        <v>8</v>
      </c>
      <c r="AN243" s="33">
        <f t="shared" si="7"/>
        <v>17769.28</v>
      </c>
      <c r="AO243" s="36" t="s">
        <v>1856</v>
      </c>
      <c r="AQ243" s="96" t="s">
        <v>1857</v>
      </c>
      <c r="AR243" s="96" t="s">
        <v>1858</v>
      </c>
      <c r="AS243" s="96" t="s">
        <v>1859</v>
      </c>
    </row>
    <row r="244" spans="3:45" x14ac:dyDescent="0.25">
      <c r="C244" s="46" t="str">
        <f>VLOOKUP(O244,'mã đối tượng'!$C:$F,4,0)</f>
        <v>N</v>
      </c>
      <c r="D244" s="30" t="s">
        <v>950</v>
      </c>
      <c r="E244" s="30" t="s">
        <v>24</v>
      </c>
      <c r="F244" s="57">
        <v>45891</v>
      </c>
      <c r="G244" s="57">
        <v>45891</v>
      </c>
      <c r="H244" s="89">
        <v>9105838040</v>
      </c>
      <c r="I244" s="57">
        <v>45891</v>
      </c>
      <c r="J244" s="46" t="str">
        <f>VLOOKUP(M244,Sheet2!A:F,6,0)</f>
        <v>NKHT2508/04246</v>
      </c>
      <c r="K244" s="58"/>
      <c r="L244" s="42" t="s">
        <v>25</v>
      </c>
      <c r="M244" s="46" t="s">
        <v>2417</v>
      </c>
      <c r="N244" s="57">
        <v>45891</v>
      </c>
      <c r="O244" s="95" t="str">
        <f>VLOOKUP(H244,'Data (2)'!$O:$P,2,0)</f>
        <v>WIN-023</v>
      </c>
      <c r="S244" s="95" t="str">
        <f>VLOOKUP(H244,'Sheet1 (3)'!$N:$P,3,0)</f>
        <v>6692 WM+ DNI 106 Hồ Hòa</v>
      </c>
      <c r="V244" s="40" t="s">
        <v>8584</v>
      </c>
      <c r="Y244" s="88" t="s">
        <v>1533</v>
      </c>
      <c r="AB244" s="30" t="s">
        <v>1854</v>
      </c>
      <c r="AC244" s="30" t="s">
        <v>1855</v>
      </c>
      <c r="AE244" s="88">
        <v>1</v>
      </c>
      <c r="AG244" s="88">
        <v>111606</v>
      </c>
      <c r="AH244" s="45">
        <f t="shared" si="6"/>
        <v>111606</v>
      </c>
      <c r="AL244" s="35">
        <v>8</v>
      </c>
      <c r="AN244" s="33">
        <f t="shared" si="7"/>
        <v>8928.48</v>
      </c>
      <c r="AO244" s="36" t="s">
        <v>1856</v>
      </c>
      <c r="AQ244" s="96" t="s">
        <v>1857</v>
      </c>
      <c r="AR244" s="96" t="s">
        <v>1858</v>
      </c>
      <c r="AS244" s="96" t="s">
        <v>1859</v>
      </c>
    </row>
    <row r="245" spans="3:45" x14ac:dyDescent="0.25">
      <c r="C245" s="46" t="str">
        <f>VLOOKUP(O245,'mã đối tượng'!$C:$F,4,0)</f>
        <v>N</v>
      </c>
      <c r="D245" s="30" t="s">
        <v>950</v>
      </c>
      <c r="E245" s="30" t="s">
        <v>24</v>
      </c>
      <c r="F245" s="57">
        <v>45891</v>
      </c>
      <c r="G245" s="57">
        <v>45891</v>
      </c>
      <c r="H245" s="89">
        <v>9105838040</v>
      </c>
      <c r="I245" s="57">
        <v>45891</v>
      </c>
      <c r="J245" s="46" t="str">
        <f>VLOOKUP(M245,Sheet2!A:F,6,0)</f>
        <v>NKHT2508/04246</v>
      </c>
      <c r="K245" s="58"/>
      <c r="L245" s="42" t="s">
        <v>25</v>
      </c>
      <c r="M245" s="46" t="s">
        <v>2417</v>
      </c>
      <c r="N245" s="57">
        <v>45891</v>
      </c>
      <c r="O245" s="95" t="str">
        <f>VLOOKUP(H245,'Data (2)'!$O:$P,2,0)</f>
        <v>WIN-023</v>
      </c>
      <c r="S245" s="95" t="str">
        <f>VLOOKUP(H245,'Sheet1 (3)'!$N:$P,3,0)</f>
        <v>6692 WM+ DNI 106 Hồ Hòa</v>
      </c>
      <c r="V245" s="40" t="s">
        <v>8584</v>
      </c>
      <c r="Y245" s="88" t="s">
        <v>1539</v>
      </c>
      <c r="AB245" s="30" t="s">
        <v>1854</v>
      </c>
      <c r="AC245" s="30" t="s">
        <v>1855</v>
      </c>
      <c r="AE245" s="88">
        <v>1</v>
      </c>
      <c r="AG245" s="88">
        <v>111058</v>
      </c>
      <c r="AH245" s="45">
        <f t="shared" si="6"/>
        <v>111058</v>
      </c>
      <c r="AL245" s="35">
        <v>8</v>
      </c>
      <c r="AN245" s="33">
        <f t="shared" si="7"/>
        <v>8884.64</v>
      </c>
      <c r="AO245" s="36" t="s">
        <v>1856</v>
      </c>
      <c r="AQ245" s="96" t="s">
        <v>1857</v>
      </c>
      <c r="AR245" s="96" t="s">
        <v>1858</v>
      </c>
      <c r="AS245" s="96" t="s">
        <v>1859</v>
      </c>
    </row>
    <row r="246" spans="3:45" x14ac:dyDescent="0.25">
      <c r="C246" s="46" t="str">
        <f>VLOOKUP(O246,'mã đối tượng'!$C:$F,4,0)</f>
        <v>N</v>
      </c>
      <c r="D246" s="30" t="s">
        <v>950</v>
      </c>
      <c r="E246" s="30" t="s">
        <v>24</v>
      </c>
      <c r="F246" s="57">
        <v>45891</v>
      </c>
      <c r="G246" s="57">
        <v>45891</v>
      </c>
      <c r="H246" s="89">
        <v>9105838040</v>
      </c>
      <c r="I246" s="57">
        <v>45891</v>
      </c>
      <c r="J246" s="46" t="str">
        <f>VLOOKUP(M246,Sheet2!A:F,6,0)</f>
        <v>NKHT2508/04246</v>
      </c>
      <c r="K246" s="58"/>
      <c r="L246" s="42" t="s">
        <v>25</v>
      </c>
      <c r="M246" s="46" t="s">
        <v>2417</v>
      </c>
      <c r="N246" s="57">
        <v>45891</v>
      </c>
      <c r="O246" s="95" t="str">
        <f>VLOOKUP(H246,'Data (2)'!$O:$P,2,0)</f>
        <v>WIN-023</v>
      </c>
      <c r="S246" s="95" t="str">
        <f>VLOOKUP(H246,'Sheet1 (3)'!$N:$P,3,0)</f>
        <v>6692 WM+ DNI 106 Hồ Hòa</v>
      </c>
      <c r="V246" s="40" t="s">
        <v>8584</v>
      </c>
      <c r="Y246" s="88" t="s">
        <v>1536</v>
      </c>
      <c r="AB246" s="30" t="s">
        <v>1854</v>
      </c>
      <c r="AC246" s="30" t="s">
        <v>1855</v>
      </c>
      <c r="AE246" s="88">
        <v>1</v>
      </c>
      <c r="AG246" s="88">
        <v>70950</v>
      </c>
      <c r="AH246" s="45">
        <f t="shared" si="6"/>
        <v>70950</v>
      </c>
      <c r="AL246" s="35">
        <v>8</v>
      </c>
      <c r="AN246" s="33">
        <f t="shared" si="7"/>
        <v>5676</v>
      </c>
      <c r="AO246" s="36" t="s">
        <v>1856</v>
      </c>
      <c r="AQ246" s="96" t="s">
        <v>1857</v>
      </c>
      <c r="AR246" s="96" t="s">
        <v>1858</v>
      </c>
      <c r="AS246" s="96" t="s">
        <v>1859</v>
      </c>
    </row>
    <row r="247" spans="3:45" x14ac:dyDescent="0.25">
      <c r="C247" s="46" t="str">
        <f>VLOOKUP(O247,'mã đối tượng'!$C:$F,4,0)</f>
        <v>N</v>
      </c>
      <c r="D247" s="30" t="s">
        <v>950</v>
      </c>
      <c r="E247" s="30" t="s">
        <v>24</v>
      </c>
      <c r="F247" s="57">
        <v>45891</v>
      </c>
      <c r="G247" s="57">
        <v>45891</v>
      </c>
      <c r="H247" s="89">
        <v>9105838040</v>
      </c>
      <c r="I247" s="57">
        <v>45891</v>
      </c>
      <c r="J247" s="46" t="str">
        <f>VLOOKUP(M247,Sheet2!A:F,6,0)</f>
        <v>NKHT2508/04246</v>
      </c>
      <c r="K247" s="58"/>
      <c r="L247" s="42" t="s">
        <v>25</v>
      </c>
      <c r="M247" s="46" t="s">
        <v>2417</v>
      </c>
      <c r="N247" s="57">
        <v>45891</v>
      </c>
      <c r="O247" s="95" t="str">
        <f>VLOOKUP(H247,'Data (2)'!$O:$P,2,0)</f>
        <v>WIN-023</v>
      </c>
      <c r="S247" s="95" t="str">
        <f>VLOOKUP(H247,'Sheet1 (3)'!$N:$P,3,0)</f>
        <v>6692 WM+ DNI 106 Hồ Hòa</v>
      </c>
      <c r="V247" s="40" t="s">
        <v>8584</v>
      </c>
      <c r="Y247" s="88" t="s">
        <v>1532</v>
      </c>
      <c r="AB247" s="30" t="s">
        <v>1854</v>
      </c>
      <c r="AC247" s="30" t="s">
        <v>1855</v>
      </c>
      <c r="AE247" s="88">
        <v>1</v>
      </c>
      <c r="AG247" s="88">
        <v>49500</v>
      </c>
      <c r="AH247" s="45">
        <f t="shared" si="6"/>
        <v>49500</v>
      </c>
      <c r="AL247" s="35">
        <v>8</v>
      </c>
      <c r="AN247" s="33">
        <f t="shared" si="7"/>
        <v>3960</v>
      </c>
      <c r="AO247" s="36" t="s">
        <v>1856</v>
      </c>
      <c r="AQ247" s="96" t="s">
        <v>1857</v>
      </c>
      <c r="AR247" s="96" t="s">
        <v>1858</v>
      </c>
      <c r="AS247" s="96" t="s">
        <v>1859</v>
      </c>
    </row>
    <row r="248" spans="3:45" x14ac:dyDescent="0.25">
      <c r="C248" s="46" t="str">
        <f>VLOOKUP(O248,'mã đối tượng'!$C:$F,4,0)</f>
        <v>B</v>
      </c>
      <c r="D248" s="30" t="s">
        <v>950</v>
      </c>
      <c r="E248" s="30" t="s">
        <v>24</v>
      </c>
      <c r="F248" s="57">
        <v>45891</v>
      </c>
      <c r="G248" s="57">
        <v>45891</v>
      </c>
      <c r="H248" s="89">
        <v>9105838006</v>
      </c>
      <c r="I248" s="57">
        <v>45891</v>
      </c>
      <c r="J248" s="46" t="str">
        <f>VLOOKUP(M248,Sheet2!A:F,6,0)</f>
        <v>NKHT2508/04249</v>
      </c>
      <c r="K248" s="58"/>
      <c r="L248" s="42" t="s">
        <v>25</v>
      </c>
      <c r="M248" s="46" t="s">
        <v>2018</v>
      </c>
      <c r="N248" s="57">
        <v>45891</v>
      </c>
      <c r="O248" s="95" t="str">
        <f>VLOOKUP(H248,'Data (2)'!$O:$P,2,0)</f>
        <v>WIN-002</v>
      </c>
      <c r="S248" s="95" t="str">
        <f>VLOOKUP(H248,'Sheet1 (3)'!$N:$P,3,0)</f>
        <v>5585 WM+ HNI Tòa D Việt Đức Complex</v>
      </c>
      <c r="V248" s="40" t="s">
        <v>8585</v>
      </c>
      <c r="Y248" s="88" t="s">
        <v>1539</v>
      </c>
      <c r="AB248" s="30" t="s">
        <v>1854</v>
      </c>
      <c r="AC248" s="30" t="s">
        <v>1855</v>
      </c>
      <c r="AE248" s="88">
        <v>1</v>
      </c>
      <c r="AG248" s="88">
        <v>111058</v>
      </c>
      <c r="AH248" s="45">
        <f t="shared" si="6"/>
        <v>111058</v>
      </c>
      <c r="AL248" s="35">
        <v>8</v>
      </c>
      <c r="AN248" s="33">
        <f t="shared" si="7"/>
        <v>8884.64</v>
      </c>
      <c r="AO248" s="36" t="s">
        <v>1856</v>
      </c>
      <c r="AQ248" s="96" t="s">
        <v>1857</v>
      </c>
      <c r="AR248" s="96" t="s">
        <v>1858</v>
      </c>
      <c r="AS248" s="96" t="s">
        <v>1859</v>
      </c>
    </row>
    <row r="249" spans="3:45" x14ac:dyDescent="0.25">
      <c r="C249" s="46" t="str">
        <f>VLOOKUP(O249,'mã đối tượng'!$C:$F,4,0)</f>
        <v>B</v>
      </c>
      <c r="D249" s="30" t="s">
        <v>950</v>
      </c>
      <c r="E249" s="30" t="s">
        <v>24</v>
      </c>
      <c r="F249" s="57">
        <v>45891</v>
      </c>
      <c r="G249" s="57">
        <v>45891</v>
      </c>
      <c r="H249" s="89">
        <v>9105838006</v>
      </c>
      <c r="I249" s="57">
        <v>45891</v>
      </c>
      <c r="J249" s="46" t="str">
        <f>VLOOKUP(M249,Sheet2!A:F,6,0)</f>
        <v>NKHT2508/04249</v>
      </c>
      <c r="K249" s="58"/>
      <c r="L249" s="42" t="s">
        <v>25</v>
      </c>
      <c r="M249" s="46" t="s">
        <v>2018</v>
      </c>
      <c r="N249" s="57">
        <v>45891</v>
      </c>
      <c r="O249" s="95" t="str">
        <f>VLOOKUP(H249,'Data (2)'!$O:$P,2,0)</f>
        <v>WIN-002</v>
      </c>
      <c r="S249" s="95" t="str">
        <f>VLOOKUP(H249,'Sheet1 (3)'!$N:$P,3,0)</f>
        <v>5585 WM+ HNI Tòa D Việt Đức Complex</v>
      </c>
      <c r="V249" s="40" t="s">
        <v>8585</v>
      </c>
      <c r="Y249" s="88" t="s">
        <v>1529</v>
      </c>
      <c r="AB249" s="30" t="s">
        <v>1854</v>
      </c>
      <c r="AC249" s="30" t="s">
        <v>1855</v>
      </c>
      <c r="AE249" s="88">
        <v>2</v>
      </c>
      <c r="AG249" s="88">
        <v>55595</v>
      </c>
      <c r="AH249" s="45">
        <f t="shared" si="6"/>
        <v>111190</v>
      </c>
      <c r="AL249" s="35">
        <v>8</v>
      </c>
      <c r="AN249" s="33">
        <f t="shared" si="7"/>
        <v>8895.2000000000007</v>
      </c>
      <c r="AO249" s="36" t="s">
        <v>1856</v>
      </c>
      <c r="AQ249" s="96" t="s">
        <v>1857</v>
      </c>
      <c r="AR249" s="96" t="s">
        <v>1858</v>
      </c>
      <c r="AS249" s="96" t="s">
        <v>1859</v>
      </c>
    </row>
    <row r="250" spans="3:45" x14ac:dyDescent="0.25">
      <c r="C250" s="46" t="str">
        <f>VLOOKUP(O250,'mã đối tượng'!$C:$F,4,0)</f>
        <v>B</v>
      </c>
      <c r="D250" s="30" t="s">
        <v>950</v>
      </c>
      <c r="E250" s="30" t="s">
        <v>24</v>
      </c>
      <c r="F250" s="57">
        <v>45891</v>
      </c>
      <c r="G250" s="57">
        <v>45891</v>
      </c>
      <c r="H250" s="89">
        <v>9105838006</v>
      </c>
      <c r="I250" s="57">
        <v>45891</v>
      </c>
      <c r="J250" s="46" t="str">
        <f>VLOOKUP(M250,Sheet2!A:F,6,0)</f>
        <v>NKHT2508/04249</v>
      </c>
      <c r="K250" s="58"/>
      <c r="L250" s="42" t="s">
        <v>25</v>
      </c>
      <c r="M250" s="46" t="s">
        <v>2018</v>
      </c>
      <c r="N250" s="57">
        <v>45891</v>
      </c>
      <c r="O250" s="95" t="str">
        <f>VLOOKUP(H250,'Data (2)'!$O:$P,2,0)</f>
        <v>WIN-002</v>
      </c>
      <c r="S250" s="95" t="str">
        <f>VLOOKUP(H250,'Sheet1 (3)'!$N:$P,3,0)</f>
        <v>5585 WM+ HNI Tòa D Việt Đức Complex</v>
      </c>
      <c r="V250" s="40" t="s">
        <v>8585</v>
      </c>
      <c r="Y250" s="88" t="s">
        <v>1537</v>
      </c>
      <c r="AB250" s="30" t="s">
        <v>1854</v>
      </c>
      <c r="AC250" s="30" t="s">
        <v>1855</v>
      </c>
      <c r="AE250" s="88">
        <v>3</v>
      </c>
      <c r="AG250" s="88">
        <v>46000</v>
      </c>
      <c r="AH250" s="45">
        <f t="shared" si="6"/>
        <v>138000</v>
      </c>
      <c r="AL250" s="35">
        <v>8</v>
      </c>
      <c r="AN250" s="33">
        <f t="shared" si="7"/>
        <v>11040</v>
      </c>
      <c r="AO250" s="36" t="s">
        <v>1856</v>
      </c>
      <c r="AQ250" s="96" t="s">
        <v>1857</v>
      </c>
      <c r="AR250" s="96" t="s">
        <v>1858</v>
      </c>
      <c r="AS250" s="96" t="s">
        <v>1859</v>
      </c>
    </row>
    <row r="251" spans="3:45" x14ac:dyDescent="0.25">
      <c r="C251" s="46" t="str">
        <f>VLOOKUP(O251,'mã đối tượng'!$C:$F,4,0)</f>
        <v>B</v>
      </c>
      <c r="D251" s="30" t="s">
        <v>950</v>
      </c>
      <c r="E251" s="30" t="s">
        <v>24</v>
      </c>
      <c r="F251" s="57">
        <v>45891</v>
      </c>
      <c r="G251" s="57">
        <v>45891</v>
      </c>
      <c r="H251" s="89">
        <v>9105838087</v>
      </c>
      <c r="I251" s="57">
        <v>45891</v>
      </c>
      <c r="J251" s="46" t="str">
        <f>VLOOKUP(M251,Sheet2!A:F,6,0)</f>
        <v>NKHT2508/04250</v>
      </c>
      <c r="K251" s="58"/>
      <c r="L251" s="42" t="s">
        <v>25</v>
      </c>
      <c r="M251" s="46" t="s">
        <v>2043</v>
      </c>
      <c r="N251" s="57">
        <v>45891</v>
      </c>
      <c r="O251" s="95" t="str">
        <f>VLOOKUP(H251,'Data (2)'!$O:$P,2,0)</f>
        <v>WIN-007</v>
      </c>
      <c r="S251" s="95" t="str">
        <f>VLOOKUP(H251,'Sheet1 (3)'!$N:$P,3,0)</f>
        <v>4991 WM+ QNH Khu 1 TT Cái Rồng</v>
      </c>
      <c r="V251" s="40" t="s">
        <v>8586</v>
      </c>
      <c r="Y251" s="88" t="s">
        <v>1539</v>
      </c>
      <c r="AB251" s="30" t="s">
        <v>1854</v>
      </c>
      <c r="AC251" s="30" t="s">
        <v>1855</v>
      </c>
      <c r="AE251" s="88">
        <v>3</v>
      </c>
      <c r="AG251" s="88">
        <v>111058</v>
      </c>
      <c r="AH251" s="45">
        <f t="shared" si="6"/>
        <v>333174</v>
      </c>
      <c r="AL251" s="35">
        <v>8</v>
      </c>
      <c r="AN251" s="33">
        <f t="shared" si="7"/>
        <v>26653.920000000002</v>
      </c>
      <c r="AO251" s="36" t="s">
        <v>1856</v>
      </c>
      <c r="AQ251" s="96" t="s">
        <v>1857</v>
      </c>
      <c r="AR251" s="96" t="s">
        <v>1858</v>
      </c>
      <c r="AS251" s="96" t="s">
        <v>1859</v>
      </c>
    </row>
    <row r="252" spans="3:45" x14ac:dyDescent="0.25">
      <c r="C252" s="46" t="str">
        <f>VLOOKUP(O252,'mã đối tượng'!$C:$F,4,0)</f>
        <v>N</v>
      </c>
      <c r="D252" s="30" t="s">
        <v>950</v>
      </c>
      <c r="E252" s="30" t="s">
        <v>24</v>
      </c>
      <c r="F252" s="57">
        <v>45891</v>
      </c>
      <c r="G252" s="57">
        <v>45891</v>
      </c>
      <c r="H252" s="89">
        <v>9105838059</v>
      </c>
      <c r="I252" s="57">
        <v>45891</v>
      </c>
      <c r="J252" s="46" t="str">
        <f>VLOOKUP(M252,Sheet2!A:F,6,0)</f>
        <v>NKHT2508/04256</v>
      </c>
      <c r="K252" s="58"/>
      <c r="L252" s="42" t="s">
        <v>25</v>
      </c>
      <c r="M252" s="46" t="s">
        <v>2120</v>
      </c>
      <c r="N252" s="57">
        <v>45891</v>
      </c>
      <c r="O252" s="95" t="str">
        <f>VLOOKUP(H252,'Data (2)'!$O:$P,2,0)</f>
        <v>WIN</v>
      </c>
      <c r="S252" s="95" t="str">
        <f>VLOOKUP(H252,'Sheet1 (3)'!$N:$P,3,0)</f>
        <v>6254 WIN HCM 0.01-0.02, CC Imperial</v>
      </c>
      <c r="V252" s="40" t="s">
        <v>8587</v>
      </c>
      <c r="Y252" s="88" t="s">
        <v>1539</v>
      </c>
      <c r="AB252" s="30" t="s">
        <v>1854</v>
      </c>
      <c r="AC252" s="30" t="s">
        <v>1855</v>
      </c>
      <c r="AE252" s="88">
        <v>2</v>
      </c>
      <c r="AG252" s="88">
        <v>111058</v>
      </c>
      <c r="AH252" s="45">
        <f t="shared" si="6"/>
        <v>222116</v>
      </c>
      <c r="AL252" s="35">
        <v>8</v>
      </c>
      <c r="AN252" s="33">
        <f t="shared" si="7"/>
        <v>17769.28</v>
      </c>
      <c r="AO252" s="36" t="s">
        <v>1856</v>
      </c>
      <c r="AQ252" s="96" t="s">
        <v>1857</v>
      </c>
      <c r="AR252" s="96" t="s">
        <v>1858</v>
      </c>
      <c r="AS252" s="96" t="s">
        <v>1859</v>
      </c>
    </row>
    <row r="253" spans="3:45" x14ac:dyDescent="0.25">
      <c r="C253" s="46" t="str">
        <f>VLOOKUP(O253,'mã đối tượng'!$C:$F,4,0)</f>
        <v>N</v>
      </c>
      <c r="D253" s="30" t="s">
        <v>950</v>
      </c>
      <c r="E253" s="30" t="s">
        <v>24</v>
      </c>
      <c r="F253" s="57">
        <v>45891</v>
      </c>
      <c r="G253" s="57">
        <v>45891</v>
      </c>
      <c r="H253" s="89">
        <v>9105838059</v>
      </c>
      <c r="I253" s="57">
        <v>45891</v>
      </c>
      <c r="J253" s="46" t="str">
        <f>VLOOKUP(M253,Sheet2!A:F,6,0)</f>
        <v>NKHT2508/04256</v>
      </c>
      <c r="K253" s="58"/>
      <c r="L253" s="42" t="s">
        <v>25</v>
      </c>
      <c r="M253" s="46" t="s">
        <v>2120</v>
      </c>
      <c r="N253" s="57">
        <v>45891</v>
      </c>
      <c r="O253" s="95" t="str">
        <f>VLOOKUP(H253,'Data (2)'!$O:$P,2,0)</f>
        <v>WIN</v>
      </c>
      <c r="S253" s="95" t="str">
        <f>VLOOKUP(H253,'Sheet1 (3)'!$N:$P,3,0)</f>
        <v>6254 WIN HCM 0.01-0.02, CC Imperial</v>
      </c>
      <c r="V253" s="40" t="s">
        <v>8587</v>
      </c>
      <c r="Y253" s="88" t="s">
        <v>1541</v>
      </c>
      <c r="AB253" s="30" t="s">
        <v>1854</v>
      </c>
      <c r="AC253" s="30" t="s">
        <v>1855</v>
      </c>
      <c r="AE253" s="88">
        <v>2</v>
      </c>
      <c r="AG253" s="88">
        <v>73431</v>
      </c>
      <c r="AH253" s="45">
        <f t="shared" si="6"/>
        <v>146862</v>
      </c>
      <c r="AL253" s="35">
        <v>8</v>
      </c>
      <c r="AN253" s="33">
        <f t="shared" si="7"/>
        <v>11748.960000000001</v>
      </c>
      <c r="AO253" s="36" t="s">
        <v>1856</v>
      </c>
      <c r="AQ253" s="96" t="s">
        <v>1857</v>
      </c>
      <c r="AR253" s="96" t="s">
        <v>1858</v>
      </c>
      <c r="AS253" s="96" t="s">
        <v>1859</v>
      </c>
    </row>
    <row r="254" spans="3:45" x14ac:dyDescent="0.25">
      <c r="C254" s="46" t="str">
        <f>VLOOKUP(O254,'mã đối tượng'!$C:$F,4,0)</f>
        <v>N</v>
      </c>
      <c r="D254" s="30" t="s">
        <v>950</v>
      </c>
      <c r="E254" s="30" t="s">
        <v>24</v>
      </c>
      <c r="F254" s="57">
        <v>45891</v>
      </c>
      <c r="G254" s="57">
        <v>45891</v>
      </c>
      <c r="H254" s="89">
        <v>9105838059</v>
      </c>
      <c r="I254" s="57">
        <v>45891</v>
      </c>
      <c r="J254" s="46" t="str">
        <f>VLOOKUP(M254,Sheet2!A:F,6,0)</f>
        <v>NKHT2508/04256</v>
      </c>
      <c r="K254" s="58"/>
      <c r="L254" s="42" t="s">
        <v>25</v>
      </c>
      <c r="M254" s="46" t="s">
        <v>2120</v>
      </c>
      <c r="N254" s="57">
        <v>45891</v>
      </c>
      <c r="O254" s="95" t="str">
        <f>VLOOKUP(H254,'Data (2)'!$O:$P,2,0)</f>
        <v>WIN</v>
      </c>
      <c r="S254" s="95" t="str">
        <f>VLOOKUP(H254,'Sheet1 (3)'!$N:$P,3,0)</f>
        <v>6254 WIN HCM 0.01-0.02, CC Imperial</v>
      </c>
      <c r="V254" s="40" t="s">
        <v>8587</v>
      </c>
      <c r="Y254" s="88" t="s">
        <v>1546</v>
      </c>
      <c r="AB254" s="30" t="s">
        <v>1854</v>
      </c>
      <c r="AC254" s="30" t="s">
        <v>1855</v>
      </c>
      <c r="AE254" s="88">
        <v>2</v>
      </c>
      <c r="AG254" s="88">
        <v>74250</v>
      </c>
      <c r="AH254" s="45">
        <f t="shared" si="6"/>
        <v>148500</v>
      </c>
      <c r="AL254" s="35">
        <v>8</v>
      </c>
      <c r="AN254" s="33">
        <f t="shared" si="7"/>
        <v>11880</v>
      </c>
      <c r="AO254" s="36" t="s">
        <v>1856</v>
      </c>
      <c r="AQ254" s="96" t="s">
        <v>1857</v>
      </c>
      <c r="AR254" s="96" t="s">
        <v>1858</v>
      </c>
      <c r="AS254" s="96" t="s">
        <v>1859</v>
      </c>
    </row>
    <row r="255" spans="3:45" x14ac:dyDescent="0.25">
      <c r="C255" s="46" t="str">
        <f>VLOOKUP(O255,'mã đối tượng'!$C:$F,4,0)</f>
        <v>N</v>
      </c>
      <c r="D255" s="30" t="s">
        <v>950</v>
      </c>
      <c r="E255" s="30" t="s">
        <v>24</v>
      </c>
      <c r="F255" s="57">
        <v>45891</v>
      </c>
      <c r="G255" s="57">
        <v>45891</v>
      </c>
      <c r="H255" s="89">
        <v>9105838059</v>
      </c>
      <c r="I255" s="57">
        <v>45891</v>
      </c>
      <c r="J255" s="46" t="str">
        <f>VLOOKUP(M255,Sheet2!A:F,6,0)</f>
        <v>NKHT2508/04256</v>
      </c>
      <c r="K255" s="58"/>
      <c r="L255" s="42" t="s">
        <v>25</v>
      </c>
      <c r="M255" s="46" t="s">
        <v>2120</v>
      </c>
      <c r="N255" s="57">
        <v>45891</v>
      </c>
      <c r="O255" s="95" t="str">
        <f>VLOOKUP(H255,'Data (2)'!$O:$P,2,0)</f>
        <v>WIN</v>
      </c>
      <c r="S255" s="95" t="str">
        <f>VLOOKUP(H255,'Sheet1 (3)'!$N:$P,3,0)</f>
        <v>6254 WIN HCM 0.01-0.02, CC Imperial</v>
      </c>
      <c r="V255" s="40" t="s">
        <v>8587</v>
      </c>
      <c r="Y255" s="88" t="s">
        <v>1536</v>
      </c>
      <c r="AB255" s="30" t="s">
        <v>1854</v>
      </c>
      <c r="AC255" s="30" t="s">
        <v>1855</v>
      </c>
      <c r="AE255" s="88">
        <v>1</v>
      </c>
      <c r="AG255" s="88">
        <v>70950</v>
      </c>
      <c r="AH255" s="45">
        <f t="shared" si="6"/>
        <v>70950</v>
      </c>
      <c r="AL255" s="35">
        <v>8</v>
      </c>
      <c r="AN255" s="33">
        <f t="shared" si="7"/>
        <v>5676</v>
      </c>
      <c r="AO255" s="36" t="s">
        <v>1856</v>
      </c>
      <c r="AQ255" s="96" t="s">
        <v>1857</v>
      </c>
      <c r="AR255" s="96" t="s">
        <v>1858</v>
      </c>
      <c r="AS255" s="96" t="s">
        <v>1859</v>
      </c>
    </row>
    <row r="256" spans="3:45" x14ac:dyDescent="0.25">
      <c r="C256" s="46" t="str">
        <f>VLOOKUP(O256,'mã đối tượng'!$C:$F,4,0)</f>
        <v>N</v>
      </c>
      <c r="D256" s="30" t="s">
        <v>950</v>
      </c>
      <c r="E256" s="30" t="s">
        <v>24</v>
      </c>
      <c r="F256" s="57">
        <v>45891</v>
      </c>
      <c r="G256" s="57">
        <v>45891</v>
      </c>
      <c r="H256" s="89">
        <v>9105838059</v>
      </c>
      <c r="I256" s="57">
        <v>45891</v>
      </c>
      <c r="J256" s="46" t="str">
        <f>VLOOKUP(M256,Sheet2!A:F,6,0)</f>
        <v>NKHT2508/04256</v>
      </c>
      <c r="K256" s="58"/>
      <c r="L256" s="42" t="s">
        <v>25</v>
      </c>
      <c r="M256" s="46" t="s">
        <v>2120</v>
      </c>
      <c r="N256" s="57">
        <v>45891</v>
      </c>
      <c r="O256" s="95" t="str">
        <f>VLOOKUP(H256,'Data (2)'!$O:$P,2,0)</f>
        <v>WIN</v>
      </c>
      <c r="S256" s="95" t="str">
        <f>VLOOKUP(H256,'Sheet1 (3)'!$N:$P,3,0)</f>
        <v>6254 WIN HCM 0.01-0.02, CC Imperial</v>
      </c>
      <c r="V256" s="40" t="s">
        <v>8587</v>
      </c>
      <c r="Y256" s="88" t="s">
        <v>1538</v>
      </c>
      <c r="AB256" s="30" t="s">
        <v>1854</v>
      </c>
      <c r="AC256" s="30" t="s">
        <v>1855</v>
      </c>
      <c r="AE256" s="88">
        <v>1</v>
      </c>
      <c r="AG256" s="88">
        <v>50182</v>
      </c>
      <c r="AH256" s="45">
        <f t="shared" si="6"/>
        <v>50182</v>
      </c>
      <c r="AL256" s="35">
        <v>8</v>
      </c>
      <c r="AN256" s="33">
        <f t="shared" si="7"/>
        <v>4014.56</v>
      </c>
      <c r="AO256" s="36" t="s">
        <v>1856</v>
      </c>
      <c r="AQ256" s="96" t="s">
        <v>1857</v>
      </c>
      <c r="AR256" s="96" t="s">
        <v>1858</v>
      </c>
      <c r="AS256" s="96" t="s">
        <v>1859</v>
      </c>
    </row>
    <row r="257" spans="3:45" x14ac:dyDescent="0.25">
      <c r="C257" s="46" t="str">
        <f>VLOOKUP(O257,'mã đối tượng'!$C:$F,4,0)</f>
        <v>N</v>
      </c>
      <c r="D257" s="30" t="s">
        <v>950</v>
      </c>
      <c r="E257" s="30" t="s">
        <v>24</v>
      </c>
      <c r="F257" s="57">
        <v>45891</v>
      </c>
      <c r="G257" s="57">
        <v>45891</v>
      </c>
      <c r="H257" s="89">
        <v>9105838059</v>
      </c>
      <c r="I257" s="57">
        <v>45891</v>
      </c>
      <c r="J257" s="46" t="str">
        <f>VLOOKUP(M257,Sheet2!A:F,6,0)</f>
        <v>NKHT2508/04256</v>
      </c>
      <c r="K257" s="58"/>
      <c r="L257" s="42" t="s">
        <v>25</v>
      </c>
      <c r="M257" s="46" t="s">
        <v>2120</v>
      </c>
      <c r="N257" s="57">
        <v>45891</v>
      </c>
      <c r="O257" s="95" t="str">
        <f>VLOOKUP(H257,'Data (2)'!$O:$P,2,0)</f>
        <v>WIN</v>
      </c>
      <c r="S257" s="95" t="str">
        <f>VLOOKUP(H257,'Sheet1 (3)'!$N:$P,3,0)</f>
        <v>6254 WIN HCM 0.01-0.02, CC Imperial</v>
      </c>
      <c r="V257" s="40" t="s">
        <v>8587</v>
      </c>
      <c r="Y257" s="88" t="s">
        <v>1537</v>
      </c>
      <c r="AB257" s="30" t="s">
        <v>1854</v>
      </c>
      <c r="AC257" s="30" t="s">
        <v>1855</v>
      </c>
      <c r="AE257" s="88">
        <v>1</v>
      </c>
      <c r="AG257" s="88">
        <v>46000</v>
      </c>
      <c r="AH257" s="45">
        <f t="shared" si="6"/>
        <v>46000</v>
      </c>
      <c r="AL257" s="35">
        <v>8</v>
      </c>
      <c r="AN257" s="33">
        <f t="shared" si="7"/>
        <v>3680</v>
      </c>
      <c r="AO257" s="36" t="s">
        <v>1856</v>
      </c>
      <c r="AQ257" s="96" t="s">
        <v>1857</v>
      </c>
      <c r="AR257" s="96" t="s">
        <v>1858</v>
      </c>
      <c r="AS257" s="96" t="s">
        <v>1859</v>
      </c>
    </row>
    <row r="258" spans="3:45" x14ac:dyDescent="0.25">
      <c r="C258" s="46" t="str">
        <f>VLOOKUP(O258,'mã đối tượng'!$C:$F,4,0)</f>
        <v>B</v>
      </c>
      <c r="D258" s="30" t="s">
        <v>950</v>
      </c>
      <c r="E258" s="30" t="s">
        <v>24</v>
      </c>
      <c r="F258" s="57">
        <v>45891</v>
      </c>
      <c r="G258" s="57">
        <v>45891</v>
      </c>
      <c r="H258" s="89">
        <v>9105838118</v>
      </c>
      <c r="I258" s="57">
        <v>45891</v>
      </c>
      <c r="J258" s="46" t="str">
        <f>VLOOKUP(M258,Sheet2!A:F,6,0)</f>
        <v>NKHT2508/04257</v>
      </c>
      <c r="K258" s="58"/>
      <c r="L258" s="42" t="s">
        <v>25</v>
      </c>
      <c r="M258" s="46" t="s">
        <v>2356</v>
      </c>
      <c r="N258" s="57">
        <v>45891</v>
      </c>
      <c r="O258" s="95" t="str">
        <f>VLOOKUP(H258,'Data (2)'!$O:$P,2,0)</f>
        <v>WIN-002</v>
      </c>
      <c r="S258" s="95" t="str">
        <f>VLOOKUP(H258,'Sheet1 (3)'!$N:$P,3,0)</f>
        <v>5952 WM+ HNI Phú Sơn, Ba Vì</v>
      </c>
      <c r="V258" s="40" t="s">
        <v>8588</v>
      </c>
      <c r="Y258" s="88" t="s">
        <v>1539</v>
      </c>
      <c r="AB258" s="30" t="s">
        <v>1854</v>
      </c>
      <c r="AC258" s="30" t="s">
        <v>1855</v>
      </c>
      <c r="AE258" s="88">
        <v>1</v>
      </c>
      <c r="AG258" s="88">
        <v>111058</v>
      </c>
      <c r="AH258" s="45">
        <f t="shared" si="6"/>
        <v>111058</v>
      </c>
      <c r="AL258" s="35">
        <v>8</v>
      </c>
      <c r="AN258" s="33">
        <f t="shared" si="7"/>
        <v>8884.64</v>
      </c>
      <c r="AO258" s="36" t="s">
        <v>1856</v>
      </c>
      <c r="AQ258" s="96" t="s">
        <v>1857</v>
      </c>
      <c r="AR258" s="96" t="s">
        <v>1858</v>
      </c>
      <c r="AS258" s="96" t="s">
        <v>1859</v>
      </c>
    </row>
    <row r="259" spans="3:45" x14ac:dyDescent="0.25">
      <c r="C259" s="46" t="str">
        <f>VLOOKUP(O259,'mã đối tượng'!$C:$F,4,0)</f>
        <v>B</v>
      </c>
      <c r="D259" s="30" t="s">
        <v>950</v>
      </c>
      <c r="E259" s="30" t="s">
        <v>24</v>
      </c>
      <c r="F259" s="57">
        <v>45891</v>
      </c>
      <c r="G259" s="57">
        <v>45891</v>
      </c>
      <c r="H259" s="89">
        <v>9105838119</v>
      </c>
      <c r="I259" s="57">
        <v>45891</v>
      </c>
      <c r="J259" s="46" t="str">
        <f>VLOOKUP(M259,Sheet2!A:F,6,0)</f>
        <v>NKHT2508/04258</v>
      </c>
      <c r="K259" s="58"/>
      <c r="L259" s="42" t="s">
        <v>25</v>
      </c>
      <c r="M259" s="46" t="s">
        <v>2412</v>
      </c>
      <c r="N259" s="57">
        <v>45891</v>
      </c>
      <c r="O259" s="95" t="str">
        <f>VLOOKUP(H259,'Data (2)'!$O:$P,2,0)</f>
        <v>WIN-025</v>
      </c>
      <c r="S259" s="95" t="str">
        <f>VLOOKUP(H259,'Sheet1 (3)'!$N:$P,3,0)</f>
        <v>3762 WM+ HPG 158 Quang Trung</v>
      </c>
      <c r="V259" s="40" t="s">
        <v>8589</v>
      </c>
      <c r="Y259" s="88" t="s">
        <v>1539</v>
      </c>
      <c r="AB259" s="30" t="s">
        <v>1854</v>
      </c>
      <c r="AC259" s="30" t="s">
        <v>1855</v>
      </c>
      <c r="AE259" s="88">
        <v>4</v>
      </c>
      <c r="AG259" s="88">
        <v>111058</v>
      </c>
      <c r="AH259" s="45">
        <f t="shared" ref="AH259:AH322" si="8">AE259*AG259</f>
        <v>444232</v>
      </c>
      <c r="AL259" s="35">
        <v>8</v>
      </c>
      <c r="AN259" s="33">
        <f t="shared" ref="AN259:AN322" si="9">AH259*8%</f>
        <v>35538.559999999998</v>
      </c>
      <c r="AO259" s="36" t="s">
        <v>1856</v>
      </c>
      <c r="AQ259" s="96" t="s">
        <v>1857</v>
      </c>
      <c r="AR259" s="96" t="s">
        <v>1858</v>
      </c>
      <c r="AS259" s="96" t="s">
        <v>1859</v>
      </c>
    </row>
    <row r="260" spans="3:45" x14ac:dyDescent="0.25">
      <c r="C260" s="46" t="str">
        <f>VLOOKUP(O260,'mã đối tượng'!$C:$F,4,0)</f>
        <v>B</v>
      </c>
      <c r="D260" s="30" t="s">
        <v>950</v>
      </c>
      <c r="E260" s="30" t="s">
        <v>24</v>
      </c>
      <c r="F260" s="57">
        <v>45891</v>
      </c>
      <c r="G260" s="57">
        <v>45891</v>
      </c>
      <c r="H260" s="89">
        <v>9105838147</v>
      </c>
      <c r="I260" s="57">
        <v>45891</v>
      </c>
      <c r="J260" s="46" t="str">
        <f>VLOOKUP(M260,Sheet2!A:F,6,0)</f>
        <v>NKHT2508/04259</v>
      </c>
      <c r="K260" s="58"/>
      <c r="L260" s="42" t="s">
        <v>25</v>
      </c>
      <c r="M260" s="46" t="s">
        <v>2222</v>
      </c>
      <c r="N260" s="57">
        <v>45891</v>
      </c>
      <c r="O260" s="95" t="str">
        <f>VLOOKUP(H260,'Data (2)'!$O:$P,2,0)</f>
        <v>WIN-058</v>
      </c>
      <c r="S260" s="95" t="str">
        <f>VLOOKUP(H260,'Sheet1 (3)'!$N:$P,3,0)</f>
        <v>2AFL WM+ NAN Lạc Hồng, Nghi Diên</v>
      </c>
      <c r="V260" s="40" t="s">
        <v>8590</v>
      </c>
      <c r="Y260" s="88" t="s">
        <v>1537</v>
      </c>
      <c r="AB260" s="30" t="s">
        <v>1854</v>
      </c>
      <c r="AC260" s="30" t="s">
        <v>1855</v>
      </c>
      <c r="AE260" s="88">
        <v>1</v>
      </c>
      <c r="AG260" s="88">
        <v>46000</v>
      </c>
      <c r="AH260" s="45">
        <f t="shared" si="8"/>
        <v>46000</v>
      </c>
      <c r="AL260" s="35">
        <v>8</v>
      </c>
      <c r="AN260" s="33">
        <f t="shared" si="9"/>
        <v>3680</v>
      </c>
      <c r="AO260" s="36" t="s">
        <v>1856</v>
      </c>
      <c r="AQ260" s="96" t="s">
        <v>1857</v>
      </c>
      <c r="AR260" s="96" t="s">
        <v>1858</v>
      </c>
      <c r="AS260" s="96" t="s">
        <v>1859</v>
      </c>
    </row>
    <row r="261" spans="3:45" x14ac:dyDescent="0.25">
      <c r="C261" s="46" t="str">
        <f>VLOOKUP(O261,'mã đối tượng'!$C:$F,4,0)</f>
        <v>B</v>
      </c>
      <c r="D261" s="30" t="s">
        <v>950</v>
      </c>
      <c r="E261" s="30" t="s">
        <v>24</v>
      </c>
      <c r="F261" s="57">
        <v>45891</v>
      </c>
      <c r="G261" s="57">
        <v>45891</v>
      </c>
      <c r="H261" s="89">
        <v>9105838135</v>
      </c>
      <c r="I261" s="57">
        <v>45891</v>
      </c>
      <c r="J261" s="46" t="str">
        <f>VLOOKUP(M261,Sheet2!A:F,6,0)</f>
        <v>NKHT2508/04260</v>
      </c>
      <c r="K261" s="58"/>
      <c r="L261" s="42" t="s">
        <v>25</v>
      </c>
      <c r="M261" s="46" t="s">
        <v>2394</v>
      </c>
      <c r="N261" s="57">
        <v>45891</v>
      </c>
      <c r="O261" s="95" t="str">
        <f>VLOOKUP(H261,'Data (2)'!$O:$P,2,0)</f>
        <v>WIN-002</v>
      </c>
      <c r="S261" s="95" t="str">
        <f>VLOOKUP(H261,'Sheet1 (3)'!$N:$P,3,0)</f>
        <v>2816 WM+ HNI 198 Hoàng Mai</v>
      </c>
      <c r="V261" s="40" t="s">
        <v>8591</v>
      </c>
      <c r="Y261" s="88" t="s">
        <v>1539</v>
      </c>
      <c r="AB261" s="30" t="s">
        <v>1854</v>
      </c>
      <c r="AC261" s="30" t="s">
        <v>1855</v>
      </c>
      <c r="AE261" s="88">
        <v>1</v>
      </c>
      <c r="AG261" s="88">
        <v>111058</v>
      </c>
      <c r="AH261" s="45">
        <f t="shared" si="8"/>
        <v>111058</v>
      </c>
      <c r="AL261" s="35">
        <v>8</v>
      </c>
      <c r="AN261" s="33">
        <f t="shared" si="9"/>
        <v>8884.64</v>
      </c>
      <c r="AO261" s="36" t="s">
        <v>1856</v>
      </c>
      <c r="AQ261" s="96" t="s">
        <v>1857</v>
      </c>
      <c r="AR261" s="96" t="s">
        <v>1858</v>
      </c>
      <c r="AS261" s="96" t="s">
        <v>1859</v>
      </c>
    </row>
    <row r="262" spans="3:45" x14ac:dyDescent="0.25">
      <c r="C262" s="46" t="str">
        <f>VLOOKUP(O262,'mã đối tượng'!$C:$F,4,0)</f>
        <v>B</v>
      </c>
      <c r="D262" s="30" t="s">
        <v>950</v>
      </c>
      <c r="E262" s="30" t="s">
        <v>24</v>
      </c>
      <c r="F262" s="57">
        <v>45891</v>
      </c>
      <c r="G262" s="57">
        <v>45891</v>
      </c>
      <c r="H262" s="89">
        <v>9105838177</v>
      </c>
      <c r="I262" s="57">
        <v>45891</v>
      </c>
      <c r="J262" s="46" t="str">
        <f>VLOOKUP(M262,Sheet2!A:F,6,0)</f>
        <v>NKHT2508/04261</v>
      </c>
      <c r="K262" s="58"/>
      <c r="L262" s="42" t="s">
        <v>25</v>
      </c>
      <c r="M262" s="46" t="s">
        <v>2130</v>
      </c>
      <c r="N262" s="57">
        <v>45891</v>
      </c>
      <c r="O262" s="95" t="str">
        <f>VLOOKUP(H262,'Data (2)'!$O:$P,2,0)</f>
        <v>WIN-004</v>
      </c>
      <c r="S262" s="95" t="str">
        <f>VLOOKUP(H262,'Sheet1 (3)'!$N:$P,3,0)</f>
        <v>5031 WM+ HTH 87 Phan Đình Giót</v>
      </c>
      <c r="V262" s="40" t="s">
        <v>8592</v>
      </c>
      <c r="Y262" s="88" t="s">
        <v>1538</v>
      </c>
      <c r="AB262" s="30" t="s">
        <v>1854</v>
      </c>
      <c r="AC262" s="30" t="s">
        <v>1855</v>
      </c>
      <c r="AE262" s="88">
        <v>3</v>
      </c>
      <c r="AG262" s="88">
        <v>50182</v>
      </c>
      <c r="AH262" s="45">
        <f t="shared" si="8"/>
        <v>150546</v>
      </c>
      <c r="AL262" s="35">
        <v>8</v>
      </c>
      <c r="AN262" s="33">
        <f t="shared" si="9"/>
        <v>12043.68</v>
      </c>
      <c r="AO262" s="36" t="s">
        <v>1856</v>
      </c>
      <c r="AQ262" s="96" t="s">
        <v>1857</v>
      </c>
      <c r="AR262" s="96" t="s">
        <v>1858</v>
      </c>
      <c r="AS262" s="96" t="s">
        <v>1859</v>
      </c>
    </row>
    <row r="263" spans="3:45" x14ac:dyDescent="0.25">
      <c r="C263" s="46" t="str">
        <f>VLOOKUP(O263,'mã đối tượng'!$C:$F,4,0)</f>
        <v>B</v>
      </c>
      <c r="D263" s="30" t="s">
        <v>950</v>
      </c>
      <c r="E263" s="30" t="s">
        <v>24</v>
      </c>
      <c r="F263" s="57">
        <v>45891</v>
      </c>
      <c r="G263" s="57">
        <v>45891</v>
      </c>
      <c r="H263" s="89">
        <v>9105838200</v>
      </c>
      <c r="I263" s="57">
        <v>45891</v>
      </c>
      <c r="J263" s="46" t="str">
        <f>VLOOKUP(M263,Sheet2!A:F,6,0)</f>
        <v>NKHT2508/04263</v>
      </c>
      <c r="K263" s="58"/>
      <c r="L263" s="42" t="s">
        <v>25</v>
      </c>
      <c r="M263" s="46" t="s">
        <v>2427</v>
      </c>
      <c r="N263" s="57">
        <v>45891</v>
      </c>
      <c r="O263" s="95" t="str">
        <f>VLOOKUP(H263,'Data (2)'!$O:$P,2,0)</f>
        <v>WIN-025</v>
      </c>
      <c r="S263" s="95" t="str">
        <f>VLOOKUP(H263,'Sheet1 (3)'!$N:$P,3,0)</f>
        <v>5132 WM+ HPG Khu 5,TT Tiên Lãng</v>
      </c>
      <c r="V263" s="40" t="s">
        <v>8593</v>
      </c>
      <c r="Y263" s="88" t="s">
        <v>1539</v>
      </c>
      <c r="AB263" s="30" t="s">
        <v>1854</v>
      </c>
      <c r="AC263" s="30" t="s">
        <v>1855</v>
      </c>
      <c r="AE263" s="88">
        <v>2</v>
      </c>
      <c r="AG263" s="88">
        <v>111058</v>
      </c>
      <c r="AH263" s="45">
        <f t="shared" si="8"/>
        <v>222116</v>
      </c>
      <c r="AL263" s="35">
        <v>8</v>
      </c>
      <c r="AN263" s="33">
        <f t="shared" si="9"/>
        <v>17769.28</v>
      </c>
      <c r="AO263" s="36" t="s">
        <v>1856</v>
      </c>
      <c r="AQ263" s="96" t="s">
        <v>1857</v>
      </c>
      <c r="AR263" s="96" t="s">
        <v>1858</v>
      </c>
      <c r="AS263" s="96" t="s">
        <v>1859</v>
      </c>
    </row>
    <row r="264" spans="3:45" x14ac:dyDescent="0.25">
      <c r="C264" s="46" t="str">
        <f>VLOOKUP(O264,'mã đối tượng'!$C:$F,4,0)</f>
        <v>B</v>
      </c>
      <c r="D264" s="30" t="s">
        <v>950</v>
      </c>
      <c r="E264" s="30" t="s">
        <v>24</v>
      </c>
      <c r="F264" s="57">
        <v>45891</v>
      </c>
      <c r="G264" s="57">
        <v>45891</v>
      </c>
      <c r="H264" s="89">
        <v>9105838200</v>
      </c>
      <c r="I264" s="57">
        <v>45891</v>
      </c>
      <c r="J264" s="46" t="str">
        <f>VLOOKUP(M264,Sheet2!A:F,6,0)</f>
        <v>NKHT2508/04263</v>
      </c>
      <c r="K264" s="58"/>
      <c r="L264" s="42" t="s">
        <v>25</v>
      </c>
      <c r="M264" s="46" t="s">
        <v>2427</v>
      </c>
      <c r="N264" s="57">
        <v>45891</v>
      </c>
      <c r="O264" s="95" t="str">
        <f>VLOOKUP(H264,'Data (2)'!$O:$P,2,0)</f>
        <v>WIN-025</v>
      </c>
      <c r="S264" s="95" t="str">
        <f>VLOOKUP(H264,'Sheet1 (3)'!$N:$P,3,0)</f>
        <v>5132 WM+ HPG Khu 5,TT Tiên Lãng</v>
      </c>
      <c r="V264" s="40" t="s">
        <v>8593</v>
      </c>
      <c r="Y264" s="88" t="s">
        <v>1529</v>
      </c>
      <c r="AB264" s="30" t="s">
        <v>1854</v>
      </c>
      <c r="AC264" s="30" t="s">
        <v>1855</v>
      </c>
      <c r="AE264" s="88">
        <v>1</v>
      </c>
      <c r="AG264" s="88">
        <v>55595</v>
      </c>
      <c r="AH264" s="45">
        <f t="shared" si="8"/>
        <v>55595</v>
      </c>
      <c r="AL264" s="35">
        <v>8</v>
      </c>
      <c r="AN264" s="33">
        <f t="shared" si="9"/>
        <v>4447.6000000000004</v>
      </c>
      <c r="AO264" s="36" t="s">
        <v>1856</v>
      </c>
      <c r="AQ264" s="96" t="s">
        <v>1857</v>
      </c>
      <c r="AR264" s="96" t="s">
        <v>1858</v>
      </c>
      <c r="AS264" s="96" t="s">
        <v>1859</v>
      </c>
    </row>
    <row r="265" spans="3:45" x14ac:dyDescent="0.25">
      <c r="C265" s="46" t="str">
        <f>VLOOKUP(O265,'mã đối tượng'!$C:$F,4,0)</f>
        <v>B</v>
      </c>
      <c r="D265" s="30" t="s">
        <v>950</v>
      </c>
      <c r="E265" s="30" t="s">
        <v>24</v>
      </c>
      <c r="F265" s="57">
        <v>45891</v>
      </c>
      <c r="G265" s="57">
        <v>45891</v>
      </c>
      <c r="H265" s="89">
        <v>9105838229</v>
      </c>
      <c r="I265" s="57">
        <v>45891</v>
      </c>
      <c r="J265" s="46" t="str">
        <f>VLOOKUP(M265,Sheet2!A:F,6,0)</f>
        <v>NKHT2508/04264</v>
      </c>
      <c r="K265" s="58"/>
      <c r="L265" s="42" t="s">
        <v>25</v>
      </c>
      <c r="M265" s="46" t="s">
        <v>2006</v>
      </c>
      <c r="N265" s="57">
        <v>45891</v>
      </c>
      <c r="O265" s="95" t="str">
        <f>VLOOKUP(H265,'Data (2)'!$O:$P,2,0)</f>
        <v>WIN-002</v>
      </c>
      <c r="S265" s="95" t="str">
        <f>VLOOKUP(H265,'Sheet1 (3)'!$N:$P,3,0)</f>
        <v>3264 WM+ HNI 15 ngõ 259 Yên Hòa</v>
      </c>
      <c r="V265" s="40" t="s">
        <v>8594</v>
      </c>
      <c r="Y265" s="88" t="s">
        <v>1539</v>
      </c>
      <c r="AB265" s="30" t="s">
        <v>1854</v>
      </c>
      <c r="AC265" s="30" t="s">
        <v>1855</v>
      </c>
      <c r="AE265" s="88">
        <v>1</v>
      </c>
      <c r="AG265" s="88">
        <v>111058</v>
      </c>
      <c r="AH265" s="45">
        <f t="shared" si="8"/>
        <v>111058</v>
      </c>
      <c r="AL265" s="35">
        <v>8</v>
      </c>
      <c r="AN265" s="33">
        <f t="shared" si="9"/>
        <v>8884.64</v>
      </c>
      <c r="AO265" s="36" t="s">
        <v>1856</v>
      </c>
      <c r="AQ265" s="96" t="s">
        <v>1857</v>
      </c>
      <c r="AR265" s="96" t="s">
        <v>1858</v>
      </c>
      <c r="AS265" s="96" t="s">
        <v>1859</v>
      </c>
    </row>
    <row r="266" spans="3:45" x14ac:dyDescent="0.25">
      <c r="C266" s="46" t="str">
        <f>VLOOKUP(O266,'mã đối tượng'!$C:$F,4,0)</f>
        <v>B</v>
      </c>
      <c r="D266" s="30" t="s">
        <v>950</v>
      </c>
      <c r="E266" s="30" t="s">
        <v>24</v>
      </c>
      <c r="F266" s="57">
        <v>45891</v>
      </c>
      <c r="G266" s="57">
        <v>45891</v>
      </c>
      <c r="H266" s="89">
        <v>9105838295</v>
      </c>
      <c r="I266" s="57">
        <v>45891</v>
      </c>
      <c r="J266" s="46" t="str">
        <f>VLOOKUP(M266,Sheet2!A:F,6,0)</f>
        <v>NKHT2508/04265</v>
      </c>
      <c r="K266" s="58"/>
      <c r="L266" s="42" t="s">
        <v>25</v>
      </c>
      <c r="M266" s="46" t="s">
        <v>1877</v>
      </c>
      <c r="N266" s="57">
        <v>45891</v>
      </c>
      <c r="O266" s="95" t="str">
        <f>VLOOKUP(H266,'Data (2)'!$O:$P,2,0)</f>
        <v>WIN-031</v>
      </c>
      <c r="S266" s="95" t="str">
        <f>VLOOKUP(H266,'Sheet1 (3)'!$N:$P,3,0)</f>
        <v>4990 WM+ BNH Thôn An Ninh-Yên Phụ</v>
      </c>
      <c r="V266" s="40" t="s">
        <v>8595</v>
      </c>
      <c r="Y266" s="88" t="s">
        <v>1539</v>
      </c>
      <c r="AB266" s="30" t="s">
        <v>1854</v>
      </c>
      <c r="AC266" s="30" t="s">
        <v>1855</v>
      </c>
      <c r="AE266" s="88">
        <v>2</v>
      </c>
      <c r="AG266" s="88">
        <v>111058</v>
      </c>
      <c r="AH266" s="45">
        <f t="shared" si="8"/>
        <v>222116</v>
      </c>
      <c r="AL266" s="35">
        <v>8</v>
      </c>
      <c r="AN266" s="33">
        <f t="shared" si="9"/>
        <v>17769.28</v>
      </c>
      <c r="AO266" s="36" t="s">
        <v>1856</v>
      </c>
      <c r="AQ266" s="96" t="s">
        <v>1857</v>
      </c>
      <c r="AR266" s="96" t="s">
        <v>1858</v>
      </c>
      <c r="AS266" s="96" t="s">
        <v>1859</v>
      </c>
    </row>
    <row r="267" spans="3:45" x14ac:dyDescent="0.25">
      <c r="C267" s="46" t="str">
        <f>VLOOKUP(O267,'mã đối tượng'!$C:$F,4,0)</f>
        <v>B</v>
      </c>
      <c r="D267" s="30" t="s">
        <v>950</v>
      </c>
      <c r="E267" s="30" t="s">
        <v>24</v>
      </c>
      <c r="F267" s="57">
        <v>45891</v>
      </c>
      <c r="G267" s="57">
        <v>45891</v>
      </c>
      <c r="H267" s="89">
        <v>9105838327</v>
      </c>
      <c r="I267" s="57">
        <v>45891</v>
      </c>
      <c r="J267" s="46" t="str">
        <f>VLOOKUP(M267,Sheet2!A:F,6,0)</f>
        <v>NKHT2508/04267</v>
      </c>
      <c r="K267" s="58"/>
      <c r="L267" s="42" t="s">
        <v>25</v>
      </c>
      <c r="M267" s="46" t="s">
        <v>2165</v>
      </c>
      <c r="N267" s="57">
        <v>45891</v>
      </c>
      <c r="O267" s="95" t="str">
        <f>VLOOKUP(H267,'Data (2)'!$O:$P,2,0)</f>
        <v>WIN-029</v>
      </c>
      <c r="S267" s="95" t="str">
        <f>VLOOKUP(H267,'Sheet1 (3)'!$N:$P,3,0)</f>
        <v>2A02 WM+ VPC TDP Mậu Thông, Vĩnh Yên</v>
      </c>
      <c r="V267" s="40" t="s">
        <v>8596</v>
      </c>
      <c r="Y267" s="88" t="s">
        <v>1538</v>
      </c>
      <c r="AB267" s="30" t="s">
        <v>1854</v>
      </c>
      <c r="AC267" s="30" t="s">
        <v>1855</v>
      </c>
      <c r="AE267" s="88">
        <v>1</v>
      </c>
      <c r="AG267" s="88">
        <v>50182</v>
      </c>
      <c r="AH267" s="45">
        <f t="shared" si="8"/>
        <v>50182</v>
      </c>
      <c r="AL267" s="35">
        <v>8</v>
      </c>
      <c r="AN267" s="33">
        <f t="shared" si="9"/>
        <v>4014.56</v>
      </c>
      <c r="AO267" s="36" t="s">
        <v>1856</v>
      </c>
      <c r="AQ267" s="96" t="s">
        <v>1857</v>
      </c>
      <c r="AR267" s="96" t="s">
        <v>1858</v>
      </c>
      <c r="AS267" s="96" t="s">
        <v>1859</v>
      </c>
    </row>
    <row r="268" spans="3:45" x14ac:dyDescent="0.25">
      <c r="C268" s="46" t="str">
        <f>VLOOKUP(O268,'mã đối tượng'!$C:$F,4,0)</f>
        <v>B</v>
      </c>
      <c r="D268" s="30" t="s">
        <v>950</v>
      </c>
      <c r="E268" s="30" t="s">
        <v>24</v>
      </c>
      <c r="F268" s="57">
        <v>45891</v>
      </c>
      <c r="G268" s="57">
        <v>45891</v>
      </c>
      <c r="H268" s="89">
        <v>9105838327</v>
      </c>
      <c r="I268" s="57">
        <v>45891</v>
      </c>
      <c r="J268" s="46" t="str">
        <f>VLOOKUP(M268,Sheet2!A:F,6,0)</f>
        <v>NKHT2508/04267</v>
      </c>
      <c r="K268" s="58"/>
      <c r="L268" s="42" t="s">
        <v>25</v>
      </c>
      <c r="M268" s="46" t="s">
        <v>2165</v>
      </c>
      <c r="N268" s="57">
        <v>45891</v>
      </c>
      <c r="O268" s="95" t="str">
        <f>VLOOKUP(H268,'Data (2)'!$O:$P,2,0)</f>
        <v>WIN-029</v>
      </c>
      <c r="S268" s="95" t="str">
        <f>VLOOKUP(H268,'Sheet1 (3)'!$N:$P,3,0)</f>
        <v>2A02 WM+ VPC TDP Mậu Thông, Vĩnh Yên</v>
      </c>
      <c r="V268" s="40" t="s">
        <v>8596</v>
      </c>
      <c r="Y268" s="88" t="s">
        <v>1539</v>
      </c>
      <c r="AB268" s="30" t="s">
        <v>1854</v>
      </c>
      <c r="AC268" s="30" t="s">
        <v>1855</v>
      </c>
      <c r="AE268" s="88">
        <v>1</v>
      </c>
      <c r="AG268" s="88">
        <v>111058</v>
      </c>
      <c r="AH268" s="45">
        <f t="shared" si="8"/>
        <v>111058</v>
      </c>
      <c r="AL268" s="35">
        <v>8</v>
      </c>
      <c r="AN268" s="33">
        <f t="shared" si="9"/>
        <v>8884.64</v>
      </c>
      <c r="AO268" s="36" t="s">
        <v>1856</v>
      </c>
      <c r="AQ268" s="96" t="s">
        <v>1857</v>
      </c>
      <c r="AR268" s="96" t="s">
        <v>1858</v>
      </c>
      <c r="AS268" s="96" t="s">
        <v>1859</v>
      </c>
    </row>
    <row r="269" spans="3:45" x14ac:dyDescent="0.25">
      <c r="C269" s="46" t="str">
        <f>VLOOKUP(O269,'mã đối tượng'!$C:$F,4,0)</f>
        <v>B</v>
      </c>
      <c r="D269" s="30" t="s">
        <v>950</v>
      </c>
      <c r="E269" s="30" t="s">
        <v>24</v>
      </c>
      <c r="F269" s="57">
        <v>45891</v>
      </c>
      <c r="G269" s="57">
        <v>45891</v>
      </c>
      <c r="H269" s="89">
        <v>9105838339</v>
      </c>
      <c r="I269" s="57">
        <v>45891</v>
      </c>
      <c r="J269" s="46" t="str">
        <f>VLOOKUP(M269,Sheet2!A:F,6,0)</f>
        <v>NKHT2508/04268</v>
      </c>
      <c r="K269" s="58"/>
      <c r="L269" s="42" t="s">
        <v>25</v>
      </c>
      <c r="M269" s="46" t="s">
        <v>2175</v>
      </c>
      <c r="N269" s="57">
        <v>45891</v>
      </c>
      <c r="O269" s="95" t="str">
        <f>VLOOKUP(H269,'Data (2)'!$O:$P,2,0)</f>
        <v>WIN-029</v>
      </c>
      <c r="S269" s="95" t="str">
        <f>VLOOKUP(H269,'Sheet1 (3)'!$N:$P,3,0)</f>
        <v>6524 WM+ VPC Thôn Chùa, Vĩnh Tường</v>
      </c>
      <c r="V269" s="40" t="s">
        <v>8597</v>
      </c>
      <c r="Y269" s="88" t="s">
        <v>1538</v>
      </c>
      <c r="AB269" s="30" t="s">
        <v>1854</v>
      </c>
      <c r="AC269" s="30" t="s">
        <v>1855</v>
      </c>
      <c r="AE269" s="88">
        <v>3</v>
      </c>
      <c r="AG269" s="88">
        <v>50182</v>
      </c>
      <c r="AH269" s="45">
        <f t="shared" si="8"/>
        <v>150546</v>
      </c>
      <c r="AL269" s="35">
        <v>8</v>
      </c>
      <c r="AN269" s="33">
        <f t="shared" si="9"/>
        <v>12043.68</v>
      </c>
      <c r="AO269" s="36" t="s">
        <v>1856</v>
      </c>
      <c r="AQ269" s="96" t="s">
        <v>1857</v>
      </c>
      <c r="AR269" s="96" t="s">
        <v>1858</v>
      </c>
      <c r="AS269" s="96" t="s">
        <v>1859</v>
      </c>
    </row>
    <row r="270" spans="3:45" x14ac:dyDescent="0.25">
      <c r="C270" s="46" t="str">
        <f>VLOOKUP(O270,'mã đối tượng'!$C:$F,4,0)</f>
        <v>B</v>
      </c>
      <c r="D270" s="30" t="s">
        <v>950</v>
      </c>
      <c r="E270" s="30" t="s">
        <v>24</v>
      </c>
      <c r="F270" s="57">
        <v>45891</v>
      </c>
      <c r="G270" s="57">
        <v>45891</v>
      </c>
      <c r="H270" s="89">
        <v>9105838341</v>
      </c>
      <c r="I270" s="57">
        <v>45891</v>
      </c>
      <c r="J270" s="46" t="str">
        <f>VLOOKUP(M270,Sheet2!A:F,6,0)</f>
        <v>NKHT2508/04269</v>
      </c>
      <c r="K270" s="58"/>
      <c r="L270" s="42" t="s">
        <v>25</v>
      </c>
      <c r="M270" s="46" t="s">
        <v>2189</v>
      </c>
      <c r="N270" s="57">
        <v>45891</v>
      </c>
      <c r="O270" s="95" t="str">
        <f>VLOOKUP(H270,'Data (2)'!$O:$P,2,0)</f>
        <v>WIN-029</v>
      </c>
      <c r="S270" s="95" t="str">
        <f>VLOOKUP(H270,'Sheet1 (3)'!$N:$P,3,0)</f>
        <v>6524 WM+ VPC Thôn Chùa, Vĩnh Tường</v>
      </c>
      <c r="V270" s="40" t="s">
        <v>8597</v>
      </c>
      <c r="Y270" s="88" t="s">
        <v>1536</v>
      </c>
      <c r="AB270" s="30" t="s">
        <v>1854</v>
      </c>
      <c r="AC270" s="30" t="s">
        <v>1855</v>
      </c>
      <c r="AE270" s="88">
        <v>1</v>
      </c>
      <c r="AG270" s="88">
        <v>70950</v>
      </c>
      <c r="AH270" s="45">
        <f t="shared" si="8"/>
        <v>70950</v>
      </c>
      <c r="AL270" s="35">
        <v>8</v>
      </c>
      <c r="AN270" s="33">
        <f t="shared" si="9"/>
        <v>5676</v>
      </c>
      <c r="AO270" s="36" t="s">
        <v>1856</v>
      </c>
      <c r="AQ270" s="96" t="s">
        <v>1857</v>
      </c>
      <c r="AR270" s="96" t="s">
        <v>1858</v>
      </c>
      <c r="AS270" s="96" t="s">
        <v>1859</v>
      </c>
    </row>
    <row r="271" spans="3:45" x14ac:dyDescent="0.25">
      <c r="C271" s="46" t="str">
        <f>VLOOKUP(O271,'mã đối tượng'!$C:$F,4,0)</f>
        <v>B</v>
      </c>
      <c r="D271" s="30" t="s">
        <v>950</v>
      </c>
      <c r="E271" s="30" t="s">
        <v>24</v>
      </c>
      <c r="F271" s="57">
        <v>45891</v>
      </c>
      <c r="G271" s="57">
        <v>45891</v>
      </c>
      <c r="H271" s="89">
        <v>9105838361</v>
      </c>
      <c r="I271" s="57">
        <v>45891</v>
      </c>
      <c r="J271" s="46" t="str">
        <f>VLOOKUP(M271,Sheet2!A:F,6,0)</f>
        <v>NKHT2508/04270</v>
      </c>
      <c r="K271" s="58"/>
      <c r="L271" s="42" t="s">
        <v>25</v>
      </c>
      <c r="M271" s="46" t="s">
        <v>2139</v>
      </c>
      <c r="N271" s="57">
        <v>45891</v>
      </c>
      <c r="O271" s="95" t="str">
        <f>VLOOKUP(H271,'Data (2)'!$O:$P,2,0)</f>
        <v>WIN-004</v>
      </c>
      <c r="S271" s="95" t="str">
        <f>VLOOKUP(H271,'Sheet1 (3)'!$N:$P,3,0)</f>
        <v>6996 WM+ HTH Tân Dinh, Cẩm Xuyên</v>
      </c>
      <c r="V271" s="40" t="s">
        <v>8598</v>
      </c>
      <c r="Y271" s="88" t="s">
        <v>1539</v>
      </c>
      <c r="AB271" s="30" t="s">
        <v>1854</v>
      </c>
      <c r="AC271" s="30" t="s">
        <v>1855</v>
      </c>
      <c r="AE271" s="88">
        <v>1</v>
      </c>
      <c r="AG271" s="88">
        <v>111058</v>
      </c>
      <c r="AH271" s="45">
        <f t="shared" si="8"/>
        <v>111058</v>
      </c>
      <c r="AL271" s="35">
        <v>8</v>
      </c>
      <c r="AN271" s="33">
        <f t="shared" si="9"/>
        <v>8884.64</v>
      </c>
      <c r="AO271" s="36" t="s">
        <v>1856</v>
      </c>
      <c r="AQ271" s="96" t="s">
        <v>1857</v>
      </c>
      <c r="AR271" s="96" t="s">
        <v>1858</v>
      </c>
      <c r="AS271" s="96" t="s">
        <v>1859</v>
      </c>
    </row>
    <row r="272" spans="3:45" x14ac:dyDescent="0.25">
      <c r="C272" s="46" t="str">
        <f>VLOOKUP(O272,'mã đối tượng'!$C:$F,4,0)</f>
        <v>B</v>
      </c>
      <c r="D272" s="30" t="s">
        <v>950</v>
      </c>
      <c r="E272" s="30" t="s">
        <v>24</v>
      </c>
      <c r="F272" s="57">
        <v>45891</v>
      </c>
      <c r="G272" s="57">
        <v>45891</v>
      </c>
      <c r="H272" s="89">
        <v>9105838362</v>
      </c>
      <c r="I272" s="57">
        <v>45891</v>
      </c>
      <c r="J272" s="46" t="str">
        <f>VLOOKUP(M272,Sheet2!A:F,6,0)</f>
        <v>NKHT2508/04271</v>
      </c>
      <c r="K272" s="58"/>
      <c r="L272" s="42" t="s">
        <v>25</v>
      </c>
      <c r="M272" s="46" t="s">
        <v>1935</v>
      </c>
      <c r="N272" s="57">
        <v>45891</v>
      </c>
      <c r="O272" s="95" t="str">
        <f>VLOOKUP(H272,'Data (2)'!$O:$P,2,0)</f>
        <v>WIN-020</v>
      </c>
      <c r="S272" s="95" t="str">
        <f>VLOOKUP(H272,'Sheet1 (3)'!$N:$P,3,0)</f>
        <v>2AAH WM+ THA Trung Sơn, Thanh Sơn</v>
      </c>
      <c r="V272" s="40" t="s">
        <v>8599</v>
      </c>
      <c r="Y272" s="88" t="s">
        <v>1538</v>
      </c>
      <c r="AB272" s="30" t="s">
        <v>1854</v>
      </c>
      <c r="AC272" s="30" t="s">
        <v>1855</v>
      </c>
      <c r="AE272" s="88">
        <v>2</v>
      </c>
      <c r="AG272" s="88">
        <v>50182</v>
      </c>
      <c r="AH272" s="45">
        <f t="shared" si="8"/>
        <v>100364</v>
      </c>
      <c r="AL272" s="35">
        <v>8</v>
      </c>
      <c r="AN272" s="33">
        <f t="shared" si="9"/>
        <v>8029.12</v>
      </c>
      <c r="AO272" s="36" t="s">
        <v>1856</v>
      </c>
      <c r="AQ272" s="96" t="s">
        <v>1857</v>
      </c>
      <c r="AR272" s="96" t="s">
        <v>1858</v>
      </c>
      <c r="AS272" s="96" t="s">
        <v>1859</v>
      </c>
    </row>
    <row r="273" spans="3:45" x14ac:dyDescent="0.25">
      <c r="C273" s="46" t="str">
        <f>VLOOKUP(O273,'mã đối tượng'!$C:$F,4,0)</f>
        <v>N</v>
      </c>
      <c r="D273" s="30" t="s">
        <v>950</v>
      </c>
      <c r="E273" s="30" t="s">
        <v>24</v>
      </c>
      <c r="F273" s="57">
        <v>45891</v>
      </c>
      <c r="G273" s="57">
        <v>45891</v>
      </c>
      <c r="H273" s="89">
        <v>9105838390</v>
      </c>
      <c r="I273" s="57">
        <v>45891</v>
      </c>
      <c r="J273" s="46" t="str">
        <f>VLOOKUP(M273,Sheet2!A:F,6,0)</f>
        <v>NKHT2508/04272</v>
      </c>
      <c r="K273" s="58"/>
      <c r="L273" s="42" t="s">
        <v>25</v>
      </c>
      <c r="M273" s="46" t="s">
        <v>2456</v>
      </c>
      <c r="N273" s="57">
        <v>45891</v>
      </c>
      <c r="O273" s="95" t="str">
        <f>VLOOKUP(H273,'Data (2)'!$O:$P,2,0)</f>
        <v>WIN-022</v>
      </c>
      <c r="S273" s="95" t="str">
        <f>VLOOKUP(H273,'Sheet1 (3)'!$N:$P,3,0)</f>
        <v>2A94 WM+ GLI 1107 - 1109 Quang Trung</v>
      </c>
      <c r="V273" s="40" t="s">
        <v>8600</v>
      </c>
      <c r="Y273" s="88" t="s">
        <v>1546</v>
      </c>
      <c r="AB273" s="30" t="s">
        <v>1854</v>
      </c>
      <c r="AC273" s="30" t="s">
        <v>1855</v>
      </c>
      <c r="AE273" s="88">
        <v>4</v>
      </c>
      <c r="AG273" s="88">
        <v>74250</v>
      </c>
      <c r="AH273" s="45">
        <f t="shared" si="8"/>
        <v>297000</v>
      </c>
      <c r="AL273" s="35">
        <v>8</v>
      </c>
      <c r="AN273" s="33">
        <f t="shared" si="9"/>
        <v>23760</v>
      </c>
      <c r="AO273" s="36" t="s">
        <v>1856</v>
      </c>
      <c r="AQ273" s="96" t="s">
        <v>1857</v>
      </c>
      <c r="AR273" s="96" t="s">
        <v>1858</v>
      </c>
      <c r="AS273" s="96" t="s">
        <v>1859</v>
      </c>
    </row>
    <row r="274" spans="3:45" x14ac:dyDescent="0.25">
      <c r="C274" s="46" t="str">
        <f>VLOOKUP(O274,'mã đối tượng'!$C:$F,4,0)</f>
        <v>B</v>
      </c>
      <c r="D274" s="30" t="s">
        <v>950</v>
      </c>
      <c r="E274" s="30" t="s">
        <v>24</v>
      </c>
      <c r="F274" s="57">
        <v>45891</v>
      </c>
      <c r="G274" s="57">
        <v>45891</v>
      </c>
      <c r="H274" s="89">
        <v>9105838427</v>
      </c>
      <c r="I274" s="57">
        <v>45891</v>
      </c>
      <c r="J274" s="46" t="str">
        <f>VLOOKUP(M274,Sheet2!A:F,6,0)</f>
        <v>NKHT2508/04273</v>
      </c>
      <c r="K274" s="58"/>
      <c r="L274" s="42" t="s">
        <v>25</v>
      </c>
      <c r="M274" s="46" t="s">
        <v>2270</v>
      </c>
      <c r="N274" s="57">
        <v>45891</v>
      </c>
      <c r="O274" s="95" t="str">
        <f>VLOOKUP(H274,'Data (2)'!$O:$P,2,0)</f>
        <v>WIN-058</v>
      </c>
      <c r="S274" s="95" t="str">
        <f>VLOOKUP(H274,'Sheet1 (3)'!$N:$P,3,0)</f>
        <v>2AT8 WM+ NAN Đường Tái Định Cư, Diễn Thà</v>
      </c>
      <c r="V274" s="40" t="s">
        <v>8601</v>
      </c>
      <c r="Y274" s="88" t="s">
        <v>1541</v>
      </c>
      <c r="AB274" s="30" t="s">
        <v>1854</v>
      </c>
      <c r="AC274" s="30" t="s">
        <v>1855</v>
      </c>
      <c r="AE274" s="88">
        <v>1</v>
      </c>
      <c r="AG274" s="88">
        <v>73431</v>
      </c>
      <c r="AH274" s="45">
        <f t="shared" si="8"/>
        <v>73431</v>
      </c>
      <c r="AL274" s="35">
        <v>8</v>
      </c>
      <c r="AN274" s="33">
        <f t="shared" si="9"/>
        <v>5874.4800000000005</v>
      </c>
      <c r="AO274" s="36" t="s">
        <v>1856</v>
      </c>
      <c r="AQ274" s="96" t="s">
        <v>1857</v>
      </c>
      <c r="AR274" s="96" t="s">
        <v>1858</v>
      </c>
      <c r="AS274" s="96" t="s">
        <v>1859</v>
      </c>
    </row>
    <row r="275" spans="3:45" x14ac:dyDescent="0.25">
      <c r="C275" s="46" t="str">
        <f>VLOOKUP(O275,'mã đối tượng'!$C:$F,4,0)</f>
        <v>B</v>
      </c>
      <c r="D275" s="30" t="s">
        <v>950</v>
      </c>
      <c r="E275" s="30" t="s">
        <v>24</v>
      </c>
      <c r="F275" s="57">
        <v>45891</v>
      </c>
      <c r="G275" s="57">
        <v>45891</v>
      </c>
      <c r="H275" s="89">
        <v>9105838374</v>
      </c>
      <c r="I275" s="57">
        <v>45891</v>
      </c>
      <c r="J275" s="46" t="str">
        <f>VLOOKUP(M275,Sheet2!A:F,6,0)</f>
        <v>NKHT2508/04274</v>
      </c>
      <c r="K275" s="58"/>
      <c r="L275" s="42" t="s">
        <v>25</v>
      </c>
      <c r="M275" s="46" t="s">
        <v>2100</v>
      </c>
      <c r="N275" s="57">
        <v>45891</v>
      </c>
      <c r="O275" s="95" t="str">
        <f>VLOOKUP(H275,'Data (2)'!$O:$P,2,0)</f>
        <v>WIN-007</v>
      </c>
      <c r="S275" s="95" t="str">
        <f>VLOOKUP(H275,'Sheet1 (3)'!$N:$P,3,0)</f>
        <v>5653 WM+ QNH 81 Đường 334 TT Cái Rồng</v>
      </c>
      <c r="V275" s="40" t="s">
        <v>8602</v>
      </c>
      <c r="Y275" s="88" t="s">
        <v>1539</v>
      </c>
      <c r="AB275" s="30" t="s">
        <v>1854</v>
      </c>
      <c r="AC275" s="30" t="s">
        <v>1855</v>
      </c>
      <c r="AE275" s="88">
        <v>1</v>
      </c>
      <c r="AG275" s="88">
        <v>111058</v>
      </c>
      <c r="AH275" s="45">
        <f t="shared" si="8"/>
        <v>111058</v>
      </c>
      <c r="AL275" s="35">
        <v>8</v>
      </c>
      <c r="AN275" s="33">
        <f t="shared" si="9"/>
        <v>8884.64</v>
      </c>
      <c r="AO275" s="36" t="s">
        <v>1856</v>
      </c>
      <c r="AQ275" s="96" t="s">
        <v>1857</v>
      </c>
      <c r="AR275" s="96" t="s">
        <v>1858</v>
      </c>
      <c r="AS275" s="96" t="s">
        <v>1859</v>
      </c>
    </row>
    <row r="276" spans="3:45" x14ac:dyDescent="0.25">
      <c r="C276" s="46" t="str">
        <f>VLOOKUP(O276,'mã đối tượng'!$C:$F,4,0)</f>
        <v>N</v>
      </c>
      <c r="D276" s="30" t="s">
        <v>950</v>
      </c>
      <c r="E276" s="30" t="s">
        <v>24</v>
      </c>
      <c r="F276" s="57">
        <v>45891</v>
      </c>
      <c r="G276" s="57">
        <v>45891</v>
      </c>
      <c r="H276" s="89">
        <v>9105838455</v>
      </c>
      <c r="I276" s="57">
        <v>45891</v>
      </c>
      <c r="J276" s="46" t="str">
        <f>VLOOKUP(M276,Sheet2!A:F,6,0)</f>
        <v>NKHT2508/04275</v>
      </c>
      <c r="K276" s="58"/>
      <c r="L276" s="42" t="s">
        <v>25</v>
      </c>
      <c r="M276" s="46" t="s">
        <v>2459</v>
      </c>
      <c r="N276" s="57">
        <v>45891</v>
      </c>
      <c r="O276" s="95" t="str">
        <f>VLOOKUP(H276,'Data (2)'!$O:$P,2,0)</f>
        <v>WIN-022</v>
      </c>
      <c r="S276" s="95" t="str">
        <f>VLOOKUP(H276,'Sheet1 (3)'!$N:$P,3,0)</f>
        <v>2ABJ WM+ GLI 511 Quang Trung</v>
      </c>
      <c r="V276" s="40" t="s">
        <v>8603</v>
      </c>
      <c r="Y276" s="88" t="s">
        <v>1538</v>
      </c>
      <c r="AB276" s="30" t="s">
        <v>1854</v>
      </c>
      <c r="AC276" s="30" t="s">
        <v>1855</v>
      </c>
      <c r="AE276" s="88">
        <v>3</v>
      </c>
      <c r="AG276" s="88">
        <v>50182</v>
      </c>
      <c r="AH276" s="45">
        <f t="shared" si="8"/>
        <v>150546</v>
      </c>
      <c r="AL276" s="35">
        <v>8</v>
      </c>
      <c r="AN276" s="33">
        <f t="shared" si="9"/>
        <v>12043.68</v>
      </c>
      <c r="AO276" s="36" t="s">
        <v>1856</v>
      </c>
      <c r="AQ276" s="96" t="s">
        <v>1857</v>
      </c>
      <c r="AR276" s="96" t="s">
        <v>1858</v>
      </c>
      <c r="AS276" s="96" t="s">
        <v>1859</v>
      </c>
    </row>
    <row r="277" spans="3:45" x14ac:dyDescent="0.25">
      <c r="C277" s="46" t="str">
        <f>VLOOKUP(O277,'mã đối tượng'!$C:$F,4,0)</f>
        <v>N</v>
      </c>
      <c r="D277" s="30" t="s">
        <v>950</v>
      </c>
      <c r="E277" s="30" t="s">
        <v>24</v>
      </c>
      <c r="F277" s="57">
        <v>45891</v>
      </c>
      <c r="G277" s="57">
        <v>45891</v>
      </c>
      <c r="H277" s="89">
        <v>9105838540</v>
      </c>
      <c r="I277" s="57">
        <v>45891</v>
      </c>
      <c r="J277" s="46" t="str">
        <f>VLOOKUP(M277,Sheet2!A:F,6,0)</f>
        <v>NKHT2508/04276</v>
      </c>
      <c r="K277" s="58"/>
      <c r="L277" s="42" t="s">
        <v>25</v>
      </c>
      <c r="M277" s="46" t="s">
        <v>2076</v>
      </c>
      <c r="N277" s="57">
        <v>45891</v>
      </c>
      <c r="O277" s="95" t="str">
        <f>VLOOKUP(H277,'Data (2)'!$O:$P,2,0)</f>
        <v>WIN-009</v>
      </c>
      <c r="S277" s="95" t="str">
        <f>VLOOKUP(H277,'Sheet1 (3)'!$N:$P,3,0)</f>
        <v>2AJQ WM+ DNG 45 Trần Quang Khải</v>
      </c>
      <c r="V277" s="40" t="s">
        <v>8604</v>
      </c>
      <c r="Y277" s="88" t="s">
        <v>1533</v>
      </c>
      <c r="AB277" s="30" t="s">
        <v>1854</v>
      </c>
      <c r="AC277" s="30" t="s">
        <v>1855</v>
      </c>
      <c r="AE277" s="88">
        <v>1</v>
      </c>
      <c r="AG277" s="88">
        <v>111606</v>
      </c>
      <c r="AH277" s="45">
        <f t="shared" si="8"/>
        <v>111606</v>
      </c>
      <c r="AL277" s="35">
        <v>8</v>
      </c>
      <c r="AN277" s="33">
        <f t="shared" si="9"/>
        <v>8928.48</v>
      </c>
      <c r="AO277" s="36" t="s">
        <v>1856</v>
      </c>
      <c r="AQ277" s="96" t="s">
        <v>1857</v>
      </c>
      <c r="AR277" s="96" t="s">
        <v>1858</v>
      </c>
      <c r="AS277" s="96" t="s">
        <v>1859</v>
      </c>
    </row>
    <row r="278" spans="3:45" x14ac:dyDescent="0.25">
      <c r="C278" s="46" t="str">
        <f>VLOOKUP(O278,'mã đối tượng'!$C:$F,4,0)</f>
        <v>N</v>
      </c>
      <c r="D278" s="30" t="s">
        <v>950</v>
      </c>
      <c r="E278" s="30" t="s">
        <v>24</v>
      </c>
      <c r="F278" s="57">
        <v>45891</v>
      </c>
      <c r="G278" s="57">
        <v>45891</v>
      </c>
      <c r="H278" s="89">
        <v>9105838547</v>
      </c>
      <c r="I278" s="57">
        <v>45891</v>
      </c>
      <c r="J278" s="46" t="str">
        <f>VLOOKUP(M278,Sheet2!A:F,6,0)</f>
        <v>NKHT2508/04277</v>
      </c>
      <c r="K278" s="58"/>
      <c r="L278" s="42" t="s">
        <v>25</v>
      </c>
      <c r="M278" s="46" t="s">
        <v>2081</v>
      </c>
      <c r="N278" s="57">
        <v>45891</v>
      </c>
      <c r="O278" s="95" t="str">
        <f>VLOOKUP(H278,'Data (2)'!$O:$P,2,0)</f>
        <v>WIN-009</v>
      </c>
      <c r="S278" s="95" t="str">
        <f>VLOOKUP(H278,'Sheet1 (3)'!$N:$P,3,0)</f>
        <v>4315 WM+ DNG 17 Yên Thế</v>
      </c>
      <c r="V278" s="40" t="s">
        <v>8605</v>
      </c>
      <c r="Y278" s="88" t="s">
        <v>1539</v>
      </c>
      <c r="AB278" s="30" t="s">
        <v>1854</v>
      </c>
      <c r="AC278" s="30" t="s">
        <v>1855</v>
      </c>
      <c r="AE278" s="88">
        <v>1</v>
      </c>
      <c r="AG278" s="88">
        <v>111058</v>
      </c>
      <c r="AH278" s="45">
        <f t="shared" si="8"/>
        <v>111058</v>
      </c>
      <c r="AL278" s="35">
        <v>8</v>
      </c>
      <c r="AN278" s="33">
        <f t="shared" si="9"/>
        <v>8884.64</v>
      </c>
      <c r="AO278" s="36" t="s">
        <v>1856</v>
      </c>
      <c r="AQ278" s="96" t="s">
        <v>1857</v>
      </c>
      <c r="AR278" s="96" t="s">
        <v>1858</v>
      </c>
      <c r="AS278" s="96" t="s">
        <v>1859</v>
      </c>
    </row>
    <row r="279" spans="3:45" x14ac:dyDescent="0.25">
      <c r="C279" s="46" t="str">
        <f>VLOOKUP(O279,'mã đối tượng'!$C:$F,4,0)</f>
        <v>B</v>
      </c>
      <c r="D279" s="30" t="s">
        <v>950</v>
      </c>
      <c r="E279" s="30" t="s">
        <v>24</v>
      </c>
      <c r="F279" s="57">
        <v>45891</v>
      </c>
      <c r="G279" s="57">
        <v>45891</v>
      </c>
      <c r="H279" s="89">
        <v>9105838534</v>
      </c>
      <c r="I279" s="57">
        <v>45891</v>
      </c>
      <c r="J279" s="46" t="str">
        <f>VLOOKUP(M279,Sheet2!A:F,6,0)</f>
        <v>NKHT2508/04278</v>
      </c>
      <c r="K279" s="58"/>
      <c r="L279" s="42" t="s">
        <v>25</v>
      </c>
      <c r="M279" s="46" t="s">
        <v>1952</v>
      </c>
      <c r="N279" s="57">
        <v>45891</v>
      </c>
      <c r="O279" s="95" t="str">
        <f>VLOOKUP(H279,'Data (2)'!$O:$P,2,0)</f>
        <v>WIN-020</v>
      </c>
      <c r="S279" s="95" t="str">
        <f>VLOOKUP(H279,'Sheet1 (3)'!$N:$P,3,0)</f>
        <v>2AAH WM+ THA Trung Sơn, Thanh Sơn</v>
      </c>
      <c r="V279" s="40" t="s">
        <v>8599</v>
      </c>
      <c r="Y279" s="88" t="s">
        <v>1529</v>
      </c>
      <c r="AB279" s="30" t="s">
        <v>1854</v>
      </c>
      <c r="AC279" s="30" t="s">
        <v>1855</v>
      </c>
      <c r="AE279" s="88">
        <v>4</v>
      </c>
      <c r="AG279" s="88">
        <v>55595</v>
      </c>
      <c r="AH279" s="45">
        <f t="shared" si="8"/>
        <v>222380</v>
      </c>
      <c r="AL279" s="35">
        <v>8</v>
      </c>
      <c r="AN279" s="33">
        <f t="shared" si="9"/>
        <v>17790.400000000001</v>
      </c>
      <c r="AO279" s="36" t="s">
        <v>1856</v>
      </c>
      <c r="AQ279" s="96" t="s">
        <v>1857</v>
      </c>
      <c r="AR279" s="96" t="s">
        <v>1858</v>
      </c>
      <c r="AS279" s="96" t="s">
        <v>1859</v>
      </c>
    </row>
    <row r="280" spans="3:45" x14ac:dyDescent="0.25">
      <c r="C280" s="46" t="str">
        <f>VLOOKUP(O280,'mã đối tượng'!$C:$F,4,0)</f>
        <v>N</v>
      </c>
      <c r="D280" s="30" t="s">
        <v>950</v>
      </c>
      <c r="E280" s="30" t="s">
        <v>24</v>
      </c>
      <c r="F280" s="57">
        <v>45891</v>
      </c>
      <c r="G280" s="57">
        <v>45891</v>
      </c>
      <c r="H280" s="89">
        <v>9105838602</v>
      </c>
      <c r="I280" s="57">
        <v>45891</v>
      </c>
      <c r="J280" s="46" t="str">
        <f>VLOOKUP(M280,Sheet2!A:F,6,0)</f>
        <v>NKHT2508/04281</v>
      </c>
      <c r="K280" s="58"/>
      <c r="L280" s="42" t="s">
        <v>25</v>
      </c>
      <c r="M280" s="46" t="s">
        <v>1937</v>
      </c>
      <c r="N280" s="57">
        <v>45891</v>
      </c>
      <c r="O280" s="95" t="str">
        <f>VLOOKUP(H280,'Data (2)'!$O:$P,2,0)</f>
        <v>WIN</v>
      </c>
      <c r="S280" s="95" t="str">
        <f>VLOOKUP(H280,'Sheet1 (3)'!$N:$P,3,0)</f>
        <v>2881 WM+ HCM 258 Phan Văn Hớn</v>
      </c>
      <c r="V280" s="40" t="s">
        <v>8606</v>
      </c>
      <c r="Y280" s="88" t="s">
        <v>1536</v>
      </c>
      <c r="AB280" s="30" t="s">
        <v>1854</v>
      </c>
      <c r="AC280" s="30" t="s">
        <v>1855</v>
      </c>
      <c r="AE280" s="88">
        <v>2</v>
      </c>
      <c r="AG280" s="88">
        <v>70950</v>
      </c>
      <c r="AH280" s="45">
        <f t="shared" si="8"/>
        <v>141900</v>
      </c>
      <c r="AL280" s="35">
        <v>8</v>
      </c>
      <c r="AN280" s="33">
        <f t="shared" si="9"/>
        <v>11352</v>
      </c>
      <c r="AO280" s="36" t="s">
        <v>1856</v>
      </c>
      <c r="AQ280" s="96" t="s">
        <v>1857</v>
      </c>
      <c r="AR280" s="96" t="s">
        <v>1858</v>
      </c>
      <c r="AS280" s="96" t="s">
        <v>1859</v>
      </c>
    </row>
    <row r="281" spans="3:45" x14ac:dyDescent="0.25">
      <c r="C281" s="46" t="str">
        <f>VLOOKUP(O281,'mã đối tượng'!$C:$F,4,0)</f>
        <v>N</v>
      </c>
      <c r="D281" s="30" t="s">
        <v>950</v>
      </c>
      <c r="E281" s="30" t="s">
        <v>24</v>
      </c>
      <c r="F281" s="57">
        <v>45891</v>
      </c>
      <c r="G281" s="57">
        <v>45891</v>
      </c>
      <c r="H281" s="89">
        <v>9105838602</v>
      </c>
      <c r="I281" s="57">
        <v>45891</v>
      </c>
      <c r="J281" s="46" t="str">
        <f>VLOOKUP(M281,Sheet2!A:F,6,0)</f>
        <v>NKHT2508/04281</v>
      </c>
      <c r="K281" s="58"/>
      <c r="L281" s="42" t="s">
        <v>25</v>
      </c>
      <c r="M281" s="46" t="s">
        <v>1937</v>
      </c>
      <c r="N281" s="57">
        <v>45891</v>
      </c>
      <c r="O281" s="95" t="str">
        <f>VLOOKUP(H281,'Data (2)'!$O:$P,2,0)</f>
        <v>WIN</v>
      </c>
      <c r="S281" s="95" t="str">
        <f>VLOOKUP(H281,'Sheet1 (3)'!$N:$P,3,0)</f>
        <v>2881 WM+ HCM 258 Phan Văn Hớn</v>
      </c>
      <c r="V281" s="40" t="s">
        <v>8606</v>
      </c>
      <c r="Y281" s="88" t="s">
        <v>1539</v>
      </c>
      <c r="AB281" s="30" t="s">
        <v>1854</v>
      </c>
      <c r="AC281" s="30" t="s">
        <v>1855</v>
      </c>
      <c r="AE281" s="88">
        <v>1</v>
      </c>
      <c r="AG281" s="88">
        <v>111058</v>
      </c>
      <c r="AH281" s="45">
        <f t="shared" si="8"/>
        <v>111058</v>
      </c>
      <c r="AL281" s="35">
        <v>8</v>
      </c>
      <c r="AN281" s="33">
        <f t="shared" si="9"/>
        <v>8884.64</v>
      </c>
      <c r="AO281" s="36" t="s">
        <v>1856</v>
      </c>
      <c r="AQ281" s="96" t="s">
        <v>1857</v>
      </c>
      <c r="AR281" s="96" t="s">
        <v>1858</v>
      </c>
      <c r="AS281" s="96" t="s">
        <v>1859</v>
      </c>
    </row>
    <row r="282" spans="3:45" x14ac:dyDescent="0.25">
      <c r="C282" s="46" t="str">
        <f>VLOOKUP(O282,'mã đối tượng'!$C:$F,4,0)</f>
        <v>N</v>
      </c>
      <c r="D282" s="30" t="s">
        <v>950</v>
      </c>
      <c r="E282" s="30" t="s">
        <v>24</v>
      </c>
      <c r="F282" s="57">
        <v>45891</v>
      </c>
      <c r="G282" s="57">
        <v>45891</v>
      </c>
      <c r="H282" s="89">
        <v>9105838602</v>
      </c>
      <c r="I282" s="57">
        <v>45891</v>
      </c>
      <c r="J282" s="46" t="str">
        <f>VLOOKUP(M282,Sheet2!A:F,6,0)</f>
        <v>NKHT2508/04281</v>
      </c>
      <c r="K282" s="58"/>
      <c r="L282" s="42" t="s">
        <v>25</v>
      </c>
      <c r="M282" s="46" t="s">
        <v>1937</v>
      </c>
      <c r="N282" s="57">
        <v>45891</v>
      </c>
      <c r="O282" s="95" t="str">
        <f>VLOOKUP(H282,'Data (2)'!$O:$P,2,0)</f>
        <v>WIN</v>
      </c>
      <c r="S282" s="95" t="str">
        <f>VLOOKUP(H282,'Sheet1 (3)'!$N:$P,3,0)</f>
        <v>2881 WM+ HCM 258 Phan Văn Hớn</v>
      </c>
      <c r="V282" s="40" t="s">
        <v>8606</v>
      </c>
      <c r="Y282" s="88" t="s">
        <v>1541</v>
      </c>
      <c r="AB282" s="30" t="s">
        <v>1854</v>
      </c>
      <c r="AC282" s="30" t="s">
        <v>1855</v>
      </c>
      <c r="AE282" s="88">
        <v>2</v>
      </c>
      <c r="AG282" s="88">
        <v>73431</v>
      </c>
      <c r="AH282" s="45">
        <f t="shared" si="8"/>
        <v>146862</v>
      </c>
      <c r="AL282" s="35">
        <v>8</v>
      </c>
      <c r="AN282" s="33">
        <f t="shared" si="9"/>
        <v>11748.960000000001</v>
      </c>
      <c r="AO282" s="36" t="s">
        <v>1856</v>
      </c>
      <c r="AQ282" s="96" t="s">
        <v>1857</v>
      </c>
      <c r="AR282" s="96" t="s">
        <v>1858</v>
      </c>
      <c r="AS282" s="96" t="s">
        <v>1859</v>
      </c>
    </row>
    <row r="283" spans="3:45" x14ac:dyDescent="0.25">
      <c r="C283" s="46" t="str">
        <f>VLOOKUP(O283,'mã đối tượng'!$C:$F,4,0)</f>
        <v>N</v>
      </c>
      <c r="D283" s="30" t="s">
        <v>950</v>
      </c>
      <c r="E283" s="30" t="s">
        <v>24</v>
      </c>
      <c r="F283" s="57">
        <v>45891</v>
      </c>
      <c r="G283" s="57">
        <v>45891</v>
      </c>
      <c r="H283" s="89">
        <v>9105838581</v>
      </c>
      <c r="I283" s="57">
        <v>45891</v>
      </c>
      <c r="J283" s="46" t="str">
        <f>VLOOKUP(M283,Sheet2!A:F,6,0)</f>
        <v>NKHT2508/04284</v>
      </c>
      <c r="K283" s="58"/>
      <c r="L283" s="42" t="s">
        <v>25</v>
      </c>
      <c r="M283" s="46" t="s">
        <v>2087</v>
      </c>
      <c r="N283" s="57">
        <v>45891</v>
      </c>
      <c r="O283" s="95" t="str">
        <f>VLOOKUP(H283,'Data (2)'!$O:$P,2,0)</f>
        <v>WIN-009</v>
      </c>
      <c r="S283" s="95" t="str">
        <f>VLOOKUP(H283,'Sheet1 (3)'!$N:$P,3,0)</f>
        <v>2B28 WM+ DNG 276 Lý Thái Tông</v>
      </c>
      <c r="V283" s="40" t="s">
        <v>8607</v>
      </c>
      <c r="Y283" s="88" t="s">
        <v>1533</v>
      </c>
      <c r="AB283" s="30" t="s">
        <v>1854</v>
      </c>
      <c r="AC283" s="30" t="s">
        <v>1855</v>
      </c>
      <c r="AE283" s="88">
        <v>2</v>
      </c>
      <c r="AG283" s="88">
        <v>111606</v>
      </c>
      <c r="AH283" s="45">
        <f t="shared" si="8"/>
        <v>223212</v>
      </c>
      <c r="AL283" s="35">
        <v>8</v>
      </c>
      <c r="AN283" s="33">
        <f t="shared" si="9"/>
        <v>17856.96</v>
      </c>
      <c r="AO283" s="36" t="s">
        <v>1856</v>
      </c>
      <c r="AQ283" s="96" t="s">
        <v>1857</v>
      </c>
      <c r="AR283" s="96" t="s">
        <v>1858</v>
      </c>
      <c r="AS283" s="96" t="s">
        <v>1859</v>
      </c>
    </row>
    <row r="284" spans="3:45" x14ac:dyDescent="0.25">
      <c r="C284" s="46" t="str">
        <f>VLOOKUP(O284,'mã đối tượng'!$C:$F,4,0)</f>
        <v>N</v>
      </c>
      <c r="D284" s="30" t="s">
        <v>950</v>
      </c>
      <c r="E284" s="30" t="s">
        <v>24</v>
      </c>
      <c r="F284" s="57">
        <v>45891</v>
      </c>
      <c r="G284" s="57">
        <v>45891</v>
      </c>
      <c r="H284" s="89">
        <v>9105838581</v>
      </c>
      <c r="I284" s="57">
        <v>45891</v>
      </c>
      <c r="J284" s="46" t="str">
        <f>VLOOKUP(M284,Sheet2!A:F,6,0)</f>
        <v>NKHT2508/04284</v>
      </c>
      <c r="K284" s="58"/>
      <c r="L284" s="42" t="s">
        <v>25</v>
      </c>
      <c r="M284" s="46" t="s">
        <v>2087</v>
      </c>
      <c r="N284" s="57">
        <v>45891</v>
      </c>
      <c r="O284" s="95" t="str">
        <f>VLOOKUP(H284,'Data (2)'!$O:$P,2,0)</f>
        <v>WIN-009</v>
      </c>
      <c r="S284" s="95" t="str">
        <f>VLOOKUP(H284,'Sheet1 (3)'!$N:$P,3,0)</f>
        <v>2B28 WM+ DNG 276 Lý Thái Tông</v>
      </c>
      <c r="V284" s="40" t="s">
        <v>8607</v>
      </c>
      <c r="Y284" s="88" t="s">
        <v>1536</v>
      </c>
      <c r="AB284" s="30" t="s">
        <v>1854</v>
      </c>
      <c r="AC284" s="30" t="s">
        <v>1855</v>
      </c>
      <c r="AE284" s="88">
        <v>1</v>
      </c>
      <c r="AG284" s="88">
        <v>70950</v>
      </c>
      <c r="AH284" s="45">
        <f t="shared" si="8"/>
        <v>70950</v>
      </c>
      <c r="AL284" s="35">
        <v>8</v>
      </c>
      <c r="AN284" s="33">
        <f t="shared" si="9"/>
        <v>5676</v>
      </c>
      <c r="AO284" s="36" t="s">
        <v>1856</v>
      </c>
      <c r="AQ284" s="96" t="s">
        <v>1857</v>
      </c>
      <c r="AR284" s="96" t="s">
        <v>1858</v>
      </c>
      <c r="AS284" s="96" t="s">
        <v>1859</v>
      </c>
    </row>
    <row r="285" spans="3:45" x14ac:dyDescent="0.25">
      <c r="C285" s="46" t="str">
        <f>VLOOKUP(O285,'mã đối tượng'!$C:$F,4,0)</f>
        <v>N</v>
      </c>
      <c r="D285" s="30" t="s">
        <v>950</v>
      </c>
      <c r="E285" s="30" t="s">
        <v>24</v>
      </c>
      <c r="F285" s="57">
        <v>45891</v>
      </c>
      <c r="G285" s="57">
        <v>45891</v>
      </c>
      <c r="H285" s="89">
        <v>9105838581</v>
      </c>
      <c r="I285" s="57">
        <v>45891</v>
      </c>
      <c r="J285" s="46" t="str">
        <f>VLOOKUP(M285,Sheet2!A:F,6,0)</f>
        <v>NKHT2508/04284</v>
      </c>
      <c r="K285" s="58"/>
      <c r="L285" s="42" t="s">
        <v>25</v>
      </c>
      <c r="M285" s="46" t="s">
        <v>2087</v>
      </c>
      <c r="N285" s="57">
        <v>45891</v>
      </c>
      <c r="O285" s="95" t="str">
        <f>VLOOKUP(H285,'Data (2)'!$O:$P,2,0)</f>
        <v>WIN-009</v>
      </c>
      <c r="S285" s="95" t="str">
        <f>VLOOKUP(H285,'Sheet1 (3)'!$N:$P,3,0)</f>
        <v>2B28 WM+ DNG 276 Lý Thái Tông</v>
      </c>
      <c r="V285" s="40" t="s">
        <v>8607</v>
      </c>
      <c r="Y285" s="88" t="s">
        <v>1537</v>
      </c>
      <c r="AB285" s="30" t="s">
        <v>1854</v>
      </c>
      <c r="AC285" s="30" t="s">
        <v>1855</v>
      </c>
      <c r="AE285" s="88">
        <v>3</v>
      </c>
      <c r="AG285" s="88">
        <v>46000</v>
      </c>
      <c r="AH285" s="45">
        <f t="shared" si="8"/>
        <v>138000</v>
      </c>
      <c r="AL285" s="35">
        <v>8</v>
      </c>
      <c r="AN285" s="33">
        <f t="shared" si="9"/>
        <v>11040</v>
      </c>
      <c r="AO285" s="36" t="s">
        <v>1856</v>
      </c>
      <c r="AQ285" s="96" t="s">
        <v>1857</v>
      </c>
      <c r="AR285" s="96" t="s">
        <v>1858</v>
      </c>
      <c r="AS285" s="96" t="s">
        <v>1859</v>
      </c>
    </row>
    <row r="286" spans="3:45" x14ac:dyDescent="0.25">
      <c r="C286" s="46" t="str">
        <f>VLOOKUP(O286,'mã đối tượng'!$C:$F,4,0)</f>
        <v>N</v>
      </c>
      <c r="D286" s="30" t="s">
        <v>950</v>
      </c>
      <c r="E286" s="30" t="s">
        <v>24</v>
      </c>
      <c r="F286" s="57">
        <v>45891</v>
      </c>
      <c r="G286" s="57">
        <v>45891</v>
      </c>
      <c r="H286" s="89">
        <v>9105838604</v>
      </c>
      <c r="I286" s="57">
        <v>45891</v>
      </c>
      <c r="J286" s="46" t="str">
        <f>VLOOKUP(M286,Sheet2!A:F,6,0)</f>
        <v>NKHT2508/04285</v>
      </c>
      <c r="K286" s="58"/>
      <c r="L286" s="42" t="s">
        <v>25</v>
      </c>
      <c r="M286" s="46" t="s">
        <v>2463</v>
      </c>
      <c r="N286" s="57">
        <v>45891</v>
      </c>
      <c r="O286" s="95" t="str">
        <f>VLOOKUP(H286,'Data (2)'!$O:$P,2,0)</f>
        <v>WIN-022</v>
      </c>
      <c r="S286" s="95" t="str">
        <f>VLOOKUP(H286,'Sheet1 (3)'!$N:$P,3,0)</f>
        <v>2AC0 WM+ GLI Ia Mrơn, Ia Pa</v>
      </c>
      <c r="V286" s="40" t="s">
        <v>8608</v>
      </c>
      <c r="Y286" s="88" t="s">
        <v>1538</v>
      </c>
      <c r="AB286" s="30" t="s">
        <v>1854</v>
      </c>
      <c r="AC286" s="30" t="s">
        <v>1855</v>
      </c>
      <c r="AE286" s="88">
        <v>1</v>
      </c>
      <c r="AG286" s="88">
        <v>50182</v>
      </c>
      <c r="AH286" s="45">
        <f t="shared" si="8"/>
        <v>50182</v>
      </c>
      <c r="AL286" s="35">
        <v>8</v>
      </c>
      <c r="AN286" s="33">
        <f t="shared" si="9"/>
        <v>4014.56</v>
      </c>
      <c r="AO286" s="36" t="s">
        <v>1856</v>
      </c>
      <c r="AQ286" s="96" t="s">
        <v>1857</v>
      </c>
      <c r="AR286" s="96" t="s">
        <v>1858</v>
      </c>
      <c r="AS286" s="96" t="s">
        <v>1859</v>
      </c>
    </row>
    <row r="287" spans="3:45" x14ac:dyDescent="0.25">
      <c r="C287" s="46" t="str">
        <f>VLOOKUP(O287,'mã đối tượng'!$C:$F,4,0)</f>
        <v>N</v>
      </c>
      <c r="D287" s="30" t="s">
        <v>950</v>
      </c>
      <c r="E287" s="30" t="s">
        <v>24</v>
      </c>
      <c r="F287" s="57">
        <v>45891</v>
      </c>
      <c r="G287" s="57">
        <v>45891</v>
      </c>
      <c r="H287" s="89">
        <v>9105838608</v>
      </c>
      <c r="I287" s="57">
        <v>45891</v>
      </c>
      <c r="J287" s="46" t="str">
        <f>VLOOKUP(M287,Sheet2!A:F,6,0)</f>
        <v>NKHT2508/04287</v>
      </c>
      <c r="K287" s="58"/>
      <c r="L287" s="42" t="s">
        <v>25</v>
      </c>
      <c r="M287" s="46" t="s">
        <v>1947</v>
      </c>
      <c r="N287" s="57">
        <v>45891</v>
      </c>
      <c r="O287" s="95" t="str">
        <f>VLOOKUP(H287,'Data (2)'!$O:$P,2,0)</f>
        <v>WIN</v>
      </c>
      <c r="S287" s="95" t="str">
        <f>VLOOKUP(H287,'Sheet1 (3)'!$N:$P,3,0)</f>
        <v>2881 WM+ HCM 258 Phan Văn Hớn</v>
      </c>
      <c r="V287" s="40" t="s">
        <v>8606</v>
      </c>
      <c r="Y287" s="88" t="s">
        <v>1537</v>
      </c>
      <c r="AB287" s="30" t="s">
        <v>1854</v>
      </c>
      <c r="AC287" s="30" t="s">
        <v>1855</v>
      </c>
      <c r="AE287" s="88">
        <v>5</v>
      </c>
      <c r="AG287" s="88">
        <v>46000</v>
      </c>
      <c r="AH287" s="45">
        <f t="shared" si="8"/>
        <v>230000</v>
      </c>
      <c r="AL287" s="35">
        <v>8</v>
      </c>
      <c r="AN287" s="33">
        <f t="shared" si="9"/>
        <v>18400</v>
      </c>
      <c r="AO287" s="36" t="s">
        <v>1856</v>
      </c>
      <c r="AQ287" s="96" t="s">
        <v>1857</v>
      </c>
      <c r="AR287" s="96" t="s">
        <v>1858</v>
      </c>
      <c r="AS287" s="96" t="s">
        <v>1859</v>
      </c>
    </row>
    <row r="288" spans="3:45" x14ac:dyDescent="0.25">
      <c r="C288" s="46" t="str">
        <f>VLOOKUP(O288,'mã đối tượng'!$C:$F,4,0)</f>
        <v>N</v>
      </c>
      <c r="D288" s="30" t="s">
        <v>950</v>
      </c>
      <c r="E288" s="30" t="s">
        <v>24</v>
      </c>
      <c r="F288" s="57">
        <v>45891</v>
      </c>
      <c r="G288" s="57">
        <v>45891</v>
      </c>
      <c r="H288" s="89">
        <v>9105838608</v>
      </c>
      <c r="I288" s="57">
        <v>45891</v>
      </c>
      <c r="J288" s="46" t="str">
        <f>VLOOKUP(M288,Sheet2!A:F,6,0)</f>
        <v>NKHT2508/04287</v>
      </c>
      <c r="K288" s="58"/>
      <c r="L288" s="42" t="s">
        <v>25</v>
      </c>
      <c r="M288" s="46" t="s">
        <v>1947</v>
      </c>
      <c r="N288" s="57">
        <v>45891</v>
      </c>
      <c r="O288" s="95" t="str">
        <f>VLOOKUP(H288,'Data (2)'!$O:$P,2,0)</f>
        <v>WIN</v>
      </c>
      <c r="S288" s="95" t="str">
        <f>VLOOKUP(H288,'Sheet1 (3)'!$N:$P,3,0)</f>
        <v>2881 WM+ HCM 258 Phan Văn Hớn</v>
      </c>
      <c r="V288" s="40" t="s">
        <v>8606</v>
      </c>
      <c r="Y288" s="88" t="s">
        <v>1532</v>
      </c>
      <c r="AB288" s="30" t="s">
        <v>1854</v>
      </c>
      <c r="AC288" s="30" t="s">
        <v>1855</v>
      </c>
      <c r="AE288" s="88">
        <v>2</v>
      </c>
      <c r="AG288" s="88">
        <v>49500</v>
      </c>
      <c r="AH288" s="45">
        <f t="shared" si="8"/>
        <v>99000</v>
      </c>
      <c r="AL288" s="35">
        <v>8</v>
      </c>
      <c r="AN288" s="33">
        <f t="shared" si="9"/>
        <v>7920</v>
      </c>
      <c r="AO288" s="36" t="s">
        <v>1856</v>
      </c>
      <c r="AQ288" s="96" t="s">
        <v>1857</v>
      </c>
      <c r="AR288" s="96" t="s">
        <v>1858</v>
      </c>
      <c r="AS288" s="96" t="s">
        <v>1859</v>
      </c>
    </row>
    <row r="289" spans="3:45" x14ac:dyDescent="0.25">
      <c r="C289" s="46" t="str">
        <f>VLOOKUP(O289,'mã đối tượng'!$C:$F,4,0)</f>
        <v>N</v>
      </c>
      <c r="D289" s="30" t="s">
        <v>950</v>
      </c>
      <c r="E289" s="30" t="s">
        <v>24</v>
      </c>
      <c r="F289" s="57">
        <v>45891</v>
      </c>
      <c r="G289" s="57">
        <v>45891</v>
      </c>
      <c r="H289" s="89">
        <v>9105838584</v>
      </c>
      <c r="I289" s="57">
        <v>45891</v>
      </c>
      <c r="J289" s="46" t="str">
        <f>VLOOKUP(M289,Sheet2!A:F,6,0)</f>
        <v>NKHT2508/04288</v>
      </c>
      <c r="K289" s="58"/>
      <c r="L289" s="42" t="s">
        <v>25</v>
      </c>
      <c r="M289" s="46" t="s">
        <v>2092</v>
      </c>
      <c r="N289" s="57">
        <v>45891</v>
      </c>
      <c r="O289" s="95" t="str">
        <f>VLOOKUP(H289,'Data (2)'!$O:$P,2,0)</f>
        <v>WIN-009</v>
      </c>
      <c r="S289" s="95" t="str">
        <f>VLOOKUP(H289,'Sheet1 (3)'!$N:$P,3,0)</f>
        <v>2B28 WM+ DNG 276 Lý Thái Tông</v>
      </c>
      <c r="V289" s="40" t="s">
        <v>8607</v>
      </c>
      <c r="Y289" s="88" t="s">
        <v>1538</v>
      </c>
      <c r="AB289" s="30" t="s">
        <v>1854</v>
      </c>
      <c r="AC289" s="30" t="s">
        <v>1855</v>
      </c>
      <c r="AE289" s="88">
        <v>1</v>
      </c>
      <c r="AG289" s="88">
        <v>50182</v>
      </c>
      <c r="AH289" s="45">
        <f t="shared" si="8"/>
        <v>50182</v>
      </c>
      <c r="AL289" s="35">
        <v>8</v>
      </c>
      <c r="AN289" s="33">
        <f t="shared" si="9"/>
        <v>4014.56</v>
      </c>
      <c r="AO289" s="36" t="s">
        <v>1856</v>
      </c>
      <c r="AQ289" s="96" t="s">
        <v>1857</v>
      </c>
      <c r="AR289" s="96" t="s">
        <v>1858</v>
      </c>
      <c r="AS289" s="96" t="s">
        <v>1859</v>
      </c>
    </row>
    <row r="290" spans="3:45" x14ac:dyDescent="0.25">
      <c r="C290" s="46" t="str">
        <f>VLOOKUP(O290,'mã đối tượng'!$C:$F,4,0)</f>
        <v>B</v>
      </c>
      <c r="D290" s="30" t="s">
        <v>950</v>
      </c>
      <c r="E290" s="30" t="s">
        <v>24</v>
      </c>
      <c r="F290" s="57">
        <v>45891</v>
      </c>
      <c r="G290" s="57">
        <v>45891</v>
      </c>
      <c r="H290" s="89">
        <v>9105838648</v>
      </c>
      <c r="I290" s="57">
        <v>45891</v>
      </c>
      <c r="J290" s="46" t="str">
        <f>VLOOKUP(M290,Sheet2!A:F,6,0)</f>
        <v>NKHT2508/04289</v>
      </c>
      <c r="K290" s="58"/>
      <c r="L290" s="42" t="s">
        <v>25</v>
      </c>
      <c r="M290" s="46" t="s">
        <v>2358</v>
      </c>
      <c r="N290" s="57">
        <v>45891</v>
      </c>
      <c r="O290" s="95" t="str">
        <f>VLOOKUP(H290,'Data (2)'!$O:$P,2,0)</f>
        <v>WIN-058</v>
      </c>
      <c r="S290" s="95" t="str">
        <f>VLOOKUP(H290,'Sheet1 (3)'!$N:$P,3,0)</f>
        <v>4570 WM+ NAN 30 Phan Đình Phùng</v>
      </c>
      <c r="V290" s="40" t="s">
        <v>8609</v>
      </c>
      <c r="Y290" s="88" t="s">
        <v>1536</v>
      </c>
      <c r="AB290" s="30" t="s">
        <v>1854</v>
      </c>
      <c r="AC290" s="30" t="s">
        <v>1855</v>
      </c>
      <c r="AE290" s="88">
        <v>2</v>
      </c>
      <c r="AG290" s="88">
        <v>70950</v>
      </c>
      <c r="AH290" s="45">
        <f t="shared" si="8"/>
        <v>141900</v>
      </c>
      <c r="AL290" s="35">
        <v>8</v>
      </c>
      <c r="AN290" s="33">
        <f t="shared" si="9"/>
        <v>11352</v>
      </c>
      <c r="AO290" s="36" t="s">
        <v>1856</v>
      </c>
      <c r="AQ290" s="96" t="s">
        <v>1857</v>
      </c>
      <c r="AR290" s="96" t="s">
        <v>1858</v>
      </c>
      <c r="AS290" s="96" t="s">
        <v>1859</v>
      </c>
    </row>
    <row r="291" spans="3:45" x14ac:dyDescent="0.25">
      <c r="C291" s="46" t="str">
        <f>VLOOKUP(O291,'mã đối tượng'!$C:$F,4,0)</f>
        <v>N</v>
      </c>
      <c r="D291" s="30" t="s">
        <v>950</v>
      </c>
      <c r="E291" s="30" t="s">
        <v>24</v>
      </c>
      <c r="F291" s="57">
        <v>45891</v>
      </c>
      <c r="G291" s="57">
        <v>45891</v>
      </c>
      <c r="H291" s="89">
        <v>9105838641</v>
      </c>
      <c r="I291" s="57">
        <v>45891</v>
      </c>
      <c r="J291" s="46" t="str">
        <f>VLOOKUP(M291,Sheet2!A:F,6,0)</f>
        <v>NKHT2508/04291</v>
      </c>
      <c r="K291" s="58"/>
      <c r="L291" s="42" t="s">
        <v>25</v>
      </c>
      <c r="M291" s="46" t="s">
        <v>1993</v>
      </c>
      <c r="N291" s="57">
        <v>45891</v>
      </c>
      <c r="O291" s="95" t="str">
        <f>VLOOKUP(H291,'Data (2)'!$O:$P,2,0)</f>
        <v>WIN</v>
      </c>
      <c r="S291" s="95" t="str">
        <f>VLOOKUP(H291,'Sheet1 (3)'!$N:$P,3,0)</f>
        <v>2458 WM+ HCM Ehome 3 Tây Sài Gòn</v>
      </c>
      <c r="V291" s="40" t="s">
        <v>8610</v>
      </c>
      <c r="Y291" s="88" t="s">
        <v>1537</v>
      </c>
      <c r="AB291" s="30" t="s">
        <v>1854</v>
      </c>
      <c r="AC291" s="30" t="s">
        <v>1855</v>
      </c>
      <c r="AE291" s="88">
        <v>1</v>
      </c>
      <c r="AG291" s="88">
        <v>46000</v>
      </c>
      <c r="AH291" s="45">
        <f t="shared" si="8"/>
        <v>46000</v>
      </c>
      <c r="AL291" s="35">
        <v>8</v>
      </c>
      <c r="AN291" s="33">
        <f t="shared" si="9"/>
        <v>3680</v>
      </c>
      <c r="AO291" s="36" t="s">
        <v>1856</v>
      </c>
      <c r="AQ291" s="96" t="s">
        <v>1857</v>
      </c>
      <c r="AR291" s="96" t="s">
        <v>1858</v>
      </c>
      <c r="AS291" s="96" t="s">
        <v>1859</v>
      </c>
    </row>
    <row r="292" spans="3:45" x14ac:dyDescent="0.25">
      <c r="C292" s="46" t="str">
        <f>VLOOKUP(O292,'mã đối tượng'!$C:$F,4,0)</f>
        <v>N</v>
      </c>
      <c r="D292" s="30" t="s">
        <v>950</v>
      </c>
      <c r="E292" s="30" t="s">
        <v>24</v>
      </c>
      <c r="F292" s="57">
        <v>45891</v>
      </c>
      <c r="G292" s="57">
        <v>45891</v>
      </c>
      <c r="H292" s="89">
        <v>9105838641</v>
      </c>
      <c r="I292" s="57">
        <v>45891</v>
      </c>
      <c r="J292" s="46" t="str">
        <f>VLOOKUP(M292,Sheet2!A:F,6,0)</f>
        <v>NKHT2508/04291</v>
      </c>
      <c r="K292" s="58"/>
      <c r="L292" s="42" t="s">
        <v>25</v>
      </c>
      <c r="M292" s="46" t="s">
        <v>1993</v>
      </c>
      <c r="N292" s="57">
        <v>45891</v>
      </c>
      <c r="O292" s="95" t="str">
        <f>VLOOKUP(H292,'Data (2)'!$O:$P,2,0)</f>
        <v>WIN</v>
      </c>
      <c r="S292" s="95" t="str">
        <f>VLOOKUP(H292,'Sheet1 (3)'!$N:$P,3,0)</f>
        <v>2458 WM+ HCM Ehome 3 Tây Sài Gòn</v>
      </c>
      <c r="V292" s="40" t="s">
        <v>8610</v>
      </c>
      <c r="Y292" s="88" t="s">
        <v>1538</v>
      </c>
      <c r="AB292" s="30" t="s">
        <v>1854</v>
      </c>
      <c r="AC292" s="30" t="s">
        <v>1855</v>
      </c>
      <c r="AE292" s="88">
        <v>2</v>
      </c>
      <c r="AG292" s="88">
        <v>50182</v>
      </c>
      <c r="AH292" s="45">
        <f t="shared" si="8"/>
        <v>100364</v>
      </c>
      <c r="AL292" s="35">
        <v>8</v>
      </c>
      <c r="AN292" s="33">
        <f t="shared" si="9"/>
        <v>8029.12</v>
      </c>
      <c r="AO292" s="36" t="s">
        <v>1856</v>
      </c>
      <c r="AQ292" s="96" t="s">
        <v>1857</v>
      </c>
      <c r="AR292" s="96" t="s">
        <v>1858</v>
      </c>
      <c r="AS292" s="96" t="s">
        <v>1859</v>
      </c>
    </row>
    <row r="293" spans="3:45" x14ac:dyDescent="0.25">
      <c r="C293" s="46" t="str">
        <f>VLOOKUP(O293,'mã đối tượng'!$C:$F,4,0)</f>
        <v>N</v>
      </c>
      <c r="D293" s="30" t="s">
        <v>950</v>
      </c>
      <c r="E293" s="30" t="s">
        <v>24</v>
      </c>
      <c r="F293" s="57">
        <v>45891</v>
      </c>
      <c r="G293" s="57">
        <v>45891</v>
      </c>
      <c r="H293" s="89">
        <v>9105838632</v>
      </c>
      <c r="I293" s="57">
        <v>45891</v>
      </c>
      <c r="J293" s="46" t="str">
        <f>VLOOKUP(M293,Sheet2!A:F,6,0)</f>
        <v>NKHT2508/04295</v>
      </c>
      <c r="K293" s="58"/>
      <c r="L293" s="42" t="s">
        <v>25</v>
      </c>
      <c r="M293" s="46" t="s">
        <v>2396</v>
      </c>
      <c r="N293" s="57">
        <v>45891</v>
      </c>
      <c r="O293" s="95" t="str">
        <f>VLOOKUP(H293,'Data (2)'!$O:$P,2,0)</f>
        <v>WIN-039</v>
      </c>
      <c r="S293" s="95" t="str">
        <f>VLOOKUP(H293,'Sheet1 (3)'!$N:$P,3,0)</f>
        <v>2AW2 WM+ PYN Thửa 1019, TBĐ 38, QL29</v>
      </c>
      <c r="V293" s="40" t="s">
        <v>8611</v>
      </c>
      <c r="Y293" s="88" t="s">
        <v>1541</v>
      </c>
      <c r="AB293" s="30" t="s">
        <v>1854</v>
      </c>
      <c r="AC293" s="30" t="s">
        <v>1855</v>
      </c>
      <c r="AE293" s="88">
        <v>2</v>
      </c>
      <c r="AG293" s="88">
        <v>73431</v>
      </c>
      <c r="AH293" s="45">
        <f t="shared" si="8"/>
        <v>146862</v>
      </c>
      <c r="AL293" s="35">
        <v>8</v>
      </c>
      <c r="AN293" s="33">
        <f t="shared" si="9"/>
        <v>11748.960000000001</v>
      </c>
      <c r="AO293" s="36" t="s">
        <v>1856</v>
      </c>
      <c r="AQ293" s="96" t="s">
        <v>1857</v>
      </c>
      <c r="AR293" s="96" t="s">
        <v>1858</v>
      </c>
      <c r="AS293" s="96" t="s">
        <v>1859</v>
      </c>
    </row>
    <row r="294" spans="3:45" x14ac:dyDescent="0.25">
      <c r="C294" s="46" t="str">
        <f>VLOOKUP(O294,'mã đối tượng'!$C:$F,4,0)</f>
        <v>N</v>
      </c>
      <c r="D294" s="30" t="s">
        <v>950</v>
      </c>
      <c r="E294" s="30" t="s">
        <v>24</v>
      </c>
      <c r="F294" s="57">
        <v>45891</v>
      </c>
      <c r="G294" s="57">
        <v>45891</v>
      </c>
      <c r="H294" s="89">
        <v>9105838632</v>
      </c>
      <c r="I294" s="57">
        <v>45891</v>
      </c>
      <c r="J294" s="46" t="str">
        <f>VLOOKUP(M294,Sheet2!A:F,6,0)</f>
        <v>NKHT2508/04295</v>
      </c>
      <c r="K294" s="58"/>
      <c r="L294" s="42" t="s">
        <v>25</v>
      </c>
      <c r="M294" s="46" t="s">
        <v>2396</v>
      </c>
      <c r="N294" s="57">
        <v>45891</v>
      </c>
      <c r="O294" s="95" t="str">
        <f>VLOOKUP(H294,'Data (2)'!$O:$P,2,0)</f>
        <v>WIN-039</v>
      </c>
      <c r="S294" s="95" t="str">
        <f>VLOOKUP(H294,'Sheet1 (3)'!$N:$P,3,0)</f>
        <v>2AW2 WM+ PYN Thửa 1019, TBĐ 38, QL29</v>
      </c>
      <c r="V294" s="40" t="s">
        <v>8611</v>
      </c>
      <c r="Y294" s="88" t="s">
        <v>1532</v>
      </c>
      <c r="AB294" s="30" t="s">
        <v>1854</v>
      </c>
      <c r="AC294" s="30" t="s">
        <v>1855</v>
      </c>
      <c r="AE294" s="88">
        <v>5</v>
      </c>
      <c r="AG294" s="88">
        <v>49500</v>
      </c>
      <c r="AH294" s="45">
        <f t="shared" si="8"/>
        <v>247500</v>
      </c>
      <c r="AL294" s="35">
        <v>8</v>
      </c>
      <c r="AN294" s="33">
        <f t="shared" si="9"/>
        <v>19800</v>
      </c>
      <c r="AO294" s="36" t="s">
        <v>1856</v>
      </c>
      <c r="AQ294" s="96" t="s">
        <v>1857</v>
      </c>
      <c r="AR294" s="96" t="s">
        <v>1858</v>
      </c>
      <c r="AS294" s="96" t="s">
        <v>1859</v>
      </c>
    </row>
    <row r="295" spans="3:45" x14ac:dyDescent="0.25">
      <c r="C295" s="46" t="str">
        <f>VLOOKUP(O295,'mã đối tượng'!$C:$F,4,0)</f>
        <v>N</v>
      </c>
      <c r="D295" s="30" t="s">
        <v>950</v>
      </c>
      <c r="E295" s="30" t="s">
        <v>24</v>
      </c>
      <c r="F295" s="57">
        <v>45891</v>
      </c>
      <c r="G295" s="57">
        <v>45891</v>
      </c>
      <c r="H295" s="89">
        <v>9105838632</v>
      </c>
      <c r="I295" s="57">
        <v>45891</v>
      </c>
      <c r="J295" s="46" t="str">
        <f>VLOOKUP(M295,Sheet2!A:F,6,0)</f>
        <v>NKHT2508/04295</v>
      </c>
      <c r="K295" s="58"/>
      <c r="L295" s="42" t="s">
        <v>25</v>
      </c>
      <c r="M295" s="46" t="s">
        <v>2396</v>
      </c>
      <c r="N295" s="57">
        <v>45891</v>
      </c>
      <c r="O295" s="95" t="str">
        <f>VLOOKUP(H295,'Data (2)'!$O:$P,2,0)</f>
        <v>WIN-039</v>
      </c>
      <c r="S295" s="95" t="str">
        <f>VLOOKUP(H295,'Sheet1 (3)'!$N:$P,3,0)</f>
        <v>2AW2 WM+ PYN Thửa 1019, TBĐ 38, QL29</v>
      </c>
      <c r="V295" s="40" t="s">
        <v>8611</v>
      </c>
      <c r="Y295" s="88" t="s">
        <v>1546</v>
      </c>
      <c r="AB295" s="30" t="s">
        <v>1854</v>
      </c>
      <c r="AC295" s="30" t="s">
        <v>1855</v>
      </c>
      <c r="AE295" s="88">
        <v>4</v>
      </c>
      <c r="AG295" s="88">
        <v>74250</v>
      </c>
      <c r="AH295" s="45">
        <f t="shared" si="8"/>
        <v>297000</v>
      </c>
      <c r="AL295" s="35">
        <v>8</v>
      </c>
      <c r="AN295" s="33">
        <f t="shared" si="9"/>
        <v>23760</v>
      </c>
      <c r="AO295" s="36" t="s">
        <v>1856</v>
      </c>
      <c r="AQ295" s="96" t="s">
        <v>1857</v>
      </c>
      <c r="AR295" s="96" t="s">
        <v>1858</v>
      </c>
      <c r="AS295" s="96" t="s">
        <v>1859</v>
      </c>
    </row>
    <row r="296" spans="3:45" x14ac:dyDescent="0.25">
      <c r="C296" s="46" t="str">
        <f>VLOOKUP(O296,'mã đối tượng'!$C:$F,4,0)</f>
        <v>N</v>
      </c>
      <c r="D296" s="30" t="s">
        <v>950</v>
      </c>
      <c r="E296" s="30" t="s">
        <v>24</v>
      </c>
      <c r="F296" s="57">
        <v>45891</v>
      </c>
      <c r="G296" s="57">
        <v>45891</v>
      </c>
      <c r="H296" s="89">
        <v>9105838632</v>
      </c>
      <c r="I296" s="57">
        <v>45891</v>
      </c>
      <c r="J296" s="46" t="str">
        <f>VLOOKUP(M296,Sheet2!A:F,6,0)</f>
        <v>NKHT2508/04295</v>
      </c>
      <c r="K296" s="58"/>
      <c r="L296" s="42" t="s">
        <v>25</v>
      </c>
      <c r="M296" s="46" t="s">
        <v>2396</v>
      </c>
      <c r="N296" s="57">
        <v>45891</v>
      </c>
      <c r="O296" s="95" t="str">
        <f>VLOOKUP(H296,'Data (2)'!$O:$P,2,0)</f>
        <v>WIN-039</v>
      </c>
      <c r="S296" s="95" t="str">
        <f>VLOOKUP(H296,'Sheet1 (3)'!$N:$P,3,0)</f>
        <v>2AW2 WM+ PYN Thửa 1019, TBĐ 38, QL29</v>
      </c>
      <c r="V296" s="40" t="s">
        <v>8611</v>
      </c>
      <c r="Y296" s="88" t="s">
        <v>1538</v>
      </c>
      <c r="AB296" s="30" t="s">
        <v>1854</v>
      </c>
      <c r="AC296" s="30" t="s">
        <v>1855</v>
      </c>
      <c r="AE296" s="88">
        <v>5</v>
      </c>
      <c r="AG296" s="88">
        <v>50182</v>
      </c>
      <c r="AH296" s="45">
        <f t="shared" si="8"/>
        <v>250910</v>
      </c>
      <c r="AL296" s="35">
        <v>8</v>
      </c>
      <c r="AN296" s="33">
        <f t="shared" si="9"/>
        <v>20072.8</v>
      </c>
      <c r="AO296" s="36" t="s">
        <v>1856</v>
      </c>
      <c r="AQ296" s="96" t="s">
        <v>1857</v>
      </c>
      <c r="AR296" s="96" t="s">
        <v>1858</v>
      </c>
      <c r="AS296" s="96" t="s">
        <v>1859</v>
      </c>
    </row>
    <row r="297" spans="3:45" x14ac:dyDescent="0.25">
      <c r="C297" s="46" t="str">
        <f>VLOOKUP(O297,'mã đối tượng'!$C:$F,4,0)</f>
        <v>B</v>
      </c>
      <c r="D297" s="30" t="s">
        <v>950</v>
      </c>
      <c r="E297" s="30" t="s">
        <v>24</v>
      </c>
      <c r="F297" s="57">
        <v>45891</v>
      </c>
      <c r="G297" s="57">
        <v>45891</v>
      </c>
      <c r="H297" s="89">
        <v>9105838615</v>
      </c>
      <c r="I297" s="57">
        <v>45891</v>
      </c>
      <c r="J297" s="46" t="str">
        <f>VLOOKUP(M297,Sheet2!A:F,6,0)</f>
        <v>NKHT2508/04297</v>
      </c>
      <c r="K297" s="58"/>
      <c r="L297" s="42" t="s">
        <v>25</v>
      </c>
      <c r="M297" s="46" t="s">
        <v>2095</v>
      </c>
      <c r="N297" s="57">
        <v>45891</v>
      </c>
      <c r="O297" s="95" t="str">
        <f>VLOOKUP(H297,'Data (2)'!$O:$P,2,0)</f>
        <v>WIN-044</v>
      </c>
      <c r="S297" s="95" t="str">
        <f>VLOOKUP(H297,'Sheet1 (3)'!$N:$P,3,0)</f>
        <v>5562 WM+ TBH 341 Lý Thường Kiệt</v>
      </c>
      <c r="V297" s="40" t="s">
        <v>8612</v>
      </c>
      <c r="Y297" s="88" t="s">
        <v>1537</v>
      </c>
      <c r="AB297" s="30" t="s">
        <v>1854</v>
      </c>
      <c r="AC297" s="30" t="s">
        <v>1855</v>
      </c>
      <c r="AE297" s="88">
        <v>1</v>
      </c>
      <c r="AG297" s="88">
        <v>46000</v>
      </c>
      <c r="AH297" s="45">
        <f t="shared" si="8"/>
        <v>46000</v>
      </c>
      <c r="AL297" s="35">
        <v>8</v>
      </c>
      <c r="AN297" s="33">
        <f t="shared" si="9"/>
        <v>3680</v>
      </c>
      <c r="AO297" s="36" t="s">
        <v>1856</v>
      </c>
      <c r="AQ297" s="96" t="s">
        <v>1857</v>
      </c>
      <c r="AR297" s="96" t="s">
        <v>1858</v>
      </c>
      <c r="AS297" s="96" t="s">
        <v>1859</v>
      </c>
    </row>
    <row r="298" spans="3:45" x14ac:dyDescent="0.25">
      <c r="C298" s="46" t="str">
        <f>VLOOKUP(O298,'mã đối tượng'!$C:$F,4,0)</f>
        <v>B</v>
      </c>
      <c r="D298" s="30" t="s">
        <v>950</v>
      </c>
      <c r="E298" s="30" t="s">
        <v>24</v>
      </c>
      <c r="F298" s="57">
        <v>45891</v>
      </c>
      <c r="G298" s="57">
        <v>45891</v>
      </c>
      <c r="H298" s="89">
        <v>9105838615</v>
      </c>
      <c r="I298" s="57">
        <v>45891</v>
      </c>
      <c r="J298" s="46" t="str">
        <f>VLOOKUP(M298,Sheet2!A:F,6,0)</f>
        <v>NKHT2508/04297</v>
      </c>
      <c r="K298" s="58"/>
      <c r="L298" s="42" t="s">
        <v>25</v>
      </c>
      <c r="M298" s="46" t="s">
        <v>2095</v>
      </c>
      <c r="N298" s="57">
        <v>45891</v>
      </c>
      <c r="O298" s="95" t="str">
        <f>VLOOKUP(H298,'Data (2)'!$O:$P,2,0)</f>
        <v>WIN-044</v>
      </c>
      <c r="S298" s="95" t="str">
        <f>VLOOKUP(H298,'Sheet1 (3)'!$N:$P,3,0)</f>
        <v>5562 WM+ TBH 341 Lý Thường Kiệt</v>
      </c>
      <c r="V298" s="40" t="s">
        <v>8612</v>
      </c>
      <c r="Y298" s="88" t="s">
        <v>1536</v>
      </c>
      <c r="AB298" s="30" t="s">
        <v>1854</v>
      </c>
      <c r="AC298" s="30" t="s">
        <v>1855</v>
      </c>
      <c r="AE298" s="88">
        <v>4</v>
      </c>
      <c r="AG298" s="88">
        <v>70950</v>
      </c>
      <c r="AH298" s="45">
        <f t="shared" si="8"/>
        <v>283800</v>
      </c>
      <c r="AL298" s="35">
        <v>8</v>
      </c>
      <c r="AN298" s="33">
        <f t="shared" si="9"/>
        <v>22704</v>
      </c>
      <c r="AO298" s="36" t="s">
        <v>1856</v>
      </c>
      <c r="AQ298" s="96" t="s">
        <v>1857</v>
      </c>
      <c r="AR298" s="96" t="s">
        <v>1858</v>
      </c>
      <c r="AS298" s="96" t="s">
        <v>1859</v>
      </c>
    </row>
    <row r="299" spans="3:45" x14ac:dyDescent="0.25">
      <c r="C299" s="46" t="str">
        <f>VLOOKUP(O299,'mã đối tượng'!$C:$F,4,0)</f>
        <v>N</v>
      </c>
      <c r="D299" s="30" t="s">
        <v>950</v>
      </c>
      <c r="E299" s="30" t="s">
        <v>24</v>
      </c>
      <c r="F299" s="57">
        <v>45891</v>
      </c>
      <c r="G299" s="57">
        <v>45891</v>
      </c>
      <c r="H299" s="89">
        <v>9105838624</v>
      </c>
      <c r="I299" s="57">
        <v>45891</v>
      </c>
      <c r="J299" s="46" t="str">
        <f>VLOOKUP(M299,Sheet2!A:F,6,0)</f>
        <v>NKHT2508/04298</v>
      </c>
      <c r="K299" s="58"/>
      <c r="L299" s="42" t="s">
        <v>25</v>
      </c>
      <c r="M299" s="46" t="s">
        <v>2028</v>
      </c>
      <c r="N299" s="57">
        <v>45891</v>
      </c>
      <c r="O299" s="95" t="str">
        <f>VLOOKUP(H299,'Data (2)'!$O:$P,2,0)</f>
        <v>WIN-021</v>
      </c>
      <c r="S299" s="95" t="str">
        <f>VLOOKUP(H299,'Sheet1 (3)'!$N:$P,3,0)</f>
        <v>2B18 WM+ TTH 497 Bùi Thị Xuân</v>
      </c>
      <c r="V299" s="40" t="s">
        <v>8613</v>
      </c>
      <c r="Y299" s="88" t="s">
        <v>1533</v>
      </c>
      <c r="AB299" s="30" t="s">
        <v>1854</v>
      </c>
      <c r="AC299" s="30" t="s">
        <v>1855</v>
      </c>
      <c r="AE299" s="88">
        <v>2</v>
      </c>
      <c r="AG299" s="88">
        <v>111606</v>
      </c>
      <c r="AH299" s="45">
        <f t="shared" si="8"/>
        <v>223212</v>
      </c>
      <c r="AL299" s="35">
        <v>8</v>
      </c>
      <c r="AN299" s="33">
        <f t="shared" si="9"/>
        <v>17856.96</v>
      </c>
      <c r="AO299" s="36" t="s">
        <v>1856</v>
      </c>
      <c r="AQ299" s="96" t="s">
        <v>1857</v>
      </c>
      <c r="AR299" s="96" t="s">
        <v>1858</v>
      </c>
      <c r="AS299" s="96" t="s">
        <v>1859</v>
      </c>
    </row>
    <row r="300" spans="3:45" x14ac:dyDescent="0.25">
      <c r="C300" s="46" t="str">
        <f>VLOOKUP(O300,'mã đối tượng'!$C:$F,4,0)</f>
        <v>N</v>
      </c>
      <c r="D300" s="30" t="s">
        <v>950</v>
      </c>
      <c r="E300" s="30" t="s">
        <v>24</v>
      </c>
      <c r="F300" s="57">
        <v>45891</v>
      </c>
      <c r="G300" s="57">
        <v>45891</v>
      </c>
      <c r="H300" s="89">
        <v>9105838665</v>
      </c>
      <c r="I300" s="57">
        <v>45891</v>
      </c>
      <c r="J300" s="46" t="str">
        <f>VLOOKUP(M300,Sheet2!A:F,6,0)</f>
        <v>NKHT2508/04299</v>
      </c>
      <c r="K300" s="58"/>
      <c r="L300" s="42" t="s">
        <v>25</v>
      </c>
      <c r="M300" s="46" t="s">
        <v>2465</v>
      </c>
      <c r="N300" s="57">
        <v>45891</v>
      </c>
      <c r="O300" s="95" t="str">
        <f>VLOOKUP(H300,'Data (2)'!$O:$P,2,0)</f>
        <v>WIN-022</v>
      </c>
      <c r="S300" s="95" t="str">
        <f>VLOOKUP(H300,'Sheet1 (3)'!$N:$P,3,0)</f>
        <v>2AC0 WM+ GLI Ia Mrơn, Ia Pa</v>
      </c>
      <c r="V300" s="40" t="s">
        <v>8608</v>
      </c>
      <c r="Y300" s="88" t="s">
        <v>1538</v>
      </c>
      <c r="AB300" s="30" t="s">
        <v>1854</v>
      </c>
      <c r="AC300" s="30" t="s">
        <v>1855</v>
      </c>
      <c r="AE300" s="88">
        <v>1</v>
      </c>
      <c r="AG300" s="88">
        <v>50182</v>
      </c>
      <c r="AH300" s="45">
        <f t="shared" si="8"/>
        <v>50182</v>
      </c>
      <c r="AL300" s="35">
        <v>8</v>
      </c>
      <c r="AN300" s="33">
        <f t="shared" si="9"/>
        <v>4014.56</v>
      </c>
      <c r="AO300" s="36" t="s">
        <v>1856</v>
      </c>
      <c r="AQ300" s="96" t="s">
        <v>1857</v>
      </c>
      <c r="AR300" s="96" t="s">
        <v>1858</v>
      </c>
      <c r="AS300" s="96" t="s">
        <v>1859</v>
      </c>
    </row>
    <row r="301" spans="3:45" x14ac:dyDescent="0.25">
      <c r="C301" s="46" t="str">
        <f>VLOOKUP(O301,'mã đối tượng'!$C:$F,4,0)</f>
        <v>B</v>
      </c>
      <c r="D301" s="30" t="s">
        <v>950</v>
      </c>
      <c r="E301" s="30" t="s">
        <v>24</v>
      </c>
      <c r="F301" s="57">
        <v>45891</v>
      </c>
      <c r="G301" s="57">
        <v>45891</v>
      </c>
      <c r="H301" s="89">
        <v>9105838698</v>
      </c>
      <c r="I301" s="57">
        <v>45891</v>
      </c>
      <c r="J301" s="46" t="str">
        <f>VLOOKUP(M301,Sheet2!A:F,6,0)</f>
        <v>NKHT2508/04300</v>
      </c>
      <c r="K301" s="58"/>
      <c r="L301" s="42" t="s">
        <v>25</v>
      </c>
      <c r="M301" s="46" t="s">
        <v>2045</v>
      </c>
      <c r="N301" s="57">
        <v>45891</v>
      </c>
      <c r="O301" s="95" t="str">
        <f>VLOOKUP(H301,'Data (2)'!$O:$P,2,0)</f>
        <v>WIN-056</v>
      </c>
      <c r="S301" s="95" t="str">
        <f>VLOOKUP(H301,'Sheet1 (3)'!$N:$P,3,0)</f>
        <v>2ANI WM+ HYN 50 Tuệ Tĩnh</v>
      </c>
      <c r="V301" s="40" t="s">
        <v>8614</v>
      </c>
      <c r="Y301" s="88" t="s">
        <v>1541</v>
      </c>
      <c r="AB301" s="30" t="s">
        <v>1854</v>
      </c>
      <c r="AC301" s="30" t="s">
        <v>1855</v>
      </c>
      <c r="AE301" s="88">
        <v>1</v>
      </c>
      <c r="AG301" s="88">
        <v>73431</v>
      </c>
      <c r="AH301" s="45">
        <f t="shared" si="8"/>
        <v>73431</v>
      </c>
      <c r="AL301" s="35">
        <v>8</v>
      </c>
      <c r="AN301" s="33">
        <f t="shared" si="9"/>
        <v>5874.4800000000005</v>
      </c>
      <c r="AO301" s="36" t="s">
        <v>1856</v>
      </c>
      <c r="AQ301" s="96" t="s">
        <v>1857</v>
      </c>
      <c r="AR301" s="96" t="s">
        <v>1858</v>
      </c>
      <c r="AS301" s="96" t="s">
        <v>1859</v>
      </c>
    </row>
    <row r="302" spans="3:45" x14ac:dyDescent="0.25">
      <c r="C302" s="46" t="str">
        <f>VLOOKUP(O302,'mã đối tượng'!$C:$F,4,0)</f>
        <v>B</v>
      </c>
      <c r="D302" s="30" t="s">
        <v>950</v>
      </c>
      <c r="E302" s="30" t="s">
        <v>24</v>
      </c>
      <c r="F302" s="57">
        <v>45891</v>
      </c>
      <c r="G302" s="57">
        <v>45891</v>
      </c>
      <c r="H302" s="89">
        <v>9105838681</v>
      </c>
      <c r="I302" s="57">
        <v>45891</v>
      </c>
      <c r="J302" s="46" t="str">
        <f>VLOOKUP(M302,Sheet2!A:F,6,0)</f>
        <v>NKHT2508/04302</v>
      </c>
      <c r="K302" s="58"/>
      <c r="L302" s="42" t="s">
        <v>25</v>
      </c>
      <c r="M302" s="46" t="s">
        <v>1871</v>
      </c>
      <c r="N302" s="57">
        <v>45891</v>
      </c>
      <c r="O302" s="95" t="str">
        <f>VLOOKUP(H302,'Data (2)'!$O:$P,2,0)</f>
        <v>WIN-002</v>
      </c>
      <c r="S302" s="95" t="str">
        <f>VLOOKUP(H302,'Sheet1 (3)'!$N:$P,3,0)</f>
        <v>5539 WM+ HNI 124 Thanh Ấm</v>
      </c>
      <c r="V302" s="40" t="s">
        <v>8615</v>
      </c>
      <c r="Y302" s="88" t="s">
        <v>1539</v>
      </c>
      <c r="AB302" s="30" t="s">
        <v>1854</v>
      </c>
      <c r="AC302" s="30" t="s">
        <v>1855</v>
      </c>
      <c r="AE302" s="88">
        <v>1</v>
      </c>
      <c r="AG302" s="88">
        <v>111058</v>
      </c>
      <c r="AH302" s="45">
        <f t="shared" si="8"/>
        <v>111058</v>
      </c>
      <c r="AL302" s="35">
        <v>8</v>
      </c>
      <c r="AN302" s="33">
        <f t="shared" si="9"/>
        <v>8884.64</v>
      </c>
      <c r="AO302" s="36" t="s">
        <v>1856</v>
      </c>
      <c r="AQ302" s="96" t="s">
        <v>1857</v>
      </c>
      <c r="AR302" s="96" t="s">
        <v>1858</v>
      </c>
      <c r="AS302" s="96" t="s">
        <v>1859</v>
      </c>
    </row>
    <row r="303" spans="3:45" x14ac:dyDescent="0.25">
      <c r="C303" s="46" t="str">
        <f>VLOOKUP(O303,'mã đối tượng'!$C:$F,4,0)</f>
        <v>B</v>
      </c>
      <c r="D303" s="30" t="s">
        <v>950</v>
      </c>
      <c r="E303" s="30" t="s">
        <v>24</v>
      </c>
      <c r="F303" s="57">
        <v>45891</v>
      </c>
      <c r="G303" s="57">
        <v>45891</v>
      </c>
      <c r="H303" s="89">
        <v>9105838681</v>
      </c>
      <c r="I303" s="57">
        <v>45891</v>
      </c>
      <c r="J303" s="46" t="str">
        <f>VLOOKUP(M303,Sheet2!A:F,6,0)</f>
        <v>NKHT2508/04302</v>
      </c>
      <c r="K303" s="58"/>
      <c r="L303" s="42" t="s">
        <v>25</v>
      </c>
      <c r="M303" s="46" t="s">
        <v>1871</v>
      </c>
      <c r="N303" s="57">
        <v>45891</v>
      </c>
      <c r="O303" s="95" t="str">
        <f>VLOOKUP(H303,'Data (2)'!$O:$P,2,0)</f>
        <v>WIN-002</v>
      </c>
      <c r="S303" s="95" t="str">
        <f>VLOOKUP(H303,'Sheet1 (3)'!$N:$P,3,0)</f>
        <v>5539 WM+ HNI 124 Thanh Ấm</v>
      </c>
      <c r="V303" s="40" t="s">
        <v>8615</v>
      </c>
      <c r="Y303" s="88" t="s">
        <v>1529</v>
      </c>
      <c r="AB303" s="30" t="s">
        <v>1854</v>
      </c>
      <c r="AC303" s="30" t="s">
        <v>1855</v>
      </c>
      <c r="AE303" s="88">
        <v>1</v>
      </c>
      <c r="AG303" s="88">
        <v>55595</v>
      </c>
      <c r="AH303" s="45">
        <f t="shared" si="8"/>
        <v>55595</v>
      </c>
      <c r="AL303" s="35">
        <v>8</v>
      </c>
      <c r="AN303" s="33">
        <f t="shared" si="9"/>
        <v>4447.6000000000004</v>
      </c>
      <c r="AO303" s="36" t="s">
        <v>1856</v>
      </c>
      <c r="AQ303" s="96" t="s">
        <v>1857</v>
      </c>
      <c r="AR303" s="96" t="s">
        <v>1858</v>
      </c>
      <c r="AS303" s="96" t="s">
        <v>1859</v>
      </c>
    </row>
    <row r="304" spans="3:45" x14ac:dyDescent="0.25">
      <c r="C304" s="46" t="str">
        <f>VLOOKUP(O304,'mã đối tượng'!$C:$F,4,0)</f>
        <v>B</v>
      </c>
      <c r="D304" s="30" t="s">
        <v>950</v>
      </c>
      <c r="E304" s="30" t="s">
        <v>24</v>
      </c>
      <c r="F304" s="57">
        <v>45891</v>
      </c>
      <c r="G304" s="57">
        <v>45891</v>
      </c>
      <c r="H304" s="89">
        <v>9105838682</v>
      </c>
      <c r="I304" s="57">
        <v>45891</v>
      </c>
      <c r="J304" s="46" t="str">
        <f>VLOOKUP(M304,Sheet2!A:F,6,0)</f>
        <v>NKHT2508/04303</v>
      </c>
      <c r="K304" s="58"/>
      <c r="L304" s="42" t="s">
        <v>25</v>
      </c>
      <c r="M304" s="46" t="s">
        <v>1874</v>
      </c>
      <c r="N304" s="57">
        <v>45891</v>
      </c>
      <c r="O304" s="95" t="str">
        <f>VLOOKUP(H304,'Data (2)'!$O:$P,2,0)</f>
        <v>WIN-002</v>
      </c>
      <c r="S304" s="95" t="str">
        <f>VLOOKUP(H304,'Sheet1 (3)'!$N:$P,3,0)</f>
        <v>5539 WM+ HNI 124 Thanh Ấm</v>
      </c>
      <c r="V304" s="40" t="s">
        <v>8615</v>
      </c>
      <c r="Y304" s="88" t="s">
        <v>1539</v>
      </c>
      <c r="AB304" s="30" t="s">
        <v>1854</v>
      </c>
      <c r="AC304" s="30" t="s">
        <v>1855</v>
      </c>
      <c r="AE304" s="88">
        <v>7</v>
      </c>
      <c r="AG304" s="88">
        <v>111058</v>
      </c>
      <c r="AH304" s="45">
        <f t="shared" si="8"/>
        <v>777406</v>
      </c>
      <c r="AL304" s="35">
        <v>8</v>
      </c>
      <c r="AN304" s="33">
        <f t="shared" si="9"/>
        <v>62192.480000000003</v>
      </c>
      <c r="AO304" s="36" t="s">
        <v>1856</v>
      </c>
      <c r="AQ304" s="96" t="s">
        <v>1857</v>
      </c>
      <c r="AR304" s="96" t="s">
        <v>1858</v>
      </c>
      <c r="AS304" s="96" t="s">
        <v>1859</v>
      </c>
    </row>
    <row r="305" spans="3:45" x14ac:dyDescent="0.25">
      <c r="C305" s="46" t="str">
        <f>VLOOKUP(O305,'mã đối tượng'!$C:$F,4,0)</f>
        <v>B</v>
      </c>
      <c r="D305" s="30" t="s">
        <v>950</v>
      </c>
      <c r="E305" s="30" t="s">
        <v>24</v>
      </c>
      <c r="F305" s="57">
        <v>45891</v>
      </c>
      <c r="G305" s="57">
        <v>45891</v>
      </c>
      <c r="H305" s="89">
        <v>9105838798</v>
      </c>
      <c r="I305" s="57">
        <v>45891</v>
      </c>
      <c r="J305" s="46" t="str">
        <f>VLOOKUP(M305,Sheet2!A:F,6,0)</f>
        <v>NKHT2508/04304</v>
      </c>
      <c r="K305" s="58"/>
      <c r="L305" s="42" t="s">
        <v>25</v>
      </c>
      <c r="M305" s="46" t="s">
        <v>2210</v>
      </c>
      <c r="N305" s="57">
        <v>45891</v>
      </c>
      <c r="O305" s="95" t="str">
        <f>VLOOKUP(H305,'Data (2)'!$O:$P,2,0)</f>
        <v>WIN-029</v>
      </c>
      <c r="S305" s="95" t="str">
        <f>VLOOKUP(H305,'Sheet1 (3)'!$N:$P,3,0)</f>
        <v>6265 WM+ VPC TDP Cổ Độ, Bình Xuyên</v>
      </c>
      <c r="V305" s="40" t="s">
        <v>8616</v>
      </c>
      <c r="Y305" s="88" t="s">
        <v>1537</v>
      </c>
      <c r="AB305" s="30" t="s">
        <v>1854</v>
      </c>
      <c r="AC305" s="30" t="s">
        <v>1855</v>
      </c>
      <c r="AE305" s="88">
        <v>4</v>
      </c>
      <c r="AG305" s="88">
        <v>46000</v>
      </c>
      <c r="AH305" s="45">
        <f t="shared" si="8"/>
        <v>184000</v>
      </c>
      <c r="AL305" s="35">
        <v>8</v>
      </c>
      <c r="AN305" s="33">
        <f t="shared" si="9"/>
        <v>14720</v>
      </c>
      <c r="AO305" s="36" t="s">
        <v>1856</v>
      </c>
      <c r="AQ305" s="96" t="s">
        <v>1857</v>
      </c>
      <c r="AR305" s="96" t="s">
        <v>1858</v>
      </c>
      <c r="AS305" s="96" t="s">
        <v>1859</v>
      </c>
    </row>
    <row r="306" spans="3:45" x14ac:dyDescent="0.25">
      <c r="C306" s="46" t="str">
        <f>VLOOKUP(O306,'mã đối tượng'!$C:$F,4,0)</f>
        <v>B</v>
      </c>
      <c r="D306" s="30" t="s">
        <v>950</v>
      </c>
      <c r="E306" s="30" t="s">
        <v>24</v>
      </c>
      <c r="F306" s="57">
        <v>45891</v>
      </c>
      <c r="G306" s="57">
        <v>45891</v>
      </c>
      <c r="H306" s="89">
        <v>9105838828</v>
      </c>
      <c r="I306" s="57">
        <v>45891</v>
      </c>
      <c r="J306" s="46" t="str">
        <f>VLOOKUP(M306,Sheet2!A:F,6,0)</f>
        <v>NKHT2508/04306</v>
      </c>
      <c r="K306" s="58"/>
      <c r="L306" s="42" t="s">
        <v>25</v>
      </c>
      <c r="M306" s="46" t="s">
        <v>2215</v>
      </c>
      <c r="N306" s="57">
        <v>45891</v>
      </c>
      <c r="O306" s="95" t="str">
        <f>VLOOKUP(H306,'Data (2)'!$O:$P,2,0)</f>
        <v>WIN-002</v>
      </c>
      <c r="S306" s="95" t="str">
        <f>VLOOKUP(H306,'Sheet1 (3)'!$N:$P,3,0)</f>
        <v>5835 WM+ HNI Chợ Hiền Ninh, Sóc Sơn</v>
      </c>
      <c r="V306" s="40" t="s">
        <v>8617</v>
      </c>
      <c r="Y306" s="88" t="s">
        <v>1539</v>
      </c>
      <c r="AB306" s="30" t="s">
        <v>1854</v>
      </c>
      <c r="AC306" s="30" t="s">
        <v>1855</v>
      </c>
      <c r="AE306" s="88">
        <v>2</v>
      </c>
      <c r="AG306" s="88">
        <v>111058</v>
      </c>
      <c r="AH306" s="45">
        <f t="shared" si="8"/>
        <v>222116</v>
      </c>
      <c r="AL306" s="35">
        <v>8</v>
      </c>
      <c r="AN306" s="33">
        <f t="shared" si="9"/>
        <v>17769.28</v>
      </c>
      <c r="AO306" s="36" t="s">
        <v>1856</v>
      </c>
      <c r="AQ306" s="96" t="s">
        <v>1857</v>
      </c>
      <c r="AR306" s="96" t="s">
        <v>1858</v>
      </c>
      <c r="AS306" s="96" t="s">
        <v>1859</v>
      </c>
    </row>
    <row r="307" spans="3:45" x14ac:dyDescent="0.25">
      <c r="C307" s="46" t="str">
        <f>VLOOKUP(O307,'mã đối tượng'!$C:$F,4,0)</f>
        <v>B</v>
      </c>
      <c r="D307" s="30" t="s">
        <v>950</v>
      </c>
      <c r="E307" s="30" t="s">
        <v>24</v>
      </c>
      <c r="F307" s="57">
        <v>45891</v>
      </c>
      <c r="G307" s="57">
        <v>45891</v>
      </c>
      <c r="H307" s="89">
        <v>9105838828</v>
      </c>
      <c r="I307" s="57">
        <v>45891</v>
      </c>
      <c r="J307" s="46" t="str">
        <f>VLOOKUP(M307,Sheet2!A:F,6,0)</f>
        <v>NKHT2508/04306</v>
      </c>
      <c r="K307" s="58"/>
      <c r="L307" s="42" t="s">
        <v>25</v>
      </c>
      <c r="M307" s="46" t="s">
        <v>2215</v>
      </c>
      <c r="N307" s="57">
        <v>45891</v>
      </c>
      <c r="O307" s="95" t="str">
        <f>VLOOKUP(H307,'Data (2)'!$O:$P,2,0)</f>
        <v>WIN-002</v>
      </c>
      <c r="S307" s="95" t="str">
        <f>VLOOKUP(H307,'Sheet1 (3)'!$N:$P,3,0)</f>
        <v>5835 WM+ HNI Chợ Hiền Ninh, Sóc Sơn</v>
      </c>
      <c r="V307" s="40" t="s">
        <v>8617</v>
      </c>
      <c r="Y307" s="88" t="s">
        <v>1529</v>
      </c>
      <c r="AB307" s="30" t="s">
        <v>1854</v>
      </c>
      <c r="AC307" s="30" t="s">
        <v>1855</v>
      </c>
      <c r="AE307" s="88">
        <v>1</v>
      </c>
      <c r="AG307" s="88">
        <v>55595</v>
      </c>
      <c r="AH307" s="45">
        <f t="shared" si="8"/>
        <v>55595</v>
      </c>
      <c r="AL307" s="35">
        <v>8</v>
      </c>
      <c r="AN307" s="33">
        <f t="shared" si="9"/>
        <v>4447.6000000000004</v>
      </c>
      <c r="AO307" s="36" t="s">
        <v>1856</v>
      </c>
      <c r="AQ307" s="96" t="s">
        <v>1857</v>
      </c>
      <c r="AR307" s="96" t="s">
        <v>1858</v>
      </c>
      <c r="AS307" s="96" t="s">
        <v>1859</v>
      </c>
    </row>
    <row r="308" spans="3:45" x14ac:dyDescent="0.25">
      <c r="C308" s="46" t="str">
        <f>VLOOKUP(O308,'mã đối tượng'!$C:$F,4,0)</f>
        <v>N</v>
      </c>
      <c r="D308" s="30" t="s">
        <v>950</v>
      </c>
      <c r="E308" s="30" t="s">
        <v>24</v>
      </c>
      <c r="F308" s="57">
        <v>45891</v>
      </c>
      <c r="G308" s="57">
        <v>45891</v>
      </c>
      <c r="H308" s="89">
        <v>9105838898</v>
      </c>
      <c r="I308" s="57">
        <v>45891</v>
      </c>
      <c r="J308" s="46" t="str">
        <f>VLOOKUP(M308,Sheet2!A:F,6,0)</f>
        <v>NKHT2508/04307</v>
      </c>
      <c r="K308" s="58"/>
      <c r="L308" s="42" t="s">
        <v>25</v>
      </c>
      <c r="M308" s="46" t="s">
        <v>1932</v>
      </c>
      <c r="N308" s="57">
        <v>45891</v>
      </c>
      <c r="O308" s="95" t="str">
        <f>VLOOKUP(H308,'Data (2)'!$O:$P,2,0)</f>
        <v>WIN-016</v>
      </c>
      <c r="S308" s="95" t="str">
        <f>VLOOKUP(H308,'Sheet1 (3)'!$N:$P,3,0)</f>
        <v>3050 WM+ CTO 119-121 Đề Thám</v>
      </c>
      <c r="V308" s="40" t="s">
        <v>8618</v>
      </c>
      <c r="Y308" s="88" t="s">
        <v>1539</v>
      </c>
      <c r="AB308" s="30" t="s">
        <v>1854</v>
      </c>
      <c r="AC308" s="30" t="s">
        <v>1855</v>
      </c>
      <c r="AE308" s="88">
        <v>5</v>
      </c>
      <c r="AG308" s="88">
        <v>111058</v>
      </c>
      <c r="AH308" s="45">
        <f t="shared" si="8"/>
        <v>555290</v>
      </c>
      <c r="AL308" s="35">
        <v>8</v>
      </c>
      <c r="AN308" s="33">
        <f t="shared" si="9"/>
        <v>44423.200000000004</v>
      </c>
      <c r="AO308" s="36" t="s">
        <v>1856</v>
      </c>
      <c r="AQ308" s="96" t="s">
        <v>1857</v>
      </c>
      <c r="AR308" s="96" t="s">
        <v>1858</v>
      </c>
      <c r="AS308" s="96" t="s">
        <v>1859</v>
      </c>
    </row>
    <row r="309" spans="3:45" x14ac:dyDescent="0.25">
      <c r="C309" s="46" t="str">
        <f>VLOOKUP(O309,'mã đối tượng'!$C:$F,4,0)</f>
        <v>B</v>
      </c>
      <c r="D309" s="30" t="s">
        <v>950</v>
      </c>
      <c r="E309" s="30" t="s">
        <v>24</v>
      </c>
      <c r="F309" s="57">
        <v>45891</v>
      </c>
      <c r="G309" s="57">
        <v>45891</v>
      </c>
      <c r="H309" s="89">
        <v>9105838900</v>
      </c>
      <c r="I309" s="57">
        <v>45891</v>
      </c>
      <c r="J309" s="46" t="str">
        <f>VLOOKUP(M309,Sheet2!A:F,6,0)</f>
        <v>NKHT2508/04308</v>
      </c>
      <c r="K309" s="58"/>
      <c r="L309" s="42" t="s">
        <v>25</v>
      </c>
      <c r="M309" s="46" t="s">
        <v>1898</v>
      </c>
      <c r="N309" s="57">
        <v>45891</v>
      </c>
      <c r="O309" s="95" t="str">
        <f>VLOOKUP(H309,'Data (2)'!$O:$P,2,0)</f>
        <v>WIN-070</v>
      </c>
      <c r="S309" s="95" t="str">
        <f>VLOOKUP(H309,'Sheet1 (3)'!$N:$P,3,0)</f>
        <v>2AI8 WM+ QTI Khu phố An Đức 2, Vĩnh Linh</v>
      </c>
      <c r="V309" s="40" t="s">
        <v>8619</v>
      </c>
      <c r="Y309" s="88" t="s">
        <v>1539</v>
      </c>
      <c r="AB309" s="30" t="s">
        <v>1854</v>
      </c>
      <c r="AC309" s="30" t="s">
        <v>1855</v>
      </c>
      <c r="AE309" s="88">
        <v>1</v>
      </c>
      <c r="AG309" s="88">
        <v>111058</v>
      </c>
      <c r="AH309" s="45">
        <f t="shared" si="8"/>
        <v>111058</v>
      </c>
      <c r="AL309" s="35">
        <v>8</v>
      </c>
      <c r="AN309" s="33">
        <f t="shared" si="9"/>
        <v>8884.64</v>
      </c>
      <c r="AO309" s="36" t="s">
        <v>1856</v>
      </c>
      <c r="AQ309" s="96" t="s">
        <v>1857</v>
      </c>
      <c r="AR309" s="96" t="s">
        <v>1858</v>
      </c>
      <c r="AS309" s="96" t="s">
        <v>1859</v>
      </c>
    </row>
    <row r="310" spans="3:45" x14ac:dyDescent="0.25">
      <c r="C310" s="46" t="str">
        <f>VLOOKUP(O310,'mã đối tượng'!$C:$F,4,0)</f>
        <v>B</v>
      </c>
      <c r="D310" s="30" t="s">
        <v>950</v>
      </c>
      <c r="E310" s="30" t="s">
        <v>24</v>
      </c>
      <c r="F310" s="57">
        <v>45891</v>
      </c>
      <c r="G310" s="57">
        <v>45891</v>
      </c>
      <c r="H310" s="89">
        <v>9105838950</v>
      </c>
      <c r="I310" s="57">
        <v>45891</v>
      </c>
      <c r="J310" s="46" t="str">
        <f>VLOOKUP(M310,Sheet2!A:F,6,0)</f>
        <v>NKHT2508/04309</v>
      </c>
      <c r="K310" s="58"/>
      <c r="L310" s="42" t="s">
        <v>25</v>
      </c>
      <c r="M310" s="46" t="s">
        <v>2137</v>
      </c>
      <c r="N310" s="57">
        <v>45891</v>
      </c>
      <c r="O310" s="95" t="str">
        <f>VLOOKUP(H310,'Data (2)'!$O:$P,2,0)</f>
        <v>WIN-056</v>
      </c>
      <c r="S310" s="95" t="str">
        <f>VLOOKUP(H310,'Sheet1 (3)'!$N:$P,3,0)</f>
        <v>3161 WM+ HYN WB-D03 Westbay</v>
      </c>
      <c r="V310" s="40" t="s">
        <v>8620</v>
      </c>
      <c r="Y310" s="88" t="s">
        <v>1539</v>
      </c>
      <c r="AB310" s="30" t="s">
        <v>1854</v>
      </c>
      <c r="AC310" s="30" t="s">
        <v>1855</v>
      </c>
      <c r="AE310" s="88">
        <v>1</v>
      </c>
      <c r="AG310" s="88">
        <v>111058</v>
      </c>
      <c r="AH310" s="45">
        <f t="shared" si="8"/>
        <v>111058</v>
      </c>
      <c r="AL310" s="35">
        <v>8</v>
      </c>
      <c r="AN310" s="33">
        <f t="shared" si="9"/>
        <v>8884.64</v>
      </c>
      <c r="AO310" s="36" t="s">
        <v>1856</v>
      </c>
      <c r="AQ310" s="96" t="s">
        <v>1857</v>
      </c>
      <c r="AR310" s="96" t="s">
        <v>1858</v>
      </c>
      <c r="AS310" s="96" t="s">
        <v>1859</v>
      </c>
    </row>
    <row r="311" spans="3:45" x14ac:dyDescent="0.25">
      <c r="C311" s="46" t="str">
        <f>VLOOKUP(O311,'mã đối tượng'!$C:$F,4,0)</f>
        <v>B</v>
      </c>
      <c r="D311" s="30" t="s">
        <v>950</v>
      </c>
      <c r="E311" s="30" t="s">
        <v>24</v>
      </c>
      <c r="F311" s="57">
        <v>45891</v>
      </c>
      <c r="G311" s="57">
        <v>45891</v>
      </c>
      <c r="H311" s="89">
        <v>9105839016</v>
      </c>
      <c r="I311" s="57">
        <v>45891</v>
      </c>
      <c r="J311" s="46" t="str">
        <f>VLOOKUP(M311,Sheet2!A:F,6,0)</f>
        <v>NKHT2508/04310</v>
      </c>
      <c r="K311" s="58"/>
      <c r="L311" s="42" t="s">
        <v>25</v>
      </c>
      <c r="M311" s="46" t="s">
        <v>2351</v>
      </c>
      <c r="N311" s="57">
        <v>45891</v>
      </c>
      <c r="O311" s="95" t="str">
        <f>VLOOKUP(H311,'Data (2)'!$O:$P,2,0)</f>
        <v>WIN-007</v>
      </c>
      <c r="S311" s="95" t="str">
        <f>VLOOKUP(H311,'Sheet1 (3)'!$N:$P,3,0)</f>
        <v>6949 WM+ QNH 225 Lê Lợi</v>
      </c>
      <c r="V311" s="40" t="s">
        <v>8621</v>
      </c>
      <c r="Y311" s="88" t="s">
        <v>1529</v>
      </c>
      <c r="AB311" s="30" t="s">
        <v>1854</v>
      </c>
      <c r="AC311" s="30" t="s">
        <v>1855</v>
      </c>
      <c r="AE311" s="88">
        <v>1</v>
      </c>
      <c r="AG311" s="88">
        <v>55595</v>
      </c>
      <c r="AH311" s="45">
        <f t="shared" si="8"/>
        <v>55595</v>
      </c>
      <c r="AL311" s="35">
        <v>8</v>
      </c>
      <c r="AN311" s="33">
        <f t="shared" si="9"/>
        <v>4447.6000000000004</v>
      </c>
      <c r="AO311" s="36" t="s">
        <v>1856</v>
      </c>
      <c r="AQ311" s="96" t="s">
        <v>1857</v>
      </c>
      <c r="AR311" s="96" t="s">
        <v>1858</v>
      </c>
      <c r="AS311" s="96" t="s">
        <v>1859</v>
      </c>
    </row>
    <row r="312" spans="3:45" x14ac:dyDescent="0.25">
      <c r="C312" s="46" t="str">
        <f>VLOOKUP(O312,'mã đối tượng'!$C:$F,4,0)</f>
        <v>B</v>
      </c>
      <c r="D312" s="30" t="s">
        <v>950</v>
      </c>
      <c r="E312" s="30" t="s">
        <v>24</v>
      </c>
      <c r="F312" s="57">
        <v>45891</v>
      </c>
      <c r="G312" s="57">
        <v>45891</v>
      </c>
      <c r="H312" s="89">
        <v>9105839210</v>
      </c>
      <c r="I312" s="57">
        <v>45891</v>
      </c>
      <c r="J312" s="46" t="str">
        <f>VLOOKUP(M312,Sheet2!A:F,6,0)</f>
        <v>NKHT2508/04311</v>
      </c>
      <c r="K312" s="58"/>
      <c r="L312" s="42" t="s">
        <v>25</v>
      </c>
      <c r="M312" s="46" t="s">
        <v>2282</v>
      </c>
      <c r="N312" s="57">
        <v>45891</v>
      </c>
      <c r="O312" s="95" t="str">
        <f>VLOOKUP(H312,'Data (2)'!$O:$P,2,0)</f>
        <v>WIN-045</v>
      </c>
      <c r="S312" s="95" t="str">
        <f>VLOOKUP(H312,'Sheet1 (3)'!$N:$P,3,0)</f>
        <v>2A36 WM+ QBH TDP Xuân Tiến, Bố Trạch</v>
      </c>
      <c r="V312" s="40" t="s">
        <v>8622</v>
      </c>
      <c r="Y312" s="88" t="s">
        <v>1539</v>
      </c>
      <c r="AB312" s="30" t="s">
        <v>1854</v>
      </c>
      <c r="AC312" s="30" t="s">
        <v>1855</v>
      </c>
      <c r="AE312" s="88">
        <v>1</v>
      </c>
      <c r="AG312" s="88">
        <v>111058</v>
      </c>
      <c r="AH312" s="45">
        <f t="shared" si="8"/>
        <v>111058</v>
      </c>
      <c r="AL312" s="35">
        <v>8</v>
      </c>
      <c r="AN312" s="33">
        <f t="shared" si="9"/>
        <v>8884.64</v>
      </c>
      <c r="AO312" s="36" t="s">
        <v>1856</v>
      </c>
      <c r="AQ312" s="96" t="s">
        <v>1857</v>
      </c>
      <c r="AR312" s="96" t="s">
        <v>1858</v>
      </c>
      <c r="AS312" s="96" t="s">
        <v>1859</v>
      </c>
    </row>
    <row r="313" spans="3:45" x14ac:dyDescent="0.25">
      <c r="C313" s="46" t="str">
        <f>VLOOKUP(O313,'mã đối tượng'!$C:$F,4,0)</f>
        <v>B</v>
      </c>
      <c r="D313" s="30" t="s">
        <v>950</v>
      </c>
      <c r="E313" s="30" t="s">
        <v>24</v>
      </c>
      <c r="F313" s="57">
        <v>45891</v>
      </c>
      <c r="G313" s="57">
        <v>45891</v>
      </c>
      <c r="H313" s="89">
        <v>9105839280</v>
      </c>
      <c r="I313" s="57">
        <v>45891</v>
      </c>
      <c r="J313" s="46" t="str">
        <f>VLOOKUP(M313,Sheet2!A:F,6,0)</f>
        <v>NKHT2508/04315</v>
      </c>
      <c r="K313" s="58"/>
      <c r="L313" s="42" t="s">
        <v>25</v>
      </c>
      <c r="M313" s="46" t="s">
        <v>2344</v>
      </c>
      <c r="N313" s="57">
        <v>45891</v>
      </c>
      <c r="O313" s="95" t="str">
        <f>VLOOKUP(H313,'Data (2)'!$O:$P,2,0)</f>
        <v>WIN-045</v>
      </c>
      <c r="S313" s="95" t="str">
        <f>VLOOKUP(H313,'Sheet1 (3)'!$N:$P,3,0)</f>
        <v>2A36 WM+ QBH TDP Xuân Tiến, Bố Trạch</v>
      </c>
      <c r="V313" s="40" t="s">
        <v>8622</v>
      </c>
      <c r="Y313" s="88" t="s">
        <v>1549</v>
      </c>
      <c r="AB313" s="30" t="s">
        <v>1854</v>
      </c>
      <c r="AC313" s="30" t="s">
        <v>1855</v>
      </c>
      <c r="AE313" s="88">
        <v>2</v>
      </c>
      <c r="AG313" s="88">
        <v>50400</v>
      </c>
      <c r="AH313" s="45">
        <f t="shared" si="8"/>
        <v>100800</v>
      </c>
      <c r="AL313" s="35">
        <v>8</v>
      </c>
      <c r="AN313" s="33">
        <f t="shared" si="9"/>
        <v>8064</v>
      </c>
      <c r="AO313" s="36" t="s">
        <v>1856</v>
      </c>
      <c r="AQ313" s="96" t="s">
        <v>1857</v>
      </c>
      <c r="AR313" s="96" t="s">
        <v>1858</v>
      </c>
      <c r="AS313" s="96" t="s">
        <v>1859</v>
      </c>
    </row>
    <row r="314" spans="3:45" x14ac:dyDescent="0.25">
      <c r="C314" s="46" t="str">
        <f>VLOOKUP(O314,'mã đối tượng'!$C:$F,4,0)</f>
        <v>B</v>
      </c>
      <c r="D314" s="30" t="s">
        <v>950</v>
      </c>
      <c r="E314" s="30" t="s">
        <v>24</v>
      </c>
      <c r="F314" s="57">
        <v>45891</v>
      </c>
      <c r="G314" s="57">
        <v>45891</v>
      </c>
      <c r="H314" s="89">
        <v>9105839280</v>
      </c>
      <c r="I314" s="57">
        <v>45891</v>
      </c>
      <c r="J314" s="46" t="str">
        <f>VLOOKUP(M314,Sheet2!A:F,6,0)</f>
        <v>NKHT2508/04315</v>
      </c>
      <c r="K314" s="58"/>
      <c r="L314" s="42" t="s">
        <v>25</v>
      </c>
      <c r="M314" s="46" t="s">
        <v>2344</v>
      </c>
      <c r="N314" s="57">
        <v>45891</v>
      </c>
      <c r="O314" s="95" t="str">
        <f>VLOOKUP(H314,'Data (2)'!$O:$P,2,0)</f>
        <v>WIN-045</v>
      </c>
      <c r="S314" s="95" t="str">
        <f>VLOOKUP(H314,'Sheet1 (3)'!$N:$P,3,0)</f>
        <v>2A36 WM+ QBH TDP Xuân Tiến, Bố Trạch</v>
      </c>
      <c r="V314" s="40" t="s">
        <v>8622</v>
      </c>
      <c r="Y314" s="88" t="s">
        <v>1546</v>
      </c>
      <c r="AB314" s="30" t="s">
        <v>1854</v>
      </c>
      <c r="AC314" s="30" t="s">
        <v>1855</v>
      </c>
      <c r="AE314" s="88">
        <v>4</v>
      </c>
      <c r="AG314" s="88">
        <v>74250</v>
      </c>
      <c r="AH314" s="45">
        <f t="shared" si="8"/>
        <v>297000</v>
      </c>
      <c r="AL314" s="35">
        <v>8</v>
      </c>
      <c r="AN314" s="33">
        <f t="shared" si="9"/>
        <v>23760</v>
      </c>
      <c r="AO314" s="36" t="s">
        <v>1856</v>
      </c>
      <c r="AQ314" s="96" t="s">
        <v>1857</v>
      </c>
      <c r="AR314" s="96" t="s">
        <v>1858</v>
      </c>
      <c r="AS314" s="96" t="s">
        <v>1859</v>
      </c>
    </row>
    <row r="315" spans="3:45" x14ac:dyDescent="0.25">
      <c r="C315" s="46" t="str">
        <f>VLOOKUP(O315,'mã đối tượng'!$C:$F,4,0)</f>
        <v>B</v>
      </c>
      <c r="D315" s="30" t="s">
        <v>950</v>
      </c>
      <c r="E315" s="30" t="s">
        <v>24</v>
      </c>
      <c r="F315" s="57">
        <v>45891</v>
      </c>
      <c r="G315" s="57">
        <v>45891</v>
      </c>
      <c r="H315" s="89">
        <v>9105839280</v>
      </c>
      <c r="I315" s="57">
        <v>45891</v>
      </c>
      <c r="J315" s="46" t="str">
        <f>VLOOKUP(M315,Sheet2!A:F,6,0)</f>
        <v>NKHT2508/04315</v>
      </c>
      <c r="K315" s="58"/>
      <c r="L315" s="42" t="s">
        <v>25</v>
      </c>
      <c r="M315" s="46" t="s">
        <v>2344</v>
      </c>
      <c r="N315" s="57">
        <v>45891</v>
      </c>
      <c r="O315" s="95" t="str">
        <f>VLOOKUP(H315,'Data (2)'!$O:$P,2,0)</f>
        <v>WIN-045</v>
      </c>
      <c r="S315" s="95" t="str">
        <f>VLOOKUP(H315,'Sheet1 (3)'!$N:$P,3,0)</f>
        <v>2A36 WM+ QBH TDP Xuân Tiến, Bố Trạch</v>
      </c>
      <c r="V315" s="40" t="s">
        <v>8622</v>
      </c>
      <c r="Y315" s="88" t="s">
        <v>1538</v>
      </c>
      <c r="AB315" s="30" t="s">
        <v>1854</v>
      </c>
      <c r="AC315" s="30" t="s">
        <v>1855</v>
      </c>
      <c r="AE315" s="88">
        <v>2</v>
      </c>
      <c r="AG315" s="88">
        <v>50182</v>
      </c>
      <c r="AH315" s="45">
        <f t="shared" si="8"/>
        <v>100364</v>
      </c>
      <c r="AL315" s="35">
        <v>8</v>
      </c>
      <c r="AN315" s="33">
        <f t="shared" si="9"/>
        <v>8029.12</v>
      </c>
      <c r="AO315" s="36" t="s">
        <v>1856</v>
      </c>
      <c r="AQ315" s="96" t="s">
        <v>1857</v>
      </c>
      <c r="AR315" s="96" t="s">
        <v>1858</v>
      </c>
      <c r="AS315" s="96" t="s">
        <v>1859</v>
      </c>
    </row>
    <row r="316" spans="3:45" x14ac:dyDescent="0.25">
      <c r="C316" s="46" t="str">
        <f>VLOOKUP(O316,'mã đối tượng'!$C:$F,4,0)</f>
        <v>B</v>
      </c>
      <c r="D316" s="30" t="s">
        <v>950</v>
      </c>
      <c r="E316" s="30" t="s">
        <v>24</v>
      </c>
      <c r="F316" s="57">
        <v>45891</v>
      </c>
      <c r="G316" s="57">
        <v>45891</v>
      </c>
      <c r="H316" s="89">
        <v>9105839280</v>
      </c>
      <c r="I316" s="57">
        <v>45891</v>
      </c>
      <c r="J316" s="46" t="str">
        <f>VLOOKUP(M316,Sheet2!A:F,6,0)</f>
        <v>NKHT2508/04315</v>
      </c>
      <c r="K316" s="58"/>
      <c r="L316" s="42" t="s">
        <v>25</v>
      </c>
      <c r="M316" s="46" t="s">
        <v>2344</v>
      </c>
      <c r="N316" s="57">
        <v>45891</v>
      </c>
      <c r="O316" s="95" t="str">
        <f>VLOOKUP(H316,'Data (2)'!$O:$P,2,0)</f>
        <v>WIN-045</v>
      </c>
      <c r="S316" s="95" t="str">
        <f>VLOOKUP(H316,'Sheet1 (3)'!$N:$P,3,0)</f>
        <v>2A36 WM+ QBH TDP Xuân Tiến, Bố Trạch</v>
      </c>
      <c r="V316" s="40" t="s">
        <v>8622</v>
      </c>
      <c r="Y316" s="88" t="s">
        <v>1537</v>
      </c>
      <c r="AB316" s="30" t="s">
        <v>1854</v>
      </c>
      <c r="AC316" s="30" t="s">
        <v>1855</v>
      </c>
      <c r="AE316" s="88">
        <v>1</v>
      </c>
      <c r="AG316" s="88">
        <v>46000</v>
      </c>
      <c r="AH316" s="45">
        <f t="shared" si="8"/>
        <v>46000</v>
      </c>
      <c r="AL316" s="35">
        <v>8</v>
      </c>
      <c r="AN316" s="33">
        <f t="shared" si="9"/>
        <v>3680</v>
      </c>
      <c r="AO316" s="36" t="s">
        <v>1856</v>
      </c>
      <c r="AQ316" s="96" t="s">
        <v>1857</v>
      </c>
      <c r="AR316" s="96" t="s">
        <v>1858</v>
      </c>
      <c r="AS316" s="96" t="s">
        <v>1859</v>
      </c>
    </row>
    <row r="317" spans="3:45" x14ac:dyDescent="0.25">
      <c r="C317" s="46" t="str">
        <f>VLOOKUP(O317,'mã đối tượng'!$C:$F,4,0)</f>
        <v>B</v>
      </c>
      <c r="D317" s="30" t="s">
        <v>950</v>
      </c>
      <c r="E317" s="30" t="s">
        <v>24</v>
      </c>
      <c r="F317" s="57">
        <v>45891</v>
      </c>
      <c r="G317" s="57">
        <v>45891</v>
      </c>
      <c r="H317" s="89">
        <v>9105839282</v>
      </c>
      <c r="I317" s="57">
        <v>45891</v>
      </c>
      <c r="J317" s="46" t="str">
        <f>VLOOKUP(M317,Sheet2!A:F,6,0)</f>
        <v>NKHT2508/04317</v>
      </c>
      <c r="K317" s="58"/>
      <c r="L317" s="42" t="s">
        <v>25</v>
      </c>
      <c r="M317" s="46" t="s">
        <v>1976</v>
      </c>
      <c r="N317" s="57">
        <v>45891</v>
      </c>
      <c r="O317" s="95" t="str">
        <f>VLOOKUP(H317,'Data (2)'!$O:$P,2,0)</f>
        <v>WIN-065</v>
      </c>
      <c r="S317" s="95" t="str">
        <f>VLOOKUP(H317,'Sheet1 (3)'!$N:$P,3,0)</f>
        <v>4710 WM+ BGG 30 Nguyễn Thị Lưu</v>
      </c>
      <c r="V317" s="40" t="s">
        <v>8623</v>
      </c>
      <c r="Y317" s="88" t="s">
        <v>1529</v>
      </c>
      <c r="AB317" s="30" t="s">
        <v>1854</v>
      </c>
      <c r="AC317" s="30" t="s">
        <v>1855</v>
      </c>
      <c r="AE317" s="88">
        <v>3</v>
      </c>
      <c r="AG317" s="88">
        <v>55595</v>
      </c>
      <c r="AH317" s="45">
        <f t="shared" si="8"/>
        <v>166785</v>
      </c>
      <c r="AL317" s="35">
        <v>8</v>
      </c>
      <c r="AN317" s="33">
        <f t="shared" si="9"/>
        <v>13342.800000000001</v>
      </c>
      <c r="AO317" s="36" t="s">
        <v>1856</v>
      </c>
      <c r="AQ317" s="96" t="s">
        <v>1857</v>
      </c>
      <c r="AR317" s="96" t="s">
        <v>1858</v>
      </c>
      <c r="AS317" s="96" t="s">
        <v>1859</v>
      </c>
    </row>
    <row r="318" spans="3:45" x14ac:dyDescent="0.25">
      <c r="C318" s="46" t="str">
        <f>VLOOKUP(O318,'mã đối tượng'!$C:$F,4,0)</f>
        <v>B</v>
      </c>
      <c r="D318" s="30" t="s">
        <v>950</v>
      </c>
      <c r="E318" s="30" t="s">
        <v>24</v>
      </c>
      <c r="F318" s="57">
        <v>45891</v>
      </c>
      <c r="G318" s="57">
        <v>45891</v>
      </c>
      <c r="H318" s="89">
        <v>9105839282</v>
      </c>
      <c r="I318" s="57">
        <v>45891</v>
      </c>
      <c r="J318" s="46" t="str">
        <f>VLOOKUP(M318,Sheet2!A:F,6,0)</f>
        <v>NKHT2508/04317</v>
      </c>
      <c r="K318" s="58"/>
      <c r="L318" s="42" t="s">
        <v>25</v>
      </c>
      <c r="M318" s="46" t="s">
        <v>1976</v>
      </c>
      <c r="N318" s="57">
        <v>45891</v>
      </c>
      <c r="O318" s="95" t="str">
        <f>VLOOKUP(H318,'Data (2)'!$O:$P,2,0)</f>
        <v>WIN-065</v>
      </c>
      <c r="S318" s="95" t="str">
        <f>VLOOKUP(H318,'Sheet1 (3)'!$N:$P,3,0)</f>
        <v>4710 WM+ BGG 30 Nguyễn Thị Lưu</v>
      </c>
      <c r="V318" s="40" t="s">
        <v>8623</v>
      </c>
      <c r="Y318" s="88" t="s">
        <v>1536</v>
      </c>
      <c r="AB318" s="30" t="s">
        <v>1854</v>
      </c>
      <c r="AC318" s="30" t="s">
        <v>1855</v>
      </c>
      <c r="AE318" s="88">
        <v>2</v>
      </c>
      <c r="AG318" s="88">
        <v>70950</v>
      </c>
      <c r="AH318" s="45">
        <f t="shared" si="8"/>
        <v>141900</v>
      </c>
      <c r="AL318" s="35">
        <v>8</v>
      </c>
      <c r="AN318" s="33">
        <f t="shared" si="9"/>
        <v>11352</v>
      </c>
      <c r="AO318" s="36" t="s">
        <v>1856</v>
      </c>
      <c r="AQ318" s="96" t="s">
        <v>1857</v>
      </c>
      <c r="AR318" s="96" t="s">
        <v>1858</v>
      </c>
      <c r="AS318" s="96" t="s">
        <v>1859</v>
      </c>
    </row>
    <row r="319" spans="3:45" x14ac:dyDescent="0.25">
      <c r="C319" s="46" t="str">
        <f>VLOOKUP(O319,'mã đối tượng'!$C:$F,4,0)</f>
        <v>N</v>
      </c>
      <c r="D319" s="30" t="s">
        <v>950</v>
      </c>
      <c r="E319" s="30" t="s">
        <v>24</v>
      </c>
      <c r="F319" s="57">
        <v>45891</v>
      </c>
      <c r="G319" s="57">
        <v>45891</v>
      </c>
      <c r="H319" s="89">
        <v>9105839331</v>
      </c>
      <c r="I319" s="57">
        <v>45891</v>
      </c>
      <c r="J319" s="46" t="str">
        <f>VLOOKUP(M319,Sheet2!A:F,6,0)</f>
        <v>NKHT2508/04323</v>
      </c>
      <c r="K319" s="58"/>
      <c r="L319" s="42" t="s">
        <v>25</v>
      </c>
      <c r="M319" s="46" t="s">
        <v>2337</v>
      </c>
      <c r="N319" s="57">
        <v>45891</v>
      </c>
      <c r="O319" s="95" t="str">
        <f>VLOOKUP(H319,'Data (2)'!$O:$P,2,0)</f>
        <v>WIN</v>
      </c>
      <c r="S319" s="95" t="str">
        <f>VLOOKUP(H319,'Sheet1 (3)'!$N:$P,3,0)</f>
        <v>3379 WM+ HCM Vinhomes Central Park L6</v>
      </c>
      <c r="V319" s="40" t="s">
        <v>8624</v>
      </c>
      <c r="Y319" s="88" t="s">
        <v>1541</v>
      </c>
      <c r="AB319" s="30" t="s">
        <v>1854</v>
      </c>
      <c r="AC319" s="30" t="s">
        <v>1855</v>
      </c>
      <c r="AE319" s="88">
        <v>2</v>
      </c>
      <c r="AG319" s="88">
        <v>73431</v>
      </c>
      <c r="AH319" s="45">
        <f t="shared" si="8"/>
        <v>146862</v>
      </c>
      <c r="AL319" s="35">
        <v>8</v>
      </c>
      <c r="AN319" s="33">
        <f t="shared" si="9"/>
        <v>11748.960000000001</v>
      </c>
      <c r="AO319" s="36" t="s">
        <v>1856</v>
      </c>
      <c r="AQ319" s="96" t="s">
        <v>1857</v>
      </c>
      <c r="AR319" s="96" t="s">
        <v>1858</v>
      </c>
      <c r="AS319" s="96" t="s">
        <v>1859</v>
      </c>
    </row>
    <row r="320" spans="3:45" x14ac:dyDescent="0.25">
      <c r="C320" s="46" t="str">
        <f>VLOOKUP(O320,'mã đối tượng'!$C:$F,4,0)</f>
        <v>N</v>
      </c>
      <c r="D320" s="30" t="s">
        <v>950</v>
      </c>
      <c r="E320" s="30" t="s">
        <v>24</v>
      </c>
      <c r="F320" s="57">
        <v>45891</v>
      </c>
      <c r="G320" s="57">
        <v>45891</v>
      </c>
      <c r="H320" s="89">
        <v>9105839331</v>
      </c>
      <c r="I320" s="57">
        <v>45891</v>
      </c>
      <c r="J320" s="46" t="str">
        <f>VLOOKUP(M320,Sheet2!A:F,6,0)</f>
        <v>NKHT2508/04323</v>
      </c>
      <c r="K320" s="58"/>
      <c r="L320" s="42" t="s">
        <v>25</v>
      </c>
      <c r="M320" s="46" t="s">
        <v>2337</v>
      </c>
      <c r="N320" s="57">
        <v>45891</v>
      </c>
      <c r="O320" s="95" t="str">
        <f>VLOOKUP(H320,'Data (2)'!$O:$P,2,0)</f>
        <v>WIN</v>
      </c>
      <c r="S320" s="95" t="str">
        <f>VLOOKUP(H320,'Sheet1 (3)'!$N:$P,3,0)</f>
        <v>3379 WM+ HCM Vinhomes Central Park L6</v>
      </c>
      <c r="V320" s="40" t="s">
        <v>8624</v>
      </c>
      <c r="Y320" s="88" t="s">
        <v>1539</v>
      </c>
      <c r="AB320" s="30" t="s">
        <v>1854</v>
      </c>
      <c r="AC320" s="30" t="s">
        <v>1855</v>
      </c>
      <c r="AE320" s="88">
        <v>1</v>
      </c>
      <c r="AG320" s="88">
        <v>111058</v>
      </c>
      <c r="AH320" s="45">
        <f t="shared" si="8"/>
        <v>111058</v>
      </c>
      <c r="AL320" s="35">
        <v>8</v>
      </c>
      <c r="AN320" s="33">
        <f t="shared" si="9"/>
        <v>8884.64</v>
      </c>
      <c r="AO320" s="36" t="s">
        <v>1856</v>
      </c>
      <c r="AQ320" s="96" t="s">
        <v>1857</v>
      </c>
      <c r="AR320" s="96" t="s">
        <v>1858</v>
      </c>
      <c r="AS320" s="96" t="s">
        <v>1859</v>
      </c>
    </row>
    <row r="321" spans="3:45" x14ac:dyDescent="0.25">
      <c r="C321" s="46" t="str">
        <f>VLOOKUP(O321,'mã đối tượng'!$C:$F,4,0)</f>
        <v>N</v>
      </c>
      <c r="D321" s="30" t="s">
        <v>950</v>
      </c>
      <c r="E321" s="30" t="s">
        <v>24</v>
      </c>
      <c r="F321" s="57">
        <v>45891</v>
      </c>
      <c r="G321" s="57">
        <v>45891</v>
      </c>
      <c r="H321" s="89">
        <v>9105839331</v>
      </c>
      <c r="I321" s="57">
        <v>45891</v>
      </c>
      <c r="J321" s="46" t="str">
        <f>VLOOKUP(M321,Sheet2!A:F,6,0)</f>
        <v>NKHT2508/04323</v>
      </c>
      <c r="K321" s="58"/>
      <c r="L321" s="42" t="s">
        <v>25</v>
      </c>
      <c r="M321" s="46" t="s">
        <v>2337</v>
      </c>
      <c r="N321" s="57">
        <v>45891</v>
      </c>
      <c r="O321" s="95" t="str">
        <f>VLOOKUP(H321,'Data (2)'!$O:$P,2,0)</f>
        <v>WIN</v>
      </c>
      <c r="S321" s="95" t="str">
        <f>VLOOKUP(H321,'Sheet1 (3)'!$N:$P,3,0)</f>
        <v>3379 WM+ HCM Vinhomes Central Park L6</v>
      </c>
      <c r="V321" s="40" t="s">
        <v>8624</v>
      </c>
      <c r="Y321" s="88" t="s">
        <v>1532</v>
      </c>
      <c r="AB321" s="30" t="s">
        <v>1854</v>
      </c>
      <c r="AC321" s="30" t="s">
        <v>1855</v>
      </c>
      <c r="AE321" s="88">
        <v>1</v>
      </c>
      <c r="AG321" s="88">
        <v>49500</v>
      </c>
      <c r="AH321" s="45">
        <f t="shared" si="8"/>
        <v>49500</v>
      </c>
      <c r="AL321" s="35">
        <v>8</v>
      </c>
      <c r="AN321" s="33">
        <f t="shared" si="9"/>
        <v>3960</v>
      </c>
      <c r="AO321" s="36" t="s">
        <v>1856</v>
      </c>
      <c r="AQ321" s="96" t="s">
        <v>1857</v>
      </c>
      <c r="AR321" s="96" t="s">
        <v>1858</v>
      </c>
      <c r="AS321" s="96" t="s">
        <v>1859</v>
      </c>
    </row>
    <row r="322" spans="3:45" x14ac:dyDescent="0.25">
      <c r="C322" s="46" t="str">
        <f>VLOOKUP(O322,'mã đối tượng'!$C:$F,4,0)</f>
        <v>N</v>
      </c>
      <c r="D322" s="30" t="s">
        <v>950</v>
      </c>
      <c r="E322" s="30" t="s">
        <v>24</v>
      </c>
      <c r="F322" s="57">
        <v>45891</v>
      </c>
      <c r="G322" s="57">
        <v>45891</v>
      </c>
      <c r="H322" s="89">
        <v>9105839331</v>
      </c>
      <c r="I322" s="57">
        <v>45891</v>
      </c>
      <c r="J322" s="46" t="str">
        <f>VLOOKUP(M322,Sheet2!A:F,6,0)</f>
        <v>NKHT2508/04323</v>
      </c>
      <c r="K322" s="58"/>
      <c r="L322" s="42" t="s">
        <v>25</v>
      </c>
      <c r="M322" s="46" t="s">
        <v>2337</v>
      </c>
      <c r="N322" s="57">
        <v>45891</v>
      </c>
      <c r="O322" s="95" t="str">
        <f>VLOOKUP(H322,'Data (2)'!$O:$P,2,0)</f>
        <v>WIN</v>
      </c>
      <c r="S322" s="95" t="str">
        <f>VLOOKUP(H322,'Sheet1 (3)'!$N:$P,3,0)</f>
        <v>3379 WM+ HCM Vinhomes Central Park L6</v>
      </c>
      <c r="V322" s="40" t="s">
        <v>8624</v>
      </c>
      <c r="Y322" s="88" t="s">
        <v>1537</v>
      </c>
      <c r="AB322" s="30" t="s">
        <v>1854</v>
      </c>
      <c r="AC322" s="30" t="s">
        <v>1855</v>
      </c>
      <c r="AE322" s="88">
        <v>1</v>
      </c>
      <c r="AG322" s="88">
        <v>46000</v>
      </c>
      <c r="AH322" s="45">
        <f t="shared" si="8"/>
        <v>46000</v>
      </c>
      <c r="AL322" s="35">
        <v>8</v>
      </c>
      <c r="AN322" s="33">
        <f t="shared" si="9"/>
        <v>3680</v>
      </c>
      <c r="AO322" s="36" t="s">
        <v>1856</v>
      </c>
      <c r="AQ322" s="96" t="s">
        <v>1857</v>
      </c>
      <c r="AR322" s="96" t="s">
        <v>1858</v>
      </c>
      <c r="AS322" s="96" t="s">
        <v>1859</v>
      </c>
    </row>
    <row r="323" spans="3:45" x14ac:dyDescent="0.25">
      <c r="C323" s="46" t="str">
        <f>VLOOKUP(O323,'mã đối tượng'!$C:$F,4,0)</f>
        <v>N</v>
      </c>
      <c r="D323" s="30" t="s">
        <v>950</v>
      </c>
      <c r="E323" s="30" t="s">
        <v>24</v>
      </c>
      <c r="F323" s="57">
        <v>45891</v>
      </c>
      <c r="G323" s="57">
        <v>45891</v>
      </c>
      <c r="H323" s="89">
        <v>9105839331</v>
      </c>
      <c r="I323" s="57">
        <v>45891</v>
      </c>
      <c r="J323" s="46" t="str">
        <f>VLOOKUP(M323,Sheet2!A:F,6,0)</f>
        <v>NKHT2508/04323</v>
      </c>
      <c r="K323" s="58"/>
      <c r="L323" s="42" t="s">
        <v>25</v>
      </c>
      <c r="M323" s="46" t="s">
        <v>2337</v>
      </c>
      <c r="N323" s="57">
        <v>45891</v>
      </c>
      <c r="O323" s="95" t="str">
        <f>VLOOKUP(H323,'Data (2)'!$O:$P,2,0)</f>
        <v>WIN</v>
      </c>
      <c r="S323" s="95" t="str">
        <f>VLOOKUP(H323,'Sheet1 (3)'!$N:$P,3,0)</f>
        <v>3379 WM+ HCM Vinhomes Central Park L6</v>
      </c>
      <c r="V323" s="40" t="s">
        <v>8624</v>
      </c>
      <c r="Y323" s="88" t="s">
        <v>1538</v>
      </c>
      <c r="AB323" s="30" t="s">
        <v>1854</v>
      </c>
      <c r="AC323" s="30" t="s">
        <v>1855</v>
      </c>
      <c r="AE323" s="88">
        <v>1</v>
      </c>
      <c r="AG323" s="88">
        <v>50182</v>
      </c>
      <c r="AH323" s="45">
        <f t="shared" ref="AH323:AH326" si="10">AE323*AG323</f>
        <v>50182</v>
      </c>
      <c r="AL323" s="35">
        <v>8</v>
      </c>
      <c r="AN323" s="33">
        <f t="shared" ref="AN323:AN326" si="11">AH323*8%</f>
        <v>4014.56</v>
      </c>
      <c r="AO323" s="36" t="s">
        <v>1856</v>
      </c>
      <c r="AQ323" s="96" t="s">
        <v>1857</v>
      </c>
      <c r="AR323" s="96" t="s">
        <v>1858</v>
      </c>
      <c r="AS323" s="96" t="s">
        <v>1859</v>
      </c>
    </row>
    <row r="324" spans="3:45" x14ac:dyDescent="0.25">
      <c r="C324" s="46" t="str">
        <f>VLOOKUP(O324,'mã đối tượng'!$C:$F,4,0)</f>
        <v>N</v>
      </c>
      <c r="D324" s="30" t="s">
        <v>950</v>
      </c>
      <c r="E324" s="30" t="s">
        <v>24</v>
      </c>
      <c r="F324" s="57">
        <v>45891</v>
      </c>
      <c r="G324" s="57">
        <v>45891</v>
      </c>
      <c r="H324" s="89">
        <v>9105839331</v>
      </c>
      <c r="I324" s="57">
        <v>45891</v>
      </c>
      <c r="J324" s="46" t="str">
        <f>VLOOKUP(M324,Sheet2!A:F,6,0)</f>
        <v>NKHT2508/04323</v>
      </c>
      <c r="K324" s="58"/>
      <c r="L324" s="42" t="s">
        <v>25</v>
      </c>
      <c r="M324" s="46" t="s">
        <v>2337</v>
      </c>
      <c r="N324" s="57">
        <v>45891</v>
      </c>
      <c r="O324" s="95" t="str">
        <f>VLOOKUP(H324,'Data (2)'!$O:$P,2,0)</f>
        <v>WIN</v>
      </c>
      <c r="S324" s="95" t="str">
        <f>VLOOKUP(H324,'Sheet1 (3)'!$N:$P,3,0)</f>
        <v>3379 WM+ HCM Vinhomes Central Park L6</v>
      </c>
      <c r="V324" s="40" t="s">
        <v>8624</v>
      </c>
      <c r="Y324" s="88" t="s">
        <v>1546</v>
      </c>
      <c r="AB324" s="30" t="s">
        <v>1854</v>
      </c>
      <c r="AC324" s="30" t="s">
        <v>1855</v>
      </c>
      <c r="AE324" s="88">
        <v>1</v>
      </c>
      <c r="AG324" s="88">
        <v>74250</v>
      </c>
      <c r="AH324" s="45">
        <f t="shared" si="10"/>
        <v>74250</v>
      </c>
      <c r="AL324" s="35">
        <v>8</v>
      </c>
      <c r="AN324" s="33">
        <f t="shared" si="11"/>
        <v>5940</v>
      </c>
      <c r="AO324" s="36" t="s">
        <v>1856</v>
      </c>
      <c r="AQ324" s="96" t="s">
        <v>1857</v>
      </c>
      <c r="AR324" s="96" t="s">
        <v>1858</v>
      </c>
      <c r="AS324" s="96" t="s">
        <v>1859</v>
      </c>
    </row>
    <row r="325" spans="3:45" x14ac:dyDescent="0.25">
      <c r="C325" s="46" t="str">
        <f>VLOOKUP(O325,'mã đối tượng'!$C:$F,4,0)</f>
        <v>N</v>
      </c>
      <c r="D325" s="30" t="s">
        <v>950</v>
      </c>
      <c r="E325" s="30" t="s">
        <v>24</v>
      </c>
      <c r="F325" s="57">
        <v>45891</v>
      </c>
      <c r="G325" s="57">
        <v>45891</v>
      </c>
      <c r="H325" s="89">
        <v>9105839364</v>
      </c>
      <c r="I325" s="57">
        <v>45891</v>
      </c>
      <c r="J325" s="46" t="str">
        <f>VLOOKUP(M325,Sheet2!A:F,6,0)</f>
        <v>NKHT2508/04325</v>
      </c>
      <c r="K325" s="58"/>
      <c r="L325" s="42" t="s">
        <v>25</v>
      </c>
      <c r="M325" s="46" t="s">
        <v>2403</v>
      </c>
      <c r="N325" s="57">
        <v>45891</v>
      </c>
      <c r="O325" s="95" t="str">
        <f>VLOOKUP(H325,'Data (2)'!$O:$P,2,0)</f>
        <v>WIN</v>
      </c>
      <c r="S325" s="95" t="str">
        <f>VLOOKUP(H325,'Sheet1 (3)'!$N:$P,3,0)</f>
        <v>2AG3 WM+ HCM 49 Đông Thạnh 3-4</v>
      </c>
      <c r="V325" s="40" t="s">
        <v>8625</v>
      </c>
      <c r="Y325" s="88" t="s">
        <v>1539</v>
      </c>
      <c r="AB325" s="30" t="s">
        <v>1854</v>
      </c>
      <c r="AC325" s="30" t="s">
        <v>1855</v>
      </c>
      <c r="AE325" s="88">
        <v>1</v>
      </c>
      <c r="AG325" s="88">
        <v>111058</v>
      </c>
      <c r="AH325" s="45">
        <f t="shared" si="10"/>
        <v>111058</v>
      </c>
      <c r="AL325" s="35">
        <v>8</v>
      </c>
      <c r="AN325" s="33">
        <f t="shared" si="11"/>
        <v>8884.64</v>
      </c>
      <c r="AO325" s="36" t="s">
        <v>1856</v>
      </c>
      <c r="AQ325" s="96" t="s">
        <v>1857</v>
      </c>
      <c r="AR325" s="96" t="s">
        <v>1858</v>
      </c>
      <c r="AS325" s="96" t="s">
        <v>1859</v>
      </c>
    </row>
    <row r="326" spans="3:45" x14ac:dyDescent="0.25">
      <c r="C326" s="46" t="str">
        <f>VLOOKUP(O326,'mã đối tượng'!$C:$F,4,0)</f>
        <v>N</v>
      </c>
      <c r="D326" s="30" t="s">
        <v>950</v>
      </c>
      <c r="E326" s="30" t="s">
        <v>24</v>
      </c>
      <c r="F326" s="57">
        <v>45891</v>
      </c>
      <c r="G326" s="57">
        <v>45891</v>
      </c>
      <c r="H326" s="89">
        <v>9105839364</v>
      </c>
      <c r="I326" s="57">
        <v>45891</v>
      </c>
      <c r="J326" s="46" t="str">
        <f>VLOOKUP(M326,Sheet2!A:F,6,0)</f>
        <v>NKHT2508/04325</v>
      </c>
      <c r="K326" s="58"/>
      <c r="L326" s="42" t="s">
        <v>25</v>
      </c>
      <c r="M326" s="46" t="s">
        <v>2403</v>
      </c>
      <c r="N326" s="57">
        <v>45891</v>
      </c>
      <c r="O326" s="95" t="str">
        <f>VLOOKUP(H326,'Data (2)'!$O:$P,2,0)</f>
        <v>WIN</v>
      </c>
      <c r="S326" s="95" t="str">
        <f>VLOOKUP(H326,'Sheet1 (3)'!$N:$P,3,0)</f>
        <v>2AG3 WM+ HCM 49 Đông Thạnh 3-4</v>
      </c>
      <c r="V326" s="40" t="s">
        <v>8625</v>
      </c>
      <c r="Y326" s="88" t="s">
        <v>1541</v>
      </c>
      <c r="AB326" s="30" t="s">
        <v>1854</v>
      </c>
      <c r="AC326" s="30" t="s">
        <v>1855</v>
      </c>
      <c r="AE326" s="88">
        <v>2</v>
      </c>
      <c r="AG326" s="88">
        <v>73431</v>
      </c>
      <c r="AH326" s="45">
        <f t="shared" si="10"/>
        <v>146862</v>
      </c>
      <c r="AL326" s="35">
        <v>8</v>
      </c>
      <c r="AN326" s="33">
        <f t="shared" si="11"/>
        <v>11748.960000000001</v>
      </c>
      <c r="AO326" s="36" t="s">
        <v>1856</v>
      </c>
      <c r="AQ326" s="96" t="s">
        <v>1857</v>
      </c>
      <c r="AR326" s="96" t="s">
        <v>1858</v>
      </c>
      <c r="AS326" s="96" t="s">
        <v>1859</v>
      </c>
    </row>
  </sheetData>
  <sheetProtection selectLockedCells="1" selectUnlockedCells="1"/>
  <autoFilter ref="A1:HX320"/>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26">
      <formula1>"0,1"</formula1>
    </dataValidation>
    <dataValidation allowBlank="1" showInputMessage="1" showErrorMessage="1" promptTitle="MISA SME.NET" prompt="Nhập Diễn giải phiếu nhập._x000a_Tối đa 255 ký tự._x000a_Lưu ý: Chỉ nhập với trả lại hàng bán kiêm phiếu nhập." sqref="V1 V327: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operator="equal" allowBlank="1" showInputMessage="1" promptTitle="MISA SME.NET" prompt="Nhập Số hóa đơn._x000a_Tối đa 25 ký tự." sqref="M1 M327:M1048576 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26"/>
    <dataValidation allowBlank="1" showInputMessage="1" showErrorMessage="1" promptTitle="MISA SME.NET" prompt="Nhập Số phiếu nhập_x000a_Tối đa 20 ký tự._x000a_Lưu ý: Chỉ nhập với trả lại hàng bán kiêm phiếu nhập." sqref="J1 J327:J1048576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dataValidation operator="equal" allowBlank="1" showInputMessage="1" promptTitle="MISA SME.NET" prompt="Nhập Đơn giá_x000a_Tối đa 14 ký tự." sqref="AG328:AG1048576 AG1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showInputMessage="1" errorTitle="MISA SME.NET 2012" error="Mã khách hàng không được để trống!" promptTitle="MISA SME.NET" prompt="Nhập Mã khách hàng" sqref="S2:S326 Y2 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Đơn giá sau thuế_x000a_Tối đa 14 ký tự." sqref="AG2:AG326 AF1 AF327: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type="list" allowBlank="1" showInputMessage="1" showErrorMessage="1" promptTitle="MISA SME.NET" prompt="Nhập Kiêm phiếu nhập kho._x000a_Nhập 1 hoặc để trống: Kiêm phiếu nhập kho_x000a_Nhập 0: Không kiêm phiếu nhập kho" sqref="E2:E326">
      <formula1>"0,1"</formula1>
    </dataValidation>
    <dataValidation showInputMessage="1" showErrorMessage="1" errorTitle="MISA SME.NET 2012" error="Mã hàng không được để trống!" promptTitle="MISA SME.NET" prompt="Nhập Tài khoản trả lại/Tài khoản nợ_x000a_Tối đa 20 ký tự" sqref="AB2:AB326"/>
    <dataValidation showInputMessage="1" showErrorMessage="1" errorTitle="MISA SME.NET 2012" error="Mã hàng không được để trống!" promptTitle="MISA SME.NET" prompt="Nhập Tài khoản công nợ/Tài khoản tiền/Tài khoản có_x000a_Tối đa 20 ký tự" sqref="AC2:AC32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sqref="A1:XFD1048576"/>
    </sheetView>
  </sheetViews>
  <sheetFormatPr defaultRowHeight="15" x14ac:dyDescent="0.25"/>
  <cols>
    <col min="1" max="1" width="23.75" style="13" customWidth="1"/>
    <col min="2" max="2" width="11.25" style="13" customWidth="1"/>
    <col min="3" max="3" width="8.375" style="13" customWidth="1"/>
    <col min="4" max="4" width="70.125" style="13" bestFit="1" customWidth="1"/>
    <col min="5" max="5" width="23.75" style="13" customWidth="1"/>
    <col min="6" max="6" width="8.375" style="13" customWidth="1"/>
    <col min="7" max="7" width="12" style="13" bestFit="1" customWidth="1"/>
    <col min="8" max="16384" width="9" style="13"/>
  </cols>
  <sheetData>
    <row r="1" spans="1:7" ht="21" x14ac:dyDescent="0.25">
      <c r="A1" s="12" t="s">
        <v>1526</v>
      </c>
      <c r="B1" s="11" t="s">
        <v>1582</v>
      </c>
      <c r="C1" s="11" t="s">
        <v>1583</v>
      </c>
      <c r="D1" s="11" t="s">
        <v>1584</v>
      </c>
      <c r="E1" s="12" t="s">
        <v>1526</v>
      </c>
    </row>
    <row r="2" spans="1:7" x14ac:dyDescent="0.25">
      <c r="A2" s="15" t="s">
        <v>157</v>
      </c>
      <c r="B2" s="14"/>
      <c r="C2" s="14" t="s">
        <v>1534</v>
      </c>
      <c r="D2" s="14" t="s">
        <v>1585</v>
      </c>
      <c r="E2" s="15" t="s">
        <v>157</v>
      </c>
      <c r="F2" s="13" t="s">
        <v>1535</v>
      </c>
    </row>
    <row r="3" spans="1:7" x14ac:dyDescent="0.25">
      <c r="A3" s="14" t="s">
        <v>1551</v>
      </c>
      <c r="B3" s="14" t="s">
        <v>1586</v>
      </c>
      <c r="C3" s="14" t="s">
        <v>1552</v>
      </c>
      <c r="D3" s="14" t="s">
        <v>1587</v>
      </c>
      <c r="E3" s="14" t="s">
        <v>1551</v>
      </c>
      <c r="F3" s="16" t="s">
        <v>1528</v>
      </c>
      <c r="G3" s="16" t="s">
        <v>1588</v>
      </c>
    </row>
    <row r="4" spans="1:7" x14ac:dyDescent="0.25">
      <c r="A4" s="14" t="s">
        <v>76</v>
      </c>
      <c r="B4" s="14" t="s">
        <v>1589</v>
      </c>
      <c r="C4" s="14" t="s">
        <v>1548</v>
      </c>
      <c r="D4" s="14" t="s">
        <v>1590</v>
      </c>
      <c r="E4" s="14" t="s">
        <v>76</v>
      </c>
      <c r="F4" s="16" t="s">
        <v>1528</v>
      </c>
      <c r="G4" s="16" t="s">
        <v>1591</v>
      </c>
    </row>
    <row r="5" spans="1:7" x14ac:dyDescent="0.25">
      <c r="A5" s="14" t="s">
        <v>244</v>
      </c>
      <c r="B5" s="14" t="s">
        <v>1592</v>
      </c>
      <c r="C5" s="14" t="s">
        <v>1560</v>
      </c>
      <c r="D5" s="14" t="s">
        <v>1593</v>
      </c>
      <c r="E5" s="14" t="s">
        <v>244</v>
      </c>
      <c r="F5" s="16" t="s">
        <v>1528</v>
      </c>
      <c r="G5" s="17" t="s">
        <v>1594</v>
      </c>
    </row>
    <row r="6" spans="1:7" x14ac:dyDescent="0.25">
      <c r="A6" s="14" t="s">
        <v>109</v>
      </c>
      <c r="B6" s="14" t="s">
        <v>1595</v>
      </c>
      <c r="C6" s="14" t="s">
        <v>1550</v>
      </c>
      <c r="D6" s="14" t="s">
        <v>1596</v>
      </c>
      <c r="E6" s="14" t="s">
        <v>109</v>
      </c>
      <c r="F6" s="17" t="s">
        <v>1528</v>
      </c>
      <c r="G6" s="17" t="s">
        <v>1597</v>
      </c>
    </row>
    <row r="7" spans="1:7" x14ac:dyDescent="0.25">
      <c r="A7" s="14" t="s">
        <v>231</v>
      </c>
      <c r="B7" s="14" t="s">
        <v>1598</v>
      </c>
      <c r="C7" s="14" t="s">
        <v>1554</v>
      </c>
      <c r="D7" s="14" t="s">
        <v>1599</v>
      </c>
      <c r="E7" s="14" t="s">
        <v>231</v>
      </c>
      <c r="F7" s="17" t="s">
        <v>1528</v>
      </c>
      <c r="G7" s="17" t="s">
        <v>1600</v>
      </c>
    </row>
    <row r="8" spans="1:7" x14ac:dyDescent="0.25">
      <c r="A8" s="14" t="s">
        <v>31</v>
      </c>
      <c r="B8" s="14" t="s">
        <v>1601</v>
      </c>
      <c r="C8" s="14" t="s">
        <v>1527</v>
      </c>
      <c r="D8" s="14" t="s">
        <v>1602</v>
      </c>
      <c r="E8" s="14" t="s">
        <v>31</v>
      </c>
      <c r="F8" s="17" t="s">
        <v>1528</v>
      </c>
      <c r="G8" s="17" t="s">
        <v>1603</v>
      </c>
    </row>
    <row r="9" spans="1:7" x14ac:dyDescent="0.25">
      <c r="A9" s="14" t="s">
        <v>1607</v>
      </c>
      <c r="B9" s="14" t="s">
        <v>1604</v>
      </c>
      <c r="C9" s="14" t="s">
        <v>1605</v>
      </c>
      <c r="D9" s="14" t="s">
        <v>1606</v>
      </c>
      <c r="E9" s="14" t="s">
        <v>1607</v>
      </c>
      <c r="F9" s="17" t="s">
        <v>1535</v>
      </c>
      <c r="G9" s="17" t="s">
        <v>1608</v>
      </c>
    </row>
    <row r="10" spans="1:7" x14ac:dyDescent="0.25">
      <c r="A10" s="14" t="s">
        <v>279</v>
      </c>
      <c r="B10" s="14" t="s">
        <v>1609</v>
      </c>
      <c r="C10" s="14" t="s">
        <v>1547</v>
      </c>
      <c r="D10" s="14" t="s">
        <v>1610</v>
      </c>
      <c r="E10" s="14" t="s">
        <v>279</v>
      </c>
      <c r="F10" s="17" t="s">
        <v>1535</v>
      </c>
      <c r="G10" s="17" t="s">
        <v>1611</v>
      </c>
    </row>
    <row r="11" spans="1:7" x14ac:dyDescent="0.25">
      <c r="A11" s="14" t="s">
        <v>95</v>
      </c>
      <c r="B11" s="14" t="s">
        <v>1612</v>
      </c>
      <c r="C11" s="14" t="s">
        <v>1553</v>
      </c>
      <c r="D11" s="14" t="s">
        <v>1613</v>
      </c>
      <c r="E11" s="14" t="s">
        <v>95</v>
      </c>
      <c r="F11" s="17" t="s">
        <v>1535</v>
      </c>
      <c r="G11" s="17" t="s">
        <v>1614</v>
      </c>
    </row>
    <row r="12" spans="1:7" x14ac:dyDescent="0.25">
      <c r="A12" s="14" t="s">
        <v>1566</v>
      </c>
      <c r="B12" s="14" t="s">
        <v>1615</v>
      </c>
      <c r="C12" s="14" t="s">
        <v>1567</v>
      </c>
      <c r="D12" s="14" t="s">
        <v>1616</v>
      </c>
      <c r="E12" s="14" t="s">
        <v>1566</v>
      </c>
      <c r="F12" s="17" t="s">
        <v>1535</v>
      </c>
      <c r="G12" s="17" t="s">
        <v>1617</v>
      </c>
    </row>
    <row r="13" spans="1:7" x14ac:dyDescent="0.25">
      <c r="A13" s="14" t="s">
        <v>715</v>
      </c>
      <c r="B13" s="14" t="s">
        <v>1618</v>
      </c>
      <c r="C13" s="14" t="s">
        <v>1619</v>
      </c>
      <c r="D13" s="14" t="s">
        <v>1620</v>
      </c>
      <c r="E13" s="14" t="s">
        <v>715</v>
      </c>
      <c r="F13" s="17" t="s">
        <v>1535</v>
      </c>
      <c r="G13" s="17" t="s">
        <v>1621</v>
      </c>
    </row>
    <row r="14" spans="1:7" x14ac:dyDescent="0.25">
      <c r="A14" s="14" t="s">
        <v>188</v>
      </c>
      <c r="B14" s="14" t="s">
        <v>1622</v>
      </c>
      <c r="C14" s="14" t="s">
        <v>1558</v>
      </c>
      <c r="D14" s="14" t="s">
        <v>1623</v>
      </c>
      <c r="E14" s="14" t="s">
        <v>188</v>
      </c>
      <c r="F14" s="17" t="s">
        <v>1535</v>
      </c>
      <c r="G14" s="17" t="s">
        <v>1624</v>
      </c>
    </row>
    <row r="15" spans="1:7" x14ac:dyDescent="0.25">
      <c r="A15" s="14" t="s">
        <v>1628</v>
      </c>
      <c r="B15" s="14" t="s">
        <v>1625</v>
      </c>
      <c r="C15" s="14" t="s">
        <v>1626</v>
      </c>
      <c r="D15" s="14" t="s">
        <v>1627</v>
      </c>
      <c r="E15" s="14" t="s">
        <v>1628</v>
      </c>
      <c r="F15" s="17" t="s">
        <v>1535</v>
      </c>
      <c r="G15" s="17" t="s">
        <v>1629</v>
      </c>
    </row>
    <row r="16" spans="1:7" x14ac:dyDescent="0.25">
      <c r="A16" s="14" t="s">
        <v>1633</v>
      </c>
      <c r="B16" s="14" t="s">
        <v>1630</v>
      </c>
      <c r="C16" s="14" t="s">
        <v>1631</v>
      </c>
      <c r="D16" s="14" t="s">
        <v>1632</v>
      </c>
      <c r="E16" s="14" t="s">
        <v>1633</v>
      </c>
      <c r="F16" s="17" t="s">
        <v>1535</v>
      </c>
      <c r="G16" s="17" t="s">
        <v>1634</v>
      </c>
    </row>
    <row r="17" spans="1:7" x14ac:dyDescent="0.25">
      <c r="A17" s="14" t="s">
        <v>1638</v>
      </c>
      <c r="B17" s="14" t="s">
        <v>1635</v>
      </c>
      <c r="C17" s="14" t="s">
        <v>1636</v>
      </c>
      <c r="D17" s="14" t="s">
        <v>1637</v>
      </c>
      <c r="E17" s="14" t="s">
        <v>1638</v>
      </c>
      <c r="F17" s="17" t="s">
        <v>1535</v>
      </c>
      <c r="G17" s="17" t="s">
        <v>1639</v>
      </c>
    </row>
    <row r="18" spans="1:7" x14ac:dyDescent="0.25">
      <c r="A18" s="14" t="s">
        <v>299</v>
      </c>
      <c r="B18" s="14" t="s">
        <v>1640</v>
      </c>
      <c r="C18" s="14" t="s">
        <v>1559</v>
      </c>
      <c r="D18" s="14" t="s">
        <v>1641</v>
      </c>
      <c r="E18" s="14" t="s">
        <v>299</v>
      </c>
      <c r="F18" s="17" t="s">
        <v>1528</v>
      </c>
      <c r="G18" s="17" t="s">
        <v>1642</v>
      </c>
    </row>
    <row r="19" spans="1:7" x14ac:dyDescent="0.25">
      <c r="A19" s="14" t="s">
        <v>373</v>
      </c>
      <c r="B19" s="14" t="s">
        <v>1643</v>
      </c>
      <c r="C19" s="14" t="s">
        <v>1644</v>
      </c>
      <c r="D19" s="14" t="s">
        <v>1645</v>
      </c>
      <c r="E19" s="14" t="s">
        <v>373</v>
      </c>
      <c r="F19" s="17" t="s">
        <v>1535</v>
      </c>
      <c r="G19" s="17" t="s">
        <v>1646</v>
      </c>
    </row>
    <row r="20" spans="1:7" x14ac:dyDescent="0.25">
      <c r="A20" s="14" t="s">
        <v>359</v>
      </c>
      <c r="B20" s="14" t="s">
        <v>1647</v>
      </c>
      <c r="C20" s="14" t="s">
        <v>1576</v>
      </c>
      <c r="D20" s="14" t="s">
        <v>1648</v>
      </c>
      <c r="E20" s="14" t="s">
        <v>359</v>
      </c>
      <c r="F20" s="17" t="s">
        <v>1535</v>
      </c>
      <c r="G20" s="17" t="s">
        <v>1649</v>
      </c>
    </row>
    <row r="21" spans="1:7" x14ac:dyDescent="0.25">
      <c r="A21" s="14" t="s">
        <v>743</v>
      </c>
      <c r="B21" s="14" t="s">
        <v>1650</v>
      </c>
      <c r="C21" s="14" t="s">
        <v>1651</v>
      </c>
      <c r="D21" s="14" t="s">
        <v>1652</v>
      </c>
      <c r="E21" s="14" t="s">
        <v>743</v>
      </c>
      <c r="F21" s="17" t="s">
        <v>1535</v>
      </c>
      <c r="G21" s="17" t="s">
        <v>1653</v>
      </c>
    </row>
    <row r="22" spans="1:7" x14ac:dyDescent="0.25">
      <c r="A22" s="14" t="s">
        <v>250</v>
      </c>
      <c r="B22" s="14" t="s">
        <v>1654</v>
      </c>
      <c r="C22" s="14" t="s">
        <v>1564</v>
      </c>
      <c r="D22" s="14" t="s">
        <v>1655</v>
      </c>
      <c r="E22" s="14" t="s">
        <v>250</v>
      </c>
      <c r="F22" s="17" t="s">
        <v>1535</v>
      </c>
      <c r="G22" s="17" t="s">
        <v>1656</v>
      </c>
    </row>
    <row r="23" spans="1:7" x14ac:dyDescent="0.25">
      <c r="A23" s="14" t="s">
        <v>103</v>
      </c>
      <c r="B23" s="14" t="s">
        <v>1657</v>
      </c>
      <c r="C23" s="14" t="s">
        <v>1561</v>
      </c>
      <c r="D23" s="14" t="s">
        <v>1658</v>
      </c>
      <c r="E23" s="14" t="s">
        <v>103</v>
      </c>
      <c r="F23" s="17" t="s">
        <v>1528</v>
      </c>
      <c r="G23" s="17" t="s">
        <v>1659</v>
      </c>
    </row>
    <row r="24" spans="1:7" x14ac:dyDescent="0.25">
      <c r="A24" s="14" t="s">
        <v>1555</v>
      </c>
      <c r="B24" s="14" t="s">
        <v>1660</v>
      </c>
      <c r="C24" s="14" t="s">
        <v>1556</v>
      </c>
      <c r="D24" s="14" t="s">
        <v>1661</v>
      </c>
      <c r="E24" s="14" t="s">
        <v>1555</v>
      </c>
      <c r="F24" s="17" t="s">
        <v>1535</v>
      </c>
      <c r="G24" s="17" t="s">
        <v>1662</v>
      </c>
    </row>
    <row r="25" spans="1:7" x14ac:dyDescent="0.25">
      <c r="A25" s="14" t="s">
        <v>673</v>
      </c>
      <c r="B25" s="14" t="s">
        <v>1663</v>
      </c>
      <c r="C25" s="14" t="s">
        <v>1664</v>
      </c>
      <c r="D25" s="14" t="s">
        <v>1665</v>
      </c>
      <c r="E25" s="14" t="s">
        <v>673</v>
      </c>
      <c r="F25" s="17" t="s">
        <v>1535</v>
      </c>
      <c r="G25" s="17" t="s">
        <v>1666</v>
      </c>
    </row>
    <row r="26" spans="1:7" x14ac:dyDescent="0.25">
      <c r="A26" s="14" t="s">
        <v>118</v>
      </c>
      <c r="B26" s="14" t="s">
        <v>1667</v>
      </c>
      <c r="C26" s="14" t="s">
        <v>1563</v>
      </c>
      <c r="D26" s="14" t="s">
        <v>1668</v>
      </c>
      <c r="E26" s="14" t="s">
        <v>118</v>
      </c>
      <c r="F26" s="17" t="s">
        <v>1528</v>
      </c>
      <c r="G26" s="17" t="s">
        <v>1669</v>
      </c>
    </row>
    <row r="27" spans="1:7" x14ac:dyDescent="0.25">
      <c r="A27" s="14" t="s">
        <v>494</v>
      </c>
      <c r="B27" s="14" t="s">
        <v>1670</v>
      </c>
      <c r="C27" s="14" t="s">
        <v>1572</v>
      </c>
      <c r="D27" s="14" t="s">
        <v>1671</v>
      </c>
      <c r="E27" s="14" t="s">
        <v>494</v>
      </c>
      <c r="F27" s="17" t="s">
        <v>1528</v>
      </c>
      <c r="G27" s="17" t="s">
        <v>1672</v>
      </c>
    </row>
    <row r="28" spans="1:7" x14ac:dyDescent="0.25">
      <c r="A28" s="14" t="s">
        <v>46</v>
      </c>
      <c r="B28" s="14" t="s">
        <v>1673</v>
      </c>
      <c r="C28" s="14" t="s">
        <v>1545</v>
      </c>
      <c r="D28" s="14" t="s">
        <v>1674</v>
      </c>
      <c r="E28" s="14" t="s">
        <v>46</v>
      </c>
      <c r="F28" s="17" t="s">
        <v>1528</v>
      </c>
      <c r="G28" s="17" t="s">
        <v>1675</v>
      </c>
    </row>
    <row r="29" spans="1:7" x14ac:dyDescent="0.25">
      <c r="A29" s="14" t="s">
        <v>1679</v>
      </c>
      <c r="B29" s="14" t="s">
        <v>1676</v>
      </c>
      <c r="C29" s="14" t="s">
        <v>1677</v>
      </c>
      <c r="D29" s="14" t="s">
        <v>1678</v>
      </c>
      <c r="E29" s="14" t="s">
        <v>1679</v>
      </c>
      <c r="F29" s="17" t="s">
        <v>1535</v>
      </c>
      <c r="G29" s="17" t="s">
        <v>1680</v>
      </c>
    </row>
    <row r="30" spans="1:7" x14ac:dyDescent="0.25">
      <c r="A30" s="14" t="s">
        <v>1530</v>
      </c>
      <c r="B30" s="14" t="s">
        <v>1681</v>
      </c>
      <c r="C30" s="14" t="s">
        <v>1531</v>
      </c>
      <c r="D30" s="14" t="s">
        <v>1682</v>
      </c>
      <c r="E30" s="14" t="s">
        <v>1530</v>
      </c>
      <c r="F30" s="17" t="s">
        <v>1528</v>
      </c>
      <c r="G30" s="17" t="s">
        <v>1683</v>
      </c>
    </row>
    <row r="31" spans="1:7" x14ac:dyDescent="0.25">
      <c r="A31" s="14" t="s">
        <v>858</v>
      </c>
      <c r="B31" s="14" t="s">
        <v>1684</v>
      </c>
      <c r="C31" s="14" t="s">
        <v>1579</v>
      </c>
      <c r="D31" s="14" t="s">
        <v>1685</v>
      </c>
      <c r="E31" s="14" t="s">
        <v>858</v>
      </c>
      <c r="F31" s="17" t="s">
        <v>1528</v>
      </c>
      <c r="G31" s="17" t="s">
        <v>1686</v>
      </c>
    </row>
    <row r="32" spans="1:7" x14ac:dyDescent="0.25">
      <c r="A32" s="14" t="s">
        <v>500</v>
      </c>
      <c r="B32" s="14" t="s">
        <v>1687</v>
      </c>
      <c r="C32" s="14" t="s">
        <v>1562</v>
      </c>
      <c r="D32" s="14" t="s">
        <v>1688</v>
      </c>
      <c r="E32" s="14" t="s">
        <v>500</v>
      </c>
      <c r="F32" s="17" t="s">
        <v>1528</v>
      </c>
      <c r="G32" s="17" t="s">
        <v>1689</v>
      </c>
    </row>
    <row r="33" spans="1:7" x14ac:dyDescent="0.25">
      <c r="A33" s="14" t="s">
        <v>1577</v>
      </c>
      <c r="B33" s="14" t="s">
        <v>1690</v>
      </c>
      <c r="C33" s="14" t="s">
        <v>1578</v>
      </c>
      <c r="D33" s="14" t="s">
        <v>1691</v>
      </c>
      <c r="E33" s="14" t="s">
        <v>1577</v>
      </c>
      <c r="F33" s="17" t="s">
        <v>1535</v>
      </c>
      <c r="G33" s="17" t="s">
        <v>1692</v>
      </c>
    </row>
    <row r="34" spans="1:7" x14ac:dyDescent="0.25">
      <c r="A34" s="14" t="s">
        <v>1696</v>
      </c>
      <c r="B34" s="14" t="s">
        <v>1693</v>
      </c>
      <c r="C34" s="14" t="s">
        <v>1694</v>
      </c>
      <c r="D34" s="14" t="s">
        <v>1695</v>
      </c>
      <c r="E34" s="14" t="s">
        <v>1696</v>
      </c>
      <c r="F34" s="17" t="s">
        <v>1535</v>
      </c>
      <c r="G34" s="17" t="s">
        <v>1697</v>
      </c>
    </row>
    <row r="35" spans="1:7" x14ac:dyDescent="0.25">
      <c r="A35" s="14" t="s">
        <v>709</v>
      </c>
      <c r="B35" s="14" t="s">
        <v>1698</v>
      </c>
      <c r="C35" s="14" t="s">
        <v>1540</v>
      </c>
      <c r="D35" s="14" t="s">
        <v>1699</v>
      </c>
      <c r="E35" s="14" t="s">
        <v>709</v>
      </c>
      <c r="F35" s="17" t="s">
        <v>1535</v>
      </c>
      <c r="G35" s="17" t="s">
        <v>1700</v>
      </c>
    </row>
    <row r="36" spans="1:7" x14ac:dyDescent="0.25">
      <c r="A36" s="14" t="s">
        <v>411</v>
      </c>
      <c r="B36" s="14" t="s">
        <v>1701</v>
      </c>
      <c r="C36" s="14" t="s">
        <v>1568</v>
      </c>
      <c r="D36" s="14" t="s">
        <v>1702</v>
      </c>
      <c r="E36" s="14" t="s">
        <v>411</v>
      </c>
      <c r="F36" s="17" t="s">
        <v>1528</v>
      </c>
      <c r="G36" s="17" t="s">
        <v>1703</v>
      </c>
    </row>
    <row r="37" spans="1:7" x14ac:dyDescent="0.25">
      <c r="A37" s="14" t="s">
        <v>890</v>
      </c>
      <c r="B37" s="14" t="s">
        <v>1704</v>
      </c>
      <c r="C37" s="14" t="s">
        <v>1569</v>
      </c>
      <c r="D37" s="14" t="s">
        <v>1705</v>
      </c>
      <c r="E37" s="14" t="s">
        <v>890</v>
      </c>
      <c r="F37" s="17" t="s">
        <v>1528</v>
      </c>
      <c r="G37" s="17" t="s">
        <v>1706</v>
      </c>
    </row>
    <row r="38" spans="1:7" x14ac:dyDescent="0.25">
      <c r="A38" s="14" t="s">
        <v>1710</v>
      </c>
      <c r="B38" s="14" t="s">
        <v>1707</v>
      </c>
      <c r="C38" s="14" t="s">
        <v>1708</v>
      </c>
      <c r="D38" s="14" t="s">
        <v>1709</v>
      </c>
      <c r="E38" s="14" t="s">
        <v>1710</v>
      </c>
      <c r="F38" s="17" t="s">
        <v>1535</v>
      </c>
      <c r="G38" s="17" t="s">
        <v>1711</v>
      </c>
    </row>
    <row r="39" spans="1:7" x14ac:dyDescent="0.25">
      <c r="A39" s="14" t="s">
        <v>899</v>
      </c>
      <c r="B39" s="14" t="s">
        <v>1712</v>
      </c>
      <c r="C39" s="14" t="s">
        <v>1565</v>
      </c>
      <c r="D39" s="14" t="s">
        <v>1713</v>
      </c>
      <c r="E39" s="14" t="s">
        <v>899</v>
      </c>
      <c r="F39" s="17" t="s">
        <v>1535</v>
      </c>
      <c r="G39" s="17" t="s">
        <v>1714</v>
      </c>
    </row>
    <row r="40" spans="1:7" x14ac:dyDescent="0.25">
      <c r="A40" s="18" t="s">
        <v>157</v>
      </c>
      <c r="B40" s="14" t="s">
        <v>1715</v>
      </c>
      <c r="C40" s="14" t="s">
        <v>1534</v>
      </c>
      <c r="D40" s="14" t="s">
        <v>1716</v>
      </c>
      <c r="E40" s="18" t="s">
        <v>157</v>
      </c>
      <c r="F40" s="17" t="s">
        <v>1535</v>
      </c>
      <c r="G40" s="17" t="s">
        <v>1717</v>
      </c>
    </row>
    <row r="41" spans="1:7" x14ac:dyDescent="0.25">
      <c r="A41" s="14" t="s">
        <v>126</v>
      </c>
      <c r="B41" s="14" t="s">
        <v>1718</v>
      </c>
      <c r="C41" s="14" t="s">
        <v>1581</v>
      </c>
      <c r="D41" s="14" t="s">
        <v>1719</v>
      </c>
      <c r="E41" s="14" t="s">
        <v>126</v>
      </c>
      <c r="F41" s="17" t="s">
        <v>1528</v>
      </c>
      <c r="G41" s="17" t="s">
        <v>1720</v>
      </c>
    </row>
    <row r="42" spans="1:7" x14ac:dyDescent="0.25">
      <c r="A42" s="14" t="s">
        <v>1724</v>
      </c>
      <c r="B42" s="14" t="s">
        <v>1721</v>
      </c>
      <c r="C42" s="14" t="s">
        <v>1722</v>
      </c>
      <c r="D42" s="14" t="s">
        <v>1723</v>
      </c>
      <c r="E42" s="14" t="s">
        <v>1724</v>
      </c>
      <c r="F42" s="17" t="s">
        <v>1528</v>
      </c>
      <c r="G42" s="17" t="s">
        <v>1725</v>
      </c>
    </row>
    <row r="43" spans="1:7" x14ac:dyDescent="0.25">
      <c r="A43" s="14" t="s">
        <v>1729</v>
      </c>
      <c r="B43" s="14" t="s">
        <v>1726</v>
      </c>
      <c r="C43" s="14" t="s">
        <v>1727</v>
      </c>
      <c r="D43" s="14" t="s">
        <v>1728</v>
      </c>
      <c r="E43" s="14" t="s">
        <v>1729</v>
      </c>
      <c r="F43" s="17" t="s">
        <v>1535</v>
      </c>
      <c r="G43" s="17" t="s">
        <v>1730</v>
      </c>
    </row>
    <row r="44" spans="1:7" x14ac:dyDescent="0.25">
      <c r="A44" s="14" t="s">
        <v>68</v>
      </c>
      <c r="B44" s="14" t="s">
        <v>1731</v>
      </c>
      <c r="C44" s="14" t="s">
        <v>1570</v>
      </c>
      <c r="D44" s="14" t="s">
        <v>1732</v>
      </c>
      <c r="E44" s="14" t="s">
        <v>68</v>
      </c>
      <c r="F44" s="17" t="s">
        <v>1528</v>
      </c>
      <c r="G44" s="17" t="s">
        <v>1733</v>
      </c>
    </row>
    <row r="45" spans="1:7" x14ac:dyDescent="0.25">
      <c r="A45" s="14" t="s">
        <v>480</v>
      </c>
      <c r="B45" s="14" t="s">
        <v>1734</v>
      </c>
      <c r="C45" s="14" t="s">
        <v>1735</v>
      </c>
      <c r="D45" s="14" t="s">
        <v>1736</v>
      </c>
      <c r="E45" s="14" t="s">
        <v>480</v>
      </c>
      <c r="F45" s="17" t="s">
        <v>1535</v>
      </c>
      <c r="G45" s="17" t="s">
        <v>1737</v>
      </c>
    </row>
    <row r="46" spans="1:7" x14ac:dyDescent="0.25">
      <c r="A46" s="14" t="s">
        <v>55</v>
      </c>
      <c r="B46" s="14" t="s">
        <v>1738</v>
      </c>
      <c r="C46" s="14" t="s">
        <v>1544</v>
      </c>
      <c r="D46" s="14" t="s">
        <v>1739</v>
      </c>
      <c r="E46" s="14" t="s">
        <v>55</v>
      </c>
      <c r="F46" s="17" t="s">
        <v>1528</v>
      </c>
      <c r="G46" s="17" t="s">
        <v>1740</v>
      </c>
    </row>
    <row r="47" spans="1:7" x14ac:dyDescent="0.25">
      <c r="A47" s="14" t="s">
        <v>87</v>
      </c>
      <c r="B47" s="14" t="s">
        <v>1741</v>
      </c>
      <c r="C47" s="14" t="s">
        <v>1557</v>
      </c>
      <c r="D47" s="14" t="s">
        <v>1742</v>
      </c>
      <c r="E47" s="14" t="s">
        <v>87</v>
      </c>
      <c r="F47" s="17" t="s">
        <v>1528</v>
      </c>
      <c r="G47" s="17" t="s">
        <v>1743</v>
      </c>
    </row>
    <row r="48" spans="1:7" x14ac:dyDescent="0.25">
      <c r="A48" s="14" t="s">
        <v>1747</v>
      </c>
      <c r="B48" s="14" t="s">
        <v>1744</v>
      </c>
      <c r="C48" s="14" t="s">
        <v>1745</v>
      </c>
      <c r="D48" s="14" t="s">
        <v>1746</v>
      </c>
      <c r="E48" s="14" t="s">
        <v>1747</v>
      </c>
      <c r="F48" s="17" t="s">
        <v>1535</v>
      </c>
      <c r="G48" s="17" t="s">
        <v>1748</v>
      </c>
    </row>
    <row r="49" spans="1:7" x14ac:dyDescent="0.25">
      <c r="A49" s="14" t="s">
        <v>217</v>
      </c>
      <c r="B49" s="14" t="s">
        <v>1749</v>
      </c>
      <c r="C49" s="14" t="s">
        <v>1750</v>
      </c>
      <c r="D49" s="14" t="s">
        <v>1751</v>
      </c>
      <c r="E49" s="14" t="s">
        <v>217</v>
      </c>
      <c r="F49" s="17" t="s">
        <v>1535</v>
      </c>
      <c r="G49" s="17" t="s">
        <v>1752</v>
      </c>
    </row>
    <row r="50" spans="1:7" x14ac:dyDescent="0.25">
      <c r="A50" s="14" t="s">
        <v>1756</v>
      </c>
      <c r="B50" s="14" t="s">
        <v>1753</v>
      </c>
      <c r="C50" s="14" t="s">
        <v>1754</v>
      </c>
      <c r="D50" s="14" t="s">
        <v>1755</v>
      </c>
      <c r="E50" s="14" t="s">
        <v>1756</v>
      </c>
      <c r="F50" s="17" t="s">
        <v>1535</v>
      </c>
      <c r="G50" s="17" t="s">
        <v>1757</v>
      </c>
    </row>
    <row r="51" spans="1:7" x14ac:dyDescent="0.25">
      <c r="A51" s="14" t="s">
        <v>606</v>
      </c>
      <c r="B51" s="14" t="s">
        <v>1758</v>
      </c>
      <c r="C51" s="14" t="s">
        <v>1759</v>
      </c>
      <c r="D51" s="14" t="s">
        <v>1760</v>
      </c>
      <c r="E51" s="14" t="s">
        <v>606</v>
      </c>
      <c r="F51" s="17" t="s">
        <v>1535</v>
      </c>
      <c r="G51" s="17" t="s">
        <v>1761</v>
      </c>
    </row>
    <row r="52" spans="1:7" x14ac:dyDescent="0.25">
      <c r="A52" s="14" t="s">
        <v>1542</v>
      </c>
      <c r="B52" s="14" t="s">
        <v>1762</v>
      </c>
      <c r="C52" s="14" t="s">
        <v>1543</v>
      </c>
      <c r="D52" s="14" t="s">
        <v>1763</v>
      </c>
      <c r="E52" s="14" t="s">
        <v>1542</v>
      </c>
      <c r="F52" s="17" t="s">
        <v>1528</v>
      </c>
      <c r="G52" s="17" t="s">
        <v>1764</v>
      </c>
    </row>
    <row r="53" spans="1:7" x14ac:dyDescent="0.25">
      <c r="A53" s="14" t="s">
        <v>506</v>
      </c>
      <c r="B53" s="14" t="s">
        <v>1765</v>
      </c>
      <c r="C53" s="14" t="s">
        <v>1575</v>
      </c>
      <c r="D53" s="14" t="s">
        <v>1766</v>
      </c>
      <c r="E53" s="14" t="s">
        <v>506</v>
      </c>
      <c r="F53" s="17" t="s">
        <v>1528</v>
      </c>
      <c r="G53" s="17" t="s">
        <v>1767</v>
      </c>
    </row>
    <row r="54" spans="1:7" x14ac:dyDescent="0.25">
      <c r="A54" s="14" t="s">
        <v>1771</v>
      </c>
      <c r="B54" s="14" t="s">
        <v>1768</v>
      </c>
      <c r="C54" s="14" t="s">
        <v>1769</v>
      </c>
      <c r="D54" s="14" t="s">
        <v>1770</v>
      </c>
      <c r="E54" s="14" t="s">
        <v>1771</v>
      </c>
      <c r="F54" s="17" t="s">
        <v>1535</v>
      </c>
      <c r="G54" s="17" t="s">
        <v>1772</v>
      </c>
    </row>
    <row r="55" spans="1:7" x14ac:dyDescent="0.25">
      <c r="A55" s="14" t="s">
        <v>770</v>
      </c>
      <c r="B55" s="14" t="s">
        <v>1773</v>
      </c>
      <c r="C55" s="14" t="s">
        <v>1580</v>
      </c>
      <c r="D55" s="14" t="s">
        <v>1774</v>
      </c>
      <c r="E55" s="14" t="s">
        <v>770</v>
      </c>
      <c r="F55" s="17" t="s">
        <v>1535</v>
      </c>
      <c r="G55" s="17" t="s">
        <v>1775</v>
      </c>
    </row>
    <row r="56" spans="1:7" x14ac:dyDescent="0.25">
      <c r="A56" s="14" t="s">
        <v>1573</v>
      </c>
      <c r="B56" s="14" t="s">
        <v>1776</v>
      </c>
      <c r="C56" s="14" t="s">
        <v>1574</v>
      </c>
      <c r="D56" s="14" t="s">
        <v>1777</v>
      </c>
      <c r="E56" s="14" t="s">
        <v>1573</v>
      </c>
      <c r="F56" s="17" t="s">
        <v>1528</v>
      </c>
      <c r="G56" s="17" t="s">
        <v>1778</v>
      </c>
    </row>
    <row r="57" spans="1:7" x14ac:dyDescent="0.25">
      <c r="A57" s="14" t="s">
        <v>179</v>
      </c>
      <c r="B57" s="14" t="s">
        <v>1779</v>
      </c>
      <c r="C57" s="14" t="s">
        <v>1571</v>
      </c>
      <c r="D57" s="14" t="s">
        <v>1780</v>
      </c>
      <c r="E57" s="14" t="s">
        <v>179</v>
      </c>
      <c r="F57" s="17" t="s">
        <v>1535</v>
      </c>
      <c r="G57" s="17" t="s">
        <v>1781</v>
      </c>
    </row>
    <row r="58" spans="1:7" x14ac:dyDescent="0.25">
      <c r="A58" s="14" t="s">
        <v>735</v>
      </c>
      <c r="B58" s="14" t="s">
        <v>1782</v>
      </c>
      <c r="C58" s="14" t="s">
        <v>1783</v>
      </c>
      <c r="D58" s="14" t="s">
        <v>1784</v>
      </c>
      <c r="E58" s="14" t="s">
        <v>735</v>
      </c>
      <c r="F58" s="17" t="s">
        <v>1528</v>
      </c>
      <c r="G58" s="17" t="s">
        <v>1785</v>
      </c>
    </row>
    <row r="59" spans="1:7" x14ac:dyDescent="0.25">
      <c r="A59" s="14" t="s">
        <v>209</v>
      </c>
      <c r="B59" s="14" t="s">
        <v>1786</v>
      </c>
      <c r="C59" s="14" t="s">
        <v>1787</v>
      </c>
      <c r="D59" s="14" t="s">
        <v>1788</v>
      </c>
      <c r="E59" s="14" t="s">
        <v>209</v>
      </c>
      <c r="F59" s="17" t="s">
        <v>1528</v>
      </c>
      <c r="G59" s="17" t="s">
        <v>1789</v>
      </c>
    </row>
    <row r="60" spans="1:7" x14ac:dyDescent="0.25">
      <c r="A60" s="14" t="s">
        <v>1793</v>
      </c>
      <c r="B60" s="14" t="s">
        <v>1790</v>
      </c>
      <c r="C60" s="14" t="s">
        <v>1791</v>
      </c>
      <c r="D60" s="14" t="s">
        <v>1792</v>
      </c>
      <c r="E60" s="14" t="s">
        <v>1793</v>
      </c>
      <c r="F60" s="17" t="s">
        <v>1535</v>
      </c>
      <c r="G60" s="17" t="s">
        <v>1794</v>
      </c>
    </row>
    <row r="61" spans="1:7" x14ac:dyDescent="0.25">
      <c r="A61" s="14" t="s">
        <v>1798</v>
      </c>
      <c r="B61" s="14" t="s">
        <v>1795</v>
      </c>
      <c r="C61" s="14" t="s">
        <v>1796</v>
      </c>
      <c r="D61" s="14" t="s">
        <v>1797</v>
      </c>
      <c r="E61" s="14" t="s">
        <v>1798</v>
      </c>
      <c r="F61" s="17" t="s">
        <v>1528</v>
      </c>
      <c r="G61" s="17" t="s">
        <v>1799</v>
      </c>
    </row>
    <row r="62" spans="1:7" x14ac:dyDescent="0.25">
      <c r="A62" s="14" t="s">
        <v>1803</v>
      </c>
      <c r="B62" s="14" t="s">
        <v>1800</v>
      </c>
      <c r="C62" s="14" t="s">
        <v>1801</v>
      </c>
      <c r="D62" s="14" t="s">
        <v>1802</v>
      </c>
      <c r="E62" s="14" t="s">
        <v>1803</v>
      </c>
      <c r="F62" s="17" t="s">
        <v>1528</v>
      </c>
      <c r="G62" s="17" t="s">
        <v>1804</v>
      </c>
    </row>
    <row r="63" spans="1:7" x14ac:dyDescent="0.25">
      <c r="A63" s="14" t="s">
        <v>1808</v>
      </c>
      <c r="B63" s="14" t="s">
        <v>1805</v>
      </c>
      <c r="C63" s="14" t="s">
        <v>1806</v>
      </c>
      <c r="D63" s="14" t="s">
        <v>1807</v>
      </c>
      <c r="E63" s="14" t="s">
        <v>1808</v>
      </c>
      <c r="F63" s="17" t="s">
        <v>1528</v>
      </c>
      <c r="G63" s="17" t="s">
        <v>1809</v>
      </c>
    </row>
    <row r="64" spans="1:7" x14ac:dyDescent="0.25">
      <c r="A64" s="14" t="s">
        <v>1813</v>
      </c>
      <c r="B64" s="14" t="s">
        <v>1810</v>
      </c>
      <c r="C64" s="14" t="s">
        <v>1811</v>
      </c>
      <c r="D64" s="14" t="s">
        <v>1812</v>
      </c>
      <c r="E64" s="14" t="s">
        <v>1813</v>
      </c>
      <c r="F64" s="17" t="s">
        <v>1528</v>
      </c>
      <c r="G64" s="17" t="s">
        <v>1814</v>
      </c>
    </row>
  </sheetData>
  <autoFilter ref="B1:G6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6"/>
  <sheetViews>
    <sheetView workbookViewId="0">
      <selection activeCell="C2" sqref="C2"/>
    </sheetView>
  </sheetViews>
  <sheetFormatPr defaultRowHeight="15" x14ac:dyDescent="0.25"/>
  <cols>
    <col min="1" max="1" width="9" style="2"/>
    <col min="2" max="2" width="17.5" style="2" customWidth="1"/>
    <col min="3" max="5" width="13" style="2" customWidth="1"/>
    <col min="6" max="7" width="17.5" style="2" customWidth="1"/>
    <col min="8" max="8" width="13.5" style="2" customWidth="1"/>
    <col min="9" max="10" width="28.5" style="2" customWidth="1"/>
    <col min="11" max="11" width="33.75" style="2" customWidth="1"/>
    <col min="12" max="12" width="11.875" style="2" customWidth="1"/>
    <col min="13" max="13" width="9" style="2"/>
    <col min="14" max="14" width="15.75" style="2" customWidth="1"/>
    <col min="15" max="15" width="10.125" style="2" customWidth="1"/>
    <col min="16" max="16" width="12.375" style="2" customWidth="1"/>
    <col min="17" max="17" width="10.875" style="2" customWidth="1"/>
    <col min="18" max="16384" width="9" style="2"/>
  </cols>
  <sheetData>
    <row r="1" spans="1:17" x14ac:dyDescent="0.25">
      <c r="A1" s="4"/>
      <c r="B1" s="4" t="s">
        <v>1520</v>
      </c>
      <c r="C1" s="4"/>
      <c r="D1" s="4"/>
      <c r="E1" s="4"/>
      <c r="F1" s="4"/>
      <c r="G1" s="4"/>
      <c r="H1" s="4" t="s">
        <v>1519</v>
      </c>
      <c r="I1" s="4" t="s">
        <v>1518</v>
      </c>
      <c r="J1" s="4"/>
      <c r="K1" s="4" t="s">
        <v>1517</v>
      </c>
      <c r="L1" s="4"/>
      <c r="M1" s="4" t="s">
        <v>1514</v>
      </c>
      <c r="N1" s="4" t="s">
        <v>1515</v>
      </c>
      <c r="O1" s="2" t="s">
        <v>1524</v>
      </c>
      <c r="P1" s="2" t="s">
        <v>8</v>
      </c>
      <c r="Q1" s="2" t="s">
        <v>1525</v>
      </c>
    </row>
    <row r="2" spans="1:17" x14ac:dyDescent="0.25">
      <c r="A2" s="2">
        <f>MATCH(B2,Data!B:B,0)</f>
        <v>2</v>
      </c>
      <c r="B2" s="3" t="s">
        <v>1302</v>
      </c>
      <c r="C2" s="3" t="s">
        <v>1528</v>
      </c>
      <c r="D2" s="43">
        <v>45889</v>
      </c>
      <c r="E2" s="43" t="str">
        <f>VLOOKUP(B2,Data!$B:$G,6,0)</f>
        <v>00039451</v>
      </c>
      <c r="F2" s="3" t="str">
        <f>VLOOKUP(B2,Data!$B:$M,12,0)</f>
        <v>0104918404-007</v>
      </c>
      <c r="G2" s="3" t="s">
        <v>1527</v>
      </c>
      <c r="H2" s="3" t="s">
        <v>1301</v>
      </c>
      <c r="I2" s="2" t="s">
        <v>1300</v>
      </c>
      <c r="J2" s="2" t="str">
        <f>H2&amp;" "&amp;I2</f>
        <v>3967 WM+ QNH 112 Thanh Niên</v>
      </c>
      <c r="K2" s="2" t="s">
        <v>959</v>
      </c>
      <c r="L2" s="2" t="s">
        <v>1536</v>
      </c>
      <c r="M2" s="2">
        <v>2</v>
      </c>
      <c r="N2" s="2">
        <v>70950</v>
      </c>
      <c r="O2" s="2">
        <f t="shared" ref="O2:O65" si="0">N2*M2</f>
        <v>141900</v>
      </c>
      <c r="P2" s="2">
        <f>ROUND(O2*0.08,0)</f>
        <v>11352</v>
      </c>
      <c r="Q2" s="2">
        <f>O2+P2</f>
        <v>153252</v>
      </c>
    </row>
    <row r="3" spans="1:17" x14ac:dyDescent="0.25">
      <c r="A3" s="2">
        <f>MATCH(B3,Data!B:B,0)</f>
        <v>3</v>
      </c>
      <c r="B3" s="3" t="s">
        <v>1046</v>
      </c>
      <c r="C3" s="3" t="s">
        <v>1528</v>
      </c>
      <c r="D3" s="43">
        <v>45889</v>
      </c>
      <c r="E3" s="43" t="str">
        <f>VLOOKUP(B3,Data!$B:$G,6,0)</f>
        <v>00016428</v>
      </c>
      <c r="F3" s="3" t="str">
        <f>VLOOKUP(B3,Data!$B:$M,12,0)</f>
        <v>0104918404-031</v>
      </c>
      <c r="G3" s="3" t="s">
        <v>1545</v>
      </c>
      <c r="H3" s="3" t="s">
        <v>1045</v>
      </c>
      <c r="I3" s="2" t="s">
        <v>1044</v>
      </c>
      <c r="J3" s="2" t="str">
        <f t="shared" ref="J3:J66" si="1">H3&amp;" "&amp;I3</f>
        <v>6149 WM+ BNH Mao Dộc, Quế Võ</v>
      </c>
      <c r="K3" s="2" t="s">
        <v>955</v>
      </c>
      <c r="L3" s="2" t="s">
        <v>1537</v>
      </c>
      <c r="M3" s="2">
        <v>3</v>
      </c>
      <c r="N3" s="2">
        <v>46000</v>
      </c>
      <c r="O3" s="2">
        <f t="shared" si="0"/>
        <v>138000</v>
      </c>
      <c r="P3" s="2">
        <f t="shared" ref="P3:P66" si="2">ROUND(O3*0.08,0)</f>
        <v>11040</v>
      </c>
      <c r="Q3" s="2">
        <f t="shared" ref="Q3:Q66" si="3">O3+P3</f>
        <v>149040</v>
      </c>
    </row>
    <row r="4" spans="1:17" x14ac:dyDescent="0.25">
      <c r="A4" s="2">
        <f>MATCH(B4,Data!B:B,0)</f>
        <v>3</v>
      </c>
      <c r="B4" s="3" t="s">
        <v>1046</v>
      </c>
      <c r="C4" s="3" t="s">
        <v>1528</v>
      </c>
      <c r="D4" s="43">
        <v>45889</v>
      </c>
      <c r="E4" s="43" t="str">
        <f>VLOOKUP(B4,Data!$B:$G,6,0)</f>
        <v>00016428</v>
      </c>
      <c r="F4" s="3" t="str">
        <f>VLOOKUP(B4,Data!$B:$M,12,0)</f>
        <v>0104918404-031</v>
      </c>
      <c r="G4" s="3" t="s">
        <v>1545</v>
      </c>
      <c r="H4" s="3" t="s">
        <v>1045</v>
      </c>
      <c r="I4" s="2" t="s">
        <v>1044</v>
      </c>
      <c r="J4" s="2" t="str">
        <f t="shared" si="1"/>
        <v>6149 WM+ BNH Mao Dộc, Quế Võ</v>
      </c>
      <c r="K4" s="2" t="s">
        <v>951</v>
      </c>
      <c r="L4" s="2" t="s">
        <v>1539</v>
      </c>
      <c r="M4" s="2">
        <v>1</v>
      </c>
      <c r="N4" s="2">
        <v>111058</v>
      </c>
      <c r="O4" s="2">
        <f t="shared" si="0"/>
        <v>111058</v>
      </c>
      <c r="P4" s="2">
        <f t="shared" si="2"/>
        <v>8885</v>
      </c>
      <c r="Q4" s="2">
        <f t="shared" si="3"/>
        <v>119943</v>
      </c>
    </row>
    <row r="5" spans="1:17" x14ac:dyDescent="0.25">
      <c r="A5" s="2">
        <f>MATCH(B5,Data!B:B,0)</f>
        <v>4</v>
      </c>
      <c r="B5" s="3" t="s">
        <v>1485</v>
      </c>
      <c r="C5" s="3" t="s">
        <v>1528</v>
      </c>
      <c r="D5" s="43">
        <v>45889</v>
      </c>
      <c r="E5" s="43" t="str">
        <f>VLOOKUP(B5,Data!$B:$G,6,0)</f>
        <v>00031714</v>
      </c>
      <c r="F5" s="3" t="str">
        <f>VLOOKUP(B5,Data!$B:$M,12,0)</f>
        <v>0104918404-058</v>
      </c>
      <c r="G5" s="3" t="s">
        <v>1544</v>
      </c>
      <c r="H5" s="3" t="s">
        <v>1484</v>
      </c>
      <c r="I5" s="2" t="s">
        <v>1483</v>
      </c>
      <c r="J5" s="2" t="str">
        <f t="shared" si="1"/>
        <v>2AI6 WM+ NAN 400 Phạm Nguyễn Du</v>
      </c>
      <c r="K5" s="2" t="s">
        <v>955</v>
      </c>
      <c r="L5" s="2" t="s">
        <v>1537</v>
      </c>
      <c r="M5" s="2">
        <v>1</v>
      </c>
      <c r="N5" s="2">
        <v>46000</v>
      </c>
      <c r="O5" s="2">
        <f t="shared" si="0"/>
        <v>46000</v>
      </c>
      <c r="P5" s="2">
        <f t="shared" si="2"/>
        <v>3680</v>
      </c>
      <c r="Q5" s="2">
        <f t="shared" si="3"/>
        <v>49680</v>
      </c>
    </row>
    <row r="6" spans="1:17" x14ac:dyDescent="0.25">
      <c r="A6" s="2">
        <f>MATCH(B6,Data!B:B,0)</f>
        <v>5</v>
      </c>
      <c r="B6" s="3" t="s">
        <v>1012</v>
      </c>
      <c r="C6" s="3" t="s">
        <v>1528</v>
      </c>
      <c r="D6" s="43">
        <v>45889</v>
      </c>
      <c r="E6" s="43" t="str">
        <f>VLOOKUP(B6,Data!$B:$G,6,0)</f>
        <v>00016434</v>
      </c>
      <c r="F6" s="3" t="str">
        <f>VLOOKUP(B6,Data!$B:$M,12,0)</f>
        <v>0104918404-031</v>
      </c>
      <c r="G6" s="3" t="s">
        <v>1545</v>
      </c>
      <c r="H6" s="3" t="s">
        <v>1011</v>
      </c>
      <c r="I6" s="2" t="s">
        <v>1010</v>
      </c>
      <c r="J6" s="2" t="str">
        <f t="shared" si="1"/>
        <v>2AGM WM+ BNH 1170 Quang Trung</v>
      </c>
      <c r="K6" s="2" t="s">
        <v>955</v>
      </c>
      <c r="L6" s="2" t="s">
        <v>1537</v>
      </c>
      <c r="M6" s="2">
        <v>3</v>
      </c>
      <c r="N6" s="2">
        <v>46000</v>
      </c>
      <c r="O6" s="2">
        <f t="shared" si="0"/>
        <v>138000</v>
      </c>
      <c r="P6" s="2">
        <f t="shared" si="2"/>
        <v>11040</v>
      </c>
      <c r="Q6" s="2">
        <f t="shared" si="3"/>
        <v>149040</v>
      </c>
    </row>
    <row r="7" spans="1:17" x14ac:dyDescent="0.25">
      <c r="A7" s="2">
        <f>MATCH(B7,Data!B:B,0)</f>
        <v>6</v>
      </c>
      <c r="B7" s="3" t="s">
        <v>1092</v>
      </c>
      <c r="C7" s="3" t="s">
        <v>1528</v>
      </c>
      <c r="D7" s="43">
        <v>45889</v>
      </c>
      <c r="E7" s="43" t="str">
        <f>VLOOKUP(B7,Data!$B:$G,6,0)</f>
        <v>00024953</v>
      </c>
      <c r="F7" s="3" t="str">
        <f>VLOOKUP(B7,Data!$B:$M,12,0)</f>
        <v>0104918404-056</v>
      </c>
      <c r="G7" s="3" t="s">
        <v>1570</v>
      </c>
      <c r="H7" s="3" t="s">
        <v>1081</v>
      </c>
      <c r="I7" s="2" t="s">
        <v>1080</v>
      </c>
      <c r="J7" s="2" t="str">
        <f t="shared" si="1"/>
        <v>5592 WM+ HYN 9 Nguyễn Thiện Thuật</v>
      </c>
      <c r="K7" s="2" t="s">
        <v>981</v>
      </c>
      <c r="L7" s="2" t="s">
        <v>1538</v>
      </c>
      <c r="M7" s="2">
        <v>1</v>
      </c>
      <c r="N7" s="2">
        <v>50182</v>
      </c>
      <c r="O7" s="2">
        <f t="shared" si="0"/>
        <v>50182</v>
      </c>
      <c r="P7" s="2">
        <f t="shared" si="2"/>
        <v>4015</v>
      </c>
      <c r="Q7" s="2">
        <f t="shared" si="3"/>
        <v>54197</v>
      </c>
    </row>
    <row r="8" spans="1:17" x14ac:dyDescent="0.25">
      <c r="A8" s="2">
        <f>MATCH(B8,Data!B:B,0)</f>
        <v>7</v>
      </c>
      <c r="B8" s="3" t="s">
        <v>1015</v>
      </c>
      <c r="C8" s="3" t="s">
        <v>1528</v>
      </c>
      <c r="D8" s="43">
        <v>45889</v>
      </c>
      <c r="E8" s="43" t="str">
        <f>VLOOKUP(B8,Data!$B:$G,6,0)</f>
        <v>00407192</v>
      </c>
      <c r="F8" s="3" t="str">
        <f>VLOOKUP(B8,Data!$B:$M,12,0)</f>
        <v>0104918404-002</v>
      </c>
      <c r="G8" s="3" t="s">
        <v>1548</v>
      </c>
      <c r="H8" s="3" t="s">
        <v>1014</v>
      </c>
      <c r="I8" s="2" t="s">
        <v>1013</v>
      </c>
      <c r="J8" s="2" t="str">
        <f t="shared" si="1"/>
        <v>5439 WM+ HNI 17A ngõ 9 Nguyễn Tri Phương</v>
      </c>
      <c r="K8" s="2" t="s">
        <v>959</v>
      </c>
      <c r="L8" s="2" t="s">
        <v>1536</v>
      </c>
      <c r="M8" s="2">
        <v>2</v>
      </c>
      <c r="N8" s="2">
        <v>70950</v>
      </c>
      <c r="O8" s="2">
        <f t="shared" si="0"/>
        <v>141900</v>
      </c>
      <c r="P8" s="2">
        <f t="shared" si="2"/>
        <v>11352</v>
      </c>
      <c r="Q8" s="2">
        <f t="shared" si="3"/>
        <v>153252</v>
      </c>
    </row>
    <row r="9" spans="1:17" x14ac:dyDescent="0.25">
      <c r="A9" s="2">
        <f>MATCH(B9,Data!B:B,0)</f>
        <v>7</v>
      </c>
      <c r="B9" s="3" t="s">
        <v>1015</v>
      </c>
      <c r="C9" s="3" t="s">
        <v>1528</v>
      </c>
      <c r="D9" s="43">
        <v>45889</v>
      </c>
      <c r="E9" s="43" t="str">
        <f>VLOOKUP(B9,Data!$B:$G,6,0)</f>
        <v>00407192</v>
      </c>
      <c r="F9" s="3" t="str">
        <f>VLOOKUP(B9,Data!$B:$M,12,0)</f>
        <v>0104918404-002</v>
      </c>
      <c r="G9" s="3" t="s">
        <v>1548</v>
      </c>
      <c r="H9" s="3" t="s">
        <v>1014</v>
      </c>
      <c r="I9" s="2" t="s">
        <v>1013</v>
      </c>
      <c r="J9" s="2" t="str">
        <f t="shared" si="1"/>
        <v>5439 WM+ HNI 17A ngõ 9 Nguyễn Tri Phương</v>
      </c>
      <c r="K9" s="2" t="s">
        <v>965</v>
      </c>
      <c r="L9" s="2" t="s">
        <v>1546</v>
      </c>
      <c r="M9" s="2">
        <v>3</v>
      </c>
      <c r="N9" s="2">
        <v>74250</v>
      </c>
      <c r="O9" s="2">
        <f t="shared" si="0"/>
        <v>222750</v>
      </c>
      <c r="P9" s="2">
        <f t="shared" si="2"/>
        <v>17820</v>
      </c>
      <c r="Q9" s="2">
        <f t="shared" si="3"/>
        <v>240570</v>
      </c>
    </row>
    <row r="10" spans="1:17" x14ac:dyDescent="0.25">
      <c r="A10" s="2">
        <f>MATCH(B10,Data!B:B,0)</f>
        <v>7</v>
      </c>
      <c r="B10" s="3" t="s">
        <v>1015</v>
      </c>
      <c r="C10" s="3" t="s">
        <v>1528</v>
      </c>
      <c r="D10" s="43">
        <v>45889</v>
      </c>
      <c r="E10" s="43" t="str">
        <f>VLOOKUP(B10,Data!$B:$G,6,0)</f>
        <v>00407192</v>
      </c>
      <c r="F10" s="3" t="str">
        <f>VLOOKUP(B10,Data!$B:$M,12,0)</f>
        <v>0104918404-002</v>
      </c>
      <c r="G10" s="3" t="s">
        <v>1548</v>
      </c>
      <c r="H10" s="3" t="s">
        <v>1014</v>
      </c>
      <c r="I10" s="2" t="s">
        <v>1013</v>
      </c>
      <c r="J10" s="2" t="str">
        <f t="shared" si="1"/>
        <v>5439 WM+ HNI 17A ngõ 9 Nguyễn Tri Phương</v>
      </c>
      <c r="K10" s="2" t="s">
        <v>981</v>
      </c>
      <c r="L10" s="2" t="s">
        <v>1538</v>
      </c>
      <c r="M10" s="2">
        <v>1</v>
      </c>
      <c r="N10" s="2">
        <v>50182</v>
      </c>
      <c r="O10" s="2">
        <f t="shared" si="0"/>
        <v>50182</v>
      </c>
      <c r="P10" s="2">
        <f t="shared" si="2"/>
        <v>4015</v>
      </c>
      <c r="Q10" s="2">
        <f t="shared" si="3"/>
        <v>54197</v>
      </c>
    </row>
    <row r="11" spans="1:17" x14ac:dyDescent="0.25">
      <c r="A11" s="2">
        <f>MATCH(B11,Data!B:B,0)</f>
        <v>8</v>
      </c>
      <c r="B11" s="3" t="s">
        <v>1009</v>
      </c>
      <c r="C11" s="3" t="s">
        <v>1528</v>
      </c>
      <c r="D11" s="43">
        <v>45889</v>
      </c>
      <c r="E11" s="43" t="str">
        <f>VLOOKUP(B11,Data!$B:$G,6,0)</f>
        <v>00039539</v>
      </c>
      <c r="F11" s="3" t="str">
        <f>VLOOKUP(B11,Data!$B:$M,12,0)</f>
        <v>0104918404-007</v>
      </c>
      <c r="G11" s="3" t="s">
        <v>1527</v>
      </c>
      <c r="H11" s="3" t="s">
        <v>1008</v>
      </c>
      <c r="I11" s="2" t="s">
        <v>1007</v>
      </c>
      <c r="J11" s="2" t="str">
        <f t="shared" si="1"/>
        <v>6954 WM+ QNH 15&amp;16 KĐT MKL, Hồng Hải</v>
      </c>
      <c r="K11" s="2" t="s">
        <v>961</v>
      </c>
      <c r="L11" s="2" t="s">
        <v>1541</v>
      </c>
      <c r="M11" s="2">
        <v>1</v>
      </c>
      <c r="N11" s="2">
        <v>73431</v>
      </c>
      <c r="O11" s="2">
        <f t="shared" si="0"/>
        <v>73431</v>
      </c>
      <c r="P11" s="2">
        <f t="shared" si="2"/>
        <v>5874</v>
      </c>
      <c r="Q11" s="2">
        <f t="shared" si="3"/>
        <v>79305</v>
      </c>
    </row>
    <row r="12" spans="1:17" x14ac:dyDescent="0.25">
      <c r="A12" s="2">
        <f>MATCH(B12,Data!B:B,0)</f>
        <v>9</v>
      </c>
      <c r="B12" s="3" t="s">
        <v>1386</v>
      </c>
      <c r="C12" s="3" t="s">
        <v>1528</v>
      </c>
      <c r="D12" s="43">
        <v>45889</v>
      </c>
      <c r="E12" s="43" t="str">
        <f>VLOOKUP(B12,Data!$B:$G,6,0)</f>
        <v>00009295</v>
      </c>
      <c r="F12" s="3" t="str">
        <f>VLOOKUP(B12,Data!$B:$M,12,0)</f>
        <v>0104918404-059</v>
      </c>
      <c r="G12" s="3" t="s">
        <v>1557</v>
      </c>
      <c r="H12" s="3" t="s">
        <v>1385</v>
      </c>
      <c r="I12" s="2" t="s">
        <v>1384</v>
      </c>
      <c r="J12" s="2" t="str">
        <f t="shared" si="1"/>
        <v>6274 WM+ TNN 190 Dương Tự Minh</v>
      </c>
      <c r="K12" s="2" t="s">
        <v>955</v>
      </c>
      <c r="L12" s="2" t="s">
        <v>1537</v>
      </c>
      <c r="M12" s="2">
        <v>1</v>
      </c>
      <c r="N12" s="2">
        <v>46000</v>
      </c>
      <c r="O12" s="2">
        <f t="shared" si="0"/>
        <v>46000</v>
      </c>
      <c r="P12" s="2">
        <f t="shared" si="2"/>
        <v>3680</v>
      </c>
      <c r="Q12" s="2">
        <f t="shared" si="3"/>
        <v>49680</v>
      </c>
    </row>
    <row r="13" spans="1:17" x14ac:dyDescent="0.25">
      <c r="A13" s="2">
        <f>MATCH(B13,Data!B:B,0)</f>
        <v>10</v>
      </c>
      <c r="B13" s="3" t="s">
        <v>1018</v>
      </c>
      <c r="C13" s="3" t="s">
        <v>1535</v>
      </c>
      <c r="D13" s="43">
        <v>45889</v>
      </c>
      <c r="E13" s="43" t="str">
        <f>VLOOKUP(B13,Data!$B:$G,6,0)</f>
        <v>00009336</v>
      </c>
      <c r="F13" s="3" t="str">
        <f>VLOOKUP(B13,Data!$B:$M,12,0)</f>
        <v>0104918404-010</v>
      </c>
      <c r="G13" s="3" t="s">
        <v>1553</v>
      </c>
      <c r="H13" s="3" t="s">
        <v>1017</v>
      </c>
      <c r="I13" s="2" t="s">
        <v>1016</v>
      </c>
      <c r="J13" s="2" t="str">
        <f t="shared" si="1"/>
        <v>5518 WM+ AGG 141/5 Nguyễn Thái Học</v>
      </c>
      <c r="K13" s="2" t="s">
        <v>960</v>
      </c>
      <c r="L13" s="2" t="s">
        <v>1529</v>
      </c>
      <c r="M13" s="2">
        <v>1</v>
      </c>
      <c r="N13" s="2">
        <v>55595</v>
      </c>
      <c r="O13" s="2">
        <f t="shared" si="0"/>
        <v>55595</v>
      </c>
      <c r="P13" s="2">
        <f t="shared" si="2"/>
        <v>4448</v>
      </c>
      <c r="Q13" s="2">
        <f t="shared" si="3"/>
        <v>60043</v>
      </c>
    </row>
    <row r="14" spans="1:17" x14ac:dyDescent="0.25">
      <c r="A14" s="2">
        <f>MATCH(B14,Data!B:B,0)</f>
        <v>11</v>
      </c>
      <c r="B14" s="3" t="s">
        <v>1322</v>
      </c>
      <c r="C14" s="3" t="s">
        <v>1528</v>
      </c>
      <c r="D14" s="43">
        <v>45889</v>
      </c>
      <c r="E14" s="43" t="str">
        <f>VLOOKUP(B14,Data!$B:$G,6,0)</f>
        <v>00030052</v>
      </c>
      <c r="F14" s="3" t="str">
        <f>VLOOKUP(B14,Data!$B:$M,12,0)</f>
        <v>0104918404-025</v>
      </c>
      <c r="G14" s="3" t="s">
        <v>1561</v>
      </c>
      <c r="H14" s="3" t="s">
        <v>1320</v>
      </c>
      <c r="I14" s="2" t="s">
        <v>1319</v>
      </c>
      <c r="J14" s="2" t="str">
        <f t="shared" si="1"/>
        <v>3450 WM+ HPG 261 Tôn Đức Thắng</v>
      </c>
      <c r="K14" s="2" t="s">
        <v>951</v>
      </c>
      <c r="L14" s="2" t="s">
        <v>1539</v>
      </c>
      <c r="M14" s="2">
        <v>1</v>
      </c>
      <c r="N14" s="2">
        <v>111058</v>
      </c>
      <c r="O14" s="2">
        <f t="shared" si="0"/>
        <v>111058</v>
      </c>
      <c r="P14" s="2">
        <f t="shared" si="2"/>
        <v>8885</v>
      </c>
      <c r="Q14" s="2">
        <f t="shared" si="3"/>
        <v>119943</v>
      </c>
    </row>
    <row r="15" spans="1:17" x14ac:dyDescent="0.25">
      <c r="A15" s="2">
        <f>MATCH(B15,Data!B:B,0)</f>
        <v>11</v>
      </c>
      <c r="B15" s="3" t="s">
        <v>1322</v>
      </c>
      <c r="C15" s="3" t="s">
        <v>1528</v>
      </c>
      <c r="D15" s="43">
        <v>45889</v>
      </c>
      <c r="E15" s="43" t="str">
        <f>VLOOKUP(B15,Data!$B:$G,6,0)</f>
        <v>00030052</v>
      </c>
      <c r="F15" s="3" t="str">
        <f>VLOOKUP(B15,Data!$B:$M,12,0)</f>
        <v>0104918404-025</v>
      </c>
      <c r="G15" s="3" t="s">
        <v>1561</v>
      </c>
      <c r="H15" s="3" t="s">
        <v>1320</v>
      </c>
      <c r="I15" s="2" t="s">
        <v>1319</v>
      </c>
      <c r="J15" s="2" t="str">
        <f t="shared" si="1"/>
        <v>3450 WM+ HPG 261 Tôn Đức Thắng</v>
      </c>
      <c r="K15" s="2" t="s">
        <v>955</v>
      </c>
      <c r="L15" s="2" t="s">
        <v>1537</v>
      </c>
      <c r="M15" s="2">
        <v>4</v>
      </c>
      <c r="N15" s="2">
        <v>46000</v>
      </c>
      <c r="O15" s="2">
        <f t="shared" si="0"/>
        <v>184000</v>
      </c>
      <c r="P15" s="2">
        <f t="shared" si="2"/>
        <v>14720</v>
      </c>
      <c r="Q15" s="2">
        <f t="shared" si="3"/>
        <v>198720</v>
      </c>
    </row>
    <row r="16" spans="1:17" x14ac:dyDescent="0.25">
      <c r="A16" s="2">
        <f>MATCH(B16,Data!B:B,0)</f>
        <v>12</v>
      </c>
      <c r="B16" s="3" t="s">
        <v>1507</v>
      </c>
      <c r="C16" s="3" t="s">
        <v>1528</v>
      </c>
      <c r="D16" s="43">
        <v>45889</v>
      </c>
      <c r="E16" s="43" t="str">
        <f>VLOOKUP(B16,Data!$B:$G,6,0)</f>
        <v>00012499</v>
      </c>
      <c r="F16" s="3" t="str">
        <f>VLOOKUP(B16,Data!$B:$M,12,0)</f>
        <v>0104918404-004</v>
      </c>
      <c r="G16" s="3" t="s">
        <v>1550</v>
      </c>
      <c r="H16" s="3" t="s">
        <v>1502</v>
      </c>
      <c r="I16" s="2" t="s">
        <v>1501</v>
      </c>
      <c r="J16" s="2" t="str">
        <f t="shared" si="1"/>
        <v>6996 WM+ HTH Tân Dinh, Cẩm Xuyên</v>
      </c>
      <c r="K16" s="2" t="s">
        <v>955</v>
      </c>
      <c r="L16" s="2" t="s">
        <v>1537</v>
      </c>
      <c r="M16" s="2">
        <v>1</v>
      </c>
      <c r="N16" s="2">
        <v>46000</v>
      </c>
      <c r="O16" s="2">
        <f t="shared" si="0"/>
        <v>46000</v>
      </c>
      <c r="P16" s="2">
        <f t="shared" si="2"/>
        <v>3680</v>
      </c>
      <c r="Q16" s="2">
        <f t="shared" si="3"/>
        <v>49680</v>
      </c>
    </row>
    <row r="17" spans="1:17" x14ac:dyDescent="0.25">
      <c r="A17" s="2">
        <f>MATCH(B17,Data!B:B,0)</f>
        <v>13</v>
      </c>
      <c r="B17" s="3" t="s">
        <v>1200</v>
      </c>
      <c r="C17" s="3" t="s">
        <v>1528</v>
      </c>
      <c r="D17" s="43">
        <v>45889</v>
      </c>
      <c r="E17" s="43" t="str">
        <f>VLOOKUP(B17,Data!$B:$G,6,0)</f>
        <v>00009492</v>
      </c>
      <c r="F17" s="3" t="str">
        <f>VLOOKUP(B17,Data!$B:$M,12,0)</f>
        <v>0104918404-029</v>
      </c>
      <c r="G17" s="3" t="s">
        <v>1563</v>
      </c>
      <c r="H17" s="3" t="s">
        <v>1195</v>
      </c>
      <c r="I17" s="2" t="s">
        <v>1194</v>
      </c>
      <c r="J17" s="2" t="str">
        <f t="shared" si="1"/>
        <v>6018 WM+ VPC Bắc Cường, Vĩnh Tường</v>
      </c>
      <c r="K17" s="2" t="s">
        <v>965</v>
      </c>
      <c r="L17" s="2" t="s">
        <v>1546</v>
      </c>
      <c r="M17" s="2">
        <v>1</v>
      </c>
      <c r="N17" s="2">
        <v>74250</v>
      </c>
      <c r="O17" s="2">
        <f t="shared" si="0"/>
        <v>74250</v>
      </c>
      <c r="P17" s="2">
        <f t="shared" si="2"/>
        <v>5940</v>
      </c>
      <c r="Q17" s="2">
        <f t="shared" si="3"/>
        <v>80190</v>
      </c>
    </row>
    <row r="18" spans="1:17" x14ac:dyDescent="0.25">
      <c r="A18" s="2">
        <f>MATCH(B18,Data!B:B,0)</f>
        <v>13</v>
      </c>
      <c r="B18" s="3" t="s">
        <v>1200</v>
      </c>
      <c r="C18" s="3" t="s">
        <v>1528</v>
      </c>
      <c r="D18" s="43">
        <v>45889</v>
      </c>
      <c r="E18" s="43" t="str">
        <f>VLOOKUP(B18,Data!$B:$G,6,0)</f>
        <v>00009492</v>
      </c>
      <c r="F18" s="3" t="str">
        <f>VLOOKUP(B18,Data!$B:$M,12,0)</f>
        <v>0104918404-029</v>
      </c>
      <c r="G18" s="3" t="s">
        <v>1563</v>
      </c>
      <c r="H18" s="3" t="s">
        <v>1195</v>
      </c>
      <c r="I18" s="2" t="s">
        <v>1194</v>
      </c>
      <c r="J18" s="2" t="str">
        <f t="shared" si="1"/>
        <v>6018 WM+ VPC Bắc Cường, Vĩnh Tường</v>
      </c>
      <c r="K18" s="2" t="s">
        <v>981</v>
      </c>
      <c r="L18" s="2" t="s">
        <v>1538</v>
      </c>
      <c r="M18" s="2">
        <v>16</v>
      </c>
      <c r="N18" s="2">
        <v>50182</v>
      </c>
      <c r="O18" s="2">
        <f t="shared" si="0"/>
        <v>802912</v>
      </c>
      <c r="P18" s="2">
        <f t="shared" si="2"/>
        <v>64233</v>
      </c>
      <c r="Q18" s="2">
        <f t="shared" si="3"/>
        <v>867145</v>
      </c>
    </row>
    <row r="19" spans="1:17" x14ac:dyDescent="0.25">
      <c r="A19" s="2">
        <f>MATCH(B19,Data!B:B,0)</f>
        <v>13</v>
      </c>
      <c r="B19" s="3" t="s">
        <v>1200</v>
      </c>
      <c r="C19" s="3" t="s">
        <v>1528</v>
      </c>
      <c r="D19" s="43">
        <v>45889</v>
      </c>
      <c r="E19" s="43" t="str">
        <f>VLOOKUP(B19,Data!$B:$G,6,0)</f>
        <v>00009492</v>
      </c>
      <c r="F19" s="3" t="str">
        <f>VLOOKUP(B19,Data!$B:$M,12,0)</f>
        <v>0104918404-029</v>
      </c>
      <c r="G19" s="3" t="s">
        <v>1563</v>
      </c>
      <c r="H19" s="3" t="s">
        <v>1195</v>
      </c>
      <c r="I19" s="2" t="s">
        <v>1194</v>
      </c>
      <c r="J19" s="2" t="str">
        <f t="shared" si="1"/>
        <v>6018 WM+ VPC Bắc Cường, Vĩnh Tường</v>
      </c>
      <c r="K19" s="2" t="s">
        <v>960</v>
      </c>
      <c r="L19" s="2" t="s">
        <v>1529</v>
      </c>
      <c r="M19" s="2">
        <v>1</v>
      </c>
      <c r="N19" s="2">
        <v>55595</v>
      </c>
      <c r="O19" s="2">
        <f t="shared" si="0"/>
        <v>55595</v>
      </c>
      <c r="P19" s="2">
        <f t="shared" si="2"/>
        <v>4448</v>
      </c>
      <c r="Q19" s="2">
        <f t="shared" si="3"/>
        <v>60043</v>
      </c>
    </row>
    <row r="20" spans="1:17" x14ac:dyDescent="0.25">
      <c r="A20" s="2">
        <f>MATCH(B20,Data!B:B,0)</f>
        <v>14</v>
      </c>
      <c r="B20" s="3" t="s">
        <v>1209</v>
      </c>
      <c r="C20" s="3" t="s">
        <v>1528</v>
      </c>
      <c r="D20" s="43">
        <v>45889</v>
      </c>
      <c r="E20" s="43" t="str">
        <f>VLOOKUP(B20,Data!$B:$G,6,0)</f>
        <v>00002584</v>
      </c>
      <c r="F20" s="3" t="str">
        <f>VLOOKUP(B20,Data!$B:$M,12,0)</f>
        <v>0104918404-049</v>
      </c>
      <c r="G20" s="3" t="s">
        <v>1581</v>
      </c>
      <c r="H20" s="3" t="s">
        <v>1208</v>
      </c>
      <c r="I20" s="2" t="s">
        <v>1207</v>
      </c>
      <c r="J20" s="2" t="str">
        <f t="shared" si="1"/>
        <v>2AUL WM+ SLA 12-14-16 Trần Huy Liệu</v>
      </c>
      <c r="K20" s="2" t="s">
        <v>961</v>
      </c>
      <c r="L20" s="2" t="s">
        <v>1541</v>
      </c>
      <c r="M20" s="2">
        <v>1</v>
      </c>
      <c r="N20" s="2">
        <v>73431</v>
      </c>
      <c r="O20" s="2">
        <f t="shared" si="0"/>
        <v>73431</v>
      </c>
      <c r="P20" s="2">
        <f t="shared" si="2"/>
        <v>5874</v>
      </c>
      <c r="Q20" s="2">
        <f t="shared" si="3"/>
        <v>79305</v>
      </c>
    </row>
    <row r="21" spans="1:17" x14ac:dyDescent="0.25">
      <c r="A21" s="2">
        <f>MATCH(B21,Data!B:B,0)</f>
        <v>14</v>
      </c>
      <c r="B21" s="3" t="s">
        <v>1209</v>
      </c>
      <c r="C21" s="3" t="s">
        <v>1528</v>
      </c>
      <c r="D21" s="43">
        <v>45889</v>
      </c>
      <c r="E21" s="43" t="str">
        <f>VLOOKUP(B21,Data!$B:$G,6,0)</f>
        <v>00002584</v>
      </c>
      <c r="F21" s="3" t="str">
        <f>VLOOKUP(B21,Data!$B:$M,12,0)</f>
        <v>0104918404-049</v>
      </c>
      <c r="G21" s="3" t="s">
        <v>1581</v>
      </c>
      <c r="H21" s="3" t="s">
        <v>1208</v>
      </c>
      <c r="I21" s="2" t="s">
        <v>1207</v>
      </c>
      <c r="J21" s="2" t="str">
        <f t="shared" si="1"/>
        <v>2AUL WM+ SLA 12-14-16 Trần Huy Liệu</v>
      </c>
      <c r="K21" s="2" t="s">
        <v>951</v>
      </c>
      <c r="L21" s="2" t="s">
        <v>1539</v>
      </c>
      <c r="M21" s="2">
        <v>1</v>
      </c>
      <c r="N21" s="2">
        <v>111058</v>
      </c>
      <c r="O21" s="2">
        <f t="shared" si="0"/>
        <v>111058</v>
      </c>
      <c r="P21" s="2">
        <f t="shared" si="2"/>
        <v>8885</v>
      </c>
      <c r="Q21" s="2">
        <f t="shared" si="3"/>
        <v>119943</v>
      </c>
    </row>
    <row r="22" spans="1:17" x14ac:dyDescent="0.25">
      <c r="A22" s="2">
        <f>MATCH(B22,Data!B:B,0)</f>
        <v>15</v>
      </c>
      <c r="B22" s="3" t="s">
        <v>1506</v>
      </c>
      <c r="C22" s="3" t="s">
        <v>1528</v>
      </c>
      <c r="D22" s="43">
        <v>45889</v>
      </c>
      <c r="E22" s="43" t="str">
        <f>VLOOKUP(B22,Data!$B:$G,6,0)</f>
        <v>00012500</v>
      </c>
      <c r="F22" s="3" t="str">
        <f>VLOOKUP(B22,Data!$B:$M,12,0)</f>
        <v>0104918404-004</v>
      </c>
      <c r="G22" s="3" t="s">
        <v>1550</v>
      </c>
      <c r="H22" s="3" t="s">
        <v>1505</v>
      </c>
      <c r="I22" s="2" t="s">
        <v>1504</v>
      </c>
      <c r="J22" s="2" t="str">
        <f t="shared" si="1"/>
        <v>6686 WM+ HTH 46 Nguyễn Trãi, TT Phố Châu</v>
      </c>
      <c r="K22" s="2" t="s">
        <v>981</v>
      </c>
      <c r="L22" s="2" t="s">
        <v>1538</v>
      </c>
      <c r="M22" s="2">
        <v>1</v>
      </c>
      <c r="N22" s="2">
        <v>50182</v>
      </c>
      <c r="O22" s="2">
        <f t="shared" si="0"/>
        <v>50182</v>
      </c>
      <c r="P22" s="2">
        <f t="shared" si="2"/>
        <v>4015</v>
      </c>
      <c r="Q22" s="2">
        <f t="shared" si="3"/>
        <v>54197</v>
      </c>
    </row>
    <row r="23" spans="1:17" x14ac:dyDescent="0.25">
      <c r="A23" s="2">
        <f>MATCH(B23,Data!B:B,0)</f>
        <v>16</v>
      </c>
      <c r="B23" s="3" t="s">
        <v>1196</v>
      </c>
      <c r="C23" s="3" t="s">
        <v>1528</v>
      </c>
      <c r="D23" s="43">
        <v>45889</v>
      </c>
      <c r="E23" s="43" t="str">
        <f>VLOOKUP(B23,Data!$B:$G,6,0)</f>
        <v>00009493</v>
      </c>
      <c r="F23" s="3" t="str">
        <f>VLOOKUP(B23,Data!$B:$M,12,0)</f>
        <v>0104918404-029</v>
      </c>
      <c r="G23" s="3" t="s">
        <v>1563</v>
      </c>
      <c r="H23" s="3" t="s">
        <v>1195</v>
      </c>
      <c r="I23" s="2" t="s">
        <v>1194</v>
      </c>
      <c r="J23" s="2" t="str">
        <f t="shared" si="1"/>
        <v>6018 WM+ VPC Bắc Cường, Vĩnh Tường</v>
      </c>
      <c r="K23" s="2" t="s">
        <v>951</v>
      </c>
      <c r="L23" s="2" t="s">
        <v>1539</v>
      </c>
      <c r="M23" s="2">
        <v>2</v>
      </c>
      <c r="N23" s="2">
        <v>111058</v>
      </c>
      <c r="O23" s="2">
        <f t="shared" si="0"/>
        <v>222116</v>
      </c>
      <c r="P23" s="2">
        <f t="shared" si="2"/>
        <v>17769</v>
      </c>
      <c r="Q23" s="2">
        <f t="shared" si="3"/>
        <v>239885</v>
      </c>
    </row>
    <row r="24" spans="1:17" x14ac:dyDescent="0.25">
      <c r="A24" s="2">
        <f>MATCH(B24,Data!B:B,0)</f>
        <v>17</v>
      </c>
      <c r="B24" s="3" t="s">
        <v>1503</v>
      </c>
      <c r="C24" s="3" t="s">
        <v>1528</v>
      </c>
      <c r="D24" s="43">
        <v>45889</v>
      </c>
      <c r="E24" s="43" t="str">
        <f>VLOOKUP(B24,Data!$B:$G,6,0)</f>
        <v>00012503</v>
      </c>
      <c r="F24" s="3" t="str">
        <f>VLOOKUP(B24,Data!$B:$M,12,0)</f>
        <v>0104918404-004</v>
      </c>
      <c r="G24" s="3" t="s">
        <v>1550</v>
      </c>
      <c r="H24" s="3" t="s">
        <v>1502</v>
      </c>
      <c r="I24" s="2" t="s">
        <v>1501</v>
      </c>
      <c r="J24" s="2" t="str">
        <f t="shared" si="1"/>
        <v>6996 WM+ HTH Tân Dinh, Cẩm Xuyên</v>
      </c>
      <c r="K24" s="2" t="s">
        <v>951</v>
      </c>
      <c r="L24" s="2" t="s">
        <v>1539</v>
      </c>
      <c r="M24" s="2">
        <v>1</v>
      </c>
      <c r="N24" s="2">
        <v>111058</v>
      </c>
      <c r="O24" s="2">
        <f t="shared" si="0"/>
        <v>111058</v>
      </c>
      <c r="P24" s="2">
        <f t="shared" si="2"/>
        <v>8885</v>
      </c>
      <c r="Q24" s="2">
        <f t="shared" si="3"/>
        <v>119943</v>
      </c>
    </row>
    <row r="25" spans="1:17" x14ac:dyDescent="0.25">
      <c r="A25" s="2">
        <f>MATCH(B25,Data!B:B,0)</f>
        <v>18</v>
      </c>
      <c r="B25" s="3" t="s">
        <v>1455</v>
      </c>
      <c r="C25" s="3" t="s">
        <v>1528</v>
      </c>
      <c r="D25" s="43">
        <v>45889</v>
      </c>
      <c r="E25" s="43" t="str">
        <f>VLOOKUP(B25,Data!$B:$G,6,0)</f>
        <v>00405793</v>
      </c>
      <c r="F25" s="3" t="str">
        <f>VLOOKUP(B25,Data!$B:$M,12,0)</f>
        <v>0104918404-002</v>
      </c>
      <c r="G25" s="3" t="s">
        <v>1548</v>
      </c>
      <c r="H25" s="3" t="s">
        <v>1454</v>
      </c>
      <c r="I25" s="2" t="s">
        <v>1453</v>
      </c>
      <c r="J25" s="2" t="str">
        <f t="shared" si="1"/>
        <v>2763 WM+ HNI 179 Thịnh Liệt</v>
      </c>
      <c r="K25" s="2" t="s">
        <v>981</v>
      </c>
      <c r="L25" s="2" t="s">
        <v>1538</v>
      </c>
      <c r="M25" s="2">
        <v>1</v>
      </c>
      <c r="N25" s="2">
        <v>50182</v>
      </c>
      <c r="O25" s="2">
        <f t="shared" si="0"/>
        <v>50182</v>
      </c>
      <c r="P25" s="2">
        <f t="shared" si="2"/>
        <v>4015</v>
      </c>
      <c r="Q25" s="2">
        <f t="shared" si="3"/>
        <v>54197</v>
      </c>
    </row>
    <row r="26" spans="1:17" x14ac:dyDescent="0.25">
      <c r="A26" s="2">
        <f>MATCH(B26,Data!B:B,0)</f>
        <v>18</v>
      </c>
      <c r="B26" s="3" t="s">
        <v>1455</v>
      </c>
      <c r="C26" s="3" t="s">
        <v>1528</v>
      </c>
      <c r="D26" s="43">
        <v>45889</v>
      </c>
      <c r="E26" s="43" t="str">
        <f>VLOOKUP(B26,Data!$B:$G,6,0)</f>
        <v>00405793</v>
      </c>
      <c r="F26" s="3" t="str">
        <f>VLOOKUP(B26,Data!$B:$M,12,0)</f>
        <v>0104918404-002</v>
      </c>
      <c r="G26" s="3" t="s">
        <v>1548</v>
      </c>
      <c r="H26" s="3" t="s">
        <v>1454</v>
      </c>
      <c r="I26" s="2" t="s">
        <v>1453</v>
      </c>
      <c r="J26" s="2" t="str">
        <f t="shared" si="1"/>
        <v>2763 WM+ HNI 179 Thịnh Liệt</v>
      </c>
      <c r="K26" s="2" t="s">
        <v>955</v>
      </c>
      <c r="L26" s="2" t="s">
        <v>1537</v>
      </c>
      <c r="M26" s="2">
        <v>3</v>
      </c>
      <c r="N26" s="2">
        <v>46000</v>
      </c>
      <c r="O26" s="2">
        <f t="shared" si="0"/>
        <v>138000</v>
      </c>
      <c r="P26" s="2">
        <f t="shared" si="2"/>
        <v>11040</v>
      </c>
      <c r="Q26" s="2">
        <f t="shared" si="3"/>
        <v>149040</v>
      </c>
    </row>
    <row r="27" spans="1:17" x14ac:dyDescent="0.25">
      <c r="A27" s="2">
        <f>MATCH(B27,Data!B:B,0)</f>
        <v>18</v>
      </c>
      <c r="B27" s="3" t="s">
        <v>1455</v>
      </c>
      <c r="C27" s="3" t="s">
        <v>1528</v>
      </c>
      <c r="D27" s="43">
        <v>45889</v>
      </c>
      <c r="E27" s="43" t="str">
        <f>VLOOKUP(B27,Data!$B:$G,6,0)</f>
        <v>00405793</v>
      </c>
      <c r="F27" s="3" t="str">
        <f>VLOOKUP(B27,Data!$B:$M,12,0)</f>
        <v>0104918404-002</v>
      </c>
      <c r="G27" s="3" t="s">
        <v>1548</v>
      </c>
      <c r="H27" s="3" t="s">
        <v>1454</v>
      </c>
      <c r="I27" s="2" t="s">
        <v>1453</v>
      </c>
      <c r="J27" s="2" t="str">
        <f t="shared" si="1"/>
        <v>2763 WM+ HNI 179 Thịnh Liệt</v>
      </c>
      <c r="K27" s="2" t="s">
        <v>959</v>
      </c>
      <c r="L27" s="2" t="s">
        <v>1536</v>
      </c>
      <c r="M27" s="2">
        <v>3</v>
      </c>
      <c r="N27" s="2">
        <v>70950</v>
      </c>
      <c r="O27" s="2">
        <f t="shared" si="0"/>
        <v>212850</v>
      </c>
      <c r="P27" s="2">
        <f t="shared" si="2"/>
        <v>17028</v>
      </c>
      <c r="Q27" s="2">
        <f t="shared" si="3"/>
        <v>229878</v>
      </c>
    </row>
    <row r="28" spans="1:17" x14ac:dyDescent="0.25">
      <c r="A28" s="2">
        <f>MATCH(B28,Data!B:B,0)</f>
        <v>19</v>
      </c>
      <c r="B28" s="3" t="s">
        <v>1082</v>
      </c>
      <c r="C28" s="3" t="s">
        <v>1528</v>
      </c>
      <c r="D28" s="43">
        <v>45889</v>
      </c>
      <c r="E28" s="43" t="str">
        <f>VLOOKUP(B28,Data!$B:$G,6,0)</f>
        <v>00024954</v>
      </c>
      <c r="F28" s="3" t="str">
        <f>VLOOKUP(B28,Data!$B:$M,12,0)</f>
        <v>0104918404-056</v>
      </c>
      <c r="G28" s="3" t="s">
        <v>1570</v>
      </c>
      <c r="H28" s="3" t="s">
        <v>1081</v>
      </c>
      <c r="I28" s="2" t="s">
        <v>1080</v>
      </c>
      <c r="J28" s="2" t="str">
        <f t="shared" si="1"/>
        <v>5592 WM+ HYN 9 Nguyễn Thiện Thuật</v>
      </c>
      <c r="K28" s="2" t="s">
        <v>960</v>
      </c>
      <c r="L28" s="2" t="s">
        <v>1529</v>
      </c>
      <c r="M28" s="2">
        <v>3</v>
      </c>
      <c r="N28" s="2">
        <v>55595</v>
      </c>
      <c r="O28" s="2">
        <f t="shared" si="0"/>
        <v>166785</v>
      </c>
      <c r="P28" s="2">
        <f t="shared" si="2"/>
        <v>13343</v>
      </c>
      <c r="Q28" s="2">
        <f t="shared" si="3"/>
        <v>180128</v>
      </c>
    </row>
    <row r="29" spans="1:17" x14ac:dyDescent="0.25">
      <c r="A29" s="2">
        <f>MATCH(B29,Data!B:B,0)</f>
        <v>20</v>
      </c>
      <c r="B29" s="3" t="s">
        <v>1162</v>
      </c>
      <c r="C29" s="3" t="s">
        <v>1535</v>
      </c>
      <c r="D29" s="43">
        <v>45889</v>
      </c>
      <c r="E29" s="43" t="str">
        <f>VLOOKUP(B29,Data!$B:$G,6,0)</f>
        <v>00132985</v>
      </c>
      <c r="F29" s="3" t="str">
        <f>VLOOKUP(B29,Data!$B:$M,12,0)</f>
        <v>0104918404</v>
      </c>
      <c r="G29" s="3" t="s">
        <v>1534</v>
      </c>
      <c r="H29" s="3" t="s">
        <v>1161</v>
      </c>
      <c r="I29" s="2" t="s">
        <v>1160</v>
      </c>
      <c r="J29" s="2" t="str">
        <f t="shared" si="1"/>
        <v>2AE2 WM+ HCM 79 Đường số 1</v>
      </c>
      <c r="K29" s="2" t="s">
        <v>960</v>
      </c>
      <c r="L29" s="2" t="s">
        <v>1529</v>
      </c>
      <c r="M29" s="2">
        <v>2</v>
      </c>
      <c r="N29" s="2">
        <v>55595</v>
      </c>
      <c r="O29" s="2">
        <f t="shared" si="0"/>
        <v>111190</v>
      </c>
      <c r="P29" s="2">
        <f t="shared" si="2"/>
        <v>8895</v>
      </c>
      <c r="Q29" s="2">
        <f t="shared" si="3"/>
        <v>120085</v>
      </c>
    </row>
    <row r="30" spans="1:17" x14ac:dyDescent="0.25">
      <c r="A30" s="2">
        <f>MATCH(B30,Data!B:B,0)</f>
        <v>21</v>
      </c>
      <c r="B30" s="3" t="s">
        <v>1165</v>
      </c>
      <c r="C30" s="3" t="s">
        <v>1535</v>
      </c>
      <c r="D30" s="43">
        <v>45889</v>
      </c>
      <c r="E30" s="43" t="str">
        <f>VLOOKUP(B30,Data!$B:$G,6,0)</f>
        <v>00132988</v>
      </c>
      <c r="F30" s="3" t="str">
        <f>VLOOKUP(B30,Data!$B:$M,12,0)</f>
        <v>0104918404</v>
      </c>
      <c r="G30" s="3" t="s">
        <v>1534</v>
      </c>
      <c r="H30" s="3" t="s">
        <v>1164</v>
      </c>
      <c r="I30" s="2" t="s">
        <v>1163</v>
      </c>
      <c r="J30" s="2" t="str">
        <f t="shared" si="1"/>
        <v>6123 WIN HCM 107 - 109 Độc Lập</v>
      </c>
      <c r="K30" s="2" t="s">
        <v>961</v>
      </c>
      <c r="L30" s="2" t="s">
        <v>1541</v>
      </c>
      <c r="M30" s="2">
        <v>1</v>
      </c>
      <c r="N30" s="2">
        <v>73431</v>
      </c>
      <c r="O30" s="2">
        <f t="shared" si="0"/>
        <v>73431</v>
      </c>
      <c r="P30" s="2">
        <f t="shared" si="2"/>
        <v>5874</v>
      </c>
      <c r="Q30" s="2">
        <f t="shared" si="3"/>
        <v>79305</v>
      </c>
    </row>
    <row r="31" spans="1:17" x14ac:dyDescent="0.25">
      <c r="A31" s="2">
        <f>MATCH(B31,Data!B:B,0)</f>
        <v>22</v>
      </c>
      <c r="B31" s="3" t="s">
        <v>1500</v>
      </c>
      <c r="C31" s="3" t="s">
        <v>1528</v>
      </c>
      <c r="D31" s="43">
        <v>45889</v>
      </c>
      <c r="E31" s="43" t="str">
        <f>VLOOKUP(B31,Data!$B:$G,6,0)</f>
        <v>00012504</v>
      </c>
      <c r="F31" s="3" t="str">
        <f>VLOOKUP(B31,Data!$B:$M,12,0)</f>
        <v>0104918404-004</v>
      </c>
      <c r="G31" s="3" t="s">
        <v>1550</v>
      </c>
      <c r="H31" s="3" t="s">
        <v>1499</v>
      </c>
      <c r="I31" s="2" t="s">
        <v>1498</v>
      </c>
      <c r="J31" s="2" t="str">
        <f t="shared" si="1"/>
        <v>5723 WM+ HTH 234 Xô Viết Nghệ Tĩnh, TT N</v>
      </c>
      <c r="K31" s="2" t="s">
        <v>981</v>
      </c>
      <c r="L31" s="2" t="s">
        <v>1538</v>
      </c>
      <c r="M31" s="2">
        <v>2</v>
      </c>
      <c r="N31" s="2">
        <v>50182</v>
      </c>
      <c r="O31" s="2">
        <f t="shared" si="0"/>
        <v>100364</v>
      </c>
      <c r="P31" s="2">
        <f t="shared" si="2"/>
        <v>8029</v>
      </c>
      <c r="Q31" s="2">
        <f t="shared" si="3"/>
        <v>108393</v>
      </c>
    </row>
    <row r="32" spans="1:17" x14ac:dyDescent="0.25">
      <c r="A32" s="2">
        <f>MATCH(B32,Data!B:B,0)</f>
        <v>23</v>
      </c>
      <c r="B32" s="3" t="s">
        <v>1321</v>
      </c>
      <c r="C32" s="3" t="s">
        <v>1528</v>
      </c>
      <c r="D32" s="43">
        <v>45889</v>
      </c>
      <c r="E32" s="43" t="str">
        <f>VLOOKUP(B32,Data!$B:$G,6,0)</f>
        <v>00030054</v>
      </c>
      <c r="F32" s="3" t="str">
        <f>VLOOKUP(B32,Data!$B:$M,12,0)</f>
        <v>0104918404-025</v>
      </c>
      <c r="G32" s="3" t="s">
        <v>1561</v>
      </c>
      <c r="H32" s="3" t="s">
        <v>1320</v>
      </c>
      <c r="I32" s="2" t="s">
        <v>1319</v>
      </c>
      <c r="J32" s="2" t="str">
        <f t="shared" si="1"/>
        <v>3450 WM+ HPG 261 Tôn Đức Thắng</v>
      </c>
      <c r="K32" s="2" t="s">
        <v>951</v>
      </c>
      <c r="L32" s="2" t="s">
        <v>1539</v>
      </c>
      <c r="M32" s="2">
        <v>7</v>
      </c>
      <c r="N32" s="2">
        <v>111058</v>
      </c>
      <c r="O32" s="2">
        <f t="shared" si="0"/>
        <v>777406</v>
      </c>
      <c r="P32" s="2">
        <f t="shared" si="2"/>
        <v>62192</v>
      </c>
      <c r="Q32" s="2">
        <f t="shared" si="3"/>
        <v>839598</v>
      </c>
    </row>
    <row r="33" spans="1:17" x14ac:dyDescent="0.25">
      <c r="A33" s="2">
        <f>MATCH(B33,Data!B:B,0)</f>
        <v>24</v>
      </c>
      <c r="B33" s="3" t="s">
        <v>1399</v>
      </c>
      <c r="C33" s="3" t="s">
        <v>1535</v>
      </c>
      <c r="D33" s="43">
        <v>45889</v>
      </c>
      <c r="E33" s="43" t="str">
        <f>VLOOKUP(B33,Data!$B:$G,6,0)</f>
        <v>00007480</v>
      </c>
      <c r="F33" s="3" t="str">
        <f>VLOOKUP(B33,Data!$B:$M,12,0)</f>
        <v>0104918404-071</v>
      </c>
      <c r="G33" s="3" t="s">
        <v>1571</v>
      </c>
      <c r="H33" s="3" t="s">
        <v>1241</v>
      </c>
      <c r="I33" s="2" t="s">
        <v>1240</v>
      </c>
      <c r="J33" s="2" t="str">
        <f t="shared" si="1"/>
        <v>2AD2 WM+ BDH238 -240 Nguyễn Chí Thanh</v>
      </c>
      <c r="K33" s="2" t="s">
        <v>977</v>
      </c>
      <c r="L33" s="2" t="s">
        <v>1549</v>
      </c>
      <c r="M33" s="2">
        <v>2</v>
      </c>
      <c r="N33" s="2">
        <v>50400</v>
      </c>
      <c r="O33" s="2">
        <f t="shared" si="0"/>
        <v>100800</v>
      </c>
      <c r="P33" s="2">
        <f>ROUND(O33*0.08,0)+1</f>
        <v>8065</v>
      </c>
      <c r="Q33" s="2">
        <f t="shared" si="3"/>
        <v>108865</v>
      </c>
    </row>
    <row r="34" spans="1:17" x14ac:dyDescent="0.25">
      <c r="A34" s="2">
        <f>MATCH(B34,Data!B:B,0)</f>
        <v>24</v>
      </c>
      <c r="B34" s="3" t="s">
        <v>1399</v>
      </c>
      <c r="C34" s="3" t="s">
        <v>1535</v>
      </c>
      <c r="D34" s="43">
        <v>45889</v>
      </c>
      <c r="E34" s="43" t="str">
        <f>VLOOKUP(B34,Data!$B:$G,6,0)</f>
        <v>00007480</v>
      </c>
      <c r="F34" s="3" t="str">
        <f>VLOOKUP(B34,Data!$B:$M,12,0)</f>
        <v>0104918404-071</v>
      </c>
      <c r="G34" s="3" t="s">
        <v>1571</v>
      </c>
      <c r="H34" s="3" t="s">
        <v>1241</v>
      </c>
      <c r="I34" s="2" t="s">
        <v>1240</v>
      </c>
      <c r="J34" s="2" t="str">
        <f t="shared" si="1"/>
        <v>2AD2 WM+ BDH238 -240 Nguyễn Chí Thanh</v>
      </c>
      <c r="K34" s="2" t="s">
        <v>1079</v>
      </c>
      <c r="L34" s="2" t="s">
        <v>1532</v>
      </c>
      <c r="M34" s="2">
        <v>4</v>
      </c>
      <c r="N34" s="2">
        <v>49500</v>
      </c>
      <c r="O34" s="2">
        <f t="shared" si="0"/>
        <v>198000</v>
      </c>
      <c r="P34" s="2">
        <f t="shared" si="2"/>
        <v>15840</v>
      </c>
      <c r="Q34" s="2">
        <f t="shared" si="3"/>
        <v>213840</v>
      </c>
    </row>
    <row r="35" spans="1:17" x14ac:dyDescent="0.25">
      <c r="A35" s="2">
        <f>MATCH(B35,Data!B:B,0)</f>
        <v>24</v>
      </c>
      <c r="B35" s="3" t="s">
        <v>1399</v>
      </c>
      <c r="C35" s="3" t="s">
        <v>1535</v>
      </c>
      <c r="D35" s="43">
        <v>45889</v>
      </c>
      <c r="E35" s="43" t="str">
        <f>VLOOKUP(B35,Data!$B:$G,6,0)</f>
        <v>00007480</v>
      </c>
      <c r="F35" s="3" t="str">
        <f>VLOOKUP(B35,Data!$B:$M,12,0)</f>
        <v>0104918404-071</v>
      </c>
      <c r="G35" s="3" t="s">
        <v>1571</v>
      </c>
      <c r="H35" s="3" t="s">
        <v>1241</v>
      </c>
      <c r="I35" s="2" t="s">
        <v>1240</v>
      </c>
      <c r="J35" s="2" t="str">
        <f t="shared" si="1"/>
        <v>2AD2 WM+ BDH238 -240 Nguyễn Chí Thanh</v>
      </c>
      <c r="K35" s="2" t="s">
        <v>951</v>
      </c>
      <c r="L35" s="2" t="s">
        <v>1539</v>
      </c>
      <c r="M35" s="2">
        <v>5</v>
      </c>
      <c r="N35" s="2">
        <v>111058</v>
      </c>
      <c r="O35" s="2">
        <f t="shared" si="0"/>
        <v>555290</v>
      </c>
      <c r="P35" s="2">
        <f t="shared" si="2"/>
        <v>44423</v>
      </c>
      <c r="Q35" s="2">
        <f t="shared" si="3"/>
        <v>599713</v>
      </c>
    </row>
    <row r="36" spans="1:17" x14ac:dyDescent="0.25">
      <c r="A36" s="2">
        <f>MATCH(B36,Data!B:B,0)</f>
        <v>24</v>
      </c>
      <c r="B36" s="3" t="s">
        <v>1399</v>
      </c>
      <c r="C36" s="3" t="s">
        <v>1535</v>
      </c>
      <c r="D36" s="43">
        <v>45889</v>
      </c>
      <c r="E36" s="43" t="str">
        <f>VLOOKUP(B36,Data!$B:$G,6,0)</f>
        <v>00007480</v>
      </c>
      <c r="F36" s="3" t="str">
        <f>VLOOKUP(B36,Data!$B:$M,12,0)</f>
        <v>0104918404-071</v>
      </c>
      <c r="G36" s="3" t="s">
        <v>1571</v>
      </c>
      <c r="H36" s="3" t="s">
        <v>1241</v>
      </c>
      <c r="I36" s="2" t="s">
        <v>1240</v>
      </c>
      <c r="J36" s="2" t="str">
        <f t="shared" si="1"/>
        <v>2AD2 WM+ BDH238 -240 Nguyễn Chí Thanh</v>
      </c>
      <c r="K36" s="2" t="s">
        <v>965</v>
      </c>
      <c r="L36" s="2" t="s">
        <v>1546</v>
      </c>
      <c r="M36" s="2">
        <v>1</v>
      </c>
      <c r="N36" s="2">
        <v>74250</v>
      </c>
      <c r="O36" s="2">
        <f t="shared" si="0"/>
        <v>74250</v>
      </c>
      <c r="P36" s="2">
        <f t="shared" si="2"/>
        <v>5940</v>
      </c>
      <c r="Q36" s="2">
        <f t="shared" si="3"/>
        <v>80190</v>
      </c>
    </row>
    <row r="37" spans="1:17" x14ac:dyDescent="0.25">
      <c r="A37" s="2">
        <f>MATCH(B37,Data!B:B,0)</f>
        <v>24</v>
      </c>
      <c r="B37" s="3" t="s">
        <v>1399</v>
      </c>
      <c r="C37" s="3" t="s">
        <v>1535</v>
      </c>
      <c r="D37" s="43">
        <v>45889</v>
      </c>
      <c r="E37" s="43" t="str">
        <f>VLOOKUP(B37,Data!$B:$G,6,0)</f>
        <v>00007480</v>
      </c>
      <c r="F37" s="3" t="str">
        <f>VLOOKUP(B37,Data!$B:$M,12,0)</f>
        <v>0104918404-071</v>
      </c>
      <c r="G37" s="3" t="s">
        <v>1571</v>
      </c>
      <c r="H37" s="3" t="s">
        <v>1241</v>
      </c>
      <c r="I37" s="2" t="s">
        <v>1240</v>
      </c>
      <c r="J37" s="2" t="str">
        <f t="shared" si="1"/>
        <v>2AD2 WM+ BDH238 -240 Nguyễn Chí Thanh</v>
      </c>
      <c r="K37" s="2" t="s">
        <v>961</v>
      </c>
      <c r="L37" s="2" t="s">
        <v>1541</v>
      </c>
      <c r="M37" s="2">
        <v>3</v>
      </c>
      <c r="N37" s="2">
        <v>73431</v>
      </c>
      <c r="O37" s="2">
        <f t="shared" si="0"/>
        <v>220293</v>
      </c>
      <c r="P37" s="2">
        <f t="shared" si="2"/>
        <v>17623</v>
      </c>
      <c r="Q37" s="2">
        <f t="shared" si="3"/>
        <v>237916</v>
      </c>
    </row>
    <row r="38" spans="1:17" x14ac:dyDescent="0.25">
      <c r="A38" s="2">
        <f>MATCH(B38,Data!B:B,0)</f>
        <v>25</v>
      </c>
      <c r="B38" s="3" t="s">
        <v>1371</v>
      </c>
      <c r="C38" s="3" t="s">
        <v>1528</v>
      </c>
      <c r="D38" s="43">
        <v>45889</v>
      </c>
      <c r="E38" s="43" t="str">
        <f>VLOOKUP(B38,Data!$B:$G,6,0)</f>
        <v>00406162</v>
      </c>
      <c r="F38" s="3" t="str">
        <f>VLOOKUP(B38,Data!$B:$M,12,0)</f>
        <v>0104918404-002</v>
      </c>
      <c r="G38" s="3" t="s">
        <v>1548</v>
      </c>
      <c r="H38" s="3" t="s">
        <v>1366</v>
      </c>
      <c r="I38" s="2" t="s">
        <v>1365</v>
      </c>
      <c r="J38" s="2" t="str">
        <f t="shared" si="1"/>
        <v>2797 WM+ HNI TTTM Chợ Sủi</v>
      </c>
      <c r="K38" s="2" t="s">
        <v>951</v>
      </c>
      <c r="L38" s="2" t="s">
        <v>1539</v>
      </c>
      <c r="M38" s="2">
        <v>1</v>
      </c>
      <c r="N38" s="2">
        <v>111058</v>
      </c>
      <c r="O38" s="2">
        <f t="shared" si="0"/>
        <v>111058</v>
      </c>
      <c r="P38" s="2">
        <f t="shared" si="2"/>
        <v>8885</v>
      </c>
      <c r="Q38" s="2">
        <f t="shared" si="3"/>
        <v>119943</v>
      </c>
    </row>
    <row r="39" spans="1:17" x14ac:dyDescent="0.25">
      <c r="A39" s="2">
        <f>MATCH(B39,Data!B:B,0)</f>
        <v>26</v>
      </c>
      <c r="B39" s="3" t="s">
        <v>1497</v>
      </c>
      <c r="C39" s="3" t="s">
        <v>1535</v>
      </c>
      <c r="D39" s="43">
        <v>45889</v>
      </c>
      <c r="E39" s="43" t="str">
        <f>VLOOKUP(B39,Data!$B:$G,6,0)</f>
        <v>00021566</v>
      </c>
      <c r="F39" s="3" t="str">
        <f>VLOOKUP(B39,Data!$B:$M,12,0)</f>
        <v>0104918404-016</v>
      </c>
      <c r="G39" s="3" t="s">
        <v>1558</v>
      </c>
      <c r="H39" s="3" t="s">
        <v>1496</v>
      </c>
      <c r="I39" s="2" t="s">
        <v>1495</v>
      </c>
      <c r="J39" s="2" t="str">
        <f t="shared" si="1"/>
        <v>4661 WM+ CTO 140B/1 Nguyễn Văn Cừ</v>
      </c>
      <c r="K39" s="2" t="s">
        <v>955</v>
      </c>
      <c r="L39" s="2" t="s">
        <v>1537</v>
      </c>
      <c r="M39" s="2">
        <v>1</v>
      </c>
      <c r="N39" s="2">
        <v>46000</v>
      </c>
      <c r="O39" s="2">
        <f t="shared" si="0"/>
        <v>46000</v>
      </c>
      <c r="P39" s="2">
        <f t="shared" si="2"/>
        <v>3680</v>
      </c>
      <c r="Q39" s="2">
        <f t="shared" si="3"/>
        <v>49680</v>
      </c>
    </row>
    <row r="40" spans="1:17" x14ac:dyDescent="0.25">
      <c r="A40" s="2">
        <f>MATCH(B40,Data!B:B,0)</f>
        <v>27</v>
      </c>
      <c r="B40" s="3" t="s">
        <v>1367</v>
      </c>
      <c r="C40" s="3" t="s">
        <v>1528</v>
      </c>
      <c r="D40" s="43">
        <v>45889</v>
      </c>
      <c r="E40" s="43" t="str">
        <f>VLOOKUP(B40,Data!$B:$G,6,0)</f>
        <v>00406163</v>
      </c>
      <c r="F40" s="3" t="str">
        <f>VLOOKUP(B40,Data!$B:$M,12,0)</f>
        <v>0104918404-002</v>
      </c>
      <c r="G40" s="3" t="s">
        <v>1548</v>
      </c>
      <c r="H40" s="3" t="s">
        <v>1366</v>
      </c>
      <c r="I40" s="2" t="s">
        <v>1365</v>
      </c>
      <c r="J40" s="2" t="str">
        <f t="shared" si="1"/>
        <v>2797 WM+ HNI TTTM Chợ Sủi</v>
      </c>
      <c r="K40" s="2" t="s">
        <v>955</v>
      </c>
      <c r="L40" s="2" t="s">
        <v>1537</v>
      </c>
      <c r="M40" s="2">
        <v>4</v>
      </c>
      <c r="N40" s="2">
        <v>46000</v>
      </c>
      <c r="O40" s="2">
        <f t="shared" si="0"/>
        <v>184000</v>
      </c>
      <c r="P40" s="2">
        <f t="shared" si="2"/>
        <v>14720</v>
      </c>
      <c r="Q40" s="2">
        <f t="shared" si="3"/>
        <v>198720</v>
      </c>
    </row>
    <row r="41" spans="1:17" x14ac:dyDescent="0.25">
      <c r="A41" s="2">
        <f>MATCH(B41,Data!B:B,0)</f>
        <v>27</v>
      </c>
      <c r="B41" s="3" t="s">
        <v>1367</v>
      </c>
      <c r="C41" s="3" t="s">
        <v>1528</v>
      </c>
      <c r="D41" s="43">
        <v>45889</v>
      </c>
      <c r="E41" s="43" t="str">
        <f>VLOOKUP(B41,Data!$B:$G,6,0)</f>
        <v>00406163</v>
      </c>
      <c r="F41" s="3" t="str">
        <f>VLOOKUP(B41,Data!$B:$M,12,0)</f>
        <v>0104918404-002</v>
      </c>
      <c r="G41" s="3" t="s">
        <v>1548</v>
      </c>
      <c r="H41" s="3" t="s">
        <v>1366</v>
      </c>
      <c r="I41" s="2" t="s">
        <v>1365</v>
      </c>
      <c r="J41" s="2" t="str">
        <f t="shared" si="1"/>
        <v>2797 WM+ HNI TTTM Chợ Sủi</v>
      </c>
      <c r="K41" s="2" t="s">
        <v>961</v>
      </c>
      <c r="L41" s="2" t="s">
        <v>1541</v>
      </c>
      <c r="M41" s="2">
        <v>1</v>
      </c>
      <c r="N41" s="2">
        <v>73431</v>
      </c>
      <c r="O41" s="2">
        <f t="shared" si="0"/>
        <v>73431</v>
      </c>
      <c r="P41" s="2">
        <f t="shared" si="2"/>
        <v>5874</v>
      </c>
      <c r="Q41" s="2">
        <f t="shared" si="3"/>
        <v>79305</v>
      </c>
    </row>
    <row r="42" spans="1:17" x14ac:dyDescent="0.25">
      <c r="A42" s="2">
        <f>MATCH(B42,Data!B:B,0)</f>
        <v>28</v>
      </c>
      <c r="B42" s="3" t="s">
        <v>1417</v>
      </c>
      <c r="C42" s="3" t="s">
        <v>1528</v>
      </c>
      <c r="D42" s="43">
        <v>45889</v>
      </c>
      <c r="E42" s="43" t="str">
        <f>VLOOKUP(B42,Data!$B:$G,6,0)</f>
        <v>00031727</v>
      </c>
      <c r="F42" s="3" t="str">
        <f>VLOOKUP(B42,Data!$B:$M,12,0)</f>
        <v>0104918404-058</v>
      </c>
      <c r="G42" s="3" t="s">
        <v>1544</v>
      </c>
      <c r="H42" s="3" t="s">
        <v>1416</v>
      </c>
      <c r="I42" s="2" t="s">
        <v>1415</v>
      </c>
      <c r="J42" s="2" t="str">
        <f t="shared" si="1"/>
        <v>6526 WM+ NAN Diễn Yên, Diễn Châu</v>
      </c>
      <c r="K42" s="2" t="s">
        <v>961</v>
      </c>
      <c r="L42" s="2" t="s">
        <v>1541</v>
      </c>
      <c r="M42" s="2">
        <v>1</v>
      </c>
      <c r="N42" s="2">
        <v>73431</v>
      </c>
      <c r="O42" s="2">
        <f t="shared" si="0"/>
        <v>73431</v>
      </c>
      <c r="P42" s="2">
        <f t="shared" si="2"/>
        <v>5874</v>
      </c>
      <c r="Q42" s="2">
        <f t="shared" si="3"/>
        <v>79305</v>
      </c>
    </row>
    <row r="43" spans="1:17" x14ac:dyDescent="0.25">
      <c r="A43" s="2">
        <f>MATCH(B43,Data!B:B,0)</f>
        <v>29</v>
      </c>
      <c r="B43" s="3" t="s">
        <v>1245</v>
      </c>
      <c r="C43" s="3" t="s">
        <v>1528</v>
      </c>
      <c r="D43" s="43">
        <v>45889</v>
      </c>
      <c r="E43" s="43" t="str">
        <f>VLOOKUP(B43,Data!$B:$G,6,0)</f>
        <v>00406521</v>
      </c>
      <c r="F43" s="3" t="str">
        <f>VLOOKUP(B43,Data!$B:$M,12,0)</f>
        <v>0104918404-002</v>
      </c>
      <c r="G43" s="3" t="s">
        <v>1548</v>
      </c>
      <c r="H43" s="3" t="s">
        <v>1244</v>
      </c>
      <c r="I43" s="2" t="s">
        <v>1243</v>
      </c>
      <c r="J43" s="2" t="str">
        <f t="shared" si="1"/>
        <v>4504 WM+ HNI Xóm 4 Đông Dư</v>
      </c>
      <c r="K43" s="2" t="s">
        <v>951</v>
      </c>
      <c r="L43" s="2" t="s">
        <v>1539</v>
      </c>
      <c r="M43" s="2">
        <v>1</v>
      </c>
      <c r="N43" s="2">
        <v>111058</v>
      </c>
      <c r="O43" s="2">
        <f t="shared" si="0"/>
        <v>111058</v>
      </c>
      <c r="P43" s="2">
        <f t="shared" si="2"/>
        <v>8885</v>
      </c>
      <c r="Q43" s="2">
        <f t="shared" si="3"/>
        <v>119943</v>
      </c>
    </row>
    <row r="44" spans="1:17" x14ac:dyDescent="0.25">
      <c r="A44" s="2">
        <f>MATCH(B44,Data!B:B,0)</f>
        <v>29</v>
      </c>
      <c r="B44" s="3" t="s">
        <v>1245</v>
      </c>
      <c r="C44" s="3" t="s">
        <v>1528</v>
      </c>
      <c r="D44" s="43">
        <v>45889</v>
      </c>
      <c r="E44" s="43" t="str">
        <f>VLOOKUP(B44,Data!$B:$G,6,0)</f>
        <v>00406521</v>
      </c>
      <c r="F44" s="3" t="str">
        <f>VLOOKUP(B44,Data!$B:$M,12,0)</f>
        <v>0104918404-002</v>
      </c>
      <c r="G44" s="3" t="s">
        <v>1548</v>
      </c>
      <c r="H44" s="3" t="s">
        <v>1244</v>
      </c>
      <c r="I44" s="2" t="s">
        <v>1243</v>
      </c>
      <c r="J44" s="2" t="str">
        <f t="shared" si="1"/>
        <v>4504 WM+ HNI Xóm 4 Đông Dư</v>
      </c>
      <c r="K44" s="2" t="s">
        <v>965</v>
      </c>
      <c r="L44" s="2" t="s">
        <v>1546</v>
      </c>
      <c r="M44" s="2">
        <v>2</v>
      </c>
      <c r="N44" s="2">
        <v>74250</v>
      </c>
      <c r="O44" s="2">
        <f t="shared" si="0"/>
        <v>148500</v>
      </c>
      <c r="P44" s="2">
        <f t="shared" si="2"/>
        <v>11880</v>
      </c>
      <c r="Q44" s="2">
        <f t="shared" si="3"/>
        <v>160380</v>
      </c>
    </row>
    <row r="45" spans="1:17" x14ac:dyDescent="0.25">
      <c r="A45" s="2">
        <f>MATCH(B45,Data!B:B,0)</f>
        <v>30</v>
      </c>
      <c r="B45" s="3" t="s">
        <v>1470</v>
      </c>
      <c r="C45" s="3" t="s">
        <v>1528</v>
      </c>
      <c r="D45" s="43">
        <v>45889</v>
      </c>
      <c r="E45" s="43" t="str">
        <f>VLOOKUP(B45,Data!$B:$G,6,0)</f>
        <v>00002058</v>
      </c>
      <c r="F45" s="3" t="str">
        <f>VLOOKUP(B45,Data!$B:$M,12,0)</f>
        <v>0104918404-091</v>
      </c>
      <c r="G45" s="3" t="s">
        <v>1787</v>
      </c>
      <c r="H45" s="3" t="s">
        <v>1469</v>
      </c>
      <c r="I45" s="2" t="s">
        <v>1468</v>
      </c>
      <c r="J45" s="2" t="str">
        <f t="shared" si="1"/>
        <v>2ABX WM+ HGG Tổ 6 Việt Lâm</v>
      </c>
      <c r="K45" s="2" t="s">
        <v>951</v>
      </c>
      <c r="L45" s="2" t="s">
        <v>1539</v>
      </c>
      <c r="M45" s="2">
        <v>1</v>
      </c>
      <c r="N45" s="2">
        <v>111058</v>
      </c>
      <c r="O45" s="2">
        <f t="shared" si="0"/>
        <v>111058</v>
      </c>
      <c r="P45" s="2">
        <f>ROUND(O45*0.08,0)</f>
        <v>8885</v>
      </c>
      <c r="Q45" s="2">
        <f t="shared" si="3"/>
        <v>119943</v>
      </c>
    </row>
    <row r="46" spans="1:17" x14ac:dyDescent="0.25">
      <c r="A46" s="2">
        <f>MATCH(B46,Data!B:B,0)</f>
        <v>30</v>
      </c>
      <c r="B46" s="3" t="s">
        <v>1470</v>
      </c>
      <c r="C46" s="3" t="s">
        <v>1528</v>
      </c>
      <c r="D46" s="43">
        <v>45889</v>
      </c>
      <c r="E46" s="43" t="str">
        <f>VLOOKUP(B46,Data!$B:$G,6,0)</f>
        <v>00002058</v>
      </c>
      <c r="F46" s="3" t="str">
        <f>VLOOKUP(B46,Data!$B:$M,12,0)</f>
        <v>0104918404-091</v>
      </c>
      <c r="G46" s="3" t="s">
        <v>1787</v>
      </c>
      <c r="H46" s="3" t="s">
        <v>1469</v>
      </c>
      <c r="I46" s="2" t="s">
        <v>1468</v>
      </c>
      <c r="J46" s="2" t="str">
        <f t="shared" si="1"/>
        <v>2ABX WM+ HGG Tổ 6 Việt Lâm</v>
      </c>
      <c r="K46" s="2" t="s">
        <v>951</v>
      </c>
      <c r="L46" s="2" t="s">
        <v>1539</v>
      </c>
      <c r="M46" s="2">
        <v>1</v>
      </c>
      <c r="N46" s="2">
        <v>111058</v>
      </c>
      <c r="O46" s="2">
        <f t="shared" si="0"/>
        <v>111058</v>
      </c>
      <c r="P46" s="2">
        <f t="shared" si="2"/>
        <v>8885</v>
      </c>
      <c r="Q46" s="2">
        <f t="shared" si="3"/>
        <v>119943</v>
      </c>
    </row>
    <row r="47" spans="1:17" x14ac:dyDescent="0.25">
      <c r="A47" s="2">
        <f>MATCH(B47,Data!B:B,0)</f>
        <v>30</v>
      </c>
      <c r="B47" s="3" t="s">
        <v>1470</v>
      </c>
      <c r="C47" s="3" t="s">
        <v>1528</v>
      </c>
      <c r="D47" s="43">
        <v>45889</v>
      </c>
      <c r="E47" s="43" t="str">
        <f>VLOOKUP(B47,Data!$B:$G,6,0)</f>
        <v>00002058</v>
      </c>
      <c r="F47" s="3" t="str">
        <f>VLOOKUP(B47,Data!$B:$M,12,0)</f>
        <v>0104918404-091</v>
      </c>
      <c r="G47" s="3" t="s">
        <v>1787</v>
      </c>
      <c r="H47" s="3" t="s">
        <v>1469</v>
      </c>
      <c r="I47" s="2" t="s">
        <v>1468</v>
      </c>
      <c r="J47" s="2" t="str">
        <f t="shared" si="1"/>
        <v>2ABX WM+ HGG Tổ 6 Việt Lâm</v>
      </c>
      <c r="K47" s="2" t="s">
        <v>955</v>
      </c>
      <c r="L47" s="2" t="s">
        <v>1537</v>
      </c>
      <c r="M47" s="2">
        <v>1</v>
      </c>
      <c r="N47" s="2">
        <v>46000</v>
      </c>
      <c r="O47" s="2">
        <f t="shared" si="0"/>
        <v>46000</v>
      </c>
      <c r="P47" s="2">
        <f>ROUND(O47*0.08,0)-1</f>
        <v>3679</v>
      </c>
      <c r="Q47" s="2">
        <f t="shared" si="3"/>
        <v>49679</v>
      </c>
    </row>
    <row r="48" spans="1:17" x14ac:dyDescent="0.25">
      <c r="A48" s="2">
        <f>MATCH(B48,Data!B:B,0)</f>
        <v>31</v>
      </c>
      <c r="B48" s="3" t="s">
        <v>1328</v>
      </c>
      <c r="C48" s="3" t="s">
        <v>1535</v>
      </c>
      <c r="D48" s="43">
        <v>45889</v>
      </c>
      <c r="E48" s="43" t="str">
        <f>VLOOKUP(B48,Data!$B:$G,6,0)</f>
        <v>00012451</v>
      </c>
      <c r="F48" s="3" t="str">
        <f>VLOOKUP(B48,Data!$B:$M,12,0)</f>
        <v>0104918404-061</v>
      </c>
      <c r="G48" s="3" t="s">
        <v>1750</v>
      </c>
      <c r="H48" s="3" t="s">
        <v>1327</v>
      </c>
      <c r="I48" s="2" t="s">
        <v>1326</v>
      </c>
      <c r="J48" s="2" t="str">
        <f t="shared" si="1"/>
        <v>2AVW WM+ QNM Thôn Hòa Hạ, Tam Thanh</v>
      </c>
      <c r="K48" s="2" t="s">
        <v>965</v>
      </c>
      <c r="L48" s="2" t="s">
        <v>1546</v>
      </c>
      <c r="M48" s="2">
        <v>1</v>
      </c>
      <c r="N48" s="2">
        <v>74250</v>
      </c>
      <c r="O48" s="2">
        <f t="shared" si="0"/>
        <v>74250</v>
      </c>
      <c r="P48" s="2">
        <f t="shared" si="2"/>
        <v>5940</v>
      </c>
      <c r="Q48" s="2">
        <f t="shared" si="3"/>
        <v>80190</v>
      </c>
    </row>
    <row r="49" spans="1:17" x14ac:dyDescent="0.25">
      <c r="A49" s="2">
        <f>MATCH(B49,Data!B:B,0)</f>
        <v>32</v>
      </c>
      <c r="B49" s="3" t="s">
        <v>1476</v>
      </c>
      <c r="C49" s="3" t="s">
        <v>1528</v>
      </c>
      <c r="D49" s="43">
        <v>45889</v>
      </c>
      <c r="E49" s="43" t="str">
        <f>VLOOKUP(B49,Data!$B:$G,6,0)</f>
        <v>00405615</v>
      </c>
      <c r="F49" s="3" t="str">
        <f>VLOOKUP(B49,Data!$B:$M,12,0)</f>
        <v>0104918404-002</v>
      </c>
      <c r="G49" s="3" t="s">
        <v>1548</v>
      </c>
      <c r="H49" s="3" t="s">
        <v>1475</v>
      </c>
      <c r="I49" s="2" t="s">
        <v>1474</v>
      </c>
      <c r="J49" s="2" t="str">
        <f t="shared" si="1"/>
        <v>6991 WM+ HNI Xuân Sơn, Sóc Sơn</v>
      </c>
      <c r="K49" s="2" t="s">
        <v>951</v>
      </c>
      <c r="L49" s="2" t="s">
        <v>1539</v>
      </c>
      <c r="M49" s="2">
        <v>1</v>
      </c>
      <c r="N49" s="2">
        <v>111058</v>
      </c>
      <c r="O49" s="2">
        <f t="shared" si="0"/>
        <v>111058</v>
      </c>
      <c r="P49" s="2">
        <f t="shared" si="2"/>
        <v>8885</v>
      </c>
      <c r="Q49" s="2">
        <f t="shared" si="3"/>
        <v>119943</v>
      </c>
    </row>
    <row r="50" spans="1:17" x14ac:dyDescent="0.25">
      <c r="A50" s="2">
        <f>MATCH(B50,Data!B:B,0)</f>
        <v>33</v>
      </c>
      <c r="B50" s="3" t="s">
        <v>1343</v>
      </c>
      <c r="C50" s="3" t="s">
        <v>1535</v>
      </c>
      <c r="D50" s="43">
        <v>45889</v>
      </c>
      <c r="E50" s="43" t="str">
        <f>VLOOKUP(B50,Data!$B:$G,6,0)</f>
        <v>00132819</v>
      </c>
      <c r="F50" s="3" t="str">
        <f>VLOOKUP(B50,Data!$B:$M,12,0)</f>
        <v>0104918404</v>
      </c>
      <c r="G50" s="3" t="s">
        <v>1534</v>
      </c>
      <c r="H50" s="3" t="s">
        <v>1342</v>
      </c>
      <c r="I50" s="2" t="s">
        <v>1341</v>
      </c>
      <c r="J50" s="2" t="str">
        <f t="shared" si="1"/>
        <v>3970 WIN HCM 169 Nguyễn Phúc Nguyên</v>
      </c>
      <c r="K50" s="2" t="s">
        <v>960</v>
      </c>
      <c r="L50" s="2" t="s">
        <v>1529</v>
      </c>
      <c r="M50" s="2">
        <v>2</v>
      </c>
      <c r="N50" s="2">
        <v>55595</v>
      </c>
      <c r="O50" s="2">
        <f t="shared" si="0"/>
        <v>111190</v>
      </c>
      <c r="P50" s="2">
        <f t="shared" si="2"/>
        <v>8895</v>
      </c>
      <c r="Q50" s="2">
        <f t="shared" si="3"/>
        <v>120085</v>
      </c>
    </row>
    <row r="51" spans="1:17" x14ac:dyDescent="0.25">
      <c r="A51" s="2">
        <f>MATCH(B51,Data!B:B,0)</f>
        <v>34</v>
      </c>
      <c r="B51" s="3" t="s">
        <v>1098</v>
      </c>
      <c r="C51" s="3" t="s">
        <v>1528</v>
      </c>
      <c r="D51" s="43">
        <v>45889</v>
      </c>
      <c r="E51" s="43" t="str">
        <f>VLOOKUP(B51,Data!$B:$G,6,0)</f>
        <v>00012198</v>
      </c>
      <c r="F51" s="3" t="str">
        <f>VLOOKUP(B51,Data!$B:$M,12,0)</f>
        <v>0104918404-006</v>
      </c>
      <c r="G51" s="3" t="s">
        <v>1554</v>
      </c>
      <c r="H51" s="3" t="s">
        <v>1097</v>
      </c>
      <c r="I51" s="2" t="s">
        <v>1096</v>
      </c>
      <c r="J51" s="2" t="str">
        <f t="shared" si="1"/>
        <v>5894 WM+ HDG 263 Minh Tân</v>
      </c>
      <c r="K51" s="2" t="s">
        <v>960</v>
      </c>
      <c r="L51" s="2" t="s">
        <v>1529</v>
      </c>
      <c r="M51" s="2">
        <v>9</v>
      </c>
      <c r="N51" s="2">
        <v>55595</v>
      </c>
      <c r="O51" s="2">
        <f t="shared" si="0"/>
        <v>500355</v>
      </c>
      <c r="P51" s="2">
        <f>ROUND(O51*0.08,0)+1</f>
        <v>40029</v>
      </c>
      <c r="Q51" s="2">
        <f t="shared" si="3"/>
        <v>540384</v>
      </c>
    </row>
    <row r="52" spans="1:17" x14ac:dyDescent="0.25">
      <c r="A52" s="2">
        <f>MATCH(B52,Data!B:B,0)</f>
        <v>34</v>
      </c>
      <c r="B52" s="3" t="s">
        <v>1098</v>
      </c>
      <c r="C52" s="3" t="s">
        <v>1528</v>
      </c>
      <c r="D52" s="43">
        <v>45889</v>
      </c>
      <c r="E52" s="43" t="str">
        <f>VLOOKUP(B52,Data!$B:$G,6,0)</f>
        <v>00012198</v>
      </c>
      <c r="F52" s="3" t="str">
        <f>VLOOKUP(B52,Data!$B:$M,12,0)</f>
        <v>0104918404-006</v>
      </c>
      <c r="G52" s="3" t="s">
        <v>1554</v>
      </c>
      <c r="H52" s="3" t="s">
        <v>1097</v>
      </c>
      <c r="I52" s="2" t="s">
        <v>1096</v>
      </c>
      <c r="J52" s="2" t="str">
        <f t="shared" si="1"/>
        <v>5894 WM+ HDG 263 Minh Tân</v>
      </c>
      <c r="K52" s="2" t="s">
        <v>981</v>
      </c>
      <c r="L52" s="2" t="s">
        <v>1538</v>
      </c>
      <c r="M52" s="2">
        <v>4</v>
      </c>
      <c r="N52" s="2">
        <v>50182</v>
      </c>
      <c r="O52" s="2">
        <f t="shared" si="0"/>
        <v>200728</v>
      </c>
      <c r="P52" s="2">
        <f t="shared" si="2"/>
        <v>16058</v>
      </c>
      <c r="Q52" s="2">
        <f t="shared" si="3"/>
        <v>216786</v>
      </c>
    </row>
    <row r="53" spans="1:17" x14ac:dyDescent="0.25">
      <c r="A53" s="2">
        <f>MATCH(B53,Data!B:B,0)</f>
        <v>35</v>
      </c>
      <c r="B53" s="3" t="s">
        <v>1433</v>
      </c>
      <c r="C53" s="3" t="s">
        <v>1528</v>
      </c>
      <c r="D53" s="43">
        <v>45889</v>
      </c>
      <c r="E53" s="43" t="str">
        <f>VLOOKUP(B53,Data!$B:$G,6,0)</f>
        <v>00405894</v>
      </c>
      <c r="F53" s="3" t="str">
        <f>VLOOKUP(B53,Data!$B:$M,12,0)</f>
        <v>0104918404-002</v>
      </c>
      <c r="G53" s="3" t="s">
        <v>1548</v>
      </c>
      <c r="H53" s="3" t="s">
        <v>1432</v>
      </c>
      <c r="I53" s="2" t="s">
        <v>1431</v>
      </c>
      <c r="J53" s="2" t="str">
        <f t="shared" si="1"/>
        <v>6128 WM+ HNI Mạch Lũng, Đông Anh</v>
      </c>
      <c r="K53" s="2" t="s">
        <v>965</v>
      </c>
      <c r="L53" s="2" t="s">
        <v>1546</v>
      </c>
      <c r="M53" s="2">
        <v>2</v>
      </c>
      <c r="N53" s="2">
        <v>74250</v>
      </c>
      <c r="O53" s="2">
        <f t="shared" si="0"/>
        <v>148500</v>
      </c>
      <c r="P53" s="2">
        <f t="shared" si="2"/>
        <v>11880</v>
      </c>
      <c r="Q53" s="2">
        <f t="shared" si="3"/>
        <v>160380</v>
      </c>
    </row>
    <row r="54" spans="1:17" x14ac:dyDescent="0.25">
      <c r="A54" s="2">
        <f>MATCH(B54,Data!B:B,0)</f>
        <v>36</v>
      </c>
      <c r="B54" s="3" t="s">
        <v>1283</v>
      </c>
      <c r="C54" s="3" t="s">
        <v>1528</v>
      </c>
      <c r="D54" s="43">
        <v>45889</v>
      </c>
      <c r="E54" s="43" t="str">
        <f>VLOOKUP(B54,Data!$B:$G,6,0)</f>
        <v>00015207</v>
      </c>
      <c r="F54" s="3" t="str">
        <f>VLOOKUP(B54,Data!$B:$M,12,0)</f>
        <v>0104918404-003</v>
      </c>
      <c r="G54" s="3" t="s">
        <v>1560</v>
      </c>
      <c r="H54" s="3" t="s">
        <v>1282</v>
      </c>
      <c r="I54" s="2" t="s">
        <v>1281</v>
      </c>
      <c r="J54" s="2" t="str">
        <f t="shared" si="1"/>
        <v>5891 WM+ PTO Khu 23 Vạn Xuân</v>
      </c>
      <c r="K54" s="2" t="s">
        <v>1079</v>
      </c>
      <c r="L54" s="2" t="s">
        <v>1532</v>
      </c>
      <c r="M54" s="2">
        <v>1</v>
      </c>
      <c r="N54" s="2">
        <v>49500</v>
      </c>
      <c r="O54" s="2">
        <f t="shared" si="0"/>
        <v>49500</v>
      </c>
      <c r="P54" s="2">
        <f t="shared" si="2"/>
        <v>3960</v>
      </c>
      <c r="Q54" s="2">
        <f t="shared" si="3"/>
        <v>53460</v>
      </c>
    </row>
    <row r="55" spans="1:17" x14ac:dyDescent="0.25">
      <c r="A55" s="2">
        <f>MATCH(B55,Data!B:B,0)</f>
        <v>37</v>
      </c>
      <c r="B55" s="3" t="s">
        <v>1274</v>
      </c>
      <c r="C55" s="3" t="s">
        <v>1535</v>
      </c>
      <c r="D55" s="43">
        <v>45889</v>
      </c>
      <c r="E55" s="43" t="str">
        <f>VLOOKUP(B55,Data!$B:$G,6,0)</f>
        <v>00052669</v>
      </c>
      <c r="F55" s="3" t="str">
        <f>VLOOKUP(B55,Data!$B:$M,12,0)</f>
        <v>0104918404-024</v>
      </c>
      <c r="G55" s="3" t="s">
        <v>1564</v>
      </c>
      <c r="H55" s="3" t="s">
        <v>1273</v>
      </c>
      <c r="I55" s="2" t="s">
        <v>1272</v>
      </c>
      <c r="J55" s="2" t="str">
        <f t="shared" si="1"/>
        <v>3847 WM+ BDG Thửa 448- 449 Thuận Giao</v>
      </c>
      <c r="K55" s="2" t="s">
        <v>961</v>
      </c>
      <c r="L55" s="2" t="s">
        <v>1541</v>
      </c>
      <c r="M55" s="2">
        <v>1</v>
      </c>
      <c r="N55" s="2">
        <v>73431</v>
      </c>
      <c r="O55" s="2">
        <f t="shared" si="0"/>
        <v>73431</v>
      </c>
      <c r="P55" s="2">
        <f t="shared" si="2"/>
        <v>5874</v>
      </c>
      <c r="Q55" s="2">
        <f t="shared" si="3"/>
        <v>79305</v>
      </c>
    </row>
    <row r="56" spans="1:17" x14ac:dyDescent="0.25">
      <c r="A56" s="2">
        <f>MATCH(B56,Data!B:B,0)</f>
        <v>38</v>
      </c>
      <c r="B56" s="3" t="s">
        <v>1116</v>
      </c>
      <c r="C56" s="3" t="s">
        <v>1528</v>
      </c>
      <c r="D56" s="43">
        <v>45889</v>
      </c>
      <c r="E56" s="43" t="str">
        <f>VLOOKUP(B56,Data!$B:$G,6,0)</f>
        <v>00009306</v>
      </c>
      <c r="F56" s="3" t="str">
        <f>VLOOKUP(B56,Data!$B:$M,12,0)</f>
        <v>0104918404-059</v>
      </c>
      <c r="G56" s="3" t="s">
        <v>1557</v>
      </c>
      <c r="H56" s="3" t="s">
        <v>1115</v>
      </c>
      <c r="I56" s="2" t="s">
        <v>1114</v>
      </c>
      <c r="J56" s="2" t="str">
        <f t="shared" si="1"/>
        <v>6941 WM+ TNN 162 Lưu Nhân Chú</v>
      </c>
      <c r="K56" s="2" t="s">
        <v>961</v>
      </c>
      <c r="L56" s="2" t="s">
        <v>1541</v>
      </c>
      <c r="M56" s="2">
        <v>2</v>
      </c>
      <c r="N56" s="2">
        <v>73431</v>
      </c>
      <c r="O56" s="2">
        <f t="shared" si="0"/>
        <v>146862</v>
      </c>
      <c r="P56" s="2">
        <f t="shared" si="2"/>
        <v>11749</v>
      </c>
      <c r="Q56" s="2">
        <f t="shared" si="3"/>
        <v>158611</v>
      </c>
    </row>
    <row r="57" spans="1:17" x14ac:dyDescent="0.25">
      <c r="A57" s="2">
        <f>MATCH(B57,Data!B:B,0)</f>
        <v>39</v>
      </c>
      <c r="B57" s="3" t="s">
        <v>1408</v>
      </c>
      <c r="C57" s="3" t="s">
        <v>1528</v>
      </c>
      <c r="D57" s="43">
        <v>45889</v>
      </c>
      <c r="E57" s="43" t="str">
        <f>VLOOKUP(B57,Data!$B:$G,6,0)</f>
        <v>00031729</v>
      </c>
      <c r="F57" s="3" t="str">
        <f>VLOOKUP(B57,Data!$B:$M,12,0)</f>
        <v>0104918404-058</v>
      </c>
      <c r="G57" s="3" t="s">
        <v>1544</v>
      </c>
      <c r="H57" s="3" t="s">
        <v>1407</v>
      </c>
      <c r="I57" s="2" t="s">
        <v>1406</v>
      </c>
      <c r="J57" s="2" t="str">
        <f t="shared" si="1"/>
        <v>4637 WM+ NAN 79B Đốc Thiết</v>
      </c>
      <c r="K57" s="2" t="s">
        <v>951</v>
      </c>
      <c r="L57" s="2" t="s">
        <v>1539</v>
      </c>
      <c r="M57" s="2">
        <v>1</v>
      </c>
      <c r="N57" s="2">
        <v>111058</v>
      </c>
      <c r="O57" s="2">
        <f t="shared" si="0"/>
        <v>111058</v>
      </c>
      <c r="P57" s="2">
        <f t="shared" si="2"/>
        <v>8885</v>
      </c>
      <c r="Q57" s="2">
        <f t="shared" si="3"/>
        <v>119943</v>
      </c>
    </row>
    <row r="58" spans="1:17" x14ac:dyDescent="0.25">
      <c r="A58" s="2">
        <f>MATCH(B58,Data!B:B,0)</f>
        <v>40</v>
      </c>
      <c r="B58" s="3" t="s">
        <v>1420</v>
      </c>
      <c r="C58" s="3" t="s">
        <v>1528</v>
      </c>
      <c r="D58" s="43">
        <v>45889</v>
      </c>
      <c r="E58" s="43" t="str">
        <f>VLOOKUP(B58,Data!$B:$G,6,0)</f>
        <v>00012513</v>
      </c>
      <c r="F58" s="3" t="str">
        <f>VLOOKUP(B58,Data!$B:$M,12,0)</f>
        <v>0104918404-004</v>
      </c>
      <c r="G58" s="3" t="s">
        <v>1550</v>
      </c>
      <c r="H58" s="3" t="s">
        <v>1419</v>
      </c>
      <c r="I58" s="2" t="s">
        <v>1418</v>
      </c>
      <c r="J58" s="2" t="str">
        <f t="shared" si="1"/>
        <v>6448 WM+ HTH TDP Phú Xuân, Lộc Hà</v>
      </c>
      <c r="K58" s="2" t="s">
        <v>951</v>
      </c>
      <c r="L58" s="2" t="s">
        <v>1539</v>
      </c>
      <c r="M58" s="2">
        <v>1</v>
      </c>
      <c r="N58" s="2">
        <v>111058</v>
      </c>
      <c r="O58" s="2">
        <f t="shared" si="0"/>
        <v>111058</v>
      </c>
      <c r="P58" s="2">
        <f t="shared" si="2"/>
        <v>8885</v>
      </c>
      <c r="Q58" s="2">
        <f t="shared" si="3"/>
        <v>119943</v>
      </c>
    </row>
    <row r="59" spans="1:17" x14ac:dyDescent="0.25">
      <c r="A59" s="2">
        <f>MATCH(B59,Data!B:B,0)</f>
        <v>40</v>
      </c>
      <c r="B59" s="3" t="s">
        <v>1420</v>
      </c>
      <c r="C59" s="3" t="s">
        <v>1528</v>
      </c>
      <c r="D59" s="43">
        <v>45889</v>
      </c>
      <c r="E59" s="43" t="str">
        <f>VLOOKUP(B59,Data!$B:$G,6,0)</f>
        <v>00012513</v>
      </c>
      <c r="F59" s="3" t="str">
        <f>VLOOKUP(B59,Data!$B:$M,12,0)</f>
        <v>0104918404-004</v>
      </c>
      <c r="G59" s="3" t="s">
        <v>1550</v>
      </c>
      <c r="H59" s="3" t="s">
        <v>1419</v>
      </c>
      <c r="I59" s="2" t="s">
        <v>1418</v>
      </c>
      <c r="J59" s="2" t="str">
        <f t="shared" si="1"/>
        <v>6448 WM+ HTH TDP Phú Xuân, Lộc Hà</v>
      </c>
      <c r="K59" s="2" t="s">
        <v>955</v>
      </c>
      <c r="L59" s="2" t="s">
        <v>1537</v>
      </c>
      <c r="M59" s="2">
        <v>4</v>
      </c>
      <c r="N59" s="2">
        <v>46000</v>
      </c>
      <c r="O59" s="2">
        <f t="shared" si="0"/>
        <v>184000</v>
      </c>
      <c r="P59" s="2">
        <f t="shared" si="2"/>
        <v>14720</v>
      </c>
      <c r="Q59" s="2">
        <f t="shared" si="3"/>
        <v>198720</v>
      </c>
    </row>
    <row r="60" spans="1:17" x14ac:dyDescent="0.25">
      <c r="A60" s="2">
        <f>MATCH(B60,Data!B:B,0)</f>
        <v>40</v>
      </c>
      <c r="B60" s="3" t="s">
        <v>1420</v>
      </c>
      <c r="C60" s="3" t="s">
        <v>1528</v>
      </c>
      <c r="D60" s="43">
        <v>45889</v>
      </c>
      <c r="E60" s="43" t="str">
        <f>VLOOKUP(B60,Data!$B:$G,6,0)</f>
        <v>00012513</v>
      </c>
      <c r="F60" s="3" t="str">
        <f>VLOOKUP(B60,Data!$B:$M,12,0)</f>
        <v>0104918404-004</v>
      </c>
      <c r="G60" s="3" t="s">
        <v>1550</v>
      </c>
      <c r="H60" s="3" t="s">
        <v>1419</v>
      </c>
      <c r="I60" s="2" t="s">
        <v>1418</v>
      </c>
      <c r="J60" s="2" t="str">
        <f t="shared" si="1"/>
        <v>6448 WM+ HTH TDP Phú Xuân, Lộc Hà</v>
      </c>
      <c r="K60" s="2" t="s">
        <v>1079</v>
      </c>
      <c r="L60" s="2" t="s">
        <v>1532</v>
      </c>
      <c r="M60" s="2">
        <v>2</v>
      </c>
      <c r="N60" s="2">
        <v>49500</v>
      </c>
      <c r="O60" s="2">
        <f t="shared" si="0"/>
        <v>99000</v>
      </c>
      <c r="P60" s="2">
        <f t="shared" si="2"/>
        <v>7920</v>
      </c>
      <c r="Q60" s="2">
        <f t="shared" si="3"/>
        <v>106920</v>
      </c>
    </row>
    <row r="61" spans="1:17" x14ac:dyDescent="0.25">
      <c r="A61" s="2">
        <f>MATCH(B61,Data!B:B,0)</f>
        <v>41</v>
      </c>
      <c r="B61" s="3" t="s">
        <v>1249</v>
      </c>
      <c r="C61" s="3" t="s">
        <v>1528</v>
      </c>
      <c r="D61" s="43">
        <v>45889</v>
      </c>
      <c r="E61" s="43" t="str">
        <f>VLOOKUP(B61,Data!$B:$G,6,0)</f>
        <v>00002060</v>
      </c>
      <c r="F61" s="3" t="str">
        <f>VLOOKUP(B61,Data!$B:$M,12,0)</f>
        <v>0104918404-091</v>
      </c>
      <c r="G61" s="3" t="s">
        <v>1787</v>
      </c>
      <c r="H61" s="3" t="s">
        <v>1248</v>
      </c>
      <c r="I61" s="2" t="s">
        <v>1247</v>
      </c>
      <c r="J61" s="2" t="str">
        <f t="shared" si="1"/>
        <v>5828 WM+ HGG Tổ 8 Vị Xuyên</v>
      </c>
      <c r="K61" s="2" t="s">
        <v>951</v>
      </c>
      <c r="L61" s="2" t="s">
        <v>1539</v>
      </c>
      <c r="M61" s="2">
        <v>3</v>
      </c>
      <c r="N61" s="2">
        <v>111058</v>
      </c>
      <c r="O61" s="2">
        <f t="shared" si="0"/>
        <v>333174</v>
      </c>
      <c r="P61" s="2">
        <f t="shared" si="2"/>
        <v>26654</v>
      </c>
      <c r="Q61" s="2">
        <f t="shared" si="3"/>
        <v>359828</v>
      </c>
    </row>
    <row r="62" spans="1:17" x14ac:dyDescent="0.25">
      <c r="A62" s="2">
        <f>MATCH(B62,Data!B:B,0)</f>
        <v>42</v>
      </c>
      <c r="B62" s="3" t="s">
        <v>1062</v>
      </c>
      <c r="C62" s="3" t="s">
        <v>1535</v>
      </c>
      <c r="D62" s="43">
        <v>45889</v>
      </c>
      <c r="E62" s="43" t="str">
        <f>VLOOKUP(B62,Data!$B:$G,6,0)</f>
        <v>00133093</v>
      </c>
      <c r="F62" s="3" t="str">
        <f>VLOOKUP(B62,Data!$B:$M,12,0)</f>
        <v>0104918404</v>
      </c>
      <c r="G62" s="3" t="s">
        <v>1534</v>
      </c>
      <c r="H62" s="3" t="s">
        <v>1061</v>
      </c>
      <c r="I62" s="2" t="s">
        <v>1060</v>
      </c>
      <c r="J62" s="2" t="str">
        <f t="shared" si="1"/>
        <v>6900 WIN HCM 220/110 Nguyễn Văn Khối</v>
      </c>
      <c r="K62" s="2" t="s">
        <v>955</v>
      </c>
      <c r="L62" s="2" t="s">
        <v>1537</v>
      </c>
      <c r="M62" s="2">
        <v>3</v>
      </c>
      <c r="N62" s="2">
        <v>46000</v>
      </c>
      <c r="O62" s="2">
        <f t="shared" si="0"/>
        <v>138000</v>
      </c>
      <c r="P62" s="2">
        <f t="shared" si="2"/>
        <v>11040</v>
      </c>
      <c r="Q62" s="2">
        <f t="shared" si="3"/>
        <v>149040</v>
      </c>
    </row>
    <row r="63" spans="1:17" x14ac:dyDescent="0.25">
      <c r="A63" s="2">
        <f>MATCH(B63,Data!B:B,0)</f>
        <v>42</v>
      </c>
      <c r="B63" s="3" t="s">
        <v>1062</v>
      </c>
      <c r="C63" s="3" t="s">
        <v>1535</v>
      </c>
      <c r="D63" s="43">
        <v>45889</v>
      </c>
      <c r="E63" s="43" t="str">
        <f>VLOOKUP(B63,Data!$B:$G,6,0)</f>
        <v>00133093</v>
      </c>
      <c r="F63" s="3" t="str">
        <f>VLOOKUP(B63,Data!$B:$M,12,0)</f>
        <v>0104918404</v>
      </c>
      <c r="G63" s="3" t="s">
        <v>1534</v>
      </c>
      <c r="H63" s="3" t="s">
        <v>1061</v>
      </c>
      <c r="I63" s="2" t="s">
        <v>1060</v>
      </c>
      <c r="J63" s="2" t="str">
        <f t="shared" si="1"/>
        <v>6900 WIN HCM 220/110 Nguyễn Văn Khối</v>
      </c>
      <c r="K63" s="2" t="s">
        <v>959</v>
      </c>
      <c r="L63" s="2" t="s">
        <v>1536</v>
      </c>
      <c r="M63" s="2">
        <v>1</v>
      </c>
      <c r="N63" s="2">
        <v>70950</v>
      </c>
      <c r="O63" s="2">
        <f t="shared" si="0"/>
        <v>70950</v>
      </c>
      <c r="P63" s="2">
        <f t="shared" si="2"/>
        <v>5676</v>
      </c>
      <c r="Q63" s="2">
        <f t="shared" si="3"/>
        <v>76626</v>
      </c>
    </row>
    <row r="64" spans="1:17" x14ac:dyDescent="0.25">
      <c r="A64" s="2">
        <f>MATCH(B64,Data!B:B,0)</f>
        <v>43</v>
      </c>
      <c r="B64" s="3" t="s">
        <v>1000</v>
      </c>
      <c r="C64" s="3" t="s">
        <v>1535</v>
      </c>
      <c r="D64" s="43">
        <v>45889</v>
      </c>
      <c r="E64" s="43" t="str">
        <f>VLOOKUP(B64,Data!$B:$G,6,0)</f>
        <v>00066963</v>
      </c>
      <c r="F64" s="3" t="str">
        <f>VLOOKUP(B64,Data!$B:$M,12,0)</f>
        <v>0104918404-009</v>
      </c>
      <c r="G64" s="3" t="s">
        <v>1547</v>
      </c>
      <c r="H64" s="3" t="s">
        <v>999</v>
      </c>
      <c r="I64" s="2" t="s">
        <v>998</v>
      </c>
      <c r="J64" s="2" t="str">
        <f t="shared" si="1"/>
        <v>3733 WIN DNG 148 Dương Vân Nga</v>
      </c>
      <c r="K64" s="2" t="s">
        <v>951</v>
      </c>
      <c r="L64" s="2" t="s">
        <v>1539</v>
      </c>
      <c r="M64" s="2">
        <v>1</v>
      </c>
      <c r="N64" s="2">
        <v>111058</v>
      </c>
      <c r="O64" s="2">
        <f t="shared" si="0"/>
        <v>111058</v>
      </c>
      <c r="P64" s="2">
        <f t="shared" si="2"/>
        <v>8885</v>
      </c>
      <c r="Q64" s="2">
        <f t="shared" si="3"/>
        <v>119943</v>
      </c>
    </row>
    <row r="65" spans="1:17" x14ac:dyDescent="0.25">
      <c r="A65" s="2">
        <f>MATCH(B65,Data!B:B,0)</f>
        <v>44</v>
      </c>
      <c r="B65" s="3" t="s">
        <v>1065</v>
      </c>
      <c r="C65" s="3" t="s">
        <v>1528</v>
      </c>
      <c r="D65" s="43">
        <v>45889</v>
      </c>
      <c r="E65" s="43" t="str">
        <f>VLOOKUP(B65,Data!$B:$G,6,0)</f>
        <v>00407077</v>
      </c>
      <c r="F65" s="3" t="str">
        <f>VLOOKUP(B65,Data!$B:$M,12,0)</f>
        <v>0104918404-002</v>
      </c>
      <c r="G65" s="3" t="s">
        <v>1548</v>
      </c>
      <c r="H65" s="3" t="s">
        <v>1064</v>
      </c>
      <c r="I65" s="2" t="s">
        <v>1063</v>
      </c>
      <c r="J65" s="2" t="str">
        <f t="shared" si="1"/>
        <v>6327 WM+ HNI 613 Phố Mía</v>
      </c>
      <c r="K65" s="2" t="s">
        <v>981</v>
      </c>
      <c r="L65" s="2" t="s">
        <v>1538</v>
      </c>
      <c r="M65" s="2">
        <v>3</v>
      </c>
      <c r="N65" s="2">
        <v>50182</v>
      </c>
      <c r="O65" s="2">
        <f t="shared" si="0"/>
        <v>150546</v>
      </c>
      <c r="P65" s="2">
        <f t="shared" si="2"/>
        <v>12044</v>
      </c>
      <c r="Q65" s="2">
        <f t="shared" si="3"/>
        <v>162590</v>
      </c>
    </row>
    <row r="66" spans="1:17" x14ac:dyDescent="0.25">
      <c r="A66" s="2">
        <f>MATCH(B66,Data!B:B,0)</f>
        <v>45</v>
      </c>
      <c r="B66" s="3" t="s">
        <v>1361</v>
      </c>
      <c r="C66" s="3" t="s">
        <v>1528</v>
      </c>
      <c r="D66" s="43">
        <v>45889</v>
      </c>
      <c r="E66" s="43" t="str">
        <f>VLOOKUP(B66,Data!$B:$G,6,0)</f>
        <v>00406172</v>
      </c>
      <c r="F66" s="3" t="str">
        <f>VLOOKUP(B66,Data!$B:$M,12,0)</f>
        <v>0104918404-002</v>
      </c>
      <c r="G66" s="3" t="s">
        <v>1548</v>
      </c>
      <c r="H66" s="3" t="s">
        <v>1360</v>
      </c>
      <c r="I66" s="2" t="s">
        <v>1359</v>
      </c>
      <c r="J66" s="2" t="str">
        <f t="shared" si="1"/>
        <v>4553 WM+ HNI Kiot 02 - 04 HH03B Thanh Hà</v>
      </c>
      <c r="K66" s="2" t="s">
        <v>981</v>
      </c>
      <c r="L66" s="2" t="s">
        <v>1538</v>
      </c>
      <c r="M66" s="2">
        <v>1</v>
      </c>
      <c r="N66" s="2">
        <v>50182</v>
      </c>
      <c r="O66" s="2">
        <f t="shared" ref="O66:O129" si="4">N66*M66</f>
        <v>50182</v>
      </c>
      <c r="P66" s="2">
        <f t="shared" si="2"/>
        <v>4015</v>
      </c>
      <c r="Q66" s="2">
        <f t="shared" si="3"/>
        <v>54197</v>
      </c>
    </row>
    <row r="67" spans="1:17" x14ac:dyDescent="0.25">
      <c r="A67" s="2">
        <f>MATCH(B67,Data!B:B,0)</f>
        <v>46</v>
      </c>
      <c r="B67" s="3" t="s">
        <v>1059</v>
      </c>
      <c r="C67" s="3" t="s">
        <v>1528</v>
      </c>
      <c r="D67" s="43">
        <v>45889</v>
      </c>
      <c r="E67" s="43" t="str">
        <f>VLOOKUP(B67,Data!$B:$G,6,0)</f>
        <v>00009312</v>
      </c>
      <c r="F67" s="3" t="str">
        <f>VLOOKUP(B67,Data!$B:$M,12,0)</f>
        <v>0104918404-059</v>
      </c>
      <c r="G67" s="3" t="s">
        <v>1557</v>
      </c>
      <c r="H67" s="3" t="s">
        <v>1036</v>
      </c>
      <c r="I67" s="2" t="s">
        <v>1035</v>
      </c>
      <c r="J67" s="2" t="str">
        <f t="shared" ref="J67:J130" si="5">H67&amp;" "&amp;I67</f>
        <v>5868 WM+ TNN 602 Dương Tự Minh</v>
      </c>
      <c r="K67" s="2" t="s">
        <v>951</v>
      </c>
      <c r="L67" s="2" t="s">
        <v>1539</v>
      </c>
      <c r="M67" s="2">
        <v>1</v>
      </c>
      <c r="N67" s="2">
        <v>111058</v>
      </c>
      <c r="O67" s="2">
        <f t="shared" si="4"/>
        <v>111058</v>
      </c>
      <c r="P67" s="2">
        <f t="shared" ref="P67:P130" si="6">ROUND(O67*0.08,0)</f>
        <v>8885</v>
      </c>
      <c r="Q67" s="2">
        <f t="shared" ref="Q67:Q130" si="7">O67+P67</f>
        <v>119943</v>
      </c>
    </row>
    <row r="68" spans="1:17" x14ac:dyDescent="0.25">
      <c r="A68" s="2">
        <f>MATCH(B68,Data!B:B,0)</f>
        <v>47</v>
      </c>
      <c r="B68" s="3" t="s">
        <v>1261</v>
      </c>
      <c r="C68" s="3" t="s">
        <v>1528</v>
      </c>
      <c r="D68" s="43">
        <v>45889</v>
      </c>
      <c r="E68" s="43" t="str">
        <f>VLOOKUP(B68,Data!$B:$G,6,0)</f>
        <v>00039470</v>
      </c>
      <c r="F68" s="3" t="str">
        <f>VLOOKUP(B68,Data!$B:$M,12,0)</f>
        <v>0104918404-007</v>
      </c>
      <c r="G68" s="3" t="s">
        <v>1527</v>
      </c>
      <c r="H68" s="3" t="s">
        <v>1260</v>
      </c>
      <c r="I68" s="2" t="s">
        <v>1259</v>
      </c>
      <c r="J68" s="2" t="str">
        <f t="shared" si="5"/>
        <v>5821 WM+ QNH 438 Đặng Châu Tuệ</v>
      </c>
      <c r="K68" s="2" t="s">
        <v>960</v>
      </c>
      <c r="L68" s="2" t="s">
        <v>1529</v>
      </c>
      <c r="M68" s="2">
        <v>3</v>
      </c>
      <c r="N68" s="2">
        <v>55595</v>
      </c>
      <c r="O68" s="2">
        <f t="shared" si="4"/>
        <v>166785</v>
      </c>
      <c r="P68" s="2">
        <f t="shared" si="6"/>
        <v>13343</v>
      </c>
      <c r="Q68" s="2">
        <f t="shared" si="7"/>
        <v>180128</v>
      </c>
    </row>
    <row r="69" spans="1:17" x14ac:dyDescent="0.25">
      <c r="A69" s="2">
        <f>MATCH(B69,Data!B:B,0)</f>
        <v>48</v>
      </c>
      <c r="B69" s="3" t="s">
        <v>1311</v>
      </c>
      <c r="C69" s="3" t="s">
        <v>1528</v>
      </c>
      <c r="D69" s="43">
        <v>45889</v>
      </c>
      <c r="E69" s="43" t="str">
        <f>VLOOKUP(B69,Data!$B:$G,6,0)</f>
        <v>00027867</v>
      </c>
      <c r="F69" s="3" t="str">
        <f>VLOOKUP(B69,Data!$B:$M,12,0)</f>
        <v>0104918404-020</v>
      </c>
      <c r="G69" s="3" t="s">
        <v>1559</v>
      </c>
      <c r="H69" s="3" t="s">
        <v>1310</v>
      </c>
      <c r="I69" s="2" t="s">
        <v>1309</v>
      </c>
      <c r="J69" s="2" t="str">
        <f t="shared" si="5"/>
        <v>6643 WM+ THA TDP Liên Hải, Nghi Sơn</v>
      </c>
      <c r="K69" s="2" t="s">
        <v>965</v>
      </c>
      <c r="L69" s="2" t="s">
        <v>1546</v>
      </c>
      <c r="M69" s="2">
        <v>2</v>
      </c>
      <c r="N69" s="2">
        <v>74250</v>
      </c>
      <c r="O69" s="2">
        <f t="shared" si="4"/>
        <v>148500</v>
      </c>
      <c r="P69" s="2">
        <f t="shared" si="6"/>
        <v>11880</v>
      </c>
      <c r="Q69" s="2">
        <f t="shared" si="7"/>
        <v>160380</v>
      </c>
    </row>
    <row r="70" spans="1:17" x14ac:dyDescent="0.25">
      <c r="A70" s="2">
        <f>MATCH(B70,Data!B:B,0)</f>
        <v>49</v>
      </c>
      <c r="B70" s="3" t="s">
        <v>1479</v>
      </c>
      <c r="C70" s="3" t="s">
        <v>1528</v>
      </c>
      <c r="D70" s="43">
        <v>45889</v>
      </c>
      <c r="E70" s="43" t="str">
        <f>VLOOKUP(B70,Data!$B:$G,6,0)</f>
        <v>00405621</v>
      </c>
      <c r="F70" s="3" t="str">
        <f>VLOOKUP(B70,Data!$B:$M,12,0)</f>
        <v>0104918404-002</v>
      </c>
      <c r="G70" s="3" t="s">
        <v>1548</v>
      </c>
      <c r="H70" s="3" t="s">
        <v>1478</v>
      </c>
      <c r="I70" s="2" t="s">
        <v>1477</v>
      </c>
      <c r="J70" s="2" t="str">
        <f t="shared" si="5"/>
        <v>4667 WM+ HNI Ô 5 CT1 KĐT Gelexia</v>
      </c>
      <c r="K70" s="2" t="s">
        <v>955</v>
      </c>
      <c r="L70" s="2" t="s">
        <v>1537</v>
      </c>
      <c r="M70" s="2">
        <v>1</v>
      </c>
      <c r="N70" s="2">
        <v>46000</v>
      </c>
      <c r="O70" s="2">
        <f t="shared" si="4"/>
        <v>46000</v>
      </c>
      <c r="P70" s="2">
        <f t="shared" si="6"/>
        <v>3680</v>
      </c>
      <c r="Q70" s="2">
        <f t="shared" si="7"/>
        <v>49680</v>
      </c>
    </row>
    <row r="71" spans="1:17" x14ac:dyDescent="0.25">
      <c r="A71" s="2">
        <f>MATCH(B71,Data!B:B,0)</f>
        <v>50</v>
      </c>
      <c r="B71" s="3" t="s">
        <v>1305</v>
      </c>
      <c r="C71" s="3" t="s">
        <v>1528</v>
      </c>
      <c r="D71" s="43">
        <v>45889</v>
      </c>
      <c r="E71" s="43" t="str">
        <f>VLOOKUP(B71,Data!$B:$G,6,0)</f>
        <v>00027872</v>
      </c>
      <c r="F71" s="3" t="str">
        <f>VLOOKUP(B71,Data!$B:$M,12,0)</f>
        <v>0104918404-020</v>
      </c>
      <c r="G71" s="3" t="s">
        <v>1559</v>
      </c>
      <c r="H71" s="3" t="s">
        <v>1304</v>
      </c>
      <c r="I71" s="2" t="s">
        <v>1303</v>
      </c>
      <c r="J71" s="2" t="str">
        <f t="shared" si="5"/>
        <v>3633 WM+ THA 291 Lý Nhân Tông</v>
      </c>
      <c r="K71" s="2" t="s">
        <v>955</v>
      </c>
      <c r="L71" s="2" t="s">
        <v>1537</v>
      </c>
      <c r="M71" s="2">
        <v>4</v>
      </c>
      <c r="N71" s="2">
        <v>46000</v>
      </c>
      <c r="O71" s="2">
        <f t="shared" si="4"/>
        <v>184000</v>
      </c>
      <c r="P71" s="2">
        <f t="shared" si="6"/>
        <v>14720</v>
      </c>
      <c r="Q71" s="2">
        <f t="shared" si="7"/>
        <v>198720</v>
      </c>
    </row>
    <row r="72" spans="1:17" x14ac:dyDescent="0.25">
      <c r="A72" s="2">
        <f>MATCH(B72,Data!B:B,0)</f>
        <v>50</v>
      </c>
      <c r="B72" s="3" t="s">
        <v>1305</v>
      </c>
      <c r="C72" s="3" t="s">
        <v>1528</v>
      </c>
      <c r="D72" s="43">
        <v>45889</v>
      </c>
      <c r="E72" s="43" t="str">
        <f>VLOOKUP(B72,Data!$B:$G,6,0)</f>
        <v>00027872</v>
      </c>
      <c r="F72" s="3" t="str">
        <f>VLOOKUP(B72,Data!$B:$M,12,0)</f>
        <v>0104918404-020</v>
      </c>
      <c r="G72" s="3" t="s">
        <v>1559</v>
      </c>
      <c r="H72" s="3" t="s">
        <v>1304</v>
      </c>
      <c r="I72" s="2" t="s">
        <v>1303</v>
      </c>
      <c r="J72" s="2" t="str">
        <f t="shared" si="5"/>
        <v>3633 WM+ THA 291 Lý Nhân Tông</v>
      </c>
      <c r="K72" s="2" t="s">
        <v>981</v>
      </c>
      <c r="L72" s="2" t="s">
        <v>1538</v>
      </c>
      <c r="M72" s="2">
        <v>3</v>
      </c>
      <c r="N72" s="2">
        <v>50182</v>
      </c>
      <c r="O72" s="2">
        <f t="shared" si="4"/>
        <v>150546</v>
      </c>
      <c r="P72" s="2">
        <f t="shared" si="6"/>
        <v>12044</v>
      </c>
      <c r="Q72" s="2">
        <f t="shared" si="7"/>
        <v>162590</v>
      </c>
    </row>
    <row r="73" spans="1:17" x14ac:dyDescent="0.25">
      <c r="A73" s="2">
        <f>MATCH(B73,Data!B:B,0)</f>
        <v>51</v>
      </c>
      <c r="B73" s="3" t="s">
        <v>1187</v>
      </c>
      <c r="C73" s="3" t="s">
        <v>1528</v>
      </c>
      <c r="D73" s="43">
        <v>45889</v>
      </c>
      <c r="E73" s="43" t="str">
        <f>VLOOKUP(B73,Data!$B:$G,6,0)</f>
        <v>00406702</v>
      </c>
      <c r="F73" s="3" t="str">
        <f>VLOOKUP(B73,Data!$B:$M,12,0)</f>
        <v>0104918404-002</v>
      </c>
      <c r="G73" s="3" t="s">
        <v>1548</v>
      </c>
      <c r="H73" s="3" t="s">
        <v>1186</v>
      </c>
      <c r="I73" s="2" t="s">
        <v>1185</v>
      </c>
      <c r="J73" s="2" t="str">
        <f t="shared" si="5"/>
        <v>5380 WM+ HNI 53 Hậu Dưỡng</v>
      </c>
      <c r="K73" s="2" t="s">
        <v>951</v>
      </c>
      <c r="L73" s="2" t="s">
        <v>1539</v>
      </c>
      <c r="M73" s="2">
        <v>2</v>
      </c>
      <c r="N73" s="2">
        <v>111058</v>
      </c>
      <c r="O73" s="2">
        <f t="shared" si="4"/>
        <v>222116</v>
      </c>
      <c r="P73" s="2">
        <f t="shared" si="6"/>
        <v>17769</v>
      </c>
      <c r="Q73" s="2">
        <f t="shared" si="7"/>
        <v>239885</v>
      </c>
    </row>
    <row r="74" spans="1:17" x14ac:dyDescent="0.25">
      <c r="A74" s="2">
        <f>MATCH(B74,Data!B:B,0)</f>
        <v>52</v>
      </c>
      <c r="B74" s="3" t="s">
        <v>1242</v>
      </c>
      <c r="C74" s="3" t="s">
        <v>1535</v>
      </c>
      <c r="D74" s="43">
        <v>45889</v>
      </c>
      <c r="E74" s="43" t="str">
        <f>VLOOKUP(B74,Data!$B:$G,6,0)</f>
        <v>00007493</v>
      </c>
      <c r="F74" s="3" t="str">
        <f>VLOOKUP(B74,Data!$B:$M,12,0)</f>
        <v>0104918404-071</v>
      </c>
      <c r="G74" s="3" t="s">
        <v>1571</v>
      </c>
      <c r="H74" s="3" t="s">
        <v>1241</v>
      </c>
      <c r="I74" s="2" t="s">
        <v>1240</v>
      </c>
      <c r="J74" s="2" t="str">
        <f t="shared" si="5"/>
        <v>2AD2 WM+ BDH238 -240 Nguyễn Chí Thanh</v>
      </c>
      <c r="K74" s="2" t="s">
        <v>965</v>
      </c>
      <c r="L74" s="2" t="s">
        <v>1546</v>
      </c>
      <c r="M74" s="2">
        <v>2</v>
      </c>
      <c r="N74" s="2">
        <v>74250</v>
      </c>
      <c r="O74" s="2">
        <f t="shared" si="4"/>
        <v>148500</v>
      </c>
      <c r="P74" s="2">
        <f t="shared" si="6"/>
        <v>11880</v>
      </c>
      <c r="Q74" s="2">
        <f t="shared" si="7"/>
        <v>160380</v>
      </c>
    </row>
    <row r="75" spans="1:17" x14ac:dyDescent="0.25">
      <c r="A75" s="2">
        <f>MATCH(B75,Data!B:B,0)</f>
        <v>53</v>
      </c>
      <c r="B75" s="3" t="s">
        <v>1461</v>
      </c>
      <c r="C75" s="3" t="s">
        <v>1528</v>
      </c>
      <c r="D75" s="43">
        <v>45889</v>
      </c>
      <c r="E75" s="43" t="str">
        <f>VLOOKUP(B75,Data!$B:$G,6,0)</f>
        <v>00039395</v>
      </c>
      <c r="F75" s="3" t="str">
        <f>VLOOKUP(B75,Data!$B:$M,12,0)</f>
        <v>0104918404-007</v>
      </c>
      <c r="G75" s="3" t="s">
        <v>1527</v>
      </c>
      <c r="H75" s="3" t="s">
        <v>1460</v>
      </c>
      <c r="I75" s="2" t="s">
        <v>1459</v>
      </c>
      <c r="J75" s="2" t="str">
        <f t="shared" si="5"/>
        <v>2AKE WM+ QNH 01C Phố Lý Thường Kiệt</v>
      </c>
      <c r="K75" s="2" t="s">
        <v>960</v>
      </c>
      <c r="L75" s="2" t="s">
        <v>1529</v>
      </c>
      <c r="M75" s="2">
        <v>1</v>
      </c>
      <c r="N75" s="2">
        <v>55595</v>
      </c>
      <c r="O75" s="2">
        <f t="shared" si="4"/>
        <v>55595</v>
      </c>
      <c r="P75" s="2">
        <f t="shared" si="6"/>
        <v>4448</v>
      </c>
      <c r="Q75" s="2">
        <f t="shared" si="7"/>
        <v>60043</v>
      </c>
    </row>
    <row r="76" spans="1:17" x14ac:dyDescent="0.25">
      <c r="A76" s="2">
        <f>MATCH(B76,Data!B:B,0)</f>
        <v>54</v>
      </c>
      <c r="B76" s="3" t="s">
        <v>1229</v>
      </c>
      <c r="C76" s="3" t="s">
        <v>1535</v>
      </c>
      <c r="D76" s="43">
        <v>45889</v>
      </c>
      <c r="E76" s="43" t="str">
        <f>VLOOKUP(B76,Data!$B:$G,6,0)</f>
        <v>00132915</v>
      </c>
      <c r="F76" s="3" t="str">
        <f>VLOOKUP(B76,Data!$B:$M,12,0)</f>
        <v>0104918404</v>
      </c>
      <c r="G76" s="3" t="s">
        <v>1534</v>
      </c>
      <c r="H76" s="3" t="s">
        <v>1228</v>
      </c>
      <c r="I76" s="2" t="s">
        <v>1227</v>
      </c>
      <c r="J76" s="2" t="str">
        <f t="shared" si="5"/>
        <v>3635 WIN HCM 104 Thống Nhất</v>
      </c>
      <c r="K76" s="2" t="s">
        <v>960</v>
      </c>
      <c r="L76" s="2" t="s">
        <v>1529</v>
      </c>
      <c r="M76" s="2">
        <v>2</v>
      </c>
      <c r="N76" s="2">
        <v>55595</v>
      </c>
      <c r="O76" s="2">
        <f t="shared" si="4"/>
        <v>111190</v>
      </c>
      <c r="P76" s="2">
        <f t="shared" si="6"/>
        <v>8895</v>
      </c>
      <c r="Q76" s="2">
        <f t="shared" si="7"/>
        <v>120085</v>
      </c>
    </row>
    <row r="77" spans="1:17" x14ac:dyDescent="0.25">
      <c r="A77" s="2">
        <f>MATCH(B77,Data!B:B,0)</f>
        <v>54</v>
      </c>
      <c r="B77" s="3" t="s">
        <v>1229</v>
      </c>
      <c r="C77" s="3" t="s">
        <v>1535</v>
      </c>
      <c r="D77" s="43">
        <v>45889</v>
      </c>
      <c r="E77" s="43" t="str">
        <f>VLOOKUP(B77,Data!$B:$G,6,0)</f>
        <v>00132915</v>
      </c>
      <c r="F77" s="3" t="str">
        <f>VLOOKUP(B77,Data!$B:$M,12,0)</f>
        <v>0104918404</v>
      </c>
      <c r="G77" s="3" t="s">
        <v>1534</v>
      </c>
      <c r="H77" s="3" t="s">
        <v>1228</v>
      </c>
      <c r="I77" s="2" t="s">
        <v>1227</v>
      </c>
      <c r="J77" s="2" t="str">
        <f t="shared" si="5"/>
        <v>3635 WIN HCM 104 Thống Nhất</v>
      </c>
      <c r="K77" s="2" t="s">
        <v>959</v>
      </c>
      <c r="L77" s="2" t="s">
        <v>1536</v>
      </c>
      <c r="M77" s="2">
        <v>1</v>
      </c>
      <c r="N77" s="2">
        <v>70950</v>
      </c>
      <c r="O77" s="2">
        <f t="shared" si="4"/>
        <v>70950</v>
      </c>
      <c r="P77" s="2">
        <f t="shared" si="6"/>
        <v>5676</v>
      </c>
      <c r="Q77" s="2">
        <f t="shared" si="7"/>
        <v>76626</v>
      </c>
    </row>
    <row r="78" spans="1:17" x14ac:dyDescent="0.25">
      <c r="A78" s="2">
        <f>MATCH(B78,Data!B:B,0)</f>
        <v>54</v>
      </c>
      <c r="B78" s="3" t="s">
        <v>1229</v>
      </c>
      <c r="C78" s="3" t="s">
        <v>1535</v>
      </c>
      <c r="D78" s="43">
        <v>45889</v>
      </c>
      <c r="E78" s="43" t="str">
        <f>VLOOKUP(B78,Data!$B:$G,6,0)</f>
        <v>00132915</v>
      </c>
      <c r="F78" s="3" t="str">
        <f>VLOOKUP(B78,Data!$B:$M,12,0)</f>
        <v>0104918404</v>
      </c>
      <c r="G78" s="3" t="s">
        <v>1534</v>
      </c>
      <c r="H78" s="3" t="s">
        <v>1228</v>
      </c>
      <c r="I78" s="2" t="s">
        <v>1227</v>
      </c>
      <c r="J78" s="2" t="str">
        <f t="shared" si="5"/>
        <v>3635 WIN HCM 104 Thống Nhất</v>
      </c>
      <c r="K78" s="2" t="s">
        <v>965</v>
      </c>
      <c r="L78" s="2" t="s">
        <v>1546</v>
      </c>
      <c r="M78" s="2">
        <v>1</v>
      </c>
      <c r="N78" s="2">
        <v>74250</v>
      </c>
      <c r="O78" s="2">
        <f t="shared" si="4"/>
        <v>74250</v>
      </c>
      <c r="P78" s="2">
        <f t="shared" si="6"/>
        <v>5940</v>
      </c>
      <c r="Q78" s="2">
        <f t="shared" si="7"/>
        <v>80190</v>
      </c>
    </row>
    <row r="79" spans="1:17" x14ac:dyDescent="0.25">
      <c r="A79" s="2">
        <f>MATCH(B79,Data!B:B,0)</f>
        <v>54</v>
      </c>
      <c r="B79" s="3" t="s">
        <v>1229</v>
      </c>
      <c r="C79" s="3" t="s">
        <v>1535</v>
      </c>
      <c r="D79" s="43">
        <v>45889</v>
      </c>
      <c r="E79" s="43" t="str">
        <f>VLOOKUP(B79,Data!$B:$G,6,0)</f>
        <v>00132915</v>
      </c>
      <c r="F79" s="3" t="str">
        <f>VLOOKUP(B79,Data!$B:$M,12,0)</f>
        <v>0104918404</v>
      </c>
      <c r="G79" s="3" t="s">
        <v>1534</v>
      </c>
      <c r="H79" s="3" t="s">
        <v>1228</v>
      </c>
      <c r="I79" s="2" t="s">
        <v>1227</v>
      </c>
      <c r="J79" s="2" t="str">
        <f t="shared" si="5"/>
        <v>3635 WIN HCM 104 Thống Nhất</v>
      </c>
      <c r="K79" s="2" t="s">
        <v>951</v>
      </c>
      <c r="L79" s="2" t="s">
        <v>1539</v>
      </c>
      <c r="M79" s="2">
        <v>1</v>
      </c>
      <c r="N79" s="2">
        <v>111058</v>
      </c>
      <c r="O79" s="2">
        <f t="shared" si="4"/>
        <v>111058</v>
      </c>
      <c r="P79" s="2">
        <f t="shared" si="6"/>
        <v>8885</v>
      </c>
      <c r="Q79" s="2">
        <f t="shared" si="7"/>
        <v>119943</v>
      </c>
    </row>
    <row r="80" spans="1:17" x14ac:dyDescent="0.25">
      <c r="A80" s="2">
        <f>MATCH(B80,Data!B:B,0)</f>
        <v>54</v>
      </c>
      <c r="B80" s="3" t="s">
        <v>1229</v>
      </c>
      <c r="C80" s="3" t="s">
        <v>1535</v>
      </c>
      <c r="D80" s="43">
        <v>45889</v>
      </c>
      <c r="E80" s="43" t="str">
        <f>VLOOKUP(B80,Data!$B:$G,6,0)</f>
        <v>00132915</v>
      </c>
      <c r="F80" s="3" t="str">
        <f>VLOOKUP(B80,Data!$B:$M,12,0)</f>
        <v>0104918404</v>
      </c>
      <c r="G80" s="3" t="s">
        <v>1534</v>
      </c>
      <c r="H80" s="3" t="s">
        <v>1228</v>
      </c>
      <c r="I80" s="2" t="s">
        <v>1227</v>
      </c>
      <c r="J80" s="2" t="str">
        <f t="shared" si="5"/>
        <v>3635 WIN HCM 104 Thống Nhất</v>
      </c>
      <c r="K80" s="2" t="s">
        <v>981</v>
      </c>
      <c r="L80" s="2" t="s">
        <v>1538</v>
      </c>
      <c r="M80" s="2">
        <v>2</v>
      </c>
      <c r="N80" s="2">
        <v>50182</v>
      </c>
      <c r="O80" s="2">
        <f t="shared" si="4"/>
        <v>100364</v>
      </c>
      <c r="P80" s="2">
        <f t="shared" si="6"/>
        <v>8029</v>
      </c>
      <c r="Q80" s="2">
        <f t="shared" si="7"/>
        <v>108393</v>
      </c>
    </row>
    <row r="81" spans="1:17" x14ac:dyDescent="0.25">
      <c r="A81" s="2">
        <f>MATCH(B81,Data!B:B,0)</f>
        <v>55</v>
      </c>
      <c r="B81" s="3" t="s">
        <v>954</v>
      </c>
      <c r="C81" s="3" t="s">
        <v>1528</v>
      </c>
      <c r="D81" s="43">
        <v>45889</v>
      </c>
      <c r="E81" s="43" t="str">
        <f>VLOOKUP(B81,Data!$B:$G,6,0)</f>
        <v>00039560</v>
      </c>
      <c r="F81" s="3" t="str">
        <f>VLOOKUP(B81,Data!$B:$M,12,0)</f>
        <v>0104918404-007</v>
      </c>
      <c r="G81" s="3" t="s">
        <v>1527</v>
      </c>
      <c r="H81" s="3" t="s">
        <v>953</v>
      </c>
      <c r="I81" s="2" t="s">
        <v>952</v>
      </c>
      <c r="J81" s="2" t="str">
        <f t="shared" si="5"/>
        <v>2AIO WM+ QNH TM.09, A1B The Sky LuxCity</v>
      </c>
      <c r="K81" s="2" t="s">
        <v>951</v>
      </c>
      <c r="L81" s="2" t="s">
        <v>1539</v>
      </c>
      <c r="M81" s="2">
        <v>1</v>
      </c>
      <c r="N81" s="2">
        <v>111058</v>
      </c>
      <c r="O81" s="2">
        <f t="shared" si="4"/>
        <v>111058</v>
      </c>
      <c r="P81" s="2">
        <f t="shared" si="6"/>
        <v>8885</v>
      </c>
      <c r="Q81" s="2">
        <f t="shared" si="7"/>
        <v>119943</v>
      </c>
    </row>
    <row r="82" spans="1:17" x14ac:dyDescent="0.25">
      <c r="A82" s="2">
        <f>MATCH(B82,Data!B:B,0)</f>
        <v>56</v>
      </c>
      <c r="B82" s="3" t="s">
        <v>1239</v>
      </c>
      <c r="C82" s="3" t="s">
        <v>1535</v>
      </c>
      <c r="D82" s="43">
        <v>45889</v>
      </c>
      <c r="E82" s="43" t="str">
        <f>VLOOKUP(B82,Data!$B:$G,6,0)</f>
        <v>00132918</v>
      </c>
      <c r="F82" s="3" t="str">
        <f>VLOOKUP(B82,Data!$B:$M,12,0)</f>
        <v>0104918404</v>
      </c>
      <c r="G82" s="3" t="s">
        <v>1534</v>
      </c>
      <c r="H82" s="3" t="s">
        <v>1238</v>
      </c>
      <c r="I82" s="2" t="s">
        <v>1237</v>
      </c>
      <c r="J82" s="2" t="str">
        <f t="shared" si="5"/>
        <v>3814 WIN HCM 63/13 Gò Dầu</v>
      </c>
      <c r="K82" s="2" t="s">
        <v>951</v>
      </c>
      <c r="L82" s="2" t="s">
        <v>1539</v>
      </c>
      <c r="M82" s="2">
        <v>1</v>
      </c>
      <c r="N82" s="2">
        <v>111058</v>
      </c>
      <c r="O82" s="2">
        <f t="shared" si="4"/>
        <v>111058</v>
      </c>
      <c r="P82" s="2">
        <f t="shared" si="6"/>
        <v>8885</v>
      </c>
      <c r="Q82" s="2">
        <f t="shared" si="7"/>
        <v>119943</v>
      </c>
    </row>
    <row r="83" spans="1:17" x14ac:dyDescent="0.25">
      <c r="A83" s="2">
        <f>MATCH(B83,Data!B:B,0)</f>
        <v>56</v>
      </c>
      <c r="B83" s="3" t="s">
        <v>1239</v>
      </c>
      <c r="C83" s="3" t="s">
        <v>1535</v>
      </c>
      <c r="D83" s="43">
        <v>45889</v>
      </c>
      <c r="E83" s="43" t="str">
        <f>VLOOKUP(B83,Data!$B:$G,6,0)</f>
        <v>00132918</v>
      </c>
      <c r="F83" s="3" t="str">
        <f>VLOOKUP(B83,Data!$B:$M,12,0)</f>
        <v>0104918404</v>
      </c>
      <c r="G83" s="3" t="s">
        <v>1534</v>
      </c>
      <c r="H83" s="3" t="s">
        <v>1238</v>
      </c>
      <c r="I83" s="2" t="s">
        <v>1237</v>
      </c>
      <c r="J83" s="2" t="str">
        <f t="shared" si="5"/>
        <v>3814 WIN HCM 63/13 Gò Dầu</v>
      </c>
      <c r="K83" s="2" t="s">
        <v>1079</v>
      </c>
      <c r="L83" s="2" t="s">
        <v>1532</v>
      </c>
      <c r="M83" s="2">
        <v>1</v>
      </c>
      <c r="N83" s="2">
        <v>49500</v>
      </c>
      <c r="O83" s="2">
        <f t="shared" si="4"/>
        <v>49500</v>
      </c>
      <c r="P83" s="2">
        <f t="shared" si="6"/>
        <v>3960</v>
      </c>
      <c r="Q83" s="2">
        <f t="shared" si="7"/>
        <v>53460</v>
      </c>
    </row>
    <row r="84" spans="1:17" x14ac:dyDescent="0.25">
      <c r="A84" s="2">
        <f>MATCH(B84,Data!B:B,0)</f>
        <v>56</v>
      </c>
      <c r="B84" s="3" t="s">
        <v>1239</v>
      </c>
      <c r="C84" s="3" t="s">
        <v>1535</v>
      </c>
      <c r="D84" s="43">
        <v>45889</v>
      </c>
      <c r="E84" s="43" t="str">
        <f>VLOOKUP(B84,Data!$B:$G,6,0)</f>
        <v>00132918</v>
      </c>
      <c r="F84" s="3" t="str">
        <f>VLOOKUP(B84,Data!$B:$M,12,0)</f>
        <v>0104918404</v>
      </c>
      <c r="G84" s="3" t="s">
        <v>1534</v>
      </c>
      <c r="H84" s="3" t="s">
        <v>1238</v>
      </c>
      <c r="I84" s="2" t="s">
        <v>1237</v>
      </c>
      <c r="J84" s="2" t="str">
        <f t="shared" si="5"/>
        <v>3814 WIN HCM 63/13 Gò Dầu</v>
      </c>
      <c r="K84" s="2" t="s">
        <v>965</v>
      </c>
      <c r="L84" s="2" t="s">
        <v>1546</v>
      </c>
      <c r="M84" s="2">
        <v>1</v>
      </c>
      <c r="N84" s="2">
        <v>74250</v>
      </c>
      <c r="O84" s="2">
        <f t="shared" si="4"/>
        <v>74250</v>
      </c>
      <c r="P84" s="2">
        <f t="shared" si="6"/>
        <v>5940</v>
      </c>
      <c r="Q84" s="2">
        <f t="shared" si="7"/>
        <v>80190</v>
      </c>
    </row>
    <row r="85" spans="1:17" x14ac:dyDescent="0.25">
      <c r="A85" s="2">
        <f>MATCH(B85,Data!B:B,0)</f>
        <v>56</v>
      </c>
      <c r="B85" s="3" t="s">
        <v>1239</v>
      </c>
      <c r="C85" s="3" t="s">
        <v>1535</v>
      </c>
      <c r="D85" s="43">
        <v>45889</v>
      </c>
      <c r="E85" s="43" t="str">
        <f>VLOOKUP(B85,Data!$B:$G,6,0)</f>
        <v>00132918</v>
      </c>
      <c r="F85" s="3" t="str">
        <f>VLOOKUP(B85,Data!$B:$M,12,0)</f>
        <v>0104918404</v>
      </c>
      <c r="G85" s="3" t="s">
        <v>1534</v>
      </c>
      <c r="H85" s="3" t="s">
        <v>1238</v>
      </c>
      <c r="I85" s="2" t="s">
        <v>1237</v>
      </c>
      <c r="J85" s="2" t="str">
        <f t="shared" si="5"/>
        <v>3814 WIN HCM 63/13 Gò Dầu</v>
      </c>
      <c r="K85" s="2" t="s">
        <v>959</v>
      </c>
      <c r="L85" s="2" t="s">
        <v>1536</v>
      </c>
      <c r="M85" s="2">
        <v>1</v>
      </c>
      <c r="N85" s="2">
        <v>70950</v>
      </c>
      <c r="O85" s="2">
        <f t="shared" si="4"/>
        <v>70950</v>
      </c>
      <c r="P85" s="2">
        <f t="shared" si="6"/>
        <v>5676</v>
      </c>
      <c r="Q85" s="2">
        <f t="shared" si="7"/>
        <v>76626</v>
      </c>
    </row>
    <row r="86" spans="1:17" x14ac:dyDescent="0.25">
      <c r="A86" s="2">
        <f>MATCH(B86,Data!B:B,0)</f>
        <v>56</v>
      </c>
      <c r="B86" s="3" t="s">
        <v>1239</v>
      </c>
      <c r="C86" s="3" t="s">
        <v>1535</v>
      </c>
      <c r="D86" s="43">
        <v>45889</v>
      </c>
      <c r="E86" s="43" t="str">
        <f>VLOOKUP(B86,Data!$B:$G,6,0)</f>
        <v>00132918</v>
      </c>
      <c r="F86" s="3" t="str">
        <f>VLOOKUP(B86,Data!$B:$M,12,0)</f>
        <v>0104918404</v>
      </c>
      <c r="G86" s="3" t="s">
        <v>1534</v>
      </c>
      <c r="H86" s="3" t="s">
        <v>1238</v>
      </c>
      <c r="I86" s="2" t="s">
        <v>1237</v>
      </c>
      <c r="J86" s="2" t="str">
        <f t="shared" si="5"/>
        <v>3814 WIN HCM 63/13 Gò Dầu</v>
      </c>
      <c r="K86" s="2" t="s">
        <v>994</v>
      </c>
      <c r="L86" s="2" t="s">
        <v>1533</v>
      </c>
      <c r="M86" s="2">
        <v>2</v>
      </c>
      <c r="N86" s="2">
        <v>111606</v>
      </c>
      <c r="O86" s="2">
        <f t="shared" si="4"/>
        <v>223212</v>
      </c>
      <c r="P86" s="2">
        <f t="shared" si="6"/>
        <v>17857</v>
      </c>
      <c r="Q86" s="2">
        <f t="shared" si="7"/>
        <v>241069</v>
      </c>
    </row>
    <row r="87" spans="1:17" x14ac:dyDescent="0.25">
      <c r="A87" s="2">
        <f>MATCH(B87,Data!B:B,0)</f>
        <v>56</v>
      </c>
      <c r="B87" s="3" t="s">
        <v>1239</v>
      </c>
      <c r="C87" s="3" t="s">
        <v>1535</v>
      </c>
      <c r="D87" s="43">
        <v>45889</v>
      </c>
      <c r="E87" s="43" t="str">
        <f>VLOOKUP(B87,Data!$B:$G,6,0)</f>
        <v>00132918</v>
      </c>
      <c r="F87" s="3" t="str">
        <f>VLOOKUP(B87,Data!$B:$M,12,0)</f>
        <v>0104918404</v>
      </c>
      <c r="G87" s="3" t="s">
        <v>1534</v>
      </c>
      <c r="H87" s="3" t="s">
        <v>1238</v>
      </c>
      <c r="I87" s="2" t="s">
        <v>1237</v>
      </c>
      <c r="J87" s="2" t="str">
        <f t="shared" si="5"/>
        <v>3814 WIN HCM 63/13 Gò Dầu</v>
      </c>
      <c r="K87" s="2" t="s">
        <v>981</v>
      </c>
      <c r="L87" s="2" t="s">
        <v>1538</v>
      </c>
      <c r="M87" s="2">
        <v>4</v>
      </c>
      <c r="N87" s="2">
        <v>50182</v>
      </c>
      <c r="O87" s="2">
        <f t="shared" si="4"/>
        <v>200728</v>
      </c>
      <c r="P87" s="2">
        <f t="shared" si="6"/>
        <v>16058</v>
      </c>
      <c r="Q87" s="2">
        <f t="shared" si="7"/>
        <v>216786</v>
      </c>
    </row>
    <row r="88" spans="1:17" x14ac:dyDescent="0.25">
      <c r="A88" s="2">
        <f>MATCH(B88,Data!B:B,0)</f>
        <v>56</v>
      </c>
      <c r="B88" s="3" t="s">
        <v>1239</v>
      </c>
      <c r="C88" s="3" t="s">
        <v>1535</v>
      </c>
      <c r="D88" s="43">
        <v>45889</v>
      </c>
      <c r="E88" s="43" t="str">
        <f>VLOOKUP(B88,Data!$B:$G,6,0)</f>
        <v>00132918</v>
      </c>
      <c r="F88" s="3" t="str">
        <f>VLOOKUP(B88,Data!$B:$M,12,0)</f>
        <v>0104918404</v>
      </c>
      <c r="G88" s="3" t="s">
        <v>1534</v>
      </c>
      <c r="H88" s="3" t="s">
        <v>1238</v>
      </c>
      <c r="I88" s="2" t="s">
        <v>1237</v>
      </c>
      <c r="J88" s="2" t="str">
        <f t="shared" si="5"/>
        <v>3814 WIN HCM 63/13 Gò Dầu</v>
      </c>
      <c r="K88" s="2" t="s">
        <v>961</v>
      </c>
      <c r="L88" s="2" t="s">
        <v>1541</v>
      </c>
      <c r="M88" s="2">
        <v>1</v>
      </c>
      <c r="N88" s="2">
        <v>73431</v>
      </c>
      <c r="O88" s="2">
        <f t="shared" si="4"/>
        <v>73431</v>
      </c>
      <c r="P88" s="2">
        <f t="shared" si="6"/>
        <v>5874</v>
      </c>
      <c r="Q88" s="2">
        <f t="shared" si="7"/>
        <v>79305</v>
      </c>
    </row>
    <row r="89" spans="1:17" x14ac:dyDescent="0.25">
      <c r="A89" s="2">
        <f>MATCH(B89,Data!B:B,0)</f>
        <v>57</v>
      </c>
      <c r="B89" s="3" t="s">
        <v>1068</v>
      </c>
      <c r="C89" s="3" t="s">
        <v>1528</v>
      </c>
      <c r="D89" s="43">
        <v>45889</v>
      </c>
      <c r="E89" s="43" t="str">
        <f>VLOOKUP(B89,Data!$B:$G,6,0)</f>
        <v>00009313</v>
      </c>
      <c r="F89" s="3" t="str">
        <f>VLOOKUP(B89,Data!$B:$M,12,0)</f>
        <v>0104918404-059</v>
      </c>
      <c r="G89" s="3" t="s">
        <v>1557</v>
      </c>
      <c r="H89" s="3" t="s">
        <v>1067</v>
      </c>
      <c r="I89" s="2" t="s">
        <v>1066</v>
      </c>
      <c r="J89" s="2" t="str">
        <f t="shared" si="5"/>
        <v>6633 WM+ TNN 127 Đường Gang Thép</v>
      </c>
      <c r="K89" s="2" t="s">
        <v>961</v>
      </c>
      <c r="L89" s="2" t="s">
        <v>1541</v>
      </c>
      <c r="M89" s="2">
        <v>2</v>
      </c>
      <c r="N89" s="2">
        <v>73431</v>
      </c>
      <c r="O89" s="2">
        <f t="shared" si="4"/>
        <v>146862</v>
      </c>
      <c r="P89" s="2">
        <f t="shared" si="6"/>
        <v>11749</v>
      </c>
      <c r="Q89" s="2">
        <f t="shared" si="7"/>
        <v>158611</v>
      </c>
    </row>
    <row r="90" spans="1:17" x14ac:dyDescent="0.25">
      <c r="A90" s="2">
        <f>MATCH(B90,Data!B:B,0)</f>
        <v>57</v>
      </c>
      <c r="B90" s="3" t="s">
        <v>1068</v>
      </c>
      <c r="C90" s="3" t="s">
        <v>1528</v>
      </c>
      <c r="D90" s="43">
        <v>45889</v>
      </c>
      <c r="E90" s="43" t="str">
        <f>VLOOKUP(B90,Data!$B:$G,6,0)</f>
        <v>00009313</v>
      </c>
      <c r="F90" s="3" t="str">
        <f>VLOOKUP(B90,Data!$B:$M,12,0)</f>
        <v>0104918404-059</v>
      </c>
      <c r="G90" s="3" t="s">
        <v>1557</v>
      </c>
      <c r="H90" s="3" t="s">
        <v>1067</v>
      </c>
      <c r="I90" s="2" t="s">
        <v>1066</v>
      </c>
      <c r="J90" s="2" t="str">
        <f t="shared" si="5"/>
        <v>6633 WM+ TNN 127 Đường Gang Thép</v>
      </c>
      <c r="K90" s="2" t="s">
        <v>951</v>
      </c>
      <c r="L90" s="2" t="s">
        <v>1539</v>
      </c>
      <c r="M90" s="2">
        <v>3</v>
      </c>
      <c r="N90" s="2">
        <v>111058</v>
      </c>
      <c r="O90" s="2">
        <f t="shared" si="4"/>
        <v>333174</v>
      </c>
      <c r="P90" s="2">
        <f t="shared" si="6"/>
        <v>26654</v>
      </c>
      <c r="Q90" s="2">
        <f t="shared" si="7"/>
        <v>359828</v>
      </c>
    </row>
    <row r="91" spans="1:17" x14ac:dyDescent="0.25">
      <c r="A91" s="2">
        <f>MATCH(B91,Data!B:B,0)</f>
        <v>58</v>
      </c>
      <c r="B91" s="3" t="s">
        <v>1489</v>
      </c>
      <c r="C91" s="3" t="s">
        <v>1528</v>
      </c>
      <c r="D91" s="43">
        <v>45889</v>
      </c>
      <c r="E91" s="43" t="str">
        <f>VLOOKUP(B91,Data!$B:$G,6,0)</f>
        <v>00009473</v>
      </c>
      <c r="F91" s="3" t="str">
        <f>VLOOKUP(B91,Data!$B:$M,12,0)</f>
        <v>0104918404-029</v>
      </c>
      <c r="G91" s="3" t="s">
        <v>1563</v>
      </c>
      <c r="H91" s="3" t="s">
        <v>1488</v>
      </c>
      <c r="I91" s="2" t="s">
        <v>1487</v>
      </c>
      <c r="J91" s="2" t="str">
        <f t="shared" si="5"/>
        <v>2A50 WM+ VPC TDP Trại Dật, Bình Xuyên</v>
      </c>
      <c r="K91" s="2" t="s">
        <v>951</v>
      </c>
      <c r="L91" s="2" t="s">
        <v>1539</v>
      </c>
      <c r="M91" s="2">
        <v>12</v>
      </c>
      <c r="N91" s="2">
        <v>111058</v>
      </c>
      <c r="O91" s="2">
        <f t="shared" si="4"/>
        <v>1332696</v>
      </c>
      <c r="P91" s="2">
        <f t="shared" si="6"/>
        <v>106616</v>
      </c>
      <c r="Q91" s="2">
        <f t="shared" si="7"/>
        <v>1439312</v>
      </c>
    </row>
    <row r="92" spans="1:17" x14ac:dyDescent="0.25">
      <c r="A92" s="2">
        <f>MATCH(B92,Data!B:B,0)</f>
        <v>58</v>
      </c>
      <c r="B92" s="3" t="s">
        <v>1489</v>
      </c>
      <c r="C92" s="3" t="s">
        <v>1528</v>
      </c>
      <c r="D92" s="43">
        <v>45889</v>
      </c>
      <c r="E92" s="43" t="str">
        <f>VLOOKUP(B92,Data!$B:$G,6,0)</f>
        <v>00009473</v>
      </c>
      <c r="F92" s="3" t="str">
        <f>VLOOKUP(B92,Data!$B:$M,12,0)</f>
        <v>0104918404-029</v>
      </c>
      <c r="G92" s="3" t="s">
        <v>1563</v>
      </c>
      <c r="H92" s="3" t="s">
        <v>1488</v>
      </c>
      <c r="I92" s="2" t="s">
        <v>1487</v>
      </c>
      <c r="J92" s="2" t="str">
        <f t="shared" si="5"/>
        <v>2A50 WM+ VPC TDP Trại Dật, Bình Xuyên</v>
      </c>
      <c r="K92" s="2" t="s">
        <v>977</v>
      </c>
      <c r="L92" s="2" t="s">
        <v>1549</v>
      </c>
      <c r="M92" s="2">
        <v>9</v>
      </c>
      <c r="N92" s="2">
        <v>50400</v>
      </c>
      <c r="O92" s="2">
        <f t="shared" si="4"/>
        <v>453600</v>
      </c>
      <c r="P92" s="2">
        <f t="shared" si="6"/>
        <v>36288</v>
      </c>
      <c r="Q92" s="2">
        <f t="shared" si="7"/>
        <v>489888</v>
      </c>
    </row>
    <row r="93" spans="1:17" x14ac:dyDescent="0.25">
      <c r="A93" s="2">
        <f>MATCH(B93,Data!B:B,0)</f>
        <v>58</v>
      </c>
      <c r="B93" s="3" t="s">
        <v>1489</v>
      </c>
      <c r="C93" s="3" t="s">
        <v>1528</v>
      </c>
      <c r="D93" s="43">
        <v>45889</v>
      </c>
      <c r="E93" s="43" t="str">
        <f>VLOOKUP(B93,Data!$B:$G,6,0)</f>
        <v>00009473</v>
      </c>
      <c r="F93" s="3" t="str">
        <f>VLOOKUP(B93,Data!$B:$M,12,0)</f>
        <v>0104918404-029</v>
      </c>
      <c r="G93" s="3" t="s">
        <v>1563</v>
      </c>
      <c r="H93" s="3" t="s">
        <v>1488</v>
      </c>
      <c r="I93" s="2" t="s">
        <v>1487</v>
      </c>
      <c r="J93" s="2" t="str">
        <f t="shared" si="5"/>
        <v>2A50 WM+ VPC TDP Trại Dật, Bình Xuyên</v>
      </c>
      <c r="K93" s="2" t="s">
        <v>1079</v>
      </c>
      <c r="L93" s="2" t="s">
        <v>1532</v>
      </c>
      <c r="M93" s="2">
        <v>6</v>
      </c>
      <c r="N93" s="2">
        <v>49500</v>
      </c>
      <c r="O93" s="2">
        <f t="shared" si="4"/>
        <v>297000</v>
      </c>
      <c r="P93" s="2">
        <f t="shared" si="6"/>
        <v>23760</v>
      </c>
      <c r="Q93" s="2">
        <f t="shared" si="7"/>
        <v>320760</v>
      </c>
    </row>
    <row r="94" spans="1:17" x14ac:dyDescent="0.25">
      <c r="A94" s="2">
        <f>MATCH(B94,Data!B:B,0)</f>
        <v>58</v>
      </c>
      <c r="B94" s="3" t="s">
        <v>1489</v>
      </c>
      <c r="C94" s="3" t="s">
        <v>1528</v>
      </c>
      <c r="D94" s="43">
        <v>45889</v>
      </c>
      <c r="E94" s="43" t="str">
        <f>VLOOKUP(B94,Data!$B:$G,6,0)</f>
        <v>00009473</v>
      </c>
      <c r="F94" s="3" t="str">
        <f>VLOOKUP(B94,Data!$B:$M,12,0)</f>
        <v>0104918404-029</v>
      </c>
      <c r="G94" s="3" t="s">
        <v>1563</v>
      </c>
      <c r="H94" s="3" t="s">
        <v>1488</v>
      </c>
      <c r="I94" s="2" t="s">
        <v>1487</v>
      </c>
      <c r="J94" s="2" t="str">
        <f t="shared" si="5"/>
        <v>2A50 WM+ VPC TDP Trại Dật, Bình Xuyên</v>
      </c>
      <c r="K94" s="2" t="s">
        <v>961</v>
      </c>
      <c r="L94" s="2" t="s">
        <v>1541</v>
      </c>
      <c r="M94" s="2">
        <v>3</v>
      </c>
      <c r="N94" s="2">
        <v>73431</v>
      </c>
      <c r="O94" s="2">
        <f t="shared" si="4"/>
        <v>220293</v>
      </c>
      <c r="P94" s="2">
        <f t="shared" si="6"/>
        <v>17623</v>
      </c>
      <c r="Q94" s="2">
        <f t="shared" si="7"/>
        <v>237916</v>
      </c>
    </row>
    <row r="95" spans="1:17" x14ac:dyDescent="0.25">
      <c r="A95" s="2">
        <f>MATCH(B95,Data!B:B,0)</f>
        <v>58</v>
      </c>
      <c r="B95" s="3" t="s">
        <v>1489</v>
      </c>
      <c r="C95" s="3" t="s">
        <v>1528</v>
      </c>
      <c r="D95" s="43">
        <v>45889</v>
      </c>
      <c r="E95" s="43" t="str">
        <f>VLOOKUP(B95,Data!$B:$G,6,0)</f>
        <v>00009473</v>
      </c>
      <c r="F95" s="3" t="str">
        <f>VLOOKUP(B95,Data!$B:$M,12,0)</f>
        <v>0104918404-029</v>
      </c>
      <c r="G95" s="3" t="s">
        <v>1563</v>
      </c>
      <c r="H95" s="3" t="s">
        <v>1488</v>
      </c>
      <c r="I95" s="2" t="s">
        <v>1487</v>
      </c>
      <c r="J95" s="2" t="str">
        <f t="shared" si="5"/>
        <v>2A50 WM+ VPC TDP Trại Dật, Bình Xuyên</v>
      </c>
      <c r="K95" s="2" t="s">
        <v>960</v>
      </c>
      <c r="L95" s="2" t="s">
        <v>1529</v>
      </c>
      <c r="M95" s="2">
        <v>2</v>
      </c>
      <c r="N95" s="2">
        <v>55595</v>
      </c>
      <c r="O95" s="2">
        <f t="shared" si="4"/>
        <v>111190</v>
      </c>
      <c r="P95" s="2">
        <f t="shared" si="6"/>
        <v>8895</v>
      </c>
      <c r="Q95" s="2">
        <f t="shared" si="7"/>
        <v>120085</v>
      </c>
    </row>
    <row r="96" spans="1:17" x14ac:dyDescent="0.25">
      <c r="A96" s="2">
        <f>MATCH(B96,Data!B:B,0)</f>
        <v>58</v>
      </c>
      <c r="B96" s="3" t="s">
        <v>1489</v>
      </c>
      <c r="C96" s="3" t="s">
        <v>1528</v>
      </c>
      <c r="D96" s="43">
        <v>45889</v>
      </c>
      <c r="E96" s="43" t="str">
        <f>VLOOKUP(B96,Data!$B:$G,6,0)</f>
        <v>00009473</v>
      </c>
      <c r="F96" s="3" t="str">
        <f>VLOOKUP(B96,Data!$B:$M,12,0)</f>
        <v>0104918404-029</v>
      </c>
      <c r="G96" s="3" t="s">
        <v>1563</v>
      </c>
      <c r="H96" s="3" t="s">
        <v>1488</v>
      </c>
      <c r="I96" s="2" t="s">
        <v>1487</v>
      </c>
      <c r="J96" s="2" t="str">
        <f t="shared" si="5"/>
        <v>2A50 WM+ VPC TDP Trại Dật, Bình Xuyên</v>
      </c>
      <c r="K96" s="2" t="s">
        <v>965</v>
      </c>
      <c r="L96" s="2" t="s">
        <v>1546</v>
      </c>
      <c r="M96" s="2">
        <v>1</v>
      </c>
      <c r="N96" s="2">
        <v>74250</v>
      </c>
      <c r="O96" s="2">
        <f t="shared" si="4"/>
        <v>74250</v>
      </c>
      <c r="P96" s="2">
        <f t="shared" si="6"/>
        <v>5940</v>
      </c>
      <c r="Q96" s="2">
        <f t="shared" si="7"/>
        <v>80190</v>
      </c>
    </row>
    <row r="97" spans="1:17" x14ac:dyDescent="0.25">
      <c r="A97" s="2">
        <f>MATCH(B97,Data!B:B,0)</f>
        <v>58</v>
      </c>
      <c r="B97" s="3" t="s">
        <v>1489</v>
      </c>
      <c r="C97" s="3" t="s">
        <v>1528</v>
      </c>
      <c r="D97" s="43">
        <v>45889</v>
      </c>
      <c r="E97" s="43" t="str">
        <f>VLOOKUP(B97,Data!$B:$G,6,0)</f>
        <v>00009473</v>
      </c>
      <c r="F97" s="3" t="str">
        <f>VLOOKUP(B97,Data!$B:$M,12,0)</f>
        <v>0104918404-029</v>
      </c>
      <c r="G97" s="3" t="s">
        <v>1563</v>
      </c>
      <c r="H97" s="3" t="s">
        <v>1488</v>
      </c>
      <c r="I97" s="2" t="s">
        <v>1487</v>
      </c>
      <c r="J97" s="2" t="str">
        <f t="shared" si="5"/>
        <v>2A50 WM+ VPC TDP Trại Dật, Bình Xuyên</v>
      </c>
      <c r="K97" s="2" t="s">
        <v>981</v>
      </c>
      <c r="L97" s="2" t="s">
        <v>1538</v>
      </c>
      <c r="M97" s="2">
        <v>1</v>
      </c>
      <c r="N97" s="2">
        <v>50182</v>
      </c>
      <c r="O97" s="2">
        <f t="shared" si="4"/>
        <v>50182</v>
      </c>
      <c r="P97" s="2">
        <f t="shared" si="6"/>
        <v>4015</v>
      </c>
      <c r="Q97" s="2">
        <f t="shared" si="7"/>
        <v>54197</v>
      </c>
    </row>
    <row r="98" spans="1:17" x14ac:dyDescent="0.25">
      <c r="A98" s="2">
        <f>MATCH(B98,Data!B:B,0)</f>
        <v>59</v>
      </c>
      <c r="B98" s="3" t="s">
        <v>1473</v>
      </c>
      <c r="C98" s="3" t="s">
        <v>1528</v>
      </c>
      <c r="D98" s="43">
        <v>45889</v>
      </c>
      <c r="E98" s="43" t="str">
        <f>VLOOKUP(B98,Data!$B:$G,6,0)</f>
        <v>00009474</v>
      </c>
      <c r="F98" s="3" t="str">
        <f>VLOOKUP(B98,Data!$B:$M,12,0)</f>
        <v>0104918404-029</v>
      </c>
      <c r="G98" s="3" t="s">
        <v>1563</v>
      </c>
      <c r="H98" s="3" t="s">
        <v>1472</v>
      </c>
      <c r="I98" s="2" t="s">
        <v>1471</v>
      </c>
      <c r="J98" s="2" t="str">
        <f t="shared" si="5"/>
        <v>4966 WM+ VPC 98 Nguyễn Trãi</v>
      </c>
      <c r="K98" s="2" t="s">
        <v>951</v>
      </c>
      <c r="L98" s="2" t="s">
        <v>1539</v>
      </c>
      <c r="M98" s="2">
        <v>1</v>
      </c>
      <c r="N98" s="2">
        <v>111058</v>
      </c>
      <c r="O98" s="2">
        <f t="shared" si="4"/>
        <v>111058</v>
      </c>
      <c r="P98" s="2">
        <f t="shared" si="6"/>
        <v>8885</v>
      </c>
      <c r="Q98" s="2">
        <f t="shared" si="7"/>
        <v>119943</v>
      </c>
    </row>
    <row r="99" spans="1:17" x14ac:dyDescent="0.25">
      <c r="A99" s="2">
        <f>MATCH(B99,Data!B:B,0)</f>
        <v>60</v>
      </c>
      <c r="B99" s="3" t="s">
        <v>1037</v>
      </c>
      <c r="C99" s="3" t="s">
        <v>1528</v>
      </c>
      <c r="D99" s="43">
        <v>45889</v>
      </c>
      <c r="E99" s="43" t="str">
        <f>VLOOKUP(B99,Data!$B:$G,6,0)</f>
        <v>00009315</v>
      </c>
      <c r="F99" s="3" t="str">
        <f>VLOOKUP(B99,Data!$B:$M,12,0)</f>
        <v>0104918404-059</v>
      </c>
      <c r="G99" s="3" t="s">
        <v>1557</v>
      </c>
      <c r="H99" s="3" t="s">
        <v>1036</v>
      </c>
      <c r="I99" s="2" t="s">
        <v>1035</v>
      </c>
      <c r="J99" s="2" t="str">
        <f t="shared" si="5"/>
        <v>5868 WM+ TNN 602 Dương Tự Minh</v>
      </c>
      <c r="K99" s="2" t="s">
        <v>955</v>
      </c>
      <c r="L99" s="2" t="s">
        <v>1537</v>
      </c>
      <c r="M99" s="2">
        <v>1</v>
      </c>
      <c r="N99" s="2">
        <v>46000</v>
      </c>
      <c r="O99" s="2">
        <f t="shared" si="4"/>
        <v>46000</v>
      </c>
      <c r="P99" s="2">
        <f t="shared" si="6"/>
        <v>3680</v>
      </c>
      <c r="Q99" s="2">
        <f t="shared" si="7"/>
        <v>49680</v>
      </c>
    </row>
    <row r="100" spans="1:17" x14ac:dyDescent="0.25">
      <c r="A100" s="2">
        <f>MATCH(B100,Data!B:B,0)</f>
        <v>61</v>
      </c>
      <c r="B100" s="3" t="s">
        <v>1034</v>
      </c>
      <c r="C100" s="3" t="s">
        <v>1528</v>
      </c>
      <c r="D100" s="43">
        <v>45889</v>
      </c>
      <c r="E100" s="43" t="str">
        <f>VLOOKUP(B100,Data!$B:$G,6,0)</f>
        <v>00009316</v>
      </c>
      <c r="F100" s="3" t="str">
        <f>VLOOKUP(B100,Data!$B:$M,12,0)</f>
        <v>0104918404-059</v>
      </c>
      <c r="G100" s="3" t="s">
        <v>1557</v>
      </c>
      <c r="H100" s="3" t="s">
        <v>1033</v>
      </c>
      <c r="I100" s="2" t="s">
        <v>1032</v>
      </c>
      <c r="J100" s="2" t="str">
        <f t="shared" si="5"/>
        <v>2AWB WM+ TNN 219 Trường Chinh</v>
      </c>
      <c r="K100" s="2" t="s">
        <v>951</v>
      </c>
      <c r="L100" s="2" t="s">
        <v>1539</v>
      </c>
      <c r="M100" s="2">
        <v>1</v>
      </c>
      <c r="N100" s="2">
        <v>111058</v>
      </c>
      <c r="O100" s="2">
        <f t="shared" si="4"/>
        <v>111058</v>
      </c>
      <c r="P100" s="2">
        <f t="shared" si="6"/>
        <v>8885</v>
      </c>
      <c r="Q100" s="2">
        <f t="shared" si="7"/>
        <v>119943</v>
      </c>
    </row>
    <row r="101" spans="1:17" x14ac:dyDescent="0.25">
      <c r="A101" s="2">
        <f>MATCH(B101,Data!B:B,0)</f>
        <v>62</v>
      </c>
      <c r="B101" s="3" t="s">
        <v>1334</v>
      </c>
      <c r="C101" s="3" t="s">
        <v>1535</v>
      </c>
      <c r="D101" s="43">
        <v>45889</v>
      </c>
      <c r="E101" s="43" t="str">
        <f>VLOOKUP(B101,Data!$B:$G,6,0)</f>
        <v>00132831</v>
      </c>
      <c r="F101" s="3" t="str">
        <f>VLOOKUP(B101,Data!$B:$M,12,0)</f>
        <v>0104918404</v>
      </c>
      <c r="G101" s="3" t="s">
        <v>1534</v>
      </c>
      <c r="H101" s="3" t="s">
        <v>1333</v>
      </c>
      <c r="I101" s="2" t="s">
        <v>1332</v>
      </c>
      <c r="J101" s="2" t="str">
        <f t="shared" si="5"/>
        <v>3977 WM+ HCM 413/39 Lê Văn Quới</v>
      </c>
      <c r="K101" s="2" t="s">
        <v>1079</v>
      </c>
      <c r="L101" s="2" t="s">
        <v>1532</v>
      </c>
      <c r="M101" s="2">
        <v>2</v>
      </c>
      <c r="N101" s="2">
        <v>49500</v>
      </c>
      <c r="O101" s="2">
        <f t="shared" si="4"/>
        <v>99000</v>
      </c>
      <c r="P101" s="2">
        <f t="shared" si="6"/>
        <v>7920</v>
      </c>
      <c r="Q101" s="2">
        <f t="shared" si="7"/>
        <v>106920</v>
      </c>
    </row>
    <row r="102" spans="1:17" x14ac:dyDescent="0.25">
      <c r="A102" s="2">
        <f>MATCH(B102,Data!B:B,0)</f>
        <v>62</v>
      </c>
      <c r="B102" s="3" t="s">
        <v>1334</v>
      </c>
      <c r="C102" s="3" t="s">
        <v>1535</v>
      </c>
      <c r="D102" s="43">
        <v>45889</v>
      </c>
      <c r="E102" s="43" t="str">
        <f>VLOOKUP(B102,Data!$B:$G,6,0)</f>
        <v>00132831</v>
      </c>
      <c r="F102" s="3" t="str">
        <f>VLOOKUP(B102,Data!$B:$M,12,0)</f>
        <v>0104918404</v>
      </c>
      <c r="G102" s="3" t="s">
        <v>1534</v>
      </c>
      <c r="H102" s="3" t="s">
        <v>1333</v>
      </c>
      <c r="I102" s="2" t="s">
        <v>1332</v>
      </c>
      <c r="J102" s="2" t="str">
        <f t="shared" si="5"/>
        <v>3977 WM+ HCM 413/39 Lê Văn Quới</v>
      </c>
      <c r="K102" s="2" t="s">
        <v>955</v>
      </c>
      <c r="L102" s="2" t="s">
        <v>1537</v>
      </c>
      <c r="M102" s="2">
        <v>3</v>
      </c>
      <c r="N102" s="2">
        <v>46000</v>
      </c>
      <c r="O102" s="2">
        <f t="shared" si="4"/>
        <v>138000</v>
      </c>
      <c r="P102" s="2">
        <f>ROUND(O102*0.08,0)+1</f>
        <v>11041</v>
      </c>
      <c r="Q102" s="2">
        <f t="shared" si="7"/>
        <v>149041</v>
      </c>
    </row>
    <row r="103" spans="1:17" x14ac:dyDescent="0.25">
      <c r="A103" s="2">
        <f>MATCH(B103,Data!B:B,0)</f>
        <v>62</v>
      </c>
      <c r="B103" s="3" t="s">
        <v>1334</v>
      </c>
      <c r="C103" s="3" t="s">
        <v>1535</v>
      </c>
      <c r="D103" s="43">
        <v>45889</v>
      </c>
      <c r="E103" s="43" t="str">
        <f>VLOOKUP(B103,Data!$B:$G,6,0)</f>
        <v>00132831</v>
      </c>
      <c r="F103" s="3" t="str">
        <f>VLOOKUP(B103,Data!$B:$M,12,0)</f>
        <v>0104918404</v>
      </c>
      <c r="G103" s="3" t="s">
        <v>1534</v>
      </c>
      <c r="H103" s="3" t="s">
        <v>1333</v>
      </c>
      <c r="I103" s="2" t="s">
        <v>1332</v>
      </c>
      <c r="J103" s="2" t="str">
        <f t="shared" si="5"/>
        <v>3977 WM+ HCM 413/39 Lê Văn Quới</v>
      </c>
      <c r="K103" s="2" t="s">
        <v>959</v>
      </c>
      <c r="L103" s="2" t="s">
        <v>1536</v>
      </c>
      <c r="M103" s="2">
        <v>3</v>
      </c>
      <c r="N103" s="2">
        <v>70950</v>
      </c>
      <c r="O103" s="2">
        <f t="shared" si="4"/>
        <v>212850</v>
      </c>
      <c r="P103" s="2">
        <f t="shared" si="6"/>
        <v>17028</v>
      </c>
      <c r="Q103" s="2">
        <f t="shared" si="7"/>
        <v>229878</v>
      </c>
    </row>
    <row r="104" spans="1:17" x14ac:dyDescent="0.25">
      <c r="A104" s="2">
        <f>MATCH(B104,Data!B:B,0)</f>
        <v>62</v>
      </c>
      <c r="B104" s="3" t="s">
        <v>1334</v>
      </c>
      <c r="C104" s="3" t="s">
        <v>1535</v>
      </c>
      <c r="D104" s="43">
        <v>45889</v>
      </c>
      <c r="E104" s="43" t="str">
        <f>VLOOKUP(B104,Data!$B:$G,6,0)</f>
        <v>00132831</v>
      </c>
      <c r="F104" s="3" t="str">
        <f>VLOOKUP(B104,Data!$B:$M,12,0)</f>
        <v>0104918404</v>
      </c>
      <c r="G104" s="3" t="s">
        <v>1534</v>
      </c>
      <c r="H104" s="3" t="s">
        <v>1333</v>
      </c>
      <c r="I104" s="2" t="s">
        <v>1332</v>
      </c>
      <c r="J104" s="2" t="str">
        <f t="shared" si="5"/>
        <v>3977 WM+ HCM 413/39 Lê Văn Quới</v>
      </c>
      <c r="K104" s="2" t="s">
        <v>994</v>
      </c>
      <c r="L104" s="2" t="s">
        <v>1533</v>
      </c>
      <c r="M104" s="2">
        <v>3</v>
      </c>
      <c r="N104" s="2">
        <v>111606</v>
      </c>
      <c r="O104" s="2">
        <f t="shared" si="4"/>
        <v>334818</v>
      </c>
      <c r="P104" s="2">
        <f t="shared" si="6"/>
        <v>26785</v>
      </c>
      <c r="Q104" s="2">
        <f t="shared" si="7"/>
        <v>361603</v>
      </c>
    </row>
    <row r="105" spans="1:17" x14ac:dyDescent="0.25">
      <c r="A105" s="2">
        <f>MATCH(B105,Data!B:B,0)</f>
        <v>62</v>
      </c>
      <c r="B105" s="3" t="s">
        <v>1334</v>
      </c>
      <c r="C105" s="3" t="s">
        <v>1535</v>
      </c>
      <c r="D105" s="43">
        <v>45889</v>
      </c>
      <c r="E105" s="43" t="str">
        <f>VLOOKUP(B105,Data!$B:$G,6,0)</f>
        <v>00132831</v>
      </c>
      <c r="F105" s="3" t="str">
        <f>VLOOKUP(B105,Data!$B:$M,12,0)</f>
        <v>0104918404</v>
      </c>
      <c r="G105" s="3" t="s">
        <v>1534</v>
      </c>
      <c r="H105" s="3" t="s">
        <v>1333</v>
      </c>
      <c r="I105" s="2" t="s">
        <v>1332</v>
      </c>
      <c r="J105" s="2" t="str">
        <f t="shared" si="5"/>
        <v>3977 WM+ HCM 413/39 Lê Văn Quới</v>
      </c>
      <c r="K105" s="2" t="s">
        <v>960</v>
      </c>
      <c r="L105" s="2" t="s">
        <v>1529</v>
      </c>
      <c r="M105" s="2">
        <v>3</v>
      </c>
      <c r="N105" s="2">
        <v>55595</v>
      </c>
      <c r="O105" s="2">
        <f t="shared" si="4"/>
        <v>166785</v>
      </c>
      <c r="P105" s="2">
        <f t="shared" si="6"/>
        <v>13343</v>
      </c>
      <c r="Q105" s="2">
        <f t="shared" si="7"/>
        <v>180128</v>
      </c>
    </row>
    <row r="106" spans="1:17" x14ac:dyDescent="0.25">
      <c r="A106" s="2">
        <f>MATCH(B106,Data!B:B,0)</f>
        <v>62</v>
      </c>
      <c r="B106" s="3" t="s">
        <v>1334</v>
      </c>
      <c r="C106" s="3" t="s">
        <v>1535</v>
      </c>
      <c r="D106" s="43">
        <v>45889</v>
      </c>
      <c r="E106" s="43" t="str">
        <f>VLOOKUP(B106,Data!$B:$G,6,0)</f>
        <v>00132831</v>
      </c>
      <c r="F106" s="3" t="str">
        <f>VLOOKUP(B106,Data!$B:$M,12,0)</f>
        <v>0104918404</v>
      </c>
      <c r="G106" s="3" t="s">
        <v>1534</v>
      </c>
      <c r="H106" s="3" t="s">
        <v>1333</v>
      </c>
      <c r="I106" s="2" t="s">
        <v>1332</v>
      </c>
      <c r="J106" s="2" t="str">
        <f t="shared" si="5"/>
        <v>3977 WM+ HCM 413/39 Lê Văn Quới</v>
      </c>
      <c r="K106" s="2" t="s">
        <v>951</v>
      </c>
      <c r="L106" s="2" t="s">
        <v>1539</v>
      </c>
      <c r="M106" s="2">
        <v>7</v>
      </c>
      <c r="N106" s="2">
        <v>111058</v>
      </c>
      <c r="O106" s="2">
        <f t="shared" si="4"/>
        <v>777406</v>
      </c>
      <c r="P106" s="2">
        <f t="shared" si="6"/>
        <v>62192</v>
      </c>
      <c r="Q106" s="2">
        <f t="shared" si="7"/>
        <v>839598</v>
      </c>
    </row>
    <row r="107" spans="1:17" x14ac:dyDescent="0.25">
      <c r="A107" s="2">
        <f>MATCH(B107,Data!B:B,0)</f>
        <v>62</v>
      </c>
      <c r="B107" s="3" t="s">
        <v>1334</v>
      </c>
      <c r="C107" s="3" t="s">
        <v>1535</v>
      </c>
      <c r="D107" s="43">
        <v>45889</v>
      </c>
      <c r="E107" s="43" t="str">
        <f>VLOOKUP(B107,Data!$B:$G,6,0)</f>
        <v>00132831</v>
      </c>
      <c r="F107" s="3" t="str">
        <f>VLOOKUP(B107,Data!$B:$M,12,0)</f>
        <v>0104918404</v>
      </c>
      <c r="G107" s="3" t="s">
        <v>1534</v>
      </c>
      <c r="H107" s="3" t="s">
        <v>1333</v>
      </c>
      <c r="I107" s="2" t="s">
        <v>1332</v>
      </c>
      <c r="J107" s="2" t="str">
        <f t="shared" si="5"/>
        <v>3977 WM+ HCM 413/39 Lê Văn Quới</v>
      </c>
      <c r="K107" s="2" t="s">
        <v>965</v>
      </c>
      <c r="L107" s="2" t="s">
        <v>1546</v>
      </c>
      <c r="M107" s="2">
        <v>7</v>
      </c>
      <c r="N107" s="2">
        <v>74250</v>
      </c>
      <c r="O107" s="2">
        <f t="shared" si="4"/>
        <v>519750</v>
      </c>
      <c r="P107" s="2">
        <f t="shared" si="6"/>
        <v>41580</v>
      </c>
      <c r="Q107" s="2">
        <f t="shared" si="7"/>
        <v>561330</v>
      </c>
    </row>
    <row r="108" spans="1:17" x14ac:dyDescent="0.25">
      <c r="A108" s="2">
        <f>MATCH(B108,Data!B:B,0)</f>
        <v>62</v>
      </c>
      <c r="B108" s="3" t="s">
        <v>1334</v>
      </c>
      <c r="C108" s="3" t="s">
        <v>1535</v>
      </c>
      <c r="D108" s="43">
        <v>45889</v>
      </c>
      <c r="E108" s="43" t="str">
        <f>VLOOKUP(B108,Data!$B:$G,6,0)</f>
        <v>00132831</v>
      </c>
      <c r="F108" s="3" t="str">
        <f>VLOOKUP(B108,Data!$B:$M,12,0)</f>
        <v>0104918404</v>
      </c>
      <c r="G108" s="3" t="s">
        <v>1534</v>
      </c>
      <c r="H108" s="3" t="s">
        <v>1333</v>
      </c>
      <c r="I108" s="2" t="s">
        <v>1332</v>
      </c>
      <c r="J108" s="2" t="str">
        <f t="shared" si="5"/>
        <v>3977 WM+ HCM 413/39 Lê Văn Quới</v>
      </c>
      <c r="K108" s="2" t="s">
        <v>981</v>
      </c>
      <c r="L108" s="2" t="s">
        <v>1538</v>
      </c>
      <c r="M108" s="2">
        <v>8</v>
      </c>
      <c r="N108" s="2">
        <v>50182</v>
      </c>
      <c r="O108" s="2">
        <f t="shared" si="4"/>
        <v>401456</v>
      </c>
      <c r="P108" s="2">
        <f t="shared" si="6"/>
        <v>32116</v>
      </c>
      <c r="Q108" s="2">
        <f t="shared" si="7"/>
        <v>433572</v>
      </c>
    </row>
    <row r="109" spans="1:17" x14ac:dyDescent="0.25">
      <c r="A109" s="2">
        <f>MATCH(B109,Data!B:B,0)</f>
        <v>63</v>
      </c>
      <c r="B109" s="3" t="s">
        <v>1493</v>
      </c>
      <c r="C109" s="3" t="s">
        <v>1535</v>
      </c>
      <c r="D109" s="43">
        <v>45889</v>
      </c>
      <c r="E109" s="43" t="str">
        <f>VLOOKUP(B109,Data!$B:$G,6,0)</f>
        <v>00006920</v>
      </c>
      <c r="F109" s="3" t="str">
        <f>VLOOKUP(B109,Data!$B:$M,12,0)</f>
        <v>0104918404-022</v>
      </c>
      <c r="G109" s="3" t="s">
        <v>1576</v>
      </c>
      <c r="H109" s="3" t="s">
        <v>1492</v>
      </c>
      <c r="I109" s="2" t="s">
        <v>1491</v>
      </c>
      <c r="J109" s="2" t="str">
        <f t="shared" si="5"/>
        <v>2A96 WM+ GLI 435 Nguyễn Huệ</v>
      </c>
      <c r="K109" s="2" t="s">
        <v>965</v>
      </c>
      <c r="L109" s="2" t="s">
        <v>1546</v>
      </c>
      <c r="M109" s="2">
        <v>1</v>
      </c>
      <c r="N109" s="2">
        <v>74250</v>
      </c>
      <c r="O109" s="2">
        <f t="shared" si="4"/>
        <v>74250</v>
      </c>
      <c r="P109" s="2">
        <f t="shared" si="6"/>
        <v>5940</v>
      </c>
      <c r="Q109" s="2">
        <f t="shared" si="7"/>
        <v>80190</v>
      </c>
    </row>
    <row r="110" spans="1:17" x14ac:dyDescent="0.25">
      <c r="A110" s="2">
        <f>MATCH(B110,Data!B:B,0)</f>
        <v>64</v>
      </c>
      <c r="B110" s="3" t="s">
        <v>993</v>
      </c>
      <c r="C110" s="3" t="s">
        <v>1528</v>
      </c>
      <c r="D110" s="43">
        <v>45889</v>
      </c>
      <c r="E110" s="43" t="str">
        <f>VLOOKUP(B110,Data!$B:$G,6,0)</f>
        <v>00009319</v>
      </c>
      <c r="F110" s="3" t="str">
        <f>VLOOKUP(B110,Data!$B:$M,12,0)</f>
        <v>0104918404-059</v>
      </c>
      <c r="G110" s="3" t="s">
        <v>1557</v>
      </c>
      <c r="H110" s="3" t="s">
        <v>992</v>
      </c>
      <c r="I110" s="2" t="s">
        <v>991</v>
      </c>
      <c r="J110" s="2" t="str">
        <f t="shared" si="5"/>
        <v>6644 WM+ TNN Đình Cả, Võ Nhai</v>
      </c>
      <c r="K110" s="2" t="s">
        <v>951</v>
      </c>
      <c r="L110" s="2" t="s">
        <v>1539</v>
      </c>
      <c r="M110" s="2">
        <v>1</v>
      </c>
      <c r="N110" s="2">
        <v>111058</v>
      </c>
      <c r="O110" s="2">
        <f t="shared" si="4"/>
        <v>111058</v>
      </c>
      <c r="P110" s="2">
        <f t="shared" si="6"/>
        <v>8885</v>
      </c>
      <c r="Q110" s="2">
        <f t="shared" si="7"/>
        <v>119943</v>
      </c>
    </row>
    <row r="111" spans="1:17" x14ac:dyDescent="0.25">
      <c r="A111" s="2">
        <f>MATCH(B111,Data!B:B,0)</f>
        <v>65</v>
      </c>
      <c r="B111" s="3" t="s">
        <v>1150</v>
      </c>
      <c r="C111" s="3" t="s">
        <v>1528</v>
      </c>
      <c r="D111" s="43">
        <v>45889</v>
      </c>
      <c r="E111" s="43" t="str">
        <f>VLOOKUP(B111,Data!$B:$G,6,0)</f>
        <v>00012526</v>
      </c>
      <c r="F111" s="3" t="str">
        <f>VLOOKUP(B111,Data!$B:$M,12,0)</f>
        <v>0104918404-004</v>
      </c>
      <c r="G111" s="3" t="s">
        <v>1550</v>
      </c>
      <c r="H111" s="3" t="s">
        <v>1051</v>
      </c>
      <c r="I111" s="2" t="s">
        <v>1050</v>
      </c>
      <c r="J111" s="2" t="str">
        <f t="shared" si="5"/>
        <v>5697 WM+ HTH 160 Trần Phú</v>
      </c>
      <c r="K111" s="2" t="s">
        <v>955</v>
      </c>
      <c r="L111" s="2" t="s">
        <v>1537</v>
      </c>
      <c r="M111" s="2">
        <v>2</v>
      </c>
      <c r="N111" s="2">
        <v>46000</v>
      </c>
      <c r="O111" s="2">
        <f t="shared" si="4"/>
        <v>92000</v>
      </c>
      <c r="P111" s="2">
        <f t="shared" si="6"/>
        <v>7360</v>
      </c>
      <c r="Q111" s="2">
        <f t="shared" si="7"/>
        <v>99360</v>
      </c>
    </row>
    <row r="112" spans="1:17" x14ac:dyDescent="0.25">
      <c r="A112" s="2">
        <f>MATCH(B112,Data!B:B,0)</f>
        <v>66</v>
      </c>
      <c r="B112" s="3" t="s">
        <v>1331</v>
      </c>
      <c r="C112" s="3" t="s">
        <v>1535</v>
      </c>
      <c r="D112" s="43">
        <v>45889</v>
      </c>
      <c r="E112" s="43" t="str">
        <f>VLOOKUP(B112,Data!$B:$G,6,0)</f>
        <v>00007204</v>
      </c>
      <c r="F112" s="3" t="str">
        <f>VLOOKUP(B112,Data!$B:$M,12,0)</f>
        <v>0104918404-021</v>
      </c>
      <c r="G112" s="3" t="s">
        <v>1644</v>
      </c>
      <c r="H112" s="3" t="s">
        <v>1330</v>
      </c>
      <c r="I112" s="2" t="s">
        <v>1329</v>
      </c>
      <c r="J112" s="2" t="str">
        <f t="shared" si="5"/>
        <v>4629 WM+ TTH 50 Phan Bội Châu</v>
      </c>
      <c r="K112" s="2" t="s">
        <v>981</v>
      </c>
      <c r="L112" s="2" t="s">
        <v>1538</v>
      </c>
      <c r="M112" s="2">
        <v>1</v>
      </c>
      <c r="N112" s="2">
        <v>50182</v>
      </c>
      <c r="O112" s="2">
        <f t="shared" si="4"/>
        <v>50182</v>
      </c>
      <c r="P112" s="2">
        <f t="shared" si="6"/>
        <v>4015</v>
      </c>
      <c r="Q112" s="2">
        <f t="shared" si="7"/>
        <v>54197</v>
      </c>
    </row>
    <row r="113" spans="1:17" x14ac:dyDescent="0.25">
      <c r="A113" s="2">
        <f>MATCH(B113,Data!B:B,0)</f>
        <v>67</v>
      </c>
      <c r="B113" s="3" t="s">
        <v>966</v>
      </c>
      <c r="C113" s="3" t="s">
        <v>1535</v>
      </c>
      <c r="D113" s="43">
        <v>45889</v>
      </c>
      <c r="E113" s="43" t="str">
        <f>VLOOKUP(B113,Data!$B:$G,6,0)</f>
        <v>00133196</v>
      </c>
      <c r="F113" s="3" t="str">
        <f>VLOOKUP(B113,Data!$B:$M,12,0)</f>
        <v>0104918404</v>
      </c>
      <c r="G113" s="3" t="s">
        <v>1534</v>
      </c>
      <c r="H113" s="3" t="s">
        <v>957</v>
      </c>
      <c r="I113" s="2" t="s">
        <v>956</v>
      </c>
      <c r="J113" s="2" t="str">
        <f t="shared" si="5"/>
        <v>3379 WM+ HCM Vinhomes Central Park L6</v>
      </c>
      <c r="K113" s="2" t="s">
        <v>961</v>
      </c>
      <c r="L113" s="2" t="s">
        <v>1541</v>
      </c>
      <c r="M113" s="2">
        <v>3</v>
      </c>
      <c r="N113" s="2">
        <v>73431</v>
      </c>
      <c r="O113" s="2">
        <f t="shared" si="4"/>
        <v>220293</v>
      </c>
      <c r="P113" s="2">
        <f t="shared" si="6"/>
        <v>17623</v>
      </c>
      <c r="Q113" s="2">
        <f t="shared" si="7"/>
        <v>237916</v>
      </c>
    </row>
    <row r="114" spans="1:17" x14ac:dyDescent="0.25">
      <c r="A114" s="2">
        <f>MATCH(B114,Data!B:B,0)</f>
        <v>67</v>
      </c>
      <c r="B114" s="3" t="s">
        <v>966</v>
      </c>
      <c r="C114" s="3" t="s">
        <v>1535</v>
      </c>
      <c r="D114" s="43">
        <v>45889</v>
      </c>
      <c r="E114" s="43" t="str">
        <f>VLOOKUP(B114,Data!$B:$G,6,0)</f>
        <v>00133196</v>
      </c>
      <c r="F114" s="3" t="str">
        <f>VLOOKUP(B114,Data!$B:$M,12,0)</f>
        <v>0104918404</v>
      </c>
      <c r="G114" s="3" t="s">
        <v>1534</v>
      </c>
      <c r="H114" s="3" t="s">
        <v>957</v>
      </c>
      <c r="I114" s="2" t="s">
        <v>956</v>
      </c>
      <c r="J114" s="2" t="str">
        <f t="shared" si="5"/>
        <v>3379 WM+ HCM Vinhomes Central Park L6</v>
      </c>
      <c r="K114" s="2" t="s">
        <v>951</v>
      </c>
      <c r="L114" s="2" t="s">
        <v>1539</v>
      </c>
      <c r="M114" s="2">
        <v>3</v>
      </c>
      <c r="N114" s="2">
        <v>111058</v>
      </c>
      <c r="O114" s="2">
        <f t="shared" si="4"/>
        <v>333174</v>
      </c>
      <c r="P114" s="2">
        <f t="shared" si="6"/>
        <v>26654</v>
      </c>
      <c r="Q114" s="2">
        <f t="shared" si="7"/>
        <v>359828</v>
      </c>
    </row>
    <row r="115" spans="1:17" x14ac:dyDescent="0.25">
      <c r="A115" s="2">
        <f>MATCH(B115,Data!B:B,0)</f>
        <v>67</v>
      </c>
      <c r="B115" s="3" t="s">
        <v>966</v>
      </c>
      <c r="C115" s="3" t="s">
        <v>1535</v>
      </c>
      <c r="D115" s="43">
        <v>45889</v>
      </c>
      <c r="E115" s="43" t="str">
        <f>VLOOKUP(B115,Data!$B:$G,6,0)</f>
        <v>00133196</v>
      </c>
      <c r="F115" s="3" t="str">
        <f>VLOOKUP(B115,Data!$B:$M,12,0)</f>
        <v>0104918404</v>
      </c>
      <c r="G115" s="3" t="s">
        <v>1534</v>
      </c>
      <c r="H115" s="3" t="s">
        <v>957</v>
      </c>
      <c r="I115" s="2" t="s">
        <v>956</v>
      </c>
      <c r="J115" s="2" t="str">
        <f t="shared" si="5"/>
        <v>3379 WM+ HCM Vinhomes Central Park L6</v>
      </c>
      <c r="K115" s="2" t="s">
        <v>955</v>
      </c>
      <c r="L115" s="2" t="s">
        <v>1537</v>
      </c>
      <c r="M115" s="2">
        <v>1</v>
      </c>
      <c r="N115" s="2">
        <v>46000</v>
      </c>
      <c r="O115" s="2">
        <f t="shared" si="4"/>
        <v>46000</v>
      </c>
      <c r="P115" s="2">
        <f t="shared" si="6"/>
        <v>3680</v>
      </c>
      <c r="Q115" s="2">
        <f t="shared" si="7"/>
        <v>49680</v>
      </c>
    </row>
    <row r="116" spans="1:17" x14ac:dyDescent="0.25">
      <c r="A116" s="2">
        <f>MATCH(B116,Data!B:B,0)</f>
        <v>68</v>
      </c>
      <c r="B116" s="3" t="s">
        <v>1153</v>
      </c>
      <c r="C116" s="3" t="s">
        <v>1528</v>
      </c>
      <c r="D116" s="43">
        <v>45889</v>
      </c>
      <c r="E116" s="43" t="str">
        <f>VLOOKUP(B116,Data!$B:$G,6,0)</f>
        <v>00406793</v>
      </c>
      <c r="F116" s="3" t="str">
        <f>VLOOKUP(B116,Data!$B:$M,12,0)</f>
        <v>0104918404-002</v>
      </c>
      <c r="G116" s="3" t="s">
        <v>1548</v>
      </c>
      <c r="H116" s="3" t="s">
        <v>1152</v>
      </c>
      <c r="I116" s="2" t="s">
        <v>1151</v>
      </c>
      <c r="J116" s="2" t="str">
        <f t="shared" si="5"/>
        <v>2080 WM+ HNI 347 Bạch Mai</v>
      </c>
      <c r="K116" s="2" t="s">
        <v>960</v>
      </c>
      <c r="L116" s="2" t="s">
        <v>1529</v>
      </c>
      <c r="M116" s="2">
        <v>2</v>
      </c>
      <c r="N116" s="2">
        <v>55595</v>
      </c>
      <c r="O116" s="2">
        <f t="shared" si="4"/>
        <v>111190</v>
      </c>
      <c r="P116" s="2">
        <f t="shared" si="6"/>
        <v>8895</v>
      </c>
      <c r="Q116" s="2">
        <f t="shared" si="7"/>
        <v>120085</v>
      </c>
    </row>
    <row r="117" spans="1:17" x14ac:dyDescent="0.25">
      <c r="A117" s="2">
        <f>MATCH(B117,Data!B:B,0)</f>
        <v>68</v>
      </c>
      <c r="B117" s="3" t="s">
        <v>1153</v>
      </c>
      <c r="C117" s="3" t="s">
        <v>1528</v>
      </c>
      <c r="D117" s="43">
        <v>45889</v>
      </c>
      <c r="E117" s="43" t="str">
        <f>VLOOKUP(B117,Data!$B:$G,6,0)</f>
        <v>00406793</v>
      </c>
      <c r="F117" s="3" t="str">
        <f>VLOOKUP(B117,Data!$B:$M,12,0)</f>
        <v>0104918404-002</v>
      </c>
      <c r="G117" s="3" t="s">
        <v>1548</v>
      </c>
      <c r="H117" s="3" t="s">
        <v>1152</v>
      </c>
      <c r="I117" s="2" t="s">
        <v>1151</v>
      </c>
      <c r="J117" s="2" t="str">
        <f t="shared" si="5"/>
        <v>2080 WM+ HNI 347 Bạch Mai</v>
      </c>
      <c r="K117" s="2" t="s">
        <v>965</v>
      </c>
      <c r="L117" s="2" t="s">
        <v>1546</v>
      </c>
      <c r="M117" s="2">
        <v>1</v>
      </c>
      <c r="N117" s="2">
        <v>74250</v>
      </c>
      <c r="O117" s="2">
        <f t="shared" si="4"/>
        <v>74250</v>
      </c>
      <c r="P117" s="2">
        <f t="shared" si="6"/>
        <v>5940</v>
      </c>
      <c r="Q117" s="2">
        <f t="shared" si="7"/>
        <v>80190</v>
      </c>
    </row>
    <row r="118" spans="1:17" x14ac:dyDescent="0.25">
      <c r="A118" s="2">
        <f>MATCH(B118,Data!B:B,0)</f>
        <v>69</v>
      </c>
      <c r="B118" s="3" t="s">
        <v>1071</v>
      </c>
      <c r="C118" s="3" t="s">
        <v>1528</v>
      </c>
      <c r="D118" s="43">
        <v>45889</v>
      </c>
      <c r="E118" s="43" t="str">
        <f>VLOOKUP(B118,Data!$B:$G,6,0)</f>
        <v>00407044</v>
      </c>
      <c r="F118" s="3" t="str">
        <f>VLOOKUP(B118,Data!$B:$M,12,0)</f>
        <v>0104918404-002</v>
      </c>
      <c r="G118" s="3" t="s">
        <v>1548</v>
      </c>
      <c r="H118" s="3" t="s">
        <v>1070</v>
      </c>
      <c r="I118" s="2" t="s">
        <v>1069</v>
      </c>
      <c r="J118" s="2" t="str">
        <f t="shared" si="5"/>
        <v>6394 WM+ HNI BT01-6 Hoàng Thành City</v>
      </c>
      <c r="K118" s="2" t="s">
        <v>951</v>
      </c>
      <c r="L118" s="2" t="s">
        <v>1539</v>
      </c>
      <c r="M118" s="2">
        <v>2</v>
      </c>
      <c r="N118" s="2">
        <v>111058</v>
      </c>
      <c r="O118" s="2">
        <f t="shared" si="4"/>
        <v>222116</v>
      </c>
      <c r="P118" s="2">
        <f t="shared" si="6"/>
        <v>17769</v>
      </c>
      <c r="Q118" s="2">
        <f t="shared" si="7"/>
        <v>239885</v>
      </c>
    </row>
    <row r="119" spans="1:17" x14ac:dyDescent="0.25">
      <c r="A119" s="2">
        <f>MATCH(B119,Data!B:B,0)</f>
        <v>70</v>
      </c>
      <c r="B119" s="3" t="s">
        <v>1203</v>
      </c>
      <c r="C119" s="3" t="s">
        <v>1528</v>
      </c>
      <c r="D119" s="43">
        <v>45889</v>
      </c>
      <c r="E119" s="43" t="str">
        <f>VLOOKUP(B119,Data!$B:$G,6,0)</f>
        <v>00027881</v>
      </c>
      <c r="F119" s="3" t="str">
        <f>VLOOKUP(B119,Data!$B:$M,12,0)</f>
        <v>0104918404-020</v>
      </c>
      <c r="G119" s="3" t="s">
        <v>1559</v>
      </c>
      <c r="H119" s="3" t="s">
        <v>1202</v>
      </c>
      <c r="I119" s="2" t="s">
        <v>1201</v>
      </c>
      <c r="J119" s="2" t="str">
        <f t="shared" si="5"/>
        <v>6783 WM+ THA Vĩnh Thịnh, Vĩnh Lộc</v>
      </c>
      <c r="K119" s="2" t="s">
        <v>965</v>
      </c>
      <c r="L119" s="2" t="s">
        <v>1546</v>
      </c>
      <c r="M119" s="2">
        <v>1</v>
      </c>
      <c r="N119" s="2">
        <v>74250</v>
      </c>
      <c r="O119" s="2">
        <f t="shared" si="4"/>
        <v>74250</v>
      </c>
      <c r="P119" s="2">
        <f t="shared" si="6"/>
        <v>5940</v>
      </c>
      <c r="Q119" s="2">
        <f t="shared" si="7"/>
        <v>80190</v>
      </c>
    </row>
    <row r="120" spans="1:17" x14ac:dyDescent="0.25">
      <c r="A120" s="2">
        <f>MATCH(B120,Data!B:B,0)</f>
        <v>71</v>
      </c>
      <c r="B120" s="3" t="s">
        <v>1134</v>
      </c>
      <c r="C120" s="3" t="s">
        <v>1535</v>
      </c>
      <c r="D120" s="43">
        <v>45889</v>
      </c>
      <c r="E120" s="43" t="str">
        <f>VLOOKUP(B120,Data!$B:$G,6,0)</f>
        <v>00133008</v>
      </c>
      <c r="F120" s="3" t="str">
        <f>VLOOKUP(B120,Data!$B:$M,12,0)</f>
        <v>0104918404</v>
      </c>
      <c r="G120" s="3" t="s">
        <v>1534</v>
      </c>
      <c r="H120" s="3" t="s">
        <v>1133</v>
      </c>
      <c r="I120" s="2" t="s">
        <v>1132</v>
      </c>
      <c r="J120" s="2" t="str">
        <f t="shared" si="5"/>
        <v>6190 WM+ HCM 108 Tùng Thiện Vương</v>
      </c>
      <c r="K120" s="2" t="s">
        <v>981</v>
      </c>
      <c r="L120" s="2" t="s">
        <v>1538</v>
      </c>
      <c r="M120" s="2">
        <v>2</v>
      </c>
      <c r="N120" s="2">
        <v>50182</v>
      </c>
      <c r="O120" s="2">
        <f t="shared" si="4"/>
        <v>100364</v>
      </c>
      <c r="P120" s="2">
        <f t="shared" si="6"/>
        <v>8029</v>
      </c>
      <c r="Q120" s="2">
        <f t="shared" si="7"/>
        <v>108393</v>
      </c>
    </row>
    <row r="121" spans="1:17" x14ac:dyDescent="0.25">
      <c r="A121" s="2">
        <f>MATCH(B121,Data!B:B,0)</f>
        <v>71</v>
      </c>
      <c r="B121" s="3" t="s">
        <v>1134</v>
      </c>
      <c r="C121" s="3" t="s">
        <v>1535</v>
      </c>
      <c r="D121" s="43">
        <v>45889</v>
      </c>
      <c r="E121" s="43" t="str">
        <f>VLOOKUP(B121,Data!$B:$G,6,0)</f>
        <v>00133008</v>
      </c>
      <c r="F121" s="3" t="str">
        <f>VLOOKUP(B121,Data!$B:$M,12,0)</f>
        <v>0104918404</v>
      </c>
      <c r="G121" s="3" t="s">
        <v>1534</v>
      </c>
      <c r="H121" s="3" t="s">
        <v>1133</v>
      </c>
      <c r="I121" s="2" t="s">
        <v>1132</v>
      </c>
      <c r="J121" s="2" t="str">
        <f t="shared" si="5"/>
        <v>6190 WM+ HCM 108 Tùng Thiện Vương</v>
      </c>
      <c r="K121" s="2" t="s">
        <v>955</v>
      </c>
      <c r="L121" s="2" t="s">
        <v>1537</v>
      </c>
      <c r="M121" s="2">
        <v>1</v>
      </c>
      <c r="N121" s="2">
        <v>46000</v>
      </c>
      <c r="O121" s="2">
        <f t="shared" si="4"/>
        <v>46000</v>
      </c>
      <c r="P121" s="2">
        <f>ROUND(O121*0.08,0)+1</f>
        <v>3681</v>
      </c>
      <c r="Q121" s="2">
        <f t="shared" si="7"/>
        <v>49681</v>
      </c>
    </row>
    <row r="122" spans="1:17" x14ac:dyDescent="0.25">
      <c r="A122" s="2">
        <f>MATCH(B122,Data!B:B,0)</f>
        <v>71</v>
      </c>
      <c r="B122" s="3" t="s">
        <v>1134</v>
      </c>
      <c r="C122" s="3" t="s">
        <v>1535</v>
      </c>
      <c r="D122" s="43">
        <v>45889</v>
      </c>
      <c r="E122" s="43" t="str">
        <f>VLOOKUP(B122,Data!$B:$G,6,0)</f>
        <v>00133008</v>
      </c>
      <c r="F122" s="3" t="str">
        <f>VLOOKUP(B122,Data!$B:$M,12,0)</f>
        <v>0104918404</v>
      </c>
      <c r="G122" s="3" t="s">
        <v>1534</v>
      </c>
      <c r="H122" s="3" t="s">
        <v>1133</v>
      </c>
      <c r="I122" s="2" t="s">
        <v>1132</v>
      </c>
      <c r="J122" s="2" t="str">
        <f t="shared" si="5"/>
        <v>6190 WM+ HCM 108 Tùng Thiện Vương</v>
      </c>
      <c r="K122" s="2" t="s">
        <v>959</v>
      </c>
      <c r="L122" s="2" t="s">
        <v>1536</v>
      </c>
      <c r="M122" s="2">
        <v>1</v>
      </c>
      <c r="N122" s="2">
        <v>70950</v>
      </c>
      <c r="O122" s="2">
        <f t="shared" si="4"/>
        <v>70950</v>
      </c>
      <c r="P122" s="2">
        <f t="shared" si="6"/>
        <v>5676</v>
      </c>
      <c r="Q122" s="2">
        <f t="shared" si="7"/>
        <v>76626</v>
      </c>
    </row>
    <row r="123" spans="1:17" x14ac:dyDescent="0.25">
      <c r="A123" s="2">
        <f>MATCH(B123,Data!B:B,0)</f>
        <v>71</v>
      </c>
      <c r="B123" s="3" t="s">
        <v>1134</v>
      </c>
      <c r="C123" s="3" t="s">
        <v>1535</v>
      </c>
      <c r="D123" s="43">
        <v>45889</v>
      </c>
      <c r="E123" s="43" t="str">
        <f>VLOOKUP(B123,Data!$B:$G,6,0)</f>
        <v>00133008</v>
      </c>
      <c r="F123" s="3" t="str">
        <f>VLOOKUP(B123,Data!$B:$M,12,0)</f>
        <v>0104918404</v>
      </c>
      <c r="G123" s="3" t="s">
        <v>1534</v>
      </c>
      <c r="H123" s="3" t="s">
        <v>1133</v>
      </c>
      <c r="I123" s="2" t="s">
        <v>1132</v>
      </c>
      <c r="J123" s="2" t="str">
        <f t="shared" si="5"/>
        <v>6190 WM+ HCM 108 Tùng Thiện Vương</v>
      </c>
      <c r="K123" s="2" t="s">
        <v>994</v>
      </c>
      <c r="L123" s="2" t="s">
        <v>1533</v>
      </c>
      <c r="M123" s="2">
        <v>1</v>
      </c>
      <c r="N123" s="2">
        <v>111606</v>
      </c>
      <c r="O123" s="2">
        <f t="shared" si="4"/>
        <v>111606</v>
      </c>
      <c r="P123" s="2">
        <f t="shared" si="6"/>
        <v>8928</v>
      </c>
      <c r="Q123" s="2">
        <f t="shared" si="7"/>
        <v>120534</v>
      </c>
    </row>
    <row r="124" spans="1:17" x14ac:dyDescent="0.25">
      <c r="A124" s="2">
        <f>MATCH(B124,Data!B:B,0)</f>
        <v>72</v>
      </c>
      <c r="B124" s="3" t="s">
        <v>1040</v>
      </c>
      <c r="C124" s="3" t="s">
        <v>1528</v>
      </c>
      <c r="D124" s="43">
        <v>45889</v>
      </c>
      <c r="E124" s="43" t="str">
        <f>VLOOKUP(B124,Data!$B:$G,6,0)</f>
        <v>00407125</v>
      </c>
      <c r="F124" s="3" t="str">
        <f>VLOOKUP(B124,Data!$B:$M,12,0)</f>
        <v>0104918404-002</v>
      </c>
      <c r="G124" s="3" t="s">
        <v>1548</v>
      </c>
      <c r="H124" s="3" t="s">
        <v>1039</v>
      </c>
      <c r="I124" s="2" t="s">
        <v>1038</v>
      </c>
      <c r="J124" s="2" t="str">
        <f t="shared" si="5"/>
        <v>3465 WM+ HNI 671 Hoàng Hoa Thám</v>
      </c>
      <c r="K124" s="2" t="s">
        <v>981</v>
      </c>
      <c r="L124" s="2" t="s">
        <v>1538</v>
      </c>
      <c r="M124" s="2">
        <v>2</v>
      </c>
      <c r="N124" s="2">
        <v>50182</v>
      </c>
      <c r="O124" s="2">
        <f t="shared" si="4"/>
        <v>100364</v>
      </c>
      <c r="P124" s="2">
        <f t="shared" si="6"/>
        <v>8029</v>
      </c>
      <c r="Q124" s="2">
        <f t="shared" si="7"/>
        <v>108393</v>
      </c>
    </row>
    <row r="125" spans="1:17" x14ac:dyDescent="0.25">
      <c r="A125" s="2">
        <f>MATCH(B125,Data!B:B,0)</f>
        <v>72</v>
      </c>
      <c r="B125" s="3" t="s">
        <v>1040</v>
      </c>
      <c r="C125" s="3" t="s">
        <v>1528</v>
      </c>
      <c r="D125" s="43">
        <v>45889</v>
      </c>
      <c r="E125" s="43" t="str">
        <f>VLOOKUP(B125,Data!$B:$G,6,0)</f>
        <v>00407125</v>
      </c>
      <c r="F125" s="3" t="str">
        <f>VLOOKUP(B125,Data!$B:$M,12,0)</f>
        <v>0104918404-002</v>
      </c>
      <c r="G125" s="3" t="s">
        <v>1548</v>
      </c>
      <c r="H125" s="3" t="s">
        <v>1039</v>
      </c>
      <c r="I125" s="2" t="s">
        <v>1038</v>
      </c>
      <c r="J125" s="2" t="str">
        <f t="shared" si="5"/>
        <v>3465 WM+ HNI 671 Hoàng Hoa Thám</v>
      </c>
      <c r="K125" s="2" t="s">
        <v>951</v>
      </c>
      <c r="L125" s="2" t="s">
        <v>1539</v>
      </c>
      <c r="M125" s="2">
        <v>1</v>
      </c>
      <c r="N125" s="2">
        <v>111058</v>
      </c>
      <c r="O125" s="2">
        <f t="shared" si="4"/>
        <v>111058</v>
      </c>
      <c r="P125" s="2">
        <f t="shared" si="6"/>
        <v>8885</v>
      </c>
      <c r="Q125" s="2">
        <f t="shared" si="7"/>
        <v>119943</v>
      </c>
    </row>
    <row r="126" spans="1:17" x14ac:dyDescent="0.25">
      <c r="A126" s="2">
        <f>MATCH(B126,Data!B:B,0)</f>
        <v>72</v>
      </c>
      <c r="B126" s="3" t="s">
        <v>1040</v>
      </c>
      <c r="C126" s="3" t="s">
        <v>1528</v>
      </c>
      <c r="D126" s="43">
        <v>45889</v>
      </c>
      <c r="E126" s="43" t="str">
        <f>VLOOKUP(B126,Data!$B:$G,6,0)</f>
        <v>00407125</v>
      </c>
      <c r="F126" s="3" t="str">
        <f>VLOOKUP(B126,Data!$B:$M,12,0)</f>
        <v>0104918404-002</v>
      </c>
      <c r="G126" s="3" t="s">
        <v>1548</v>
      </c>
      <c r="H126" s="3" t="s">
        <v>1039</v>
      </c>
      <c r="I126" s="2" t="s">
        <v>1038</v>
      </c>
      <c r="J126" s="2" t="str">
        <f t="shared" si="5"/>
        <v>3465 WM+ HNI 671 Hoàng Hoa Thám</v>
      </c>
      <c r="K126" s="2" t="s">
        <v>960</v>
      </c>
      <c r="L126" s="2" t="s">
        <v>1529</v>
      </c>
      <c r="M126" s="2">
        <v>2</v>
      </c>
      <c r="N126" s="2">
        <v>55595</v>
      </c>
      <c r="O126" s="2">
        <f t="shared" si="4"/>
        <v>111190</v>
      </c>
      <c r="P126" s="2">
        <f t="shared" si="6"/>
        <v>8895</v>
      </c>
      <c r="Q126" s="2">
        <f t="shared" si="7"/>
        <v>120085</v>
      </c>
    </row>
    <row r="127" spans="1:17" x14ac:dyDescent="0.25">
      <c r="A127" s="2">
        <f>MATCH(B127,Data!B:B,0)</f>
        <v>73</v>
      </c>
      <c r="B127" s="3" t="s">
        <v>1452</v>
      </c>
      <c r="C127" s="3" t="s">
        <v>1528</v>
      </c>
      <c r="D127" s="43">
        <v>45889</v>
      </c>
      <c r="E127" s="43" t="str">
        <f>VLOOKUP(B127,Data!$B:$G,6,0)</f>
        <v>00016388</v>
      </c>
      <c r="F127" s="3" t="str">
        <f>VLOOKUP(B127,Data!$B:$M,12,0)</f>
        <v>0104918404-031</v>
      </c>
      <c r="G127" s="3" t="s">
        <v>1545</v>
      </c>
      <c r="H127" s="3" t="s">
        <v>1011</v>
      </c>
      <c r="I127" s="2" t="s">
        <v>1010</v>
      </c>
      <c r="J127" s="2" t="str">
        <f t="shared" si="5"/>
        <v>2AGM WM+ BNH 1170 Quang Trung</v>
      </c>
      <c r="K127" s="2" t="s">
        <v>951</v>
      </c>
      <c r="L127" s="2" t="s">
        <v>1539</v>
      </c>
      <c r="M127" s="2">
        <v>1</v>
      </c>
      <c r="N127" s="2">
        <v>111058</v>
      </c>
      <c r="O127" s="2">
        <f t="shared" si="4"/>
        <v>111058</v>
      </c>
      <c r="P127" s="2">
        <f t="shared" si="6"/>
        <v>8885</v>
      </c>
      <c r="Q127" s="2">
        <f t="shared" si="7"/>
        <v>119943</v>
      </c>
    </row>
    <row r="128" spans="1:17" x14ac:dyDescent="0.25">
      <c r="A128" s="2">
        <f>MATCH(B128,Data!B:B,0)</f>
        <v>74</v>
      </c>
      <c r="B128" s="3" t="s">
        <v>1402</v>
      </c>
      <c r="C128" s="3" t="s">
        <v>1528</v>
      </c>
      <c r="D128" s="43">
        <v>45889</v>
      </c>
      <c r="E128" s="43" t="str">
        <f>VLOOKUP(B128,Data!$B:$G,6,0)</f>
        <v>00406000</v>
      </c>
      <c r="F128" s="3" t="str">
        <f>VLOOKUP(B128,Data!$B:$M,12,0)</f>
        <v>0104918404-002</v>
      </c>
      <c r="G128" s="3" t="s">
        <v>1548</v>
      </c>
      <c r="H128" s="3" t="s">
        <v>1401</v>
      </c>
      <c r="I128" s="2" t="s">
        <v>1400</v>
      </c>
      <c r="J128" s="2" t="str">
        <f t="shared" si="5"/>
        <v>5366 WM+ HNI SH4-B4 Nam Trung Yên</v>
      </c>
      <c r="K128" s="2" t="s">
        <v>951</v>
      </c>
      <c r="L128" s="2" t="s">
        <v>1539</v>
      </c>
      <c r="M128" s="2">
        <v>1</v>
      </c>
      <c r="N128" s="2">
        <v>111058</v>
      </c>
      <c r="O128" s="2">
        <f t="shared" si="4"/>
        <v>111058</v>
      </c>
      <c r="P128" s="2">
        <f t="shared" si="6"/>
        <v>8885</v>
      </c>
      <c r="Q128" s="2">
        <f t="shared" si="7"/>
        <v>119943</v>
      </c>
    </row>
    <row r="129" spans="1:17" x14ac:dyDescent="0.25">
      <c r="A129" s="2">
        <f>MATCH(B129,Data!B:B,0)</f>
        <v>75</v>
      </c>
      <c r="B129" s="3" t="s">
        <v>1510</v>
      </c>
      <c r="C129" s="3" t="s">
        <v>1528</v>
      </c>
      <c r="D129" s="43">
        <v>45889</v>
      </c>
      <c r="E129" s="43" t="str">
        <f>VLOOKUP(B129,Data!$B:$G,6,0)</f>
        <v>00011876</v>
      </c>
      <c r="F129" s="3" t="str">
        <f>VLOOKUP(B129,Data!$B:$M,12,0)</f>
        <v>0104918404-044</v>
      </c>
      <c r="G129" s="3" t="s">
        <v>1568</v>
      </c>
      <c r="H129" s="3" t="s">
        <v>1509</v>
      </c>
      <c r="I129" s="2" t="s">
        <v>1508</v>
      </c>
      <c r="J129" s="2" t="str">
        <f t="shared" si="5"/>
        <v>2AWP WM+ TBH Hoà Bình, Hà Giang</v>
      </c>
      <c r="K129" s="2" t="s">
        <v>955</v>
      </c>
      <c r="L129" s="2" t="s">
        <v>1537</v>
      </c>
      <c r="M129" s="2">
        <v>2</v>
      </c>
      <c r="N129" s="2">
        <v>46000</v>
      </c>
      <c r="O129" s="2">
        <f t="shared" si="4"/>
        <v>92000</v>
      </c>
      <c r="P129" s="2">
        <f t="shared" si="6"/>
        <v>7360</v>
      </c>
      <c r="Q129" s="2">
        <f t="shared" si="7"/>
        <v>99360</v>
      </c>
    </row>
    <row r="130" spans="1:17" x14ac:dyDescent="0.25">
      <c r="A130" s="2">
        <f>MATCH(B130,Data!B:B,0)</f>
        <v>76</v>
      </c>
      <c r="B130" s="3" t="s">
        <v>1430</v>
      </c>
      <c r="C130" s="3" t="s">
        <v>1528</v>
      </c>
      <c r="D130" s="43">
        <v>45889</v>
      </c>
      <c r="E130" s="43" t="str">
        <f>VLOOKUP(B130,Data!$B:$G,6,0)</f>
        <v>00016390</v>
      </c>
      <c r="F130" s="3" t="str">
        <f>VLOOKUP(B130,Data!$B:$M,12,0)</f>
        <v>0104918404-031</v>
      </c>
      <c r="G130" s="3" t="s">
        <v>1545</v>
      </c>
      <c r="H130" s="3" t="s">
        <v>1428</v>
      </c>
      <c r="I130" s="2" t="s">
        <v>1427</v>
      </c>
      <c r="J130" s="2" t="str">
        <f t="shared" si="5"/>
        <v>6960 WM+ BNH Nguyễn Văn Cừ, Gia Bình</v>
      </c>
      <c r="K130" s="2" t="s">
        <v>1079</v>
      </c>
      <c r="L130" s="2" t="s">
        <v>1532</v>
      </c>
      <c r="M130" s="2">
        <v>4</v>
      </c>
      <c r="N130" s="2">
        <v>49500</v>
      </c>
      <c r="O130" s="2">
        <f t="shared" ref="O130:O193" si="8">N130*M130</f>
        <v>198000</v>
      </c>
      <c r="P130" s="2">
        <f t="shared" si="6"/>
        <v>15840</v>
      </c>
      <c r="Q130" s="2">
        <f t="shared" si="7"/>
        <v>213840</v>
      </c>
    </row>
    <row r="131" spans="1:17" x14ac:dyDescent="0.25">
      <c r="A131" s="2">
        <f>MATCH(B131,Data!B:B,0)</f>
        <v>77</v>
      </c>
      <c r="B131" s="3" t="s">
        <v>1349</v>
      </c>
      <c r="C131" s="3" t="s">
        <v>1528</v>
      </c>
      <c r="D131" s="43">
        <v>45889</v>
      </c>
      <c r="E131" s="43" t="str">
        <f>VLOOKUP(B131,Data!$B:$G,6,0)</f>
        <v>00009484</v>
      </c>
      <c r="F131" s="3" t="str">
        <f>VLOOKUP(B131,Data!$B:$M,12,0)</f>
        <v>0104918404-029</v>
      </c>
      <c r="G131" s="3" t="s">
        <v>1563</v>
      </c>
      <c r="H131" s="3" t="s">
        <v>1348</v>
      </c>
      <c r="I131" s="2" t="s">
        <v>1347</v>
      </c>
      <c r="J131" s="2" t="str">
        <f t="shared" ref="J131:J194" si="9">H131&amp;" "&amp;I131</f>
        <v>6333 WM+ VPC Vọng Sơn, Lập Thạch</v>
      </c>
      <c r="K131" s="2" t="s">
        <v>960</v>
      </c>
      <c r="L131" s="2" t="s">
        <v>1529</v>
      </c>
      <c r="M131" s="2">
        <v>1</v>
      </c>
      <c r="N131" s="2">
        <v>55595</v>
      </c>
      <c r="O131" s="2">
        <f t="shared" si="8"/>
        <v>55595</v>
      </c>
      <c r="P131" s="2">
        <f t="shared" ref="P131:P194" si="10">ROUND(O131*0.08,0)</f>
        <v>4448</v>
      </c>
      <c r="Q131" s="2">
        <f t="shared" ref="Q131:Q194" si="11">O131+P131</f>
        <v>60043</v>
      </c>
    </row>
    <row r="132" spans="1:17" x14ac:dyDescent="0.25">
      <c r="A132" s="2">
        <f>MATCH(B132,Data!B:B,0)</f>
        <v>78</v>
      </c>
      <c r="B132" s="3" t="s">
        <v>1395</v>
      </c>
      <c r="C132" s="3" t="s">
        <v>1535</v>
      </c>
      <c r="D132" s="43">
        <v>45889</v>
      </c>
      <c r="E132" s="43" t="str">
        <f>VLOOKUP(B132,Data!$B:$G,6,0)</f>
        <v>00066791</v>
      </c>
      <c r="F132" s="3" t="str">
        <f>VLOOKUP(B132,Data!$B:$M,12,0)</f>
        <v>0104918404-009</v>
      </c>
      <c r="G132" s="3" t="s">
        <v>1547</v>
      </c>
      <c r="H132" s="3" t="s">
        <v>1394</v>
      </c>
      <c r="I132" s="2" t="s">
        <v>1393</v>
      </c>
      <c r="J132" s="2" t="str">
        <f t="shared" si="9"/>
        <v>3194 WIN DNG 263 Ông Ích Đường</v>
      </c>
      <c r="K132" s="2" t="s">
        <v>951</v>
      </c>
      <c r="L132" s="2" t="s">
        <v>1539</v>
      </c>
      <c r="M132" s="2">
        <v>1</v>
      </c>
      <c r="N132" s="2">
        <v>111058</v>
      </c>
      <c r="O132" s="2">
        <f t="shared" si="8"/>
        <v>111058</v>
      </c>
      <c r="P132" s="2">
        <f t="shared" si="10"/>
        <v>8885</v>
      </c>
      <c r="Q132" s="2">
        <f t="shared" si="11"/>
        <v>119943</v>
      </c>
    </row>
    <row r="133" spans="1:17" x14ac:dyDescent="0.25">
      <c r="A133" s="2">
        <f>MATCH(B133,Data!B:B,0)</f>
        <v>79</v>
      </c>
      <c r="B133" s="3" t="s">
        <v>964</v>
      </c>
      <c r="C133" s="3" t="s">
        <v>1535</v>
      </c>
      <c r="D133" s="43">
        <v>45889</v>
      </c>
      <c r="E133" s="43" t="str">
        <f>VLOOKUP(B133,Data!$B:$G,6,0)</f>
        <v>00066977</v>
      </c>
      <c r="F133" s="3" t="str">
        <f>VLOOKUP(B133,Data!$B:$M,12,0)</f>
        <v>0104918404-009</v>
      </c>
      <c r="G133" s="3" t="s">
        <v>1547</v>
      </c>
      <c r="H133" s="3" t="s">
        <v>963</v>
      </c>
      <c r="I133" s="2" t="s">
        <v>962</v>
      </c>
      <c r="J133" s="2" t="str">
        <f t="shared" si="9"/>
        <v>4648 WM+ DNG 31 Nguyễn Đình Trọng</v>
      </c>
      <c r="K133" s="2" t="s">
        <v>965</v>
      </c>
      <c r="L133" s="2" t="s">
        <v>1546</v>
      </c>
      <c r="M133" s="2">
        <v>1</v>
      </c>
      <c r="N133" s="2">
        <v>74250</v>
      </c>
      <c r="O133" s="2">
        <f t="shared" si="8"/>
        <v>74250</v>
      </c>
      <c r="P133" s="2">
        <f t="shared" si="10"/>
        <v>5940</v>
      </c>
      <c r="Q133" s="2">
        <f t="shared" si="11"/>
        <v>80190</v>
      </c>
    </row>
    <row r="134" spans="1:17" x14ac:dyDescent="0.25">
      <c r="A134" s="2">
        <f>MATCH(B134,Data!B:B,0)</f>
        <v>79</v>
      </c>
      <c r="B134" s="3" t="s">
        <v>964</v>
      </c>
      <c r="C134" s="3" t="s">
        <v>1535</v>
      </c>
      <c r="D134" s="43">
        <v>45889</v>
      </c>
      <c r="E134" s="43" t="str">
        <f>VLOOKUP(B134,Data!$B:$G,6,0)</f>
        <v>00066977</v>
      </c>
      <c r="F134" s="3" t="str">
        <f>VLOOKUP(B134,Data!$B:$M,12,0)</f>
        <v>0104918404-009</v>
      </c>
      <c r="G134" s="3" t="s">
        <v>1547</v>
      </c>
      <c r="H134" s="3" t="s">
        <v>963</v>
      </c>
      <c r="I134" s="2" t="s">
        <v>962</v>
      </c>
      <c r="J134" s="2" t="str">
        <f t="shared" si="9"/>
        <v>4648 WM+ DNG 31 Nguyễn Đình Trọng</v>
      </c>
      <c r="K134" s="2" t="s">
        <v>955</v>
      </c>
      <c r="L134" s="2" t="s">
        <v>1537</v>
      </c>
      <c r="M134" s="2">
        <v>1</v>
      </c>
      <c r="N134" s="2">
        <v>46000</v>
      </c>
      <c r="O134" s="2">
        <f t="shared" si="8"/>
        <v>46000</v>
      </c>
      <c r="P134" s="2">
        <f t="shared" si="10"/>
        <v>3680</v>
      </c>
      <c r="Q134" s="2">
        <f t="shared" si="11"/>
        <v>49680</v>
      </c>
    </row>
    <row r="135" spans="1:17" x14ac:dyDescent="0.25">
      <c r="A135" s="2">
        <f>MATCH(B135,Data!B:B,0)</f>
        <v>80</v>
      </c>
      <c r="B135" s="3" t="s">
        <v>1429</v>
      </c>
      <c r="C135" s="3" t="s">
        <v>1528</v>
      </c>
      <c r="D135" s="43">
        <v>45889</v>
      </c>
      <c r="E135" s="43" t="str">
        <f>VLOOKUP(B135,Data!$B:$G,6,0)</f>
        <v>00016391</v>
      </c>
      <c r="F135" s="3" t="str">
        <f>VLOOKUP(B135,Data!$B:$M,12,0)</f>
        <v>0104918404-031</v>
      </c>
      <c r="G135" s="3" t="s">
        <v>1545</v>
      </c>
      <c r="H135" s="3" t="s">
        <v>1428</v>
      </c>
      <c r="I135" s="2" t="s">
        <v>1427</v>
      </c>
      <c r="J135" s="2" t="str">
        <f t="shared" si="9"/>
        <v>6960 WM+ BNH Nguyễn Văn Cừ, Gia Bình</v>
      </c>
      <c r="K135" s="2" t="s">
        <v>977</v>
      </c>
      <c r="L135" s="2" t="s">
        <v>1549</v>
      </c>
      <c r="M135" s="2">
        <v>4</v>
      </c>
      <c r="N135" s="2">
        <v>50400</v>
      </c>
      <c r="O135" s="2">
        <f t="shared" si="8"/>
        <v>201600</v>
      </c>
      <c r="P135" s="2">
        <f t="shared" si="10"/>
        <v>16128</v>
      </c>
      <c r="Q135" s="2">
        <f t="shared" si="11"/>
        <v>217728</v>
      </c>
    </row>
    <row r="136" spans="1:17" x14ac:dyDescent="0.25">
      <c r="A136" s="2">
        <f>MATCH(B136,Data!B:B,0)</f>
        <v>81</v>
      </c>
      <c r="B136" s="3" t="s">
        <v>1337</v>
      </c>
      <c r="C136" s="3" t="s">
        <v>1528</v>
      </c>
      <c r="D136" s="43">
        <v>45889</v>
      </c>
      <c r="E136" s="43" t="str">
        <f>VLOOKUP(B136,Data!$B:$G,6,0)</f>
        <v>00016407</v>
      </c>
      <c r="F136" s="3" t="str">
        <f>VLOOKUP(B136,Data!$B:$M,12,0)</f>
        <v>0104918404-031</v>
      </c>
      <c r="G136" s="3" t="s">
        <v>1545</v>
      </c>
      <c r="H136" s="3" t="s">
        <v>1336</v>
      </c>
      <c r="I136" s="2" t="s">
        <v>1335</v>
      </c>
      <c r="J136" s="2" t="str">
        <f t="shared" si="9"/>
        <v>2AFM WM+ BNH Xóm Ngoài, Đại Bái</v>
      </c>
      <c r="K136" s="2" t="s">
        <v>955</v>
      </c>
      <c r="L136" s="2" t="s">
        <v>1537</v>
      </c>
      <c r="M136" s="2">
        <v>2</v>
      </c>
      <c r="N136" s="2">
        <v>46000</v>
      </c>
      <c r="O136" s="2">
        <f t="shared" si="8"/>
        <v>92000</v>
      </c>
      <c r="P136" s="2">
        <f t="shared" si="10"/>
        <v>7360</v>
      </c>
      <c r="Q136" s="2">
        <f t="shared" si="11"/>
        <v>99360</v>
      </c>
    </row>
    <row r="137" spans="1:17" x14ac:dyDescent="0.25">
      <c r="A137" s="2">
        <f>MATCH(B137,Data!B:B,0)</f>
        <v>82</v>
      </c>
      <c r="B137" s="3" t="s">
        <v>1352</v>
      </c>
      <c r="C137" s="3" t="s">
        <v>1535</v>
      </c>
      <c r="D137" s="43">
        <v>45889</v>
      </c>
      <c r="E137" s="43" t="str">
        <f>VLOOKUP(B137,Data!$B:$G,6,0)</f>
        <v>00021591</v>
      </c>
      <c r="F137" s="3" t="str">
        <f>VLOOKUP(B137,Data!$B:$M,12,0)</f>
        <v>0104918404-016</v>
      </c>
      <c r="G137" s="3" t="s">
        <v>1558</v>
      </c>
      <c r="H137" s="3" t="s">
        <v>1351</v>
      </c>
      <c r="I137" s="2" t="s">
        <v>1350</v>
      </c>
      <c r="J137" s="2" t="str">
        <f t="shared" si="9"/>
        <v>4459 WIN CTO 18 đường A1</v>
      </c>
      <c r="K137" s="2" t="s">
        <v>965</v>
      </c>
      <c r="L137" s="2" t="s">
        <v>1546</v>
      </c>
      <c r="M137" s="2">
        <v>1</v>
      </c>
      <c r="N137" s="2">
        <v>74250</v>
      </c>
      <c r="O137" s="2">
        <f t="shared" si="8"/>
        <v>74250</v>
      </c>
      <c r="P137" s="2">
        <f t="shared" si="10"/>
        <v>5940</v>
      </c>
      <c r="Q137" s="2">
        <f t="shared" si="11"/>
        <v>80190</v>
      </c>
    </row>
    <row r="138" spans="1:17" x14ac:dyDescent="0.25">
      <c r="A138" s="2">
        <f>MATCH(B138,Data!B:B,0)</f>
        <v>83</v>
      </c>
      <c r="B138" s="3" t="s">
        <v>1055</v>
      </c>
      <c r="C138" s="3" t="s">
        <v>1528</v>
      </c>
      <c r="D138" s="43">
        <v>45889</v>
      </c>
      <c r="E138" s="43" t="str">
        <f>VLOOKUP(B138,Data!$B:$G,6,0)</f>
        <v>00015224</v>
      </c>
      <c r="F138" s="3" t="str">
        <f>VLOOKUP(B138,Data!$B:$M,12,0)</f>
        <v>0104918404-003</v>
      </c>
      <c r="G138" s="3" t="s">
        <v>1560</v>
      </c>
      <c r="H138" s="3" t="s">
        <v>1054</v>
      </c>
      <c r="I138" s="2" t="s">
        <v>1053</v>
      </c>
      <c r="J138" s="2" t="str">
        <f t="shared" si="9"/>
        <v>2ANV WM+ PTO Khu Km5, Hà Lộc</v>
      </c>
      <c r="K138" s="2" t="s">
        <v>977</v>
      </c>
      <c r="L138" s="2" t="s">
        <v>1549</v>
      </c>
      <c r="M138" s="2">
        <v>1</v>
      </c>
      <c r="N138" s="2">
        <v>50400</v>
      </c>
      <c r="O138" s="2">
        <f t="shared" si="8"/>
        <v>50400</v>
      </c>
      <c r="P138" s="2">
        <f t="shared" si="10"/>
        <v>4032</v>
      </c>
      <c r="Q138" s="2">
        <f t="shared" si="11"/>
        <v>54432</v>
      </c>
    </row>
    <row r="139" spans="1:17" x14ac:dyDescent="0.25">
      <c r="A139" s="2">
        <f>MATCH(B139,Data!B:B,0)</f>
        <v>84</v>
      </c>
      <c r="B139" s="3" t="s">
        <v>958</v>
      </c>
      <c r="C139" s="3" t="s">
        <v>1535</v>
      </c>
      <c r="D139" s="43">
        <v>45889</v>
      </c>
      <c r="E139" s="43" t="str">
        <f>VLOOKUP(B139,Data!$B:$G,6,0)</f>
        <v>00133201</v>
      </c>
      <c r="F139" s="3" t="str">
        <f>VLOOKUP(B139,Data!$B:$M,12,0)</f>
        <v>0104918404</v>
      </c>
      <c r="G139" s="3" t="s">
        <v>1534</v>
      </c>
      <c r="H139" s="3" t="s">
        <v>957</v>
      </c>
      <c r="I139" s="2" t="s">
        <v>956</v>
      </c>
      <c r="J139" s="2" t="str">
        <f t="shared" si="9"/>
        <v>3379 WM+ HCM Vinhomes Central Park L6</v>
      </c>
      <c r="K139" s="2" t="s">
        <v>961</v>
      </c>
      <c r="L139" s="2" t="s">
        <v>1541</v>
      </c>
      <c r="M139" s="2">
        <v>1</v>
      </c>
      <c r="N139" s="2">
        <v>73431</v>
      </c>
      <c r="O139" s="2">
        <f t="shared" si="8"/>
        <v>73431</v>
      </c>
      <c r="P139" s="2">
        <f>ROUND(O139*0.08,0)+1</f>
        <v>5875</v>
      </c>
      <c r="Q139" s="2">
        <f t="shared" si="11"/>
        <v>79306</v>
      </c>
    </row>
    <row r="140" spans="1:17" x14ac:dyDescent="0.25">
      <c r="A140" s="2">
        <f>MATCH(B140,Data!B:B,0)</f>
        <v>84</v>
      </c>
      <c r="B140" s="3" t="s">
        <v>958</v>
      </c>
      <c r="C140" s="3" t="s">
        <v>1535</v>
      </c>
      <c r="D140" s="43">
        <v>45889</v>
      </c>
      <c r="E140" s="43" t="str">
        <f>VLOOKUP(B140,Data!$B:$G,6,0)</f>
        <v>00133201</v>
      </c>
      <c r="F140" s="3" t="str">
        <f>VLOOKUP(B140,Data!$B:$M,12,0)</f>
        <v>0104918404</v>
      </c>
      <c r="G140" s="3" t="s">
        <v>1534</v>
      </c>
      <c r="H140" s="3" t="s">
        <v>957</v>
      </c>
      <c r="I140" s="2" t="s">
        <v>956</v>
      </c>
      <c r="J140" s="2" t="str">
        <f t="shared" si="9"/>
        <v>3379 WM+ HCM Vinhomes Central Park L6</v>
      </c>
      <c r="K140" s="2" t="s">
        <v>960</v>
      </c>
      <c r="L140" s="2" t="s">
        <v>1529</v>
      </c>
      <c r="M140" s="2">
        <v>2</v>
      </c>
      <c r="N140" s="2">
        <v>55595</v>
      </c>
      <c r="O140" s="2">
        <f t="shared" si="8"/>
        <v>111190</v>
      </c>
      <c r="P140" s="2">
        <f t="shared" si="10"/>
        <v>8895</v>
      </c>
      <c r="Q140" s="2">
        <f t="shared" si="11"/>
        <v>120085</v>
      </c>
    </row>
    <row r="141" spans="1:17" x14ac:dyDescent="0.25">
      <c r="A141" s="2">
        <f>MATCH(B141,Data!B:B,0)</f>
        <v>84</v>
      </c>
      <c r="B141" s="3" t="s">
        <v>958</v>
      </c>
      <c r="C141" s="3" t="s">
        <v>1535</v>
      </c>
      <c r="D141" s="43">
        <v>45889</v>
      </c>
      <c r="E141" s="43" t="str">
        <f>VLOOKUP(B141,Data!$B:$G,6,0)</f>
        <v>00133201</v>
      </c>
      <c r="F141" s="3" t="str">
        <f>VLOOKUP(B141,Data!$B:$M,12,0)</f>
        <v>0104918404</v>
      </c>
      <c r="G141" s="3" t="s">
        <v>1534</v>
      </c>
      <c r="H141" s="3" t="s">
        <v>957</v>
      </c>
      <c r="I141" s="2" t="s">
        <v>956</v>
      </c>
      <c r="J141" s="2" t="str">
        <f t="shared" si="9"/>
        <v>3379 WM+ HCM Vinhomes Central Park L6</v>
      </c>
      <c r="K141" s="2" t="s">
        <v>959</v>
      </c>
      <c r="L141" s="2" t="s">
        <v>1536</v>
      </c>
      <c r="M141" s="2">
        <v>2</v>
      </c>
      <c r="N141" s="2">
        <v>70950</v>
      </c>
      <c r="O141" s="2">
        <f t="shared" si="8"/>
        <v>141900</v>
      </c>
      <c r="P141" s="2">
        <f t="shared" si="10"/>
        <v>11352</v>
      </c>
      <c r="Q141" s="2">
        <f t="shared" si="11"/>
        <v>153252</v>
      </c>
    </row>
    <row r="142" spans="1:17" x14ac:dyDescent="0.25">
      <c r="A142" s="2">
        <f>MATCH(B142,Data!B:B,0)</f>
        <v>84</v>
      </c>
      <c r="B142" s="3" t="s">
        <v>958</v>
      </c>
      <c r="C142" s="3" t="s">
        <v>1535</v>
      </c>
      <c r="D142" s="43">
        <v>45889</v>
      </c>
      <c r="E142" s="43" t="str">
        <f>VLOOKUP(B142,Data!$B:$G,6,0)</f>
        <v>00133201</v>
      </c>
      <c r="F142" s="3" t="str">
        <f>VLOOKUP(B142,Data!$B:$M,12,0)</f>
        <v>0104918404</v>
      </c>
      <c r="G142" s="3" t="s">
        <v>1534</v>
      </c>
      <c r="H142" s="3" t="s">
        <v>957</v>
      </c>
      <c r="I142" s="2" t="s">
        <v>956</v>
      </c>
      <c r="J142" s="2" t="str">
        <f t="shared" si="9"/>
        <v>3379 WM+ HCM Vinhomes Central Park L6</v>
      </c>
      <c r="K142" s="2" t="s">
        <v>955</v>
      </c>
      <c r="L142" s="2" t="s">
        <v>1537</v>
      </c>
      <c r="M142" s="2">
        <v>2</v>
      </c>
      <c r="N142" s="2">
        <v>46000</v>
      </c>
      <c r="O142" s="2">
        <f t="shared" si="8"/>
        <v>92000</v>
      </c>
      <c r="P142" s="2">
        <f t="shared" si="10"/>
        <v>7360</v>
      </c>
      <c r="Q142" s="2">
        <f t="shared" si="11"/>
        <v>99360</v>
      </c>
    </row>
    <row r="143" spans="1:17" x14ac:dyDescent="0.25">
      <c r="A143" s="2">
        <f>MATCH(B143,Data!B:B,0)</f>
        <v>85</v>
      </c>
      <c r="B143" s="3" t="s">
        <v>1031</v>
      </c>
      <c r="C143" s="3" t="s">
        <v>1528</v>
      </c>
      <c r="D143" s="43">
        <v>45889</v>
      </c>
      <c r="E143" s="43" t="str">
        <f>VLOOKUP(B143,Data!$B:$G,6,0)</f>
        <v>00015227</v>
      </c>
      <c r="F143" s="3" t="str">
        <f>VLOOKUP(B143,Data!$B:$M,12,0)</f>
        <v>0104918404-003</v>
      </c>
      <c r="G143" s="3" t="s">
        <v>1560</v>
      </c>
      <c r="H143" s="3" t="s">
        <v>1030</v>
      </c>
      <c r="I143" s="2" t="s">
        <v>1029</v>
      </c>
      <c r="J143" s="2" t="str">
        <f t="shared" si="9"/>
        <v>6399 WM+ PTO Khu 3 Hùng Lô, Việt Trì</v>
      </c>
      <c r="K143" s="2" t="s">
        <v>961</v>
      </c>
      <c r="L143" s="2" t="s">
        <v>1541</v>
      </c>
      <c r="M143" s="2">
        <v>1</v>
      </c>
      <c r="N143" s="2">
        <v>73431</v>
      </c>
      <c r="O143" s="2">
        <f t="shared" si="8"/>
        <v>73431</v>
      </c>
      <c r="P143" s="2">
        <f t="shared" si="10"/>
        <v>5874</v>
      </c>
      <c r="Q143" s="2">
        <f t="shared" si="11"/>
        <v>79305</v>
      </c>
    </row>
    <row r="144" spans="1:17" x14ac:dyDescent="0.25">
      <c r="A144" s="2">
        <f>MATCH(B144,Data!B:B,0)</f>
        <v>85</v>
      </c>
      <c r="B144" s="3" t="s">
        <v>1031</v>
      </c>
      <c r="C144" s="3" t="s">
        <v>1528</v>
      </c>
      <c r="D144" s="43">
        <v>45889</v>
      </c>
      <c r="E144" s="43" t="str">
        <f>VLOOKUP(B144,Data!$B:$G,6,0)</f>
        <v>00015227</v>
      </c>
      <c r="F144" s="3" t="str">
        <f>VLOOKUP(B144,Data!$B:$M,12,0)</f>
        <v>0104918404-003</v>
      </c>
      <c r="G144" s="3" t="s">
        <v>1560</v>
      </c>
      <c r="H144" s="3" t="s">
        <v>1030</v>
      </c>
      <c r="I144" s="2" t="s">
        <v>1029</v>
      </c>
      <c r="J144" s="2" t="str">
        <f t="shared" si="9"/>
        <v>6399 WM+ PTO Khu 3 Hùng Lô, Việt Trì</v>
      </c>
      <c r="K144" s="2" t="s">
        <v>965</v>
      </c>
      <c r="L144" s="2" t="s">
        <v>1546</v>
      </c>
      <c r="M144" s="2">
        <v>2</v>
      </c>
      <c r="N144" s="2">
        <v>74250</v>
      </c>
      <c r="O144" s="2">
        <f t="shared" si="8"/>
        <v>148500</v>
      </c>
      <c r="P144" s="2">
        <f t="shared" si="10"/>
        <v>11880</v>
      </c>
      <c r="Q144" s="2">
        <f t="shared" si="11"/>
        <v>160380</v>
      </c>
    </row>
    <row r="145" spans="1:17" x14ac:dyDescent="0.25">
      <c r="A145" s="2">
        <f>MATCH(B145,Data!B:B,0)</f>
        <v>85</v>
      </c>
      <c r="B145" s="3" t="s">
        <v>1031</v>
      </c>
      <c r="C145" s="3" t="s">
        <v>1528</v>
      </c>
      <c r="D145" s="43">
        <v>45889</v>
      </c>
      <c r="E145" s="43" t="str">
        <f>VLOOKUP(B145,Data!$B:$G,6,0)</f>
        <v>00015227</v>
      </c>
      <c r="F145" s="3" t="str">
        <f>VLOOKUP(B145,Data!$B:$M,12,0)</f>
        <v>0104918404-003</v>
      </c>
      <c r="G145" s="3" t="s">
        <v>1560</v>
      </c>
      <c r="H145" s="3" t="s">
        <v>1030</v>
      </c>
      <c r="I145" s="2" t="s">
        <v>1029</v>
      </c>
      <c r="J145" s="2" t="str">
        <f t="shared" si="9"/>
        <v>6399 WM+ PTO Khu 3 Hùng Lô, Việt Trì</v>
      </c>
      <c r="K145" s="2" t="s">
        <v>951</v>
      </c>
      <c r="L145" s="2" t="s">
        <v>1539</v>
      </c>
      <c r="M145" s="2">
        <v>1</v>
      </c>
      <c r="N145" s="2">
        <v>111058</v>
      </c>
      <c r="O145" s="2">
        <f t="shared" si="8"/>
        <v>111058</v>
      </c>
      <c r="P145" s="2">
        <f t="shared" si="10"/>
        <v>8885</v>
      </c>
      <c r="Q145" s="2">
        <f t="shared" si="11"/>
        <v>119943</v>
      </c>
    </row>
    <row r="146" spans="1:17" x14ac:dyDescent="0.25">
      <c r="A146" s="2">
        <f>MATCH(B146,Data!B:B,0)</f>
        <v>85</v>
      </c>
      <c r="B146" s="3" t="s">
        <v>1031</v>
      </c>
      <c r="C146" s="3" t="s">
        <v>1528</v>
      </c>
      <c r="D146" s="43">
        <v>45889</v>
      </c>
      <c r="E146" s="43" t="str">
        <f>VLOOKUP(B146,Data!$B:$G,6,0)</f>
        <v>00015227</v>
      </c>
      <c r="F146" s="3" t="str">
        <f>VLOOKUP(B146,Data!$B:$M,12,0)</f>
        <v>0104918404-003</v>
      </c>
      <c r="G146" s="3" t="s">
        <v>1560</v>
      </c>
      <c r="H146" s="3" t="s">
        <v>1030</v>
      </c>
      <c r="I146" s="2" t="s">
        <v>1029</v>
      </c>
      <c r="J146" s="2" t="str">
        <f t="shared" si="9"/>
        <v>6399 WM+ PTO Khu 3 Hùng Lô, Việt Trì</v>
      </c>
      <c r="K146" s="2" t="s">
        <v>981</v>
      </c>
      <c r="L146" s="2" t="s">
        <v>1538</v>
      </c>
      <c r="M146" s="2">
        <v>5</v>
      </c>
      <c r="N146" s="2">
        <v>50182</v>
      </c>
      <c r="O146" s="2">
        <f t="shared" si="8"/>
        <v>250910</v>
      </c>
      <c r="P146" s="2">
        <f t="shared" si="10"/>
        <v>20073</v>
      </c>
      <c r="Q146" s="2">
        <f t="shared" si="11"/>
        <v>270983</v>
      </c>
    </row>
    <row r="147" spans="1:17" x14ac:dyDescent="0.25">
      <c r="A147" s="2">
        <f>MATCH(B147,Data!B:B,0)</f>
        <v>85</v>
      </c>
      <c r="B147" s="3" t="s">
        <v>1031</v>
      </c>
      <c r="C147" s="3" t="s">
        <v>1528</v>
      </c>
      <c r="D147" s="43">
        <v>45889</v>
      </c>
      <c r="E147" s="43" t="str">
        <f>VLOOKUP(B147,Data!$B:$G,6,0)</f>
        <v>00015227</v>
      </c>
      <c r="F147" s="3" t="str">
        <f>VLOOKUP(B147,Data!$B:$M,12,0)</f>
        <v>0104918404-003</v>
      </c>
      <c r="G147" s="3" t="s">
        <v>1560</v>
      </c>
      <c r="H147" s="3" t="s">
        <v>1030</v>
      </c>
      <c r="I147" s="2" t="s">
        <v>1029</v>
      </c>
      <c r="J147" s="2" t="str">
        <f t="shared" si="9"/>
        <v>6399 WM+ PTO Khu 3 Hùng Lô, Việt Trì</v>
      </c>
      <c r="K147" s="2" t="s">
        <v>960</v>
      </c>
      <c r="L147" s="2" t="s">
        <v>1529</v>
      </c>
      <c r="M147" s="2">
        <v>4</v>
      </c>
      <c r="N147" s="2">
        <v>55595</v>
      </c>
      <c r="O147" s="2">
        <f t="shared" si="8"/>
        <v>222380</v>
      </c>
      <c r="P147" s="2">
        <f t="shared" si="10"/>
        <v>17790</v>
      </c>
      <c r="Q147" s="2">
        <f t="shared" si="11"/>
        <v>240170</v>
      </c>
    </row>
    <row r="148" spans="1:17" x14ac:dyDescent="0.25">
      <c r="A148" s="2">
        <f>MATCH(B148,Data!B:B,0)</f>
        <v>86</v>
      </c>
      <c r="B148" s="3" t="s">
        <v>969</v>
      </c>
      <c r="C148" s="3" t="s">
        <v>1528</v>
      </c>
      <c r="D148" s="43">
        <v>45889</v>
      </c>
      <c r="E148" s="43" t="str">
        <f>VLOOKUP(B148,Data!$B:$G,6,0)</f>
        <v>00015229</v>
      </c>
      <c r="F148" s="3" t="str">
        <f>VLOOKUP(B148,Data!$B:$M,12,0)</f>
        <v>0104918404-003</v>
      </c>
      <c r="G148" s="3" t="s">
        <v>1560</v>
      </c>
      <c r="H148" s="3" t="s">
        <v>968</v>
      </c>
      <c r="I148" s="2" t="s">
        <v>967</v>
      </c>
      <c r="J148" s="2" t="str">
        <f t="shared" si="9"/>
        <v>3435 WM+ PTO 130 Lê Quý Đôn</v>
      </c>
      <c r="K148" s="2" t="s">
        <v>961</v>
      </c>
      <c r="L148" s="2" t="s">
        <v>1541</v>
      </c>
      <c r="M148" s="2">
        <v>1</v>
      </c>
      <c r="N148" s="2">
        <v>73431</v>
      </c>
      <c r="O148" s="2">
        <f t="shared" si="8"/>
        <v>73431</v>
      </c>
      <c r="P148" s="2">
        <f t="shared" si="10"/>
        <v>5874</v>
      </c>
      <c r="Q148" s="2">
        <f t="shared" si="11"/>
        <v>79305</v>
      </c>
    </row>
    <row r="149" spans="1:17" x14ac:dyDescent="0.25">
      <c r="A149" s="2">
        <f>MATCH(B149,Data!B:B,0)</f>
        <v>87</v>
      </c>
      <c r="B149" s="3" t="s">
        <v>1168</v>
      </c>
      <c r="C149" s="3" t="s">
        <v>1528</v>
      </c>
      <c r="D149" s="43">
        <v>45889</v>
      </c>
      <c r="E149" s="43" t="str">
        <f>VLOOKUP(B149,Data!$B:$G,6,0)</f>
        <v>00039489</v>
      </c>
      <c r="F149" s="3" t="str">
        <f>VLOOKUP(B149,Data!$B:$M,12,0)</f>
        <v>0104918404-007</v>
      </c>
      <c r="G149" s="3" t="s">
        <v>1527</v>
      </c>
      <c r="H149" s="3" t="s">
        <v>1167</v>
      </c>
      <c r="I149" s="2" t="s">
        <v>1166</v>
      </c>
      <c r="J149" s="2" t="str">
        <f t="shared" si="9"/>
        <v>6077 WM+ QNH 175 Nguyễn Trãi</v>
      </c>
      <c r="K149" s="2" t="s">
        <v>951</v>
      </c>
      <c r="L149" s="2" t="s">
        <v>1539</v>
      </c>
      <c r="M149" s="2">
        <v>2</v>
      </c>
      <c r="N149" s="2">
        <v>111058</v>
      </c>
      <c r="O149" s="2">
        <f t="shared" si="8"/>
        <v>222116</v>
      </c>
      <c r="P149" s="2">
        <f t="shared" si="10"/>
        <v>17769</v>
      </c>
      <c r="Q149" s="2">
        <f t="shared" si="11"/>
        <v>239885</v>
      </c>
    </row>
    <row r="150" spans="1:17" x14ac:dyDescent="0.25">
      <c r="A150" s="2">
        <f>MATCH(B150,Data!B:B,0)</f>
        <v>88</v>
      </c>
      <c r="B150" s="3" t="s">
        <v>972</v>
      </c>
      <c r="C150" s="3" t="s">
        <v>1528</v>
      </c>
      <c r="D150" s="43">
        <v>45889</v>
      </c>
      <c r="E150" s="43" t="str">
        <f>VLOOKUP(B150,Data!$B:$G,6,0)</f>
        <v>00012217</v>
      </c>
      <c r="F150" s="3" t="str">
        <f>VLOOKUP(B150,Data!$B:$M,12,0)</f>
        <v>0104918404-006</v>
      </c>
      <c r="G150" s="3" t="s">
        <v>1554</v>
      </c>
      <c r="H150" s="3" t="s">
        <v>971</v>
      </c>
      <c r="I150" s="2" t="s">
        <v>970</v>
      </c>
      <c r="J150" s="2" t="str">
        <f t="shared" si="9"/>
        <v>5590 WM+ HDG 28A Tam Giang</v>
      </c>
      <c r="K150" s="2" t="s">
        <v>951</v>
      </c>
      <c r="L150" s="2" t="s">
        <v>1539</v>
      </c>
      <c r="M150" s="2">
        <v>6</v>
      </c>
      <c r="N150" s="2">
        <v>111058</v>
      </c>
      <c r="O150" s="2">
        <f t="shared" si="8"/>
        <v>666348</v>
      </c>
      <c r="P150" s="2">
        <f t="shared" si="10"/>
        <v>53308</v>
      </c>
      <c r="Q150" s="2">
        <f t="shared" si="11"/>
        <v>719656</v>
      </c>
    </row>
    <row r="151" spans="1:17" x14ac:dyDescent="0.25">
      <c r="A151" s="2">
        <f>MATCH(B151,Data!B:B,0)</f>
        <v>89</v>
      </c>
      <c r="B151" s="3" t="s">
        <v>1405</v>
      </c>
      <c r="C151" s="3" t="s">
        <v>1528</v>
      </c>
      <c r="D151" s="43">
        <v>45889</v>
      </c>
      <c r="E151" s="43" t="str">
        <f>VLOOKUP(B151,Data!$B:$G,6,0)</f>
        <v>00406006</v>
      </c>
      <c r="F151" s="3" t="str">
        <f>VLOOKUP(B151,Data!$B:$M,12,0)</f>
        <v>0104918404-002</v>
      </c>
      <c r="G151" s="3" t="s">
        <v>1548</v>
      </c>
      <c r="H151" s="3" t="s">
        <v>1404</v>
      </c>
      <c r="I151" s="2" t="s">
        <v>1403</v>
      </c>
      <c r="J151" s="2" t="str">
        <f t="shared" si="9"/>
        <v>4656 WM+ HNI 126A Thanh Vị</v>
      </c>
      <c r="K151" s="2" t="s">
        <v>951</v>
      </c>
      <c r="L151" s="2" t="s">
        <v>1539</v>
      </c>
      <c r="M151" s="2">
        <v>1</v>
      </c>
      <c r="N151" s="2">
        <v>111058</v>
      </c>
      <c r="O151" s="2">
        <f t="shared" si="8"/>
        <v>111058</v>
      </c>
      <c r="P151" s="2">
        <f t="shared" si="10"/>
        <v>8885</v>
      </c>
      <c r="Q151" s="2">
        <f t="shared" si="11"/>
        <v>119943</v>
      </c>
    </row>
    <row r="152" spans="1:17" x14ac:dyDescent="0.25">
      <c r="A152" s="2">
        <f>MATCH(B152,Data!B:B,0)</f>
        <v>89</v>
      </c>
      <c r="B152" s="3" t="s">
        <v>1405</v>
      </c>
      <c r="C152" s="3" t="s">
        <v>1528</v>
      </c>
      <c r="D152" s="43">
        <v>45889</v>
      </c>
      <c r="E152" s="43" t="str">
        <f>VLOOKUP(B152,Data!$B:$G,6,0)</f>
        <v>00406006</v>
      </c>
      <c r="F152" s="3" t="str">
        <f>VLOOKUP(B152,Data!$B:$M,12,0)</f>
        <v>0104918404-002</v>
      </c>
      <c r="G152" s="3" t="s">
        <v>1548</v>
      </c>
      <c r="H152" s="3" t="s">
        <v>1404</v>
      </c>
      <c r="I152" s="2" t="s">
        <v>1403</v>
      </c>
      <c r="J152" s="2" t="str">
        <f t="shared" si="9"/>
        <v>4656 WM+ HNI 126A Thanh Vị</v>
      </c>
      <c r="K152" s="2" t="s">
        <v>955</v>
      </c>
      <c r="L152" s="2" t="s">
        <v>1537</v>
      </c>
      <c r="M152" s="2">
        <v>5</v>
      </c>
      <c r="N152" s="2">
        <v>46000</v>
      </c>
      <c r="O152" s="2">
        <f t="shared" si="8"/>
        <v>230000</v>
      </c>
      <c r="P152" s="2">
        <f t="shared" si="10"/>
        <v>18400</v>
      </c>
      <c r="Q152" s="2">
        <f t="shared" si="11"/>
        <v>248400</v>
      </c>
    </row>
    <row r="153" spans="1:17" x14ac:dyDescent="0.25">
      <c r="A153" s="2">
        <f>MATCH(B153,Data!B:B,0)</f>
        <v>90</v>
      </c>
      <c r="B153" s="3" t="s">
        <v>1314</v>
      </c>
      <c r="C153" s="3" t="s">
        <v>1535</v>
      </c>
      <c r="D153" s="43">
        <v>45889</v>
      </c>
      <c r="E153" s="43" t="str">
        <f>VLOOKUP(B153,Data!$B:$G,6,0)</f>
        <v>00021597</v>
      </c>
      <c r="F153" s="3" t="str">
        <f>VLOOKUP(B153,Data!$B:$M,12,0)</f>
        <v>0104918404-016</v>
      </c>
      <c r="G153" s="3" t="s">
        <v>1558</v>
      </c>
      <c r="H153" s="3" t="s">
        <v>1313</v>
      </c>
      <c r="I153" s="2" t="s">
        <v>1312</v>
      </c>
      <c r="J153" s="2" t="str">
        <f t="shared" si="9"/>
        <v>3050 WM+ CTO 119-121 Đề Thám</v>
      </c>
      <c r="K153" s="2" t="s">
        <v>981</v>
      </c>
      <c r="L153" s="2" t="s">
        <v>1538</v>
      </c>
      <c r="M153" s="2">
        <v>3</v>
      </c>
      <c r="N153" s="2">
        <v>50182</v>
      </c>
      <c r="O153" s="2">
        <f t="shared" si="8"/>
        <v>150546</v>
      </c>
      <c r="P153" s="2">
        <f t="shared" si="10"/>
        <v>12044</v>
      </c>
      <c r="Q153" s="2">
        <f t="shared" si="11"/>
        <v>162590</v>
      </c>
    </row>
    <row r="154" spans="1:17" x14ac:dyDescent="0.25">
      <c r="A154" s="2">
        <f>MATCH(B154,Data!B:B,0)</f>
        <v>91</v>
      </c>
      <c r="B154" s="3" t="s">
        <v>1513</v>
      </c>
      <c r="C154" s="3" t="s">
        <v>1535</v>
      </c>
      <c r="D154" s="43">
        <v>45889</v>
      </c>
      <c r="E154" s="43" t="str">
        <f>VLOOKUP(B154,Data!$B:$G,6,0)</f>
        <v>00005451</v>
      </c>
      <c r="F154" s="3" t="str">
        <f>VLOOKUP(B154,Data!$B:$M,12,0)</f>
        <v>0104918404-057</v>
      </c>
      <c r="G154" s="3" t="s">
        <v>1735</v>
      </c>
      <c r="H154" s="3" t="s">
        <v>1512</v>
      </c>
      <c r="I154" s="2" t="s">
        <v>1511</v>
      </c>
      <c r="J154" s="2" t="str">
        <f t="shared" si="9"/>
        <v>1599 WM VCP KGG Rạch Giá</v>
      </c>
      <c r="K154" s="2" t="s">
        <v>951</v>
      </c>
      <c r="L154" s="2" t="s">
        <v>1539</v>
      </c>
      <c r="M154" s="2">
        <v>1</v>
      </c>
      <c r="N154" s="2">
        <v>111058</v>
      </c>
      <c r="O154" s="2">
        <f t="shared" si="8"/>
        <v>111058</v>
      </c>
      <c r="P154" s="2">
        <f t="shared" si="10"/>
        <v>8885</v>
      </c>
      <c r="Q154" s="2">
        <f t="shared" si="11"/>
        <v>119943</v>
      </c>
    </row>
    <row r="155" spans="1:17" x14ac:dyDescent="0.25">
      <c r="A155" s="2">
        <f>MATCH(B155,Data!B:B,0)</f>
        <v>91</v>
      </c>
      <c r="B155" s="3" t="s">
        <v>1513</v>
      </c>
      <c r="C155" s="3" t="s">
        <v>1535</v>
      </c>
      <c r="D155" s="43">
        <v>45889</v>
      </c>
      <c r="E155" s="43" t="str">
        <f>VLOOKUP(B155,Data!$B:$G,6,0)</f>
        <v>00005451</v>
      </c>
      <c r="F155" s="3" t="str">
        <f>VLOOKUP(B155,Data!$B:$M,12,0)</f>
        <v>0104918404-057</v>
      </c>
      <c r="G155" s="3" t="s">
        <v>1735</v>
      </c>
      <c r="H155" s="3" t="s">
        <v>1512</v>
      </c>
      <c r="I155" s="2" t="s">
        <v>1511</v>
      </c>
      <c r="J155" s="2" t="str">
        <f t="shared" si="9"/>
        <v>1599 WM VCP KGG Rạch Giá</v>
      </c>
      <c r="K155" s="2" t="s">
        <v>960</v>
      </c>
      <c r="L155" s="2" t="s">
        <v>1529</v>
      </c>
      <c r="M155" s="2">
        <v>2</v>
      </c>
      <c r="N155" s="2">
        <v>55595</v>
      </c>
      <c r="O155" s="2">
        <f t="shared" si="8"/>
        <v>111190</v>
      </c>
      <c r="P155" s="2">
        <f t="shared" si="10"/>
        <v>8895</v>
      </c>
      <c r="Q155" s="2">
        <f t="shared" si="11"/>
        <v>120085</v>
      </c>
    </row>
    <row r="156" spans="1:17" x14ac:dyDescent="0.25">
      <c r="A156" s="2">
        <f>MATCH(B156,Data!B:B,0)</f>
        <v>91</v>
      </c>
      <c r="B156" s="3" t="s">
        <v>1513</v>
      </c>
      <c r="C156" s="3" t="s">
        <v>1535</v>
      </c>
      <c r="D156" s="43">
        <v>45889</v>
      </c>
      <c r="E156" s="43" t="str">
        <f>VLOOKUP(B156,Data!$B:$G,6,0)</f>
        <v>00005451</v>
      </c>
      <c r="F156" s="3" t="str">
        <f>VLOOKUP(B156,Data!$B:$M,12,0)</f>
        <v>0104918404-057</v>
      </c>
      <c r="G156" s="3" t="s">
        <v>1735</v>
      </c>
      <c r="H156" s="3" t="s">
        <v>1512</v>
      </c>
      <c r="I156" s="2" t="s">
        <v>1511</v>
      </c>
      <c r="J156" s="2" t="str">
        <f t="shared" si="9"/>
        <v>1599 WM VCP KGG Rạch Giá</v>
      </c>
      <c r="K156" s="2" t="s">
        <v>965</v>
      </c>
      <c r="L156" s="2" t="s">
        <v>1546</v>
      </c>
      <c r="M156" s="2">
        <v>1</v>
      </c>
      <c r="N156" s="2">
        <v>74250</v>
      </c>
      <c r="O156" s="2">
        <f t="shared" si="8"/>
        <v>74250</v>
      </c>
      <c r="P156" s="2">
        <f t="shared" si="10"/>
        <v>5940</v>
      </c>
      <c r="Q156" s="2">
        <f t="shared" si="11"/>
        <v>80190</v>
      </c>
    </row>
    <row r="157" spans="1:17" x14ac:dyDescent="0.25">
      <c r="A157" s="2">
        <f>MATCH(B157,Data!B:B,0)</f>
        <v>92</v>
      </c>
      <c r="B157" s="3" t="s">
        <v>1411</v>
      </c>
      <c r="C157" s="3" t="s">
        <v>1528</v>
      </c>
      <c r="D157" s="43">
        <v>45889</v>
      </c>
      <c r="E157" s="43" t="str">
        <f>VLOOKUP(B157,Data!$B:$G,6,0)</f>
        <v>00039409</v>
      </c>
      <c r="F157" s="3" t="str">
        <f>VLOOKUP(B157,Data!$B:$M,12,0)</f>
        <v>0104918404-007</v>
      </c>
      <c r="G157" s="3" t="s">
        <v>1527</v>
      </c>
      <c r="H157" s="3" t="s">
        <v>1410</v>
      </c>
      <c r="I157" s="2" t="s">
        <v>1409</v>
      </c>
      <c r="J157" s="2" t="str">
        <f t="shared" si="9"/>
        <v>6986 WM+ QNH 161 Lê Lợi</v>
      </c>
      <c r="K157" s="2" t="s">
        <v>981</v>
      </c>
      <c r="L157" s="2" t="s">
        <v>1538</v>
      </c>
      <c r="M157" s="2">
        <v>1</v>
      </c>
      <c r="N157" s="2">
        <v>50182</v>
      </c>
      <c r="O157" s="2">
        <f t="shared" si="8"/>
        <v>50182</v>
      </c>
      <c r="P157" s="2">
        <f t="shared" si="10"/>
        <v>4015</v>
      </c>
      <c r="Q157" s="2">
        <f t="shared" si="11"/>
        <v>54197</v>
      </c>
    </row>
    <row r="158" spans="1:17" x14ac:dyDescent="0.25">
      <c r="A158" s="2">
        <f>MATCH(B158,Data!B:B,0)</f>
        <v>93</v>
      </c>
      <c r="B158" s="3" t="s">
        <v>1124</v>
      </c>
      <c r="C158" s="3" t="s">
        <v>1535</v>
      </c>
      <c r="D158" s="43">
        <v>45889</v>
      </c>
      <c r="E158" s="43" t="str">
        <f>VLOOKUP(B158,Data!$B:$G,6,0)</f>
        <v>00133016</v>
      </c>
      <c r="F158" s="3" t="str">
        <f>VLOOKUP(B158,Data!$B:$M,12,0)</f>
        <v>0104918404</v>
      </c>
      <c r="G158" s="3" t="s">
        <v>1534</v>
      </c>
      <c r="H158" s="3" t="s">
        <v>1123</v>
      </c>
      <c r="I158" s="2" t="s">
        <v>1122</v>
      </c>
      <c r="J158" s="2" t="str">
        <f t="shared" si="9"/>
        <v>3562 WM+ HCM 25 Lô A Trường Sơn</v>
      </c>
      <c r="K158" s="2" t="s">
        <v>961</v>
      </c>
      <c r="L158" s="2" t="s">
        <v>1541</v>
      </c>
      <c r="M158" s="2">
        <v>1</v>
      </c>
      <c r="N158" s="2">
        <v>73431</v>
      </c>
      <c r="O158" s="2">
        <f t="shared" si="8"/>
        <v>73431</v>
      </c>
      <c r="P158" s="2">
        <f t="shared" si="10"/>
        <v>5874</v>
      </c>
      <c r="Q158" s="2">
        <f t="shared" si="11"/>
        <v>79305</v>
      </c>
    </row>
    <row r="159" spans="1:17" x14ac:dyDescent="0.25">
      <c r="A159" s="2">
        <f>MATCH(B159,Data!B:B,0)</f>
        <v>93</v>
      </c>
      <c r="B159" s="3" t="s">
        <v>1124</v>
      </c>
      <c r="C159" s="3" t="s">
        <v>1535</v>
      </c>
      <c r="D159" s="43">
        <v>45889</v>
      </c>
      <c r="E159" s="43" t="str">
        <f>VLOOKUP(B159,Data!$B:$G,6,0)</f>
        <v>00133016</v>
      </c>
      <c r="F159" s="3" t="str">
        <f>VLOOKUP(B159,Data!$B:$M,12,0)</f>
        <v>0104918404</v>
      </c>
      <c r="G159" s="3" t="s">
        <v>1534</v>
      </c>
      <c r="H159" s="3" t="s">
        <v>1123</v>
      </c>
      <c r="I159" s="2" t="s">
        <v>1122</v>
      </c>
      <c r="J159" s="2" t="str">
        <f t="shared" si="9"/>
        <v>3562 WM+ HCM 25 Lô A Trường Sơn</v>
      </c>
      <c r="K159" s="2" t="s">
        <v>951</v>
      </c>
      <c r="L159" s="2" t="s">
        <v>1539</v>
      </c>
      <c r="M159" s="2">
        <v>3</v>
      </c>
      <c r="N159" s="2">
        <v>111058</v>
      </c>
      <c r="O159" s="2">
        <f t="shared" si="8"/>
        <v>333174</v>
      </c>
      <c r="P159" s="2">
        <f t="shared" si="10"/>
        <v>26654</v>
      </c>
      <c r="Q159" s="2">
        <f t="shared" si="11"/>
        <v>359828</v>
      </c>
    </row>
    <row r="160" spans="1:17" x14ac:dyDescent="0.25">
      <c r="A160" s="2">
        <f>MATCH(B160,Data!B:B,0)</f>
        <v>93</v>
      </c>
      <c r="B160" s="3" t="s">
        <v>1124</v>
      </c>
      <c r="C160" s="3" t="s">
        <v>1535</v>
      </c>
      <c r="D160" s="43">
        <v>45889</v>
      </c>
      <c r="E160" s="43" t="str">
        <f>VLOOKUP(B160,Data!$B:$G,6,0)</f>
        <v>00133016</v>
      </c>
      <c r="F160" s="3" t="str">
        <f>VLOOKUP(B160,Data!$B:$M,12,0)</f>
        <v>0104918404</v>
      </c>
      <c r="G160" s="3" t="s">
        <v>1534</v>
      </c>
      <c r="H160" s="3" t="s">
        <v>1123</v>
      </c>
      <c r="I160" s="2" t="s">
        <v>1122</v>
      </c>
      <c r="J160" s="2" t="str">
        <f t="shared" si="9"/>
        <v>3562 WM+ HCM 25 Lô A Trường Sơn</v>
      </c>
      <c r="K160" s="2" t="s">
        <v>960</v>
      </c>
      <c r="L160" s="2" t="s">
        <v>1529</v>
      </c>
      <c r="M160" s="2">
        <v>3</v>
      </c>
      <c r="N160" s="2">
        <v>55595</v>
      </c>
      <c r="O160" s="2">
        <f t="shared" si="8"/>
        <v>166785</v>
      </c>
      <c r="P160" s="2">
        <f t="shared" si="10"/>
        <v>13343</v>
      </c>
      <c r="Q160" s="2">
        <f t="shared" si="11"/>
        <v>180128</v>
      </c>
    </row>
    <row r="161" spans="1:17" x14ac:dyDescent="0.25">
      <c r="A161" s="2">
        <f>MATCH(B161,Data!B:B,0)</f>
        <v>93</v>
      </c>
      <c r="B161" s="3" t="s">
        <v>1124</v>
      </c>
      <c r="C161" s="3" t="s">
        <v>1535</v>
      </c>
      <c r="D161" s="43">
        <v>45889</v>
      </c>
      <c r="E161" s="43" t="str">
        <f>VLOOKUP(B161,Data!$B:$G,6,0)</f>
        <v>00133016</v>
      </c>
      <c r="F161" s="3" t="str">
        <f>VLOOKUP(B161,Data!$B:$M,12,0)</f>
        <v>0104918404</v>
      </c>
      <c r="G161" s="3" t="s">
        <v>1534</v>
      </c>
      <c r="H161" s="3" t="s">
        <v>1123</v>
      </c>
      <c r="I161" s="2" t="s">
        <v>1122</v>
      </c>
      <c r="J161" s="2" t="str">
        <f t="shared" si="9"/>
        <v>3562 WM+ HCM 25 Lô A Trường Sơn</v>
      </c>
      <c r="K161" s="2" t="s">
        <v>959</v>
      </c>
      <c r="L161" s="2" t="s">
        <v>1536</v>
      </c>
      <c r="M161" s="2">
        <v>1</v>
      </c>
      <c r="N161" s="2">
        <v>70950</v>
      </c>
      <c r="O161" s="2">
        <f t="shared" si="8"/>
        <v>70950</v>
      </c>
      <c r="P161" s="2">
        <f t="shared" si="10"/>
        <v>5676</v>
      </c>
      <c r="Q161" s="2">
        <f t="shared" si="11"/>
        <v>76626</v>
      </c>
    </row>
    <row r="162" spans="1:17" x14ac:dyDescent="0.25">
      <c r="A162" s="2">
        <f>MATCH(B162,Data!B:B,0)</f>
        <v>93</v>
      </c>
      <c r="B162" s="3" t="s">
        <v>1124</v>
      </c>
      <c r="C162" s="3" t="s">
        <v>1535</v>
      </c>
      <c r="D162" s="43">
        <v>45889</v>
      </c>
      <c r="E162" s="43" t="str">
        <f>VLOOKUP(B162,Data!$B:$G,6,0)</f>
        <v>00133016</v>
      </c>
      <c r="F162" s="3" t="str">
        <f>VLOOKUP(B162,Data!$B:$M,12,0)</f>
        <v>0104918404</v>
      </c>
      <c r="G162" s="3" t="s">
        <v>1534</v>
      </c>
      <c r="H162" s="3" t="s">
        <v>1123</v>
      </c>
      <c r="I162" s="2" t="s">
        <v>1122</v>
      </c>
      <c r="J162" s="2" t="str">
        <f t="shared" si="9"/>
        <v>3562 WM+ HCM 25 Lô A Trường Sơn</v>
      </c>
      <c r="K162" s="2" t="s">
        <v>955</v>
      </c>
      <c r="L162" s="2" t="s">
        <v>1537</v>
      </c>
      <c r="M162" s="2">
        <v>1</v>
      </c>
      <c r="N162" s="2">
        <v>46000</v>
      </c>
      <c r="O162" s="2">
        <f t="shared" si="8"/>
        <v>46000</v>
      </c>
      <c r="P162" s="2">
        <f t="shared" si="10"/>
        <v>3680</v>
      </c>
      <c r="Q162" s="2">
        <f t="shared" si="11"/>
        <v>49680</v>
      </c>
    </row>
    <row r="163" spans="1:17" x14ac:dyDescent="0.25">
      <c r="A163" s="2">
        <f>MATCH(B163,Data!B:B,0)</f>
        <v>94</v>
      </c>
      <c r="B163" s="3" t="s">
        <v>1006</v>
      </c>
      <c r="C163" s="3" t="s">
        <v>1528</v>
      </c>
      <c r="D163" s="43">
        <v>45889</v>
      </c>
      <c r="E163" s="43" t="str">
        <f>VLOOKUP(B163,Data!$B:$G,6,0)</f>
        <v>00002979</v>
      </c>
      <c r="F163" s="3" t="str">
        <f>VLOOKUP(B163,Data!$B:$M,12,0)</f>
        <v>0104918404-030</v>
      </c>
      <c r="G163" s="3" t="s">
        <v>1572</v>
      </c>
      <c r="H163" s="3" t="s">
        <v>1005</v>
      </c>
      <c r="I163" s="2" t="s">
        <v>1004</v>
      </c>
      <c r="J163" s="2" t="str">
        <f t="shared" si="9"/>
        <v>4954 WM+ HNM 173 Lê Công Thanh</v>
      </c>
      <c r="K163" s="2" t="s">
        <v>951</v>
      </c>
      <c r="L163" s="2" t="s">
        <v>1539</v>
      </c>
      <c r="M163" s="2">
        <v>1</v>
      </c>
      <c r="N163" s="2">
        <v>111058</v>
      </c>
      <c r="O163" s="2">
        <f t="shared" si="8"/>
        <v>111058</v>
      </c>
      <c r="P163" s="2">
        <f t="shared" si="10"/>
        <v>8885</v>
      </c>
      <c r="Q163" s="2">
        <f t="shared" si="11"/>
        <v>119943</v>
      </c>
    </row>
    <row r="164" spans="1:17" x14ac:dyDescent="0.25">
      <c r="A164" s="2">
        <f>MATCH(B164,Data!B:B,0)</f>
        <v>95</v>
      </c>
      <c r="B164" s="3" t="s">
        <v>1325</v>
      </c>
      <c r="C164" s="3" t="s">
        <v>1528</v>
      </c>
      <c r="D164" s="43">
        <v>45889</v>
      </c>
      <c r="E164" s="43" t="str">
        <f>VLOOKUP(B164,Data!$B:$G,6,0)</f>
        <v>00003710</v>
      </c>
      <c r="F164" s="3" t="str">
        <f>VLOOKUP(B164,Data!$B:$M,12,0)</f>
        <v>0104918404-038</v>
      </c>
      <c r="G164" s="3" t="s">
        <v>1562</v>
      </c>
      <c r="H164" s="3" t="s">
        <v>1324</v>
      </c>
      <c r="I164" s="2" t="s">
        <v>1323</v>
      </c>
      <c r="J164" s="2" t="str">
        <f t="shared" si="9"/>
        <v>4586 WM+ TQG Tổ 16 phường Tân Quang</v>
      </c>
      <c r="K164" s="2" t="s">
        <v>955</v>
      </c>
      <c r="L164" s="2" t="s">
        <v>1537</v>
      </c>
      <c r="M164" s="2">
        <v>3</v>
      </c>
      <c r="N164" s="2">
        <v>46000</v>
      </c>
      <c r="O164" s="2">
        <f t="shared" si="8"/>
        <v>138000</v>
      </c>
      <c r="P164" s="2">
        <f t="shared" si="10"/>
        <v>11040</v>
      </c>
      <c r="Q164" s="2">
        <f t="shared" si="11"/>
        <v>149040</v>
      </c>
    </row>
    <row r="165" spans="1:17" x14ac:dyDescent="0.25">
      <c r="A165" s="2">
        <f>MATCH(B165,Data!B:B,0)</f>
        <v>96</v>
      </c>
      <c r="B165" s="3" t="s">
        <v>1364</v>
      </c>
      <c r="C165" s="3" t="s">
        <v>1528</v>
      </c>
      <c r="D165" s="43">
        <v>45889</v>
      </c>
      <c r="E165" s="43" t="str">
        <f>VLOOKUP(B165,Data!$B:$G,6,0)</f>
        <v>00008269</v>
      </c>
      <c r="F165" s="3" t="str">
        <f>VLOOKUP(B165,Data!$B:$M,12,0)</f>
        <v>0104918404-065</v>
      </c>
      <c r="G165" s="3" t="s">
        <v>1575</v>
      </c>
      <c r="H165" s="3" t="s">
        <v>1363</v>
      </c>
      <c r="I165" s="2" t="s">
        <v>1362</v>
      </c>
      <c r="J165" s="2" t="str">
        <f t="shared" si="9"/>
        <v>5990 WM+ BGG Đức Nghiêm, Hiệp Hòa</v>
      </c>
      <c r="K165" s="2" t="s">
        <v>965</v>
      </c>
      <c r="L165" s="2" t="s">
        <v>1546</v>
      </c>
      <c r="M165" s="2">
        <v>2</v>
      </c>
      <c r="N165" s="2">
        <v>74250</v>
      </c>
      <c r="O165" s="2">
        <f t="shared" si="8"/>
        <v>148500</v>
      </c>
      <c r="P165" s="2">
        <f t="shared" si="10"/>
        <v>11880</v>
      </c>
      <c r="Q165" s="2">
        <f t="shared" si="11"/>
        <v>160380</v>
      </c>
    </row>
    <row r="166" spans="1:17" x14ac:dyDescent="0.25">
      <c r="A166" s="2">
        <f>MATCH(B166,Data!B:B,0)</f>
        <v>97</v>
      </c>
      <c r="B166" s="3" t="s">
        <v>1286</v>
      </c>
      <c r="C166" s="3" t="s">
        <v>1528</v>
      </c>
      <c r="D166" s="43">
        <v>45889</v>
      </c>
      <c r="E166" s="43" t="str">
        <f>VLOOKUP(B166,Data!$B:$G,6,0)</f>
        <v>00031757</v>
      </c>
      <c r="F166" s="3" t="str">
        <f>VLOOKUP(B166,Data!$B:$M,12,0)</f>
        <v>0104918404-058</v>
      </c>
      <c r="G166" s="3" t="s">
        <v>1544</v>
      </c>
      <c r="H166" s="3" t="s">
        <v>1285</v>
      </c>
      <c r="I166" s="2" t="s">
        <v>1284</v>
      </c>
      <c r="J166" s="2" t="str">
        <f t="shared" si="9"/>
        <v>2AU0 WM+ NAN Thượng Sơn, Đô Lương</v>
      </c>
      <c r="K166" s="2" t="s">
        <v>955</v>
      </c>
      <c r="L166" s="2" t="s">
        <v>1537</v>
      </c>
      <c r="M166" s="2">
        <v>1</v>
      </c>
      <c r="N166" s="2">
        <v>46000</v>
      </c>
      <c r="O166" s="2">
        <f t="shared" si="8"/>
        <v>46000</v>
      </c>
      <c r="P166" s="2">
        <f t="shared" si="10"/>
        <v>3680</v>
      </c>
      <c r="Q166" s="2">
        <f t="shared" si="11"/>
        <v>49680</v>
      </c>
    </row>
    <row r="167" spans="1:17" x14ac:dyDescent="0.25">
      <c r="A167" s="2">
        <f>MATCH(B167,Data!B:B,0)</f>
        <v>98</v>
      </c>
      <c r="B167" s="3" t="s">
        <v>1216</v>
      </c>
      <c r="C167" s="3" t="s">
        <v>1535</v>
      </c>
      <c r="D167" s="43">
        <v>45889</v>
      </c>
      <c r="E167" s="43" t="str">
        <f>VLOOKUP(B167,Data!$B:$G,6,0)</f>
        <v>00132930</v>
      </c>
      <c r="F167" s="3" t="str">
        <f>VLOOKUP(B167,Data!$B:$M,12,0)</f>
        <v>0104918404</v>
      </c>
      <c r="G167" s="3" t="s">
        <v>1534</v>
      </c>
      <c r="H167" s="3" t="s">
        <v>1215</v>
      </c>
      <c r="I167" s="2" t="s">
        <v>1214</v>
      </c>
      <c r="J167" s="2" t="str">
        <f t="shared" si="9"/>
        <v>3907 WM+ HCM 2386-2388 Huỳnh Tấn Phát</v>
      </c>
      <c r="K167" s="2" t="s">
        <v>951</v>
      </c>
      <c r="L167" s="2" t="s">
        <v>1539</v>
      </c>
      <c r="M167" s="2">
        <v>2</v>
      </c>
      <c r="N167" s="2">
        <v>111058</v>
      </c>
      <c r="O167" s="2">
        <f t="shared" si="8"/>
        <v>222116</v>
      </c>
      <c r="P167" s="2">
        <f t="shared" si="10"/>
        <v>17769</v>
      </c>
      <c r="Q167" s="2">
        <f t="shared" si="11"/>
        <v>239885</v>
      </c>
    </row>
    <row r="168" spans="1:17" x14ac:dyDescent="0.25">
      <c r="A168" s="2">
        <f>MATCH(B168,Data!B:B,0)</f>
        <v>99</v>
      </c>
      <c r="B168" s="3" t="s">
        <v>1383</v>
      </c>
      <c r="C168" s="3" t="s">
        <v>1528</v>
      </c>
      <c r="D168" s="43">
        <v>45889</v>
      </c>
      <c r="E168" s="43" t="str">
        <f>VLOOKUP(B168,Data!$B:$G,6,0)</f>
        <v>00406103</v>
      </c>
      <c r="F168" s="3" t="str">
        <f>VLOOKUP(B168,Data!$B:$M,12,0)</f>
        <v>0104918404-002</v>
      </c>
      <c r="G168" s="3" t="s">
        <v>1548</v>
      </c>
      <c r="H168" s="3" t="s">
        <v>1382</v>
      </c>
      <c r="I168" s="2" t="s">
        <v>1381</v>
      </c>
      <c r="J168" s="2" t="str">
        <f t="shared" si="9"/>
        <v>4255 WM+ HNI 103 ngõ 4 Phương Mai</v>
      </c>
      <c r="K168" s="2" t="s">
        <v>959</v>
      </c>
      <c r="L168" s="2" t="s">
        <v>1536</v>
      </c>
      <c r="M168" s="2">
        <v>2</v>
      </c>
      <c r="N168" s="2">
        <v>70950</v>
      </c>
      <c r="O168" s="2">
        <f t="shared" si="8"/>
        <v>141900</v>
      </c>
      <c r="P168" s="2">
        <f t="shared" si="10"/>
        <v>11352</v>
      </c>
      <c r="Q168" s="2">
        <f t="shared" si="11"/>
        <v>153252</v>
      </c>
    </row>
    <row r="169" spans="1:17" x14ac:dyDescent="0.25">
      <c r="A169" s="2">
        <f>MATCH(B169,Data!B:B,0)</f>
        <v>99</v>
      </c>
      <c r="B169" s="3" t="s">
        <v>1383</v>
      </c>
      <c r="C169" s="3" t="s">
        <v>1528</v>
      </c>
      <c r="D169" s="43">
        <v>45889</v>
      </c>
      <c r="E169" s="43" t="str">
        <f>VLOOKUP(B169,Data!$B:$G,6,0)</f>
        <v>00406103</v>
      </c>
      <c r="F169" s="3" t="str">
        <f>VLOOKUP(B169,Data!$B:$M,12,0)</f>
        <v>0104918404-002</v>
      </c>
      <c r="G169" s="3" t="s">
        <v>1548</v>
      </c>
      <c r="H169" s="3" t="s">
        <v>1382</v>
      </c>
      <c r="I169" s="2" t="s">
        <v>1381</v>
      </c>
      <c r="J169" s="2" t="str">
        <f t="shared" si="9"/>
        <v>4255 WM+ HNI 103 ngõ 4 Phương Mai</v>
      </c>
      <c r="K169" s="2" t="s">
        <v>981</v>
      </c>
      <c r="L169" s="2" t="s">
        <v>1538</v>
      </c>
      <c r="M169" s="2">
        <v>1</v>
      </c>
      <c r="N169" s="2">
        <v>50182</v>
      </c>
      <c r="O169" s="2">
        <f t="shared" si="8"/>
        <v>50182</v>
      </c>
      <c r="P169" s="2">
        <f t="shared" si="10"/>
        <v>4015</v>
      </c>
      <c r="Q169" s="2">
        <f t="shared" si="11"/>
        <v>54197</v>
      </c>
    </row>
    <row r="170" spans="1:17" x14ac:dyDescent="0.25">
      <c r="A170" s="2">
        <f>MATCH(B170,Data!B:B,0)</f>
        <v>99</v>
      </c>
      <c r="B170" s="3" t="s">
        <v>1383</v>
      </c>
      <c r="C170" s="3" t="s">
        <v>1528</v>
      </c>
      <c r="D170" s="43">
        <v>45889</v>
      </c>
      <c r="E170" s="43" t="str">
        <f>VLOOKUP(B170,Data!$B:$G,6,0)</f>
        <v>00406103</v>
      </c>
      <c r="F170" s="3" t="str">
        <f>VLOOKUP(B170,Data!$B:$M,12,0)</f>
        <v>0104918404-002</v>
      </c>
      <c r="G170" s="3" t="s">
        <v>1548</v>
      </c>
      <c r="H170" s="3" t="s">
        <v>1382</v>
      </c>
      <c r="I170" s="2" t="s">
        <v>1381</v>
      </c>
      <c r="J170" s="2" t="str">
        <f t="shared" si="9"/>
        <v>4255 WM+ HNI 103 ngõ 4 Phương Mai</v>
      </c>
      <c r="K170" s="2" t="s">
        <v>965</v>
      </c>
      <c r="L170" s="2" t="s">
        <v>1546</v>
      </c>
      <c r="M170" s="2">
        <v>2</v>
      </c>
      <c r="N170" s="2">
        <v>74250</v>
      </c>
      <c r="O170" s="2">
        <f t="shared" si="8"/>
        <v>148500</v>
      </c>
      <c r="P170" s="2">
        <f t="shared" si="10"/>
        <v>11880</v>
      </c>
      <c r="Q170" s="2">
        <f t="shared" si="11"/>
        <v>160380</v>
      </c>
    </row>
    <row r="171" spans="1:17" x14ac:dyDescent="0.25">
      <c r="A171" s="2">
        <f>MATCH(B171,Data!B:B,0)</f>
        <v>100</v>
      </c>
      <c r="B171" s="3" t="s">
        <v>1159</v>
      </c>
      <c r="C171" s="3" t="s">
        <v>1528</v>
      </c>
      <c r="D171" s="43">
        <v>45889</v>
      </c>
      <c r="E171" s="43" t="str">
        <f>VLOOKUP(B171,Data!$B:$G,6,0)</f>
        <v>00406804</v>
      </c>
      <c r="F171" s="3" t="str">
        <f>VLOOKUP(B171,Data!$B:$M,12,0)</f>
        <v>0104918404-002</v>
      </c>
      <c r="G171" s="3" t="s">
        <v>1548</v>
      </c>
      <c r="H171" s="3" t="s">
        <v>1158</v>
      </c>
      <c r="I171" s="2" t="s">
        <v>1157</v>
      </c>
      <c r="J171" s="2" t="str">
        <f t="shared" si="9"/>
        <v>3962 WM+ HNI Kiot 03,04 CT1 Trung Văn</v>
      </c>
      <c r="K171" s="2" t="s">
        <v>960</v>
      </c>
      <c r="L171" s="2" t="s">
        <v>1529</v>
      </c>
      <c r="M171" s="2">
        <v>3</v>
      </c>
      <c r="N171" s="2">
        <v>55595</v>
      </c>
      <c r="O171" s="2">
        <f t="shared" si="8"/>
        <v>166785</v>
      </c>
      <c r="P171" s="2">
        <f t="shared" si="10"/>
        <v>13343</v>
      </c>
      <c r="Q171" s="2">
        <f t="shared" si="11"/>
        <v>180128</v>
      </c>
    </row>
    <row r="172" spans="1:17" x14ac:dyDescent="0.25">
      <c r="A172" s="2">
        <f>MATCH(B172,Data!B:B,0)</f>
        <v>101</v>
      </c>
      <c r="B172" s="3" t="s">
        <v>1174</v>
      </c>
      <c r="C172" s="3" t="s">
        <v>1528</v>
      </c>
      <c r="D172" s="43">
        <v>45889</v>
      </c>
      <c r="E172" s="43" t="str">
        <f>VLOOKUP(B172,Data!$B:$G,6,0)</f>
        <v>00030082</v>
      </c>
      <c r="F172" s="3" t="str">
        <f>VLOOKUP(B172,Data!$B:$M,12,0)</f>
        <v>0104918404-025</v>
      </c>
      <c r="G172" s="3" t="s">
        <v>1561</v>
      </c>
      <c r="H172" s="3" t="s">
        <v>1173</v>
      </c>
      <c r="I172" s="2" t="s">
        <v>1172</v>
      </c>
      <c r="J172" s="2" t="str">
        <f t="shared" si="9"/>
        <v>2APE WM+ HPG 69 Hồng Bàng</v>
      </c>
      <c r="K172" s="2" t="s">
        <v>955</v>
      </c>
      <c r="L172" s="2" t="s">
        <v>1537</v>
      </c>
      <c r="M172" s="2">
        <v>4</v>
      </c>
      <c r="N172" s="2">
        <v>46000</v>
      </c>
      <c r="O172" s="2">
        <f t="shared" si="8"/>
        <v>184000</v>
      </c>
      <c r="P172" s="2">
        <f t="shared" si="10"/>
        <v>14720</v>
      </c>
      <c r="Q172" s="2">
        <f t="shared" si="11"/>
        <v>198720</v>
      </c>
    </row>
    <row r="173" spans="1:17" x14ac:dyDescent="0.25">
      <c r="A173" s="2">
        <f>MATCH(B173,Data!B:B,0)</f>
        <v>102</v>
      </c>
      <c r="B173" s="3" t="s">
        <v>1052</v>
      </c>
      <c r="C173" s="3" t="s">
        <v>1528</v>
      </c>
      <c r="D173" s="43">
        <v>45889</v>
      </c>
      <c r="E173" s="43" t="str">
        <f>VLOOKUP(B173,Data!$B:$G,6,0)</f>
        <v>00012537</v>
      </c>
      <c r="F173" s="3" t="str">
        <f>VLOOKUP(B173,Data!$B:$M,12,0)</f>
        <v>0104918404-004</v>
      </c>
      <c r="G173" s="3" t="s">
        <v>1550</v>
      </c>
      <c r="H173" s="3" t="s">
        <v>1051</v>
      </c>
      <c r="I173" s="2" t="s">
        <v>1050</v>
      </c>
      <c r="J173" s="2" t="str">
        <f t="shared" si="9"/>
        <v>5697 WM+ HTH 160 Trần Phú</v>
      </c>
      <c r="K173" s="2" t="s">
        <v>951</v>
      </c>
      <c r="L173" s="2" t="s">
        <v>1539</v>
      </c>
      <c r="M173" s="2">
        <v>1</v>
      </c>
      <c r="N173" s="2">
        <v>111058</v>
      </c>
      <c r="O173" s="2">
        <f t="shared" si="8"/>
        <v>111058</v>
      </c>
      <c r="P173" s="2">
        <f t="shared" si="10"/>
        <v>8885</v>
      </c>
      <c r="Q173" s="2">
        <f t="shared" si="11"/>
        <v>119943</v>
      </c>
    </row>
    <row r="174" spans="1:17" x14ac:dyDescent="0.25">
      <c r="A174" s="2">
        <f>MATCH(B174,Data!B:B,0)</f>
        <v>103</v>
      </c>
      <c r="B174" s="3" t="s">
        <v>1156</v>
      </c>
      <c r="C174" s="3" t="s">
        <v>1528</v>
      </c>
      <c r="D174" s="43">
        <v>45889</v>
      </c>
      <c r="E174" s="43" t="str">
        <f>VLOOKUP(B174,Data!$B:$G,6,0)</f>
        <v>00406808</v>
      </c>
      <c r="F174" s="3" t="str">
        <f>VLOOKUP(B174,Data!$B:$M,12,0)</f>
        <v>0104918404-002</v>
      </c>
      <c r="G174" s="3" t="s">
        <v>1548</v>
      </c>
      <c r="H174" s="3" t="s">
        <v>1155</v>
      </c>
      <c r="I174" s="2" t="s">
        <v>1154</v>
      </c>
      <c r="J174" s="2" t="str">
        <f t="shared" si="9"/>
        <v>4249 WM+ HNI G9 Thanh Xuân Nam</v>
      </c>
      <c r="K174" s="2" t="s">
        <v>981</v>
      </c>
      <c r="L174" s="2" t="s">
        <v>1538</v>
      </c>
      <c r="M174" s="2">
        <v>2</v>
      </c>
      <c r="N174" s="2">
        <v>50182</v>
      </c>
      <c r="O174" s="2">
        <f t="shared" si="8"/>
        <v>100364</v>
      </c>
      <c r="P174" s="2">
        <f t="shared" si="10"/>
        <v>8029</v>
      </c>
      <c r="Q174" s="2">
        <f t="shared" si="11"/>
        <v>108393</v>
      </c>
    </row>
    <row r="175" spans="1:17" x14ac:dyDescent="0.25">
      <c r="A175" s="2">
        <f>MATCH(B175,Data!B:B,0)</f>
        <v>104</v>
      </c>
      <c r="B175" s="3" t="s">
        <v>1467</v>
      </c>
      <c r="C175" s="3" t="s">
        <v>1528</v>
      </c>
      <c r="D175" s="43">
        <v>45889</v>
      </c>
      <c r="E175" s="43" t="str">
        <f>VLOOKUP(B175,Data!$B:$G,6,0)</f>
        <v>00405741</v>
      </c>
      <c r="F175" s="3" t="str">
        <f>VLOOKUP(B175,Data!$B:$M,12,0)</f>
        <v>0104918404-002</v>
      </c>
      <c r="G175" s="3" t="s">
        <v>1548</v>
      </c>
      <c r="H175" s="3" t="s">
        <v>1466</v>
      </c>
      <c r="I175" s="2" t="s">
        <v>1465</v>
      </c>
      <c r="J175" s="2" t="str">
        <f t="shared" si="9"/>
        <v>5578 WM+ HNI Lô 1-3/E-F, MD Complex Towe</v>
      </c>
      <c r="K175" s="2" t="s">
        <v>981</v>
      </c>
      <c r="L175" s="2" t="s">
        <v>1538</v>
      </c>
      <c r="M175" s="2">
        <v>1</v>
      </c>
      <c r="N175" s="2">
        <v>50182</v>
      </c>
      <c r="O175" s="2">
        <f t="shared" si="8"/>
        <v>50182</v>
      </c>
      <c r="P175" s="2">
        <f t="shared" si="10"/>
        <v>4015</v>
      </c>
      <c r="Q175" s="2">
        <f t="shared" si="11"/>
        <v>54197</v>
      </c>
    </row>
    <row r="176" spans="1:17" x14ac:dyDescent="0.25">
      <c r="A176" s="2">
        <f>MATCH(B176,Data!B:B,0)</f>
        <v>104</v>
      </c>
      <c r="B176" s="3" t="s">
        <v>1467</v>
      </c>
      <c r="C176" s="3" t="s">
        <v>1528</v>
      </c>
      <c r="D176" s="43">
        <v>45889</v>
      </c>
      <c r="E176" s="43" t="str">
        <f>VLOOKUP(B176,Data!$B:$G,6,0)</f>
        <v>00405741</v>
      </c>
      <c r="F176" s="3" t="str">
        <f>VLOOKUP(B176,Data!$B:$M,12,0)</f>
        <v>0104918404-002</v>
      </c>
      <c r="G176" s="3" t="s">
        <v>1548</v>
      </c>
      <c r="H176" s="3" t="s">
        <v>1466</v>
      </c>
      <c r="I176" s="2" t="s">
        <v>1465</v>
      </c>
      <c r="J176" s="2" t="str">
        <f t="shared" si="9"/>
        <v>5578 WM+ HNI Lô 1-3/E-F, MD Complex Towe</v>
      </c>
      <c r="K176" s="2" t="s">
        <v>959</v>
      </c>
      <c r="L176" s="2" t="s">
        <v>1536</v>
      </c>
      <c r="M176" s="2">
        <v>3</v>
      </c>
      <c r="N176" s="2">
        <v>70950</v>
      </c>
      <c r="O176" s="2">
        <f t="shared" si="8"/>
        <v>212850</v>
      </c>
      <c r="P176" s="2">
        <f t="shared" si="10"/>
        <v>17028</v>
      </c>
      <c r="Q176" s="2">
        <f t="shared" si="11"/>
        <v>229878</v>
      </c>
    </row>
    <row r="177" spans="1:17" x14ac:dyDescent="0.25">
      <c r="A177" s="2">
        <f>MATCH(B177,Data!B:B,0)</f>
        <v>105</v>
      </c>
      <c r="B177" s="3" t="s">
        <v>1120</v>
      </c>
      <c r="C177" s="3" t="s">
        <v>1535</v>
      </c>
      <c r="D177" s="43">
        <v>45889</v>
      </c>
      <c r="E177" s="43" t="str">
        <f>VLOOKUP(B177,Data!$B:$G,6,0)</f>
        <v>00133025</v>
      </c>
      <c r="F177" s="3" t="str">
        <f>VLOOKUP(B177,Data!$B:$M,12,0)</f>
        <v>0104918404</v>
      </c>
      <c r="G177" s="3" t="s">
        <v>1534</v>
      </c>
      <c r="H177" s="3" t="s">
        <v>1119</v>
      </c>
      <c r="I177" s="2" t="s">
        <v>1118</v>
      </c>
      <c r="J177" s="2" t="str">
        <f t="shared" si="9"/>
        <v>3911 WIN HCM Rivergate Residence</v>
      </c>
      <c r="K177" s="2" t="s">
        <v>960</v>
      </c>
      <c r="L177" s="2" t="s">
        <v>1529</v>
      </c>
      <c r="M177" s="2">
        <v>1</v>
      </c>
      <c r="N177" s="2">
        <v>55595</v>
      </c>
      <c r="O177" s="2">
        <f t="shared" si="8"/>
        <v>55595</v>
      </c>
      <c r="P177" s="2">
        <f t="shared" si="10"/>
        <v>4448</v>
      </c>
      <c r="Q177" s="2">
        <f t="shared" si="11"/>
        <v>60043</v>
      </c>
    </row>
    <row r="178" spans="1:17" x14ac:dyDescent="0.25">
      <c r="A178" s="2">
        <f>MATCH(B178,Data!B:B,0)</f>
        <v>105</v>
      </c>
      <c r="B178" s="3" t="s">
        <v>1120</v>
      </c>
      <c r="C178" s="3" t="s">
        <v>1535</v>
      </c>
      <c r="D178" s="43">
        <v>45889</v>
      </c>
      <c r="E178" s="43" t="str">
        <f>VLOOKUP(B178,Data!$B:$G,6,0)</f>
        <v>00133025</v>
      </c>
      <c r="F178" s="3" t="str">
        <f>VLOOKUP(B178,Data!$B:$M,12,0)</f>
        <v>0104918404</v>
      </c>
      <c r="G178" s="3" t="s">
        <v>1534</v>
      </c>
      <c r="H178" s="3" t="s">
        <v>1119</v>
      </c>
      <c r="I178" s="2" t="s">
        <v>1118</v>
      </c>
      <c r="J178" s="2" t="str">
        <f t="shared" si="9"/>
        <v>3911 WIN HCM Rivergate Residence</v>
      </c>
      <c r="K178" s="2" t="s">
        <v>959</v>
      </c>
      <c r="L178" s="2" t="s">
        <v>1536</v>
      </c>
      <c r="M178" s="2">
        <v>1</v>
      </c>
      <c r="N178" s="2">
        <v>70950</v>
      </c>
      <c r="O178" s="2">
        <f t="shared" si="8"/>
        <v>70950</v>
      </c>
      <c r="P178" s="2">
        <f t="shared" si="10"/>
        <v>5676</v>
      </c>
      <c r="Q178" s="2">
        <f t="shared" si="11"/>
        <v>76626</v>
      </c>
    </row>
    <row r="179" spans="1:17" x14ac:dyDescent="0.25">
      <c r="A179" s="2">
        <f>MATCH(B179,Data!B:B,0)</f>
        <v>105</v>
      </c>
      <c r="B179" s="3" t="s">
        <v>1120</v>
      </c>
      <c r="C179" s="3" t="s">
        <v>1535</v>
      </c>
      <c r="D179" s="43">
        <v>45889</v>
      </c>
      <c r="E179" s="43" t="str">
        <f>VLOOKUP(B179,Data!$B:$G,6,0)</f>
        <v>00133025</v>
      </c>
      <c r="F179" s="3" t="str">
        <f>VLOOKUP(B179,Data!$B:$M,12,0)</f>
        <v>0104918404</v>
      </c>
      <c r="G179" s="3" t="s">
        <v>1534</v>
      </c>
      <c r="H179" s="3" t="s">
        <v>1119</v>
      </c>
      <c r="I179" s="2" t="s">
        <v>1118</v>
      </c>
      <c r="J179" s="2" t="str">
        <f t="shared" si="9"/>
        <v>3911 WIN HCM Rivergate Residence</v>
      </c>
      <c r="K179" s="2" t="s">
        <v>951</v>
      </c>
      <c r="L179" s="2" t="s">
        <v>1539</v>
      </c>
      <c r="M179" s="2">
        <v>3</v>
      </c>
      <c r="N179" s="2">
        <v>111058</v>
      </c>
      <c r="O179" s="2">
        <f t="shared" si="8"/>
        <v>333174</v>
      </c>
      <c r="P179" s="2">
        <f t="shared" si="10"/>
        <v>26654</v>
      </c>
      <c r="Q179" s="2">
        <f t="shared" si="11"/>
        <v>359828</v>
      </c>
    </row>
    <row r="180" spans="1:17" x14ac:dyDescent="0.25">
      <c r="A180" s="2">
        <f>MATCH(B180,Data!B:B,0)</f>
        <v>105</v>
      </c>
      <c r="B180" s="3" t="s">
        <v>1120</v>
      </c>
      <c r="C180" s="3" t="s">
        <v>1535</v>
      </c>
      <c r="D180" s="43">
        <v>45889</v>
      </c>
      <c r="E180" s="43" t="str">
        <f>VLOOKUP(B180,Data!$B:$G,6,0)</f>
        <v>00133025</v>
      </c>
      <c r="F180" s="3" t="str">
        <f>VLOOKUP(B180,Data!$B:$M,12,0)</f>
        <v>0104918404</v>
      </c>
      <c r="G180" s="3" t="s">
        <v>1534</v>
      </c>
      <c r="H180" s="3" t="s">
        <v>1119</v>
      </c>
      <c r="I180" s="2" t="s">
        <v>1118</v>
      </c>
      <c r="J180" s="2" t="str">
        <f t="shared" si="9"/>
        <v>3911 WIN HCM Rivergate Residence</v>
      </c>
      <c r="K180" s="2" t="s">
        <v>994</v>
      </c>
      <c r="L180" s="2" t="s">
        <v>1533</v>
      </c>
      <c r="M180" s="2">
        <v>1</v>
      </c>
      <c r="N180" s="2">
        <v>111606</v>
      </c>
      <c r="O180" s="2">
        <f t="shared" si="8"/>
        <v>111606</v>
      </c>
      <c r="P180" s="2">
        <f t="shared" si="10"/>
        <v>8928</v>
      </c>
      <c r="Q180" s="2">
        <f t="shared" si="11"/>
        <v>120534</v>
      </c>
    </row>
    <row r="181" spans="1:17" x14ac:dyDescent="0.25">
      <c r="A181" s="2">
        <f>MATCH(B181,Data!B:B,0)</f>
        <v>106</v>
      </c>
      <c r="B181" s="3" t="s">
        <v>1377</v>
      </c>
      <c r="C181" s="3" t="s">
        <v>1528</v>
      </c>
      <c r="D181" s="43">
        <v>45889</v>
      </c>
      <c r="E181" s="43" t="str">
        <f>VLOOKUP(B181,Data!$B:$G,6,0)</f>
        <v>00011895</v>
      </c>
      <c r="F181" s="3" t="str">
        <f>VLOOKUP(B181,Data!$B:$M,12,0)</f>
        <v>0104918404-044</v>
      </c>
      <c r="G181" s="3" t="s">
        <v>1568</v>
      </c>
      <c r="H181" s="3" t="s">
        <v>1376</v>
      </c>
      <c r="I181" s="2" t="s">
        <v>1375</v>
      </c>
      <c r="J181" s="2" t="str">
        <f t="shared" si="9"/>
        <v>2AHO WM+ TBH Trà Đoài, Quang Trung</v>
      </c>
      <c r="K181" s="2" t="s">
        <v>951</v>
      </c>
      <c r="L181" s="2" t="s">
        <v>1539</v>
      </c>
      <c r="M181" s="2">
        <v>1</v>
      </c>
      <c r="N181" s="2">
        <v>111058</v>
      </c>
      <c r="O181" s="2">
        <f t="shared" si="8"/>
        <v>111058</v>
      </c>
      <c r="P181" s="2">
        <f t="shared" si="10"/>
        <v>8885</v>
      </c>
      <c r="Q181" s="2">
        <f t="shared" si="11"/>
        <v>119943</v>
      </c>
    </row>
    <row r="182" spans="1:17" x14ac:dyDescent="0.25">
      <c r="A182" s="2">
        <f>MATCH(B182,Data!B:B,0)</f>
        <v>107</v>
      </c>
      <c r="B182" s="3" t="s">
        <v>1222</v>
      </c>
      <c r="C182" s="3" t="s">
        <v>1535</v>
      </c>
      <c r="D182" s="43">
        <v>45889</v>
      </c>
      <c r="E182" s="43" t="str">
        <f>VLOOKUP(B182,Data!$B:$G,6,0)</f>
        <v>00132935</v>
      </c>
      <c r="F182" s="3" t="str">
        <f>VLOOKUP(B182,Data!$B:$M,12,0)</f>
        <v>0104918404</v>
      </c>
      <c r="G182" s="3" t="s">
        <v>1534</v>
      </c>
      <c r="H182" s="3" t="s">
        <v>1221</v>
      </c>
      <c r="I182" s="2" t="s">
        <v>1220</v>
      </c>
      <c r="J182" s="2" t="str">
        <f t="shared" si="9"/>
        <v>5499 WIN HCM 31A-33A Gò Dầu</v>
      </c>
      <c r="K182" s="2" t="s">
        <v>1079</v>
      </c>
      <c r="L182" s="2" t="s">
        <v>1532</v>
      </c>
      <c r="M182" s="2">
        <v>3</v>
      </c>
      <c r="N182" s="2">
        <v>49500</v>
      </c>
      <c r="O182" s="2">
        <f t="shared" si="8"/>
        <v>148500</v>
      </c>
      <c r="P182" s="2">
        <f>ROUND(O182*0.08,0)-1</f>
        <v>11879</v>
      </c>
      <c r="Q182" s="2">
        <f t="shared" si="11"/>
        <v>160379</v>
      </c>
    </row>
    <row r="183" spans="1:17" x14ac:dyDescent="0.25">
      <c r="A183" s="2">
        <f>MATCH(B183,Data!B:B,0)</f>
        <v>107</v>
      </c>
      <c r="B183" s="3" t="s">
        <v>1222</v>
      </c>
      <c r="C183" s="3" t="s">
        <v>1535</v>
      </c>
      <c r="D183" s="43">
        <v>45889</v>
      </c>
      <c r="E183" s="43" t="str">
        <f>VLOOKUP(B183,Data!$B:$G,6,0)</f>
        <v>00132935</v>
      </c>
      <c r="F183" s="3" t="str">
        <f>VLOOKUP(B183,Data!$B:$M,12,0)</f>
        <v>0104918404</v>
      </c>
      <c r="G183" s="3" t="s">
        <v>1534</v>
      </c>
      <c r="H183" s="3" t="s">
        <v>1221</v>
      </c>
      <c r="I183" s="2" t="s">
        <v>1220</v>
      </c>
      <c r="J183" s="2" t="str">
        <f t="shared" si="9"/>
        <v>5499 WIN HCM 31A-33A Gò Dầu</v>
      </c>
      <c r="K183" s="2" t="s">
        <v>951</v>
      </c>
      <c r="L183" s="2" t="s">
        <v>1539</v>
      </c>
      <c r="M183" s="2">
        <v>3</v>
      </c>
      <c r="N183" s="2">
        <v>111058</v>
      </c>
      <c r="O183" s="2">
        <f t="shared" si="8"/>
        <v>333174</v>
      </c>
      <c r="P183" s="2">
        <f t="shared" si="10"/>
        <v>26654</v>
      </c>
      <c r="Q183" s="2">
        <f t="shared" si="11"/>
        <v>359828</v>
      </c>
    </row>
    <row r="184" spans="1:17" x14ac:dyDescent="0.25">
      <c r="A184" s="2">
        <f>MATCH(B184,Data!B:B,0)</f>
        <v>107</v>
      </c>
      <c r="B184" s="3" t="s">
        <v>1222</v>
      </c>
      <c r="C184" s="3" t="s">
        <v>1535</v>
      </c>
      <c r="D184" s="43">
        <v>45889</v>
      </c>
      <c r="E184" s="43" t="str">
        <f>VLOOKUP(B184,Data!$B:$G,6,0)</f>
        <v>00132935</v>
      </c>
      <c r="F184" s="3" t="str">
        <f>VLOOKUP(B184,Data!$B:$M,12,0)</f>
        <v>0104918404</v>
      </c>
      <c r="G184" s="3" t="s">
        <v>1534</v>
      </c>
      <c r="H184" s="3" t="s">
        <v>1221</v>
      </c>
      <c r="I184" s="2" t="s">
        <v>1220</v>
      </c>
      <c r="J184" s="2" t="str">
        <f t="shared" si="9"/>
        <v>5499 WIN HCM 31A-33A Gò Dầu</v>
      </c>
      <c r="K184" s="2" t="s">
        <v>981</v>
      </c>
      <c r="L184" s="2" t="s">
        <v>1538</v>
      </c>
      <c r="M184" s="2">
        <v>1</v>
      </c>
      <c r="N184" s="2">
        <v>50182</v>
      </c>
      <c r="O184" s="2">
        <f t="shared" si="8"/>
        <v>50182</v>
      </c>
      <c r="P184" s="2">
        <f t="shared" si="10"/>
        <v>4015</v>
      </c>
      <c r="Q184" s="2">
        <f t="shared" si="11"/>
        <v>54197</v>
      </c>
    </row>
    <row r="185" spans="1:17" x14ac:dyDescent="0.25">
      <c r="A185" s="2">
        <f>MATCH(B185,Data!B:B,0)</f>
        <v>107</v>
      </c>
      <c r="B185" s="3" t="s">
        <v>1222</v>
      </c>
      <c r="C185" s="3" t="s">
        <v>1535</v>
      </c>
      <c r="D185" s="43">
        <v>45889</v>
      </c>
      <c r="E185" s="43" t="str">
        <f>VLOOKUP(B185,Data!$B:$G,6,0)</f>
        <v>00132935</v>
      </c>
      <c r="F185" s="3" t="str">
        <f>VLOOKUP(B185,Data!$B:$M,12,0)</f>
        <v>0104918404</v>
      </c>
      <c r="G185" s="3" t="s">
        <v>1534</v>
      </c>
      <c r="H185" s="3" t="s">
        <v>1221</v>
      </c>
      <c r="I185" s="2" t="s">
        <v>1220</v>
      </c>
      <c r="J185" s="2" t="str">
        <f t="shared" si="9"/>
        <v>5499 WIN HCM 31A-33A Gò Dầu</v>
      </c>
      <c r="K185" s="2" t="s">
        <v>960</v>
      </c>
      <c r="L185" s="2" t="s">
        <v>1529</v>
      </c>
      <c r="M185" s="2">
        <v>1</v>
      </c>
      <c r="N185" s="2">
        <v>55595</v>
      </c>
      <c r="O185" s="2">
        <f t="shared" si="8"/>
        <v>55595</v>
      </c>
      <c r="P185" s="2">
        <f t="shared" si="10"/>
        <v>4448</v>
      </c>
      <c r="Q185" s="2">
        <f t="shared" si="11"/>
        <v>60043</v>
      </c>
    </row>
    <row r="186" spans="1:17" x14ac:dyDescent="0.25">
      <c r="A186" s="2">
        <f>MATCH(B186,Data!B:B,0)</f>
        <v>107</v>
      </c>
      <c r="B186" s="3" t="s">
        <v>1222</v>
      </c>
      <c r="C186" s="3" t="s">
        <v>1535</v>
      </c>
      <c r="D186" s="43">
        <v>45889</v>
      </c>
      <c r="E186" s="43" t="str">
        <f>VLOOKUP(B186,Data!$B:$G,6,0)</f>
        <v>00132935</v>
      </c>
      <c r="F186" s="3" t="str">
        <f>VLOOKUP(B186,Data!$B:$M,12,0)</f>
        <v>0104918404</v>
      </c>
      <c r="G186" s="3" t="s">
        <v>1534</v>
      </c>
      <c r="H186" s="3" t="s">
        <v>1221</v>
      </c>
      <c r="I186" s="2" t="s">
        <v>1220</v>
      </c>
      <c r="J186" s="2" t="str">
        <f t="shared" si="9"/>
        <v>5499 WIN HCM 31A-33A Gò Dầu</v>
      </c>
      <c r="K186" s="2" t="s">
        <v>959</v>
      </c>
      <c r="L186" s="2" t="s">
        <v>1536</v>
      </c>
      <c r="M186" s="2">
        <v>1</v>
      </c>
      <c r="N186" s="2">
        <v>70950</v>
      </c>
      <c r="O186" s="2">
        <f t="shared" si="8"/>
        <v>70950</v>
      </c>
      <c r="P186" s="2">
        <f t="shared" si="10"/>
        <v>5676</v>
      </c>
      <c r="Q186" s="2">
        <f t="shared" si="11"/>
        <v>76626</v>
      </c>
    </row>
    <row r="187" spans="1:17" x14ac:dyDescent="0.25">
      <c r="A187" s="2">
        <f>MATCH(B187,Data!B:B,0)</f>
        <v>107</v>
      </c>
      <c r="B187" s="3" t="s">
        <v>1222</v>
      </c>
      <c r="C187" s="3" t="s">
        <v>1535</v>
      </c>
      <c r="D187" s="43">
        <v>45889</v>
      </c>
      <c r="E187" s="43" t="str">
        <f>VLOOKUP(B187,Data!$B:$G,6,0)</f>
        <v>00132935</v>
      </c>
      <c r="F187" s="3" t="str">
        <f>VLOOKUP(B187,Data!$B:$M,12,0)</f>
        <v>0104918404</v>
      </c>
      <c r="G187" s="3" t="s">
        <v>1534</v>
      </c>
      <c r="H187" s="3" t="s">
        <v>1221</v>
      </c>
      <c r="I187" s="2" t="s">
        <v>1220</v>
      </c>
      <c r="J187" s="2" t="str">
        <f t="shared" si="9"/>
        <v>5499 WIN HCM 31A-33A Gò Dầu</v>
      </c>
      <c r="K187" s="2" t="s">
        <v>965</v>
      </c>
      <c r="L187" s="2" t="s">
        <v>1546</v>
      </c>
      <c r="M187" s="2">
        <v>1</v>
      </c>
      <c r="N187" s="2">
        <v>74250</v>
      </c>
      <c r="O187" s="2">
        <f t="shared" si="8"/>
        <v>74250</v>
      </c>
      <c r="P187" s="2">
        <f t="shared" si="10"/>
        <v>5940</v>
      </c>
      <c r="Q187" s="2">
        <f t="shared" si="11"/>
        <v>80190</v>
      </c>
    </row>
    <row r="188" spans="1:17" x14ac:dyDescent="0.25">
      <c r="A188" s="2">
        <f>MATCH(B188,Data!B:B,0)</f>
        <v>108</v>
      </c>
      <c r="B188" s="3" t="s">
        <v>1299</v>
      </c>
      <c r="C188" s="3" t="s">
        <v>1535</v>
      </c>
      <c r="D188" s="43">
        <v>45889</v>
      </c>
      <c r="E188" s="43" t="str">
        <f>VLOOKUP(B188,Data!$B:$G,6,0)</f>
        <v>00021602</v>
      </c>
      <c r="F188" s="3" t="str">
        <f>VLOOKUP(B188,Data!$B:$M,12,0)</f>
        <v>0104918404-016</v>
      </c>
      <c r="G188" s="3" t="s">
        <v>1558</v>
      </c>
      <c r="H188" s="3" t="s">
        <v>1298</v>
      </c>
      <c r="I188" s="2" t="s">
        <v>1297</v>
      </c>
      <c r="J188" s="2" t="str">
        <f t="shared" si="9"/>
        <v>6277 WM+ CTO 31-33 Ấp Thị Tứ</v>
      </c>
      <c r="K188" s="2" t="s">
        <v>951</v>
      </c>
      <c r="L188" s="2" t="s">
        <v>1539</v>
      </c>
      <c r="M188" s="2">
        <v>1</v>
      </c>
      <c r="N188" s="2">
        <v>111058</v>
      </c>
      <c r="O188" s="2">
        <f t="shared" si="8"/>
        <v>111058</v>
      </c>
      <c r="P188" s="2">
        <f t="shared" si="10"/>
        <v>8885</v>
      </c>
      <c r="Q188" s="2">
        <f t="shared" si="11"/>
        <v>119943</v>
      </c>
    </row>
    <row r="189" spans="1:17" x14ac:dyDescent="0.25">
      <c r="A189" s="2">
        <f>MATCH(B189,Data!B:B,0)</f>
        <v>109</v>
      </c>
      <c r="B189" s="3" t="s">
        <v>1271</v>
      </c>
      <c r="C189" s="3" t="s">
        <v>1528</v>
      </c>
      <c r="D189" s="43">
        <v>45889</v>
      </c>
      <c r="E189" s="43" t="str">
        <f>VLOOKUP(B189,Data!$B:$G,6,0)</f>
        <v>00008275</v>
      </c>
      <c r="F189" s="3" t="str">
        <f>VLOOKUP(B189,Data!$B:$M,12,0)</f>
        <v>0104918404-065</v>
      </c>
      <c r="G189" s="3" t="s">
        <v>1575</v>
      </c>
      <c r="H189" s="3" t="s">
        <v>1269</v>
      </c>
      <c r="I189" s="2" t="s">
        <v>1268</v>
      </c>
      <c r="J189" s="2" t="str">
        <f t="shared" si="9"/>
        <v>5002 WM+ BGG 338-340 Nguyễn Thị Lưu</v>
      </c>
      <c r="K189" s="2" t="s">
        <v>951</v>
      </c>
      <c r="L189" s="2" t="s">
        <v>1539</v>
      </c>
      <c r="M189" s="2">
        <v>1</v>
      </c>
      <c r="N189" s="2">
        <v>111058</v>
      </c>
      <c r="O189" s="2">
        <f t="shared" si="8"/>
        <v>111058</v>
      </c>
      <c r="P189" s="2">
        <f t="shared" si="10"/>
        <v>8885</v>
      </c>
      <c r="Q189" s="2">
        <f t="shared" si="11"/>
        <v>119943</v>
      </c>
    </row>
    <row r="190" spans="1:17" x14ac:dyDescent="0.25">
      <c r="A190" s="2">
        <f>MATCH(B190,Data!B:B,0)</f>
        <v>110</v>
      </c>
      <c r="B190" s="3" t="s">
        <v>975</v>
      </c>
      <c r="C190" s="3" t="s">
        <v>1528</v>
      </c>
      <c r="D190" s="43">
        <v>45889</v>
      </c>
      <c r="E190" s="43" t="str">
        <f>VLOOKUP(B190,Data!$B:$G,6,0)</f>
        <v>00407296</v>
      </c>
      <c r="F190" s="3" t="str">
        <f>VLOOKUP(B190,Data!$B:$M,12,0)</f>
        <v>0104918404-002</v>
      </c>
      <c r="G190" s="3" t="s">
        <v>1548</v>
      </c>
      <c r="H190" s="3" t="s">
        <v>974</v>
      </c>
      <c r="I190" s="2" t="s">
        <v>973</v>
      </c>
      <c r="J190" s="2" t="str">
        <f t="shared" si="9"/>
        <v>4136 WM+ HNI 30 Phạm Văn Đồng</v>
      </c>
      <c r="K190" s="2" t="s">
        <v>951</v>
      </c>
      <c r="L190" s="2" t="s">
        <v>1539</v>
      </c>
      <c r="M190" s="2">
        <v>1</v>
      </c>
      <c r="N190" s="2">
        <v>111058</v>
      </c>
      <c r="O190" s="2">
        <f t="shared" si="8"/>
        <v>111058</v>
      </c>
      <c r="P190" s="2">
        <f t="shared" si="10"/>
        <v>8885</v>
      </c>
      <c r="Q190" s="2">
        <f t="shared" si="11"/>
        <v>119943</v>
      </c>
    </row>
    <row r="191" spans="1:17" x14ac:dyDescent="0.25">
      <c r="A191" s="2">
        <f>MATCH(B191,Data!B:B,0)</f>
        <v>111</v>
      </c>
      <c r="B191" s="3" t="s">
        <v>1270</v>
      </c>
      <c r="C191" s="3" t="s">
        <v>1528</v>
      </c>
      <c r="D191" s="43">
        <v>45889</v>
      </c>
      <c r="E191" s="43" t="str">
        <f>VLOOKUP(B191,Data!$B:$G,6,0)</f>
        <v>00008276</v>
      </c>
      <c r="F191" s="3" t="str">
        <f>VLOOKUP(B191,Data!$B:$M,12,0)</f>
        <v>0104918404-065</v>
      </c>
      <c r="G191" s="3" t="s">
        <v>1575</v>
      </c>
      <c r="H191" s="3" t="s">
        <v>1269</v>
      </c>
      <c r="I191" s="2" t="s">
        <v>1268</v>
      </c>
      <c r="J191" s="2" t="str">
        <f t="shared" si="9"/>
        <v>5002 WM+ BGG 338-340 Nguyễn Thị Lưu</v>
      </c>
      <c r="K191" s="2" t="s">
        <v>960</v>
      </c>
      <c r="L191" s="2" t="s">
        <v>1529</v>
      </c>
      <c r="M191" s="2">
        <v>1</v>
      </c>
      <c r="N191" s="2">
        <v>55595</v>
      </c>
      <c r="O191" s="2">
        <f t="shared" si="8"/>
        <v>55595</v>
      </c>
      <c r="P191" s="2">
        <f t="shared" si="10"/>
        <v>4448</v>
      </c>
      <c r="Q191" s="2">
        <f t="shared" si="11"/>
        <v>60043</v>
      </c>
    </row>
    <row r="192" spans="1:17" x14ac:dyDescent="0.25">
      <c r="A192" s="2">
        <f>MATCH(B192,Data!B:B,0)</f>
        <v>112</v>
      </c>
      <c r="B192" s="3" t="s">
        <v>1140</v>
      </c>
      <c r="C192" s="3" t="s">
        <v>1528</v>
      </c>
      <c r="D192" s="43">
        <v>45889</v>
      </c>
      <c r="E192" s="43" t="str">
        <f>VLOOKUP(B192,Data!$B:$G,6,0)</f>
        <v>00027894</v>
      </c>
      <c r="F192" s="3" t="str">
        <f>VLOOKUP(B192,Data!$B:$M,12,0)</f>
        <v>0104918404-020</v>
      </c>
      <c r="G192" s="3" t="s">
        <v>1559</v>
      </c>
      <c r="H192" s="3" t="s">
        <v>1139</v>
      </c>
      <c r="I192" s="2" t="s">
        <v>1138</v>
      </c>
      <c r="J192" s="2" t="str">
        <f t="shared" si="9"/>
        <v>2ARL WM+ THA Kiot 6-7 Chợ Hà Phong</v>
      </c>
      <c r="K192" s="2" t="s">
        <v>951</v>
      </c>
      <c r="L192" s="2" t="s">
        <v>1539</v>
      </c>
      <c r="M192" s="2">
        <v>1</v>
      </c>
      <c r="N192" s="2">
        <v>111058</v>
      </c>
      <c r="O192" s="2">
        <f t="shared" si="8"/>
        <v>111058</v>
      </c>
      <c r="P192" s="2">
        <f t="shared" si="10"/>
        <v>8885</v>
      </c>
      <c r="Q192" s="2">
        <f t="shared" si="11"/>
        <v>119943</v>
      </c>
    </row>
    <row r="193" spans="1:17" x14ac:dyDescent="0.25">
      <c r="A193" s="2">
        <f>MATCH(B193,Data!B:B,0)</f>
        <v>113</v>
      </c>
      <c r="B193" s="3" t="s">
        <v>1127</v>
      </c>
      <c r="C193" s="3" t="s">
        <v>1535</v>
      </c>
      <c r="D193" s="43">
        <v>45889</v>
      </c>
      <c r="E193" s="43" t="str">
        <f>VLOOKUP(B193,Data!$B:$G,6,0)</f>
        <v>00066896</v>
      </c>
      <c r="F193" s="3" t="str">
        <f>VLOOKUP(B193,Data!$B:$M,12,0)</f>
        <v>0104918404-009</v>
      </c>
      <c r="G193" s="3" t="s">
        <v>1547</v>
      </c>
      <c r="H193" s="3" t="s">
        <v>1126</v>
      </c>
      <c r="I193" s="2" t="s">
        <v>1125</v>
      </c>
      <c r="J193" s="2" t="str">
        <f t="shared" si="9"/>
        <v>2AYQ WM+ DNG 150A Dũng Sĩ Thanh Khê</v>
      </c>
      <c r="K193" s="2" t="s">
        <v>951</v>
      </c>
      <c r="L193" s="2" t="s">
        <v>1539</v>
      </c>
      <c r="M193" s="2">
        <v>1</v>
      </c>
      <c r="N193" s="2">
        <v>111058</v>
      </c>
      <c r="O193" s="2">
        <f t="shared" si="8"/>
        <v>111058</v>
      </c>
      <c r="P193" s="2">
        <f t="shared" si="10"/>
        <v>8885</v>
      </c>
      <c r="Q193" s="2">
        <f t="shared" si="11"/>
        <v>119943</v>
      </c>
    </row>
    <row r="194" spans="1:17" x14ac:dyDescent="0.25">
      <c r="A194" s="2">
        <f>MATCH(B194,Data!B:B,0)</f>
        <v>114</v>
      </c>
      <c r="B194" s="3" t="s">
        <v>1128</v>
      </c>
      <c r="C194" s="3" t="s">
        <v>1528</v>
      </c>
      <c r="D194" s="43">
        <v>45889</v>
      </c>
      <c r="E194" s="43" t="str">
        <f>VLOOKUP(B194,Data!$B:$G,6,0)</f>
        <v>00027896</v>
      </c>
      <c r="F194" s="3" t="str">
        <f>VLOOKUP(B194,Data!$B:$M,12,0)</f>
        <v>0104918404-020</v>
      </c>
      <c r="G194" s="3" t="s">
        <v>1559</v>
      </c>
      <c r="H194" s="3" t="s">
        <v>1112</v>
      </c>
      <c r="I194" s="2" t="s">
        <v>1111</v>
      </c>
      <c r="J194" s="2" t="str">
        <f t="shared" si="9"/>
        <v>2A34 WM+ THA Chợ Già, Hoằng Hóa</v>
      </c>
      <c r="K194" s="2" t="s">
        <v>960</v>
      </c>
      <c r="L194" s="2" t="s">
        <v>1529</v>
      </c>
      <c r="M194" s="2">
        <v>4</v>
      </c>
      <c r="N194" s="2">
        <v>55595</v>
      </c>
      <c r="O194" s="2">
        <f t="shared" ref="O194:O257" si="12">N194*M194</f>
        <v>222380</v>
      </c>
      <c r="P194" s="2">
        <f t="shared" si="10"/>
        <v>17790</v>
      </c>
      <c r="Q194" s="2">
        <f t="shared" si="11"/>
        <v>240170</v>
      </c>
    </row>
    <row r="195" spans="1:17" x14ac:dyDescent="0.25">
      <c r="A195" s="2">
        <f>MATCH(B195,Data!B:B,0)</f>
        <v>114</v>
      </c>
      <c r="B195" s="3" t="s">
        <v>1128</v>
      </c>
      <c r="C195" s="3" t="s">
        <v>1528</v>
      </c>
      <c r="D195" s="43">
        <v>45889</v>
      </c>
      <c r="E195" s="43" t="str">
        <f>VLOOKUP(B195,Data!$B:$G,6,0)</f>
        <v>00027896</v>
      </c>
      <c r="F195" s="3" t="str">
        <f>VLOOKUP(B195,Data!$B:$M,12,0)</f>
        <v>0104918404-020</v>
      </c>
      <c r="G195" s="3" t="s">
        <v>1559</v>
      </c>
      <c r="H195" s="3" t="s">
        <v>1112</v>
      </c>
      <c r="I195" s="2" t="s">
        <v>1111</v>
      </c>
      <c r="J195" s="2" t="str">
        <f t="shared" ref="J195:J258" si="13">H195&amp;" "&amp;I195</f>
        <v>2A34 WM+ THA Chợ Già, Hoằng Hóa</v>
      </c>
      <c r="K195" s="2" t="s">
        <v>955</v>
      </c>
      <c r="L195" s="2" t="s">
        <v>1537</v>
      </c>
      <c r="M195" s="2">
        <v>2</v>
      </c>
      <c r="N195" s="2">
        <v>46000</v>
      </c>
      <c r="O195" s="2">
        <f t="shared" si="12"/>
        <v>92000</v>
      </c>
      <c r="P195" s="2">
        <f t="shared" ref="P195:P258" si="14">ROUND(O195*0.08,0)</f>
        <v>7360</v>
      </c>
      <c r="Q195" s="2">
        <f t="shared" ref="Q195:Q258" si="15">O195+P195</f>
        <v>99360</v>
      </c>
    </row>
    <row r="196" spans="1:17" x14ac:dyDescent="0.25">
      <c r="A196" s="2">
        <f>MATCH(B196,Data!B:B,0)</f>
        <v>115</v>
      </c>
      <c r="B196" s="3" t="s">
        <v>1121</v>
      </c>
      <c r="C196" s="3" t="s">
        <v>1528</v>
      </c>
      <c r="D196" s="43">
        <v>45889</v>
      </c>
      <c r="E196" s="43" t="str">
        <f>VLOOKUP(B196,Data!$B:$G,6,0)</f>
        <v>00027897</v>
      </c>
      <c r="F196" s="3" t="str">
        <f>VLOOKUP(B196,Data!$B:$M,12,0)</f>
        <v>0104918404-020</v>
      </c>
      <c r="G196" s="3" t="s">
        <v>1559</v>
      </c>
      <c r="H196" s="3" t="s">
        <v>1112</v>
      </c>
      <c r="I196" s="2" t="s">
        <v>1111</v>
      </c>
      <c r="J196" s="2" t="str">
        <f t="shared" si="13"/>
        <v>2A34 WM+ THA Chợ Già, Hoằng Hóa</v>
      </c>
      <c r="K196" s="2" t="s">
        <v>955</v>
      </c>
      <c r="L196" s="2" t="s">
        <v>1537</v>
      </c>
      <c r="M196" s="2">
        <v>2</v>
      </c>
      <c r="N196" s="2">
        <v>46000</v>
      </c>
      <c r="O196" s="2">
        <f t="shared" si="12"/>
        <v>92000</v>
      </c>
      <c r="P196" s="2">
        <f t="shared" si="14"/>
        <v>7360</v>
      </c>
      <c r="Q196" s="2">
        <f t="shared" si="15"/>
        <v>99360</v>
      </c>
    </row>
    <row r="197" spans="1:17" x14ac:dyDescent="0.25">
      <c r="A197" s="2">
        <f>MATCH(B197,Data!B:B,0)</f>
        <v>116</v>
      </c>
      <c r="B197" s="3" t="s">
        <v>1293</v>
      </c>
      <c r="C197" s="3" t="s">
        <v>1528</v>
      </c>
      <c r="D197" s="43">
        <v>45889</v>
      </c>
      <c r="E197" s="43" t="str">
        <f>VLOOKUP(B197,Data!$B:$G,6,0)</f>
        <v>00406384</v>
      </c>
      <c r="F197" s="3" t="str">
        <f>VLOOKUP(B197,Data!$B:$M,12,0)</f>
        <v>0104918404-002</v>
      </c>
      <c r="G197" s="3" t="s">
        <v>1548</v>
      </c>
      <c r="H197" s="3" t="s">
        <v>1292</v>
      </c>
      <c r="I197" s="2" t="s">
        <v>1291</v>
      </c>
      <c r="J197" s="2" t="str">
        <f t="shared" si="13"/>
        <v>2430 WM+ HNI 17B Đoàn Thị Điểm</v>
      </c>
      <c r="K197" s="2" t="s">
        <v>951</v>
      </c>
      <c r="L197" s="2" t="s">
        <v>1539</v>
      </c>
      <c r="M197" s="2">
        <v>2</v>
      </c>
      <c r="N197" s="2">
        <v>111058</v>
      </c>
      <c r="O197" s="2">
        <f t="shared" si="12"/>
        <v>222116</v>
      </c>
      <c r="P197" s="2">
        <f t="shared" si="14"/>
        <v>17769</v>
      </c>
      <c r="Q197" s="2">
        <f t="shared" si="15"/>
        <v>239885</v>
      </c>
    </row>
    <row r="198" spans="1:17" x14ac:dyDescent="0.25">
      <c r="A198" s="2">
        <f>MATCH(B198,Data!B:B,0)</f>
        <v>117</v>
      </c>
      <c r="B198" s="3" t="s">
        <v>1389</v>
      </c>
      <c r="C198" s="3" t="s">
        <v>1528</v>
      </c>
      <c r="D198" s="43">
        <v>45889</v>
      </c>
      <c r="E198" s="43" t="str">
        <f>VLOOKUP(B198,Data!$B:$G,6,0)</f>
        <v>00039419</v>
      </c>
      <c r="F198" s="3" t="str">
        <f>VLOOKUP(B198,Data!$B:$M,12,0)</f>
        <v>0104918404-007</v>
      </c>
      <c r="G198" s="3" t="s">
        <v>1527</v>
      </c>
      <c r="H198" s="3" t="s">
        <v>1388</v>
      </c>
      <c r="I198" s="2" t="s">
        <v>1387</v>
      </c>
      <c r="J198" s="2" t="str">
        <f t="shared" si="13"/>
        <v>5210 WM+ QNH Tổ 52 khu 5 P Cửa Ông</v>
      </c>
      <c r="K198" s="2" t="s">
        <v>951</v>
      </c>
      <c r="L198" s="2" t="s">
        <v>1539</v>
      </c>
      <c r="M198" s="2">
        <v>1</v>
      </c>
      <c r="N198" s="2">
        <v>111058</v>
      </c>
      <c r="O198" s="2">
        <f t="shared" si="12"/>
        <v>111058</v>
      </c>
      <c r="P198" s="2">
        <f t="shared" si="14"/>
        <v>8885</v>
      </c>
      <c r="Q198" s="2">
        <f t="shared" si="15"/>
        <v>119943</v>
      </c>
    </row>
    <row r="199" spans="1:17" x14ac:dyDescent="0.25">
      <c r="A199" s="2">
        <f>MATCH(B199,Data!B:B,0)</f>
        <v>118</v>
      </c>
      <c r="B199" s="3" t="s">
        <v>1426</v>
      </c>
      <c r="C199" s="3" t="s">
        <v>1528</v>
      </c>
      <c r="D199" s="43">
        <v>45889</v>
      </c>
      <c r="E199" s="43" t="str">
        <f>VLOOKUP(B199,Data!$B:$G,6,0)</f>
        <v>00405929</v>
      </c>
      <c r="F199" s="3" t="str">
        <f>VLOOKUP(B199,Data!$B:$M,12,0)</f>
        <v>0104918404-002</v>
      </c>
      <c r="G199" s="3" t="s">
        <v>1548</v>
      </c>
      <c r="H199" s="3" t="s">
        <v>1425</v>
      </c>
      <c r="I199" s="2" t="s">
        <v>1424</v>
      </c>
      <c r="J199" s="2" t="str">
        <f t="shared" si="13"/>
        <v>2AXL WM+ HNI Thôn Thượng, Phùng Xá</v>
      </c>
      <c r="K199" s="2" t="s">
        <v>951</v>
      </c>
      <c r="L199" s="2" t="s">
        <v>1539</v>
      </c>
      <c r="M199" s="2">
        <v>2</v>
      </c>
      <c r="N199" s="2">
        <v>111058</v>
      </c>
      <c r="O199" s="2">
        <f t="shared" si="12"/>
        <v>222116</v>
      </c>
      <c r="P199" s="2">
        <f t="shared" si="14"/>
        <v>17769</v>
      </c>
      <c r="Q199" s="2">
        <f t="shared" si="15"/>
        <v>239885</v>
      </c>
    </row>
    <row r="200" spans="1:17" x14ac:dyDescent="0.25">
      <c r="A200" s="2">
        <f>MATCH(B200,Data!B:B,0)</f>
        <v>118</v>
      </c>
      <c r="B200" s="3" t="s">
        <v>1426</v>
      </c>
      <c r="C200" s="3" t="s">
        <v>1528</v>
      </c>
      <c r="D200" s="43">
        <v>45889</v>
      </c>
      <c r="E200" s="43" t="str">
        <f>VLOOKUP(B200,Data!$B:$G,6,0)</f>
        <v>00405929</v>
      </c>
      <c r="F200" s="3" t="str">
        <f>VLOOKUP(B200,Data!$B:$M,12,0)</f>
        <v>0104918404-002</v>
      </c>
      <c r="G200" s="3" t="s">
        <v>1548</v>
      </c>
      <c r="H200" s="3" t="s">
        <v>1425</v>
      </c>
      <c r="I200" s="2" t="s">
        <v>1424</v>
      </c>
      <c r="J200" s="2" t="str">
        <f t="shared" si="13"/>
        <v>2AXL WM+ HNI Thôn Thượng, Phùng Xá</v>
      </c>
      <c r="K200" s="2" t="s">
        <v>955</v>
      </c>
      <c r="L200" s="2" t="s">
        <v>1537</v>
      </c>
      <c r="M200" s="2">
        <v>1</v>
      </c>
      <c r="N200" s="2">
        <v>46000</v>
      </c>
      <c r="O200" s="2">
        <f t="shared" si="12"/>
        <v>46000</v>
      </c>
      <c r="P200" s="2">
        <f t="shared" si="14"/>
        <v>3680</v>
      </c>
      <c r="Q200" s="2">
        <f t="shared" si="15"/>
        <v>49680</v>
      </c>
    </row>
    <row r="201" spans="1:17" x14ac:dyDescent="0.25">
      <c r="A201" s="2">
        <f>MATCH(B201,Data!B:B,0)</f>
        <v>119</v>
      </c>
      <c r="B201" s="3" t="s">
        <v>1181</v>
      </c>
      <c r="C201" s="3" t="s">
        <v>1528</v>
      </c>
      <c r="D201" s="43">
        <v>45889</v>
      </c>
      <c r="E201" s="43" t="str">
        <f>VLOOKUP(B201,Data!$B:$G,6,0)</f>
        <v>00406731</v>
      </c>
      <c r="F201" s="3" t="str">
        <f>VLOOKUP(B201,Data!$B:$M,12,0)</f>
        <v>0104918404-002</v>
      </c>
      <c r="G201" s="3" t="s">
        <v>1548</v>
      </c>
      <c r="H201" s="3" t="s">
        <v>1180</v>
      </c>
      <c r="I201" s="2" t="s">
        <v>1179</v>
      </c>
      <c r="J201" s="2" t="str">
        <f t="shared" si="13"/>
        <v>2AQV WIN HNI TM01-29 Vinhomes West Point</v>
      </c>
      <c r="K201" s="2" t="s">
        <v>965</v>
      </c>
      <c r="L201" s="2" t="s">
        <v>1546</v>
      </c>
      <c r="M201" s="2">
        <v>3</v>
      </c>
      <c r="N201" s="2">
        <v>74250</v>
      </c>
      <c r="O201" s="2">
        <f t="shared" si="12"/>
        <v>222750</v>
      </c>
      <c r="P201" s="2">
        <f t="shared" si="14"/>
        <v>17820</v>
      </c>
      <c r="Q201" s="2">
        <f t="shared" si="15"/>
        <v>240570</v>
      </c>
    </row>
    <row r="202" spans="1:17" x14ac:dyDescent="0.25">
      <c r="A202" s="2">
        <f>MATCH(B202,Data!B:B,0)</f>
        <v>120</v>
      </c>
      <c r="B202" s="3" t="s">
        <v>1213</v>
      </c>
      <c r="C202" s="3" t="s">
        <v>1528</v>
      </c>
      <c r="D202" s="43">
        <v>45889</v>
      </c>
      <c r="E202" s="43" t="str">
        <f>VLOOKUP(B202,Data!$B:$G,6,0)</f>
        <v>00031775</v>
      </c>
      <c r="F202" s="3" t="str">
        <f>VLOOKUP(B202,Data!$B:$M,12,0)</f>
        <v>0104918404-058</v>
      </c>
      <c r="G202" s="3" t="s">
        <v>1544</v>
      </c>
      <c r="H202" s="3" t="s">
        <v>1205</v>
      </c>
      <c r="I202" s="2" t="s">
        <v>1204</v>
      </c>
      <c r="J202" s="2" t="str">
        <f t="shared" si="13"/>
        <v>6110 WM+ NAN CT1B Quang Trung</v>
      </c>
      <c r="K202" s="2" t="s">
        <v>959</v>
      </c>
      <c r="L202" s="2" t="s">
        <v>1536</v>
      </c>
      <c r="M202" s="2">
        <v>2</v>
      </c>
      <c r="N202" s="2">
        <v>70950</v>
      </c>
      <c r="O202" s="2">
        <f t="shared" si="12"/>
        <v>141900</v>
      </c>
      <c r="P202" s="2">
        <f t="shared" si="14"/>
        <v>11352</v>
      </c>
      <c r="Q202" s="2">
        <f t="shared" si="15"/>
        <v>153252</v>
      </c>
    </row>
    <row r="203" spans="1:17" x14ac:dyDescent="0.25">
      <c r="A203" s="2">
        <f>MATCH(B203,Data!B:B,0)</f>
        <v>121</v>
      </c>
      <c r="B203" s="3" t="s">
        <v>1143</v>
      </c>
      <c r="C203" s="3" t="s">
        <v>1528</v>
      </c>
      <c r="D203" s="43">
        <v>45889</v>
      </c>
      <c r="E203" s="43" t="str">
        <f>VLOOKUP(B203,Data!$B:$G,6,0)</f>
        <v>00406818</v>
      </c>
      <c r="F203" s="3" t="str">
        <f>VLOOKUP(B203,Data!$B:$M,12,0)</f>
        <v>0104918404-002</v>
      </c>
      <c r="G203" s="3" t="s">
        <v>1548</v>
      </c>
      <c r="H203" s="3" t="s">
        <v>1142</v>
      </c>
      <c r="I203" s="2" t="s">
        <v>1141</v>
      </c>
      <c r="J203" s="2" t="str">
        <f t="shared" si="13"/>
        <v>5266 WM+ HNI Khu 14 Thôn Yên Nhân</v>
      </c>
      <c r="K203" s="2" t="s">
        <v>951</v>
      </c>
      <c r="L203" s="2" t="s">
        <v>1539</v>
      </c>
      <c r="M203" s="2">
        <v>2</v>
      </c>
      <c r="N203" s="2">
        <v>111058</v>
      </c>
      <c r="O203" s="2">
        <f t="shared" si="12"/>
        <v>222116</v>
      </c>
      <c r="P203" s="2">
        <f t="shared" si="14"/>
        <v>17769</v>
      </c>
      <c r="Q203" s="2">
        <f t="shared" si="15"/>
        <v>239885</v>
      </c>
    </row>
    <row r="204" spans="1:17" x14ac:dyDescent="0.25">
      <c r="A204" s="2">
        <f>MATCH(B204,Data!B:B,0)</f>
        <v>122</v>
      </c>
      <c r="B204" s="3" t="s">
        <v>1258</v>
      </c>
      <c r="C204" s="3" t="s">
        <v>1528</v>
      </c>
      <c r="D204" s="43">
        <v>45889</v>
      </c>
      <c r="E204" s="43" t="str">
        <f>VLOOKUP(B204,Data!$B:$G,6,0)</f>
        <v>00406476</v>
      </c>
      <c r="F204" s="3" t="str">
        <f>VLOOKUP(B204,Data!$B:$M,12,0)</f>
        <v>0104918404-002</v>
      </c>
      <c r="G204" s="3" t="s">
        <v>1548</v>
      </c>
      <c r="H204" s="3" t="s">
        <v>1257</v>
      </c>
      <c r="I204" s="2" t="s">
        <v>1256</v>
      </c>
      <c r="J204" s="2" t="str">
        <f t="shared" si="13"/>
        <v>2AWK WM+ HNI Ngự Tiền, Thanh Lâm</v>
      </c>
      <c r="K204" s="2" t="s">
        <v>955</v>
      </c>
      <c r="L204" s="2" t="s">
        <v>1537</v>
      </c>
      <c r="M204" s="2">
        <v>1</v>
      </c>
      <c r="N204" s="2">
        <v>46000</v>
      </c>
      <c r="O204" s="2">
        <f t="shared" si="12"/>
        <v>46000</v>
      </c>
      <c r="P204" s="2">
        <f t="shared" si="14"/>
        <v>3680</v>
      </c>
      <c r="Q204" s="2">
        <f t="shared" si="15"/>
        <v>49680</v>
      </c>
    </row>
    <row r="205" spans="1:17" x14ac:dyDescent="0.25">
      <c r="A205" s="2">
        <f>MATCH(B205,Data!B:B,0)</f>
        <v>123</v>
      </c>
      <c r="B205" s="3" t="s">
        <v>1380</v>
      </c>
      <c r="C205" s="3" t="s">
        <v>1535</v>
      </c>
      <c r="D205" s="43">
        <v>45889</v>
      </c>
      <c r="E205" s="43" t="str">
        <f>VLOOKUP(B205,Data!$B:$G,6,0)</f>
        <v>00004727</v>
      </c>
      <c r="F205" s="3" t="str">
        <f>VLOOKUP(B205,Data!$B:$M,12,0)</f>
        <v>0104918404-063</v>
      </c>
      <c r="G205" s="3" t="s">
        <v>1759</v>
      </c>
      <c r="H205" s="3" t="s">
        <v>1379</v>
      </c>
      <c r="I205" s="2" t="s">
        <v>1378</v>
      </c>
      <c r="J205" s="2" t="str">
        <f t="shared" si="13"/>
        <v>6885 WM+ TGG 489 Quốc lộ 50</v>
      </c>
      <c r="K205" s="2" t="s">
        <v>1079</v>
      </c>
      <c r="L205" s="2" t="s">
        <v>1532</v>
      </c>
      <c r="M205" s="2">
        <v>1</v>
      </c>
      <c r="N205" s="2">
        <v>49500</v>
      </c>
      <c r="O205" s="2">
        <f t="shared" si="12"/>
        <v>49500</v>
      </c>
      <c r="P205" s="2">
        <f t="shared" si="14"/>
        <v>3960</v>
      </c>
      <c r="Q205" s="2">
        <f t="shared" si="15"/>
        <v>53460</v>
      </c>
    </row>
    <row r="206" spans="1:17" x14ac:dyDescent="0.25">
      <c r="A206" s="2">
        <f>MATCH(B206,Data!B:B,0)</f>
        <v>123</v>
      </c>
      <c r="B206" s="3" t="s">
        <v>1380</v>
      </c>
      <c r="C206" s="3" t="s">
        <v>1535</v>
      </c>
      <c r="D206" s="43">
        <v>45889</v>
      </c>
      <c r="E206" s="43" t="str">
        <f>VLOOKUP(B206,Data!$B:$G,6,0)</f>
        <v>00004727</v>
      </c>
      <c r="F206" s="3" t="str">
        <f>VLOOKUP(B206,Data!$B:$M,12,0)</f>
        <v>0104918404-063</v>
      </c>
      <c r="G206" s="3" t="s">
        <v>1759</v>
      </c>
      <c r="H206" s="3" t="s">
        <v>1379</v>
      </c>
      <c r="I206" s="2" t="s">
        <v>1378</v>
      </c>
      <c r="J206" s="2" t="str">
        <f t="shared" si="13"/>
        <v>6885 WM+ TGG 489 Quốc lộ 50</v>
      </c>
      <c r="K206" s="2" t="s">
        <v>959</v>
      </c>
      <c r="L206" s="2" t="s">
        <v>1536</v>
      </c>
      <c r="M206" s="2">
        <v>4</v>
      </c>
      <c r="N206" s="2">
        <v>70950</v>
      </c>
      <c r="O206" s="2">
        <f t="shared" si="12"/>
        <v>283800</v>
      </c>
      <c r="P206" s="2">
        <f t="shared" si="14"/>
        <v>22704</v>
      </c>
      <c r="Q206" s="2">
        <f t="shared" si="15"/>
        <v>306504</v>
      </c>
    </row>
    <row r="207" spans="1:17" x14ac:dyDescent="0.25">
      <c r="A207" s="2">
        <f>MATCH(B207,Data!B:B,0)</f>
        <v>123</v>
      </c>
      <c r="B207" s="3" t="s">
        <v>1380</v>
      </c>
      <c r="C207" s="3" t="s">
        <v>1535</v>
      </c>
      <c r="D207" s="43">
        <v>45889</v>
      </c>
      <c r="E207" s="43" t="str">
        <f>VLOOKUP(B207,Data!$B:$G,6,0)</f>
        <v>00004727</v>
      </c>
      <c r="F207" s="3" t="str">
        <f>VLOOKUP(B207,Data!$B:$M,12,0)</f>
        <v>0104918404-063</v>
      </c>
      <c r="G207" s="3" t="s">
        <v>1759</v>
      </c>
      <c r="H207" s="3" t="s">
        <v>1379</v>
      </c>
      <c r="I207" s="2" t="s">
        <v>1378</v>
      </c>
      <c r="J207" s="2" t="str">
        <f t="shared" si="13"/>
        <v>6885 WM+ TGG 489 Quốc lộ 50</v>
      </c>
      <c r="K207" s="2" t="s">
        <v>981</v>
      </c>
      <c r="L207" s="2" t="s">
        <v>1538</v>
      </c>
      <c r="M207" s="2">
        <v>4</v>
      </c>
      <c r="N207" s="2">
        <v>50182</v>
      </c>
      <c r="O207" s="2">
        <f t="shared" si="12"/>
        <v>200728</v>
      </c>
      <c r="P207" s="2">
        <f t="shared" si="14"/>
        <v>16058</v>
      </c>
      <c r="Q207" s="2">
        <f t="shared" si="15"/>
        <v>216786</v>
      </c>
    </row>
    <row r="208" spans="1:17" x14ac:dyDescent="0.25">
      <c r="A208" s="2">
        <f>MATCH(B208,Data!B:B,0)</f>
        <v>124</v>
      </c>
      <c r="B208" s="3" t="s">
        <v>1088</v>
      </c>
      <c r="C208" s="3" t="s">
        <v>1528</v>
      </c>
      <c r="D208" s="43">
        <v>45889</v>
      </c>
      <c r="E208" s="43" t="str">
        <f>VLOOKUP(B208,Data!$B:$G,6,0)</f>
        <v>00406986</v>
      </c>
      <c r="F208" s="3" t="str">
        <f>VLOOKUP(B208,Data!$B:$M,12,0)</f>
        <v>0104918404-002</v>
      </c>
      <c r="G208" s="3" t="s">
        <v>1548</v>
      </c>
      <c r="H208" s="3" t="s">
        <v>1087</v>
      </c>
      <c r="I208" s="2" t="s">
        <v>1086</v>
      </c>
      <c r="J208" s="2" t="str">
        <f t="shared" si="13"/>
        <v>3477 WM+ HNI 228 Vĩnh Hưng</v>
      </c>
      <c r="K208" s="2" t="s">
        <v>959</v>
      </c>
      <c r="L208" s="2" t="s">
        <v>1536</v>
      </c>
      <c r="M208" s="2">
        <v>2</v>
      </c>
      <c r="N208" s="2">
        <v>70950</v>
      </c>
      <c r="O208" s="2">
        <f t="shared" si="12"/>
        <v>141900</v>
      </c>
      <c r="P208" s="2">
        <f t="shared" si="14"/>
        <v>11352</v>
      </c>
      <c r="Q208" s="2">
        <f t="shared" si="15"/>
        <v>153252</v>
      </c>
    </row>
    <row r="209" spans="1:17" x14ac:dyDescent="0.25">
      <c r="A209" s="2">
        <f>MATCH(B209,Data!B:B,0)</f>
        <v>125</v>
      </c>
      <c r="B209" s="3" t="s">
        <v>1448</v>
      </c>
      <c r="C209" s="3" t="s">
        <v>1528</v>
      </c>
      <c r="D209" s="43">
        <v>45889</v>
      </c>
      <c r="E209" s="43" t="str">
        <f>VLOOKUP(B209,Data!$B:$G,6,0)</f>
        <v>00405839</v>
      </c>
      <c r="F209" s="3" t="str">
        <f>VLOOKUP(B209,Data!$B:$M,12,0)</f>
        <v>0104918404-002</v>
      </c>
      <c r="G209" s="3" t="s">
        <v>1548</v>
      </c>
      <c r="H209" s="3" t="s">
        <v>1447</v>
      </c>
      <c r="I209" s="2" t="s">
        <v>1446</v>
      </c>
      <c r="J209" s="2" t="str">
        <f t="shared" si="13"/>
        <v>3876 WM+ HNI Thôn Đoài, Kim Nỗ</v>
      </c>
      <c r="K209" s="2" t="s">
        <v>965</v>
      </c>
      <c r="L209" s="2" t="s">
        <v>1546</v>
      </c>
      <c r="M209" s="2">
        <v>1</v>
      </c>
      <c r="N209" s="2">
        <v>74250</v>
      </c>
      <c r="O209" s="2">
        <f t="shared" si="12"/>
        <v>74250</v>
      </c>
      <c r="P209" s="2">
        <f t="shared" si="14"/>
        <v>5940</v>
      </c>
      <c r="Q209" s="2">
        <f t="shared" si="15"/>
        <v>80190</v>
      </c>
    </row>
    <row r="210" spans="1:17" x14ac:dyDescent="0.25">
      <c r="A210" s="2">
        <f>MATCH(B210,Data!B:B,0)</f>
        <v>125</v>
      </c>
      <c r="B210" s="3" t="s">
        <v>1448</v>
      </c>
      <c r="C210" s="3" t="s">
        <v>1528</v>
      </c>
      <c r="D210" s="43">
        <v>45889</v>
      </c>
      <c r="E210" s="43" t="str">
        <f>VLOOKUP(B210,Data!$B:$G,6,0)</f>
        <v>00405839</v>
      </c>
      <c r="F210" s="3" t="str">
        <f>VLOOKUP(B210,Data!$B:$M,12,0)</f>
        <v>0104918404-002</v>
      </c>
      <c r="G210" s="3" t="s">
        <v>1548</v>
      </c>
      <c r="H210" s="3" t="s">
        <v>1447</v>
      </c>
      <c r="I210" s="2" t="s">
        <v>1446</v>
      </c>
      <c r="J210" s="2" t="str">
        <f t="shared" si="13"/>
        <v>3876 WM+ HNI Thôn Đoài, Kim Nỗ</v>
      </c>
      <c r="K210" s="2" t="s">
        <v>981</v>
      </c>
      <c r="L210" s="2" t="s">
        <v>1538</v>
      </c>
      <c r="M210" s="2">
        <v>2</v>
      </c>
      <c r="N210" s="2">
        <v>50182</v>
      </c>
      <c r="O210" s="2">
        <f t="shared" si="12"/>
        <v>100364</v>
      </c>
      <c r="P210" s="2">
        <f t="shared" si="14"/>
        <v>8029</v>
      </c>
      <c r="Q210" s="2">
        <f t="shared" si="15"/>
        <v>108393</v>
      </c>
    </row>
    <row r="211" spans="1:17" x14ac:dyDescent="0.25">
      <c r="A211" s="2">
        <f>MATCH(B211,Data!B:B,0)</f>
        <v>126</v>
      </c>
      <c r="B211" s="3" t="s">
        <v>1255</v>
      </c>
      <c r="C211" s="3" t="s">
        <v>1528</v>
      </c>
      <c r="D211" s="43">
        <v>45889</v>
      </c>
      <c r="E211" s="43" t="str">
        <f>VLOOKUP(B211,Data!$B:$G,6,0)</f>
        <v>00406482</v>
      </c>
      <c r="F211" s="3" t="str">
        <f>VLOOKUP(B211,Data!$B:$M,12,0)</f>
        <v>0104918404-002</v>
      </c>
      <c r="G211" s="3" t="s">
        <v>1548</v>
      </c>
      <c r="H211" s="3" t="s">
        <v>1254</v>
      </c>
      <c r="I211" s="2" t="s">
        <v>1253</v>
      </c>
      <c r="J211" s="2" t="str">
        <f t="shared" si="13"/>
        <v>4583 WM+ HNI 38 Ngô Quyền</v>
      </c>
      <c r="K211" s="2" t="s">
        <v>981</v>
      </c>
      <c r="L211" s="2" t="s">
        <v>1538</v>
      </c>
      <c r="M211" s="2">
        <v>2</v>
      </c>
      <c r="N211" s="2">
        <v>50182</v>
      </c>
      <c r="O211" s="2">
        <f t="shared" si="12"/>
        <v>100364</v>
      </c>
      <c r="P211" s="2">
        <f t="shared" si="14"/>
        <v>8029</v>
      </c>
      <c r="Q211" s="2">
        <f t="shared" si="15"/>
        <v>108393</v>
      </c>
    </row>
    <row r="212" spans="1:17" x14ac:dyDescent="0.25">
      <c r="A212" s="2">
        <f>MATCH(B212,Data!B:B,0)</f>
        <v>126</v>
      </c>
      <c r="B212" s="3" t="s">
        <v>1255</v>
      </c>
      <c r="C212" s="3" t="s">
        <v>1528</v>
      </c>
      <c r="D212" s="43">
        <v>45889</v>
      </c>
      <c r="E212" s="43" t="str">
        <f>VLOOKUP(B212,Data!$B:$G,6,0)</f>
        <v>00406482</v>
      </c>
      <c r="F212" s="3" t="str">
        <f>VLOOKUP(B212,Data!$B:$M,12,0)</f>
        <v>0104918404-002</v>
      </c>
      <c r="G212" s="3" t="s">
        <v>1548</v>
      </c>
      <c r="H212" s="3" t="s">
        <v>1254</v>
      </c>
      <c r="I212" s="2" t="s">
        <v>1253</v>
      </c>
      <c r="J212" s="2" t="str">
        <f t="shared" si="13"/>
        <v>4583 WM+ HNI 38 Ngô Quyền</v>
      </c>
      <c r="K212" s="2" t="s">
        <v>959</v>
      </c>
      <c r="L212" s="2" t="s">
        <v>1536</v>
      </c>
      <c r="M212" s="2">
        <v>1</v>
      </c>
      <c r="N212" s="2">
        <v>70950</v>
      </c>
      <c r="O212" s="2">
        <f t="shared" si="12"/>
        <v>70950</v>
      </c>
      <c r="P212" s="2">
        <f t="shared" si="14"/>
        <v>5676</v>
      </c>
      <c r="Q212" s="2">
        <f t="shared" si="15"/>
        <v>76626</v>
      </c>
    </row>
    <row r="213" spans="1:17" x14ac:dyDescent="0.25">
      <c r="A213" s="2">
        <f>MATCH(B213,Data!B:B,0)</f>
        <v>127</v>
      </c>
      <c r="B213" s="3" t="s">
        <v>1193</v>
      </c>
      <c r="C213" s="3" t="s">
        <v>1535</v>
      </c>
      <c r="D213" s="43">
        <v>45889</v>
      </c>
      <c r="E213" s="43" t="str">
        <f>VLOOKUP(B213,Data!$B:$G,6,0)</f>
        <v>00005465</v>
      </c>
      <c r="F213" s="3" t="str">
        <f>VLOOKUP(B213,Data!$B:$M,12,0)</f>
        <v>0104918404-057</v>
      </c>
      <c r="G213" s="3" t="s">
        <v>1735</v>
      </c>
      <c r="H213" s="3" t="s">
        <v>1192</v>
      </c>
      <c r="I213" s="2" t="s">
        <v>1191</v>
      </c>
      <c r="J213" s="2" t="str">
        <f t="shared" si="13"/>
        <v>2AG2 WM+ KGG Lô A7.08-A7.09 Đường số 27</v>
      </c>
      <c r="K213" s="2" t="s">
        <v>981</v>
      </c>
      <c r="L213" s="2" t="s">
        <v>1538</v>
      </c>
      <c r="M213" s="2">
        <v>1</v>
      </c>
      <c r="N213" s="2">
        <v>50182</v>
      </c>
      <c r="O213" s="2">
        <f t="shared" si="12"/>
        <v>50182</v>
      </c>
      <c r="P213" s="2">
        <f t="shared" si="14"/>
        <v>4015</v>
      </c>
      <c r="Q213" s="2">
        <f t="shared" si="15"/>
        <v>54197</v>
      </c>
    </row>
    <row r="214" spans="1:17" x14ac:dyDescent="0.25">
      <c r="A214" s="2">
        <f>MATCH(B214,Data!B:B,0)</f>
        <v>128</v>
      </c>
      <c r="B214" s="3" t="s">
        <v>1267</v>
      </c>
      <c r="C214" s="3" t="s">
        <v>1528</v>
      </c>
      <c r="D214" s="43">
        <v>45889</v>
      </c>
      <c r="E214" s="43" t="str">
        <f>VLOOKUP(B214,Data!$B:$G,6,0)</f>
        <v>00011903</v>
      </c>
      <c r="F214" s="3" t="str">
        <f>VLOOKUP(B214,Data!$B:$M,12,0)</f>
        <v>0104918404-044</v>
      </c>
      <c r="G214" s="3" t="s">
        <v>1568</v>
      </c>
      <c r="H214" s="3" t="s">
        <v>1266</v>
      </c>
      <c r="I214" s="2" t="s">
        <v>1265</v>
      </c>
      <c r="J214" s="2" t="str">
        <f t="shared" si="13"/>
        <v>6977 WM+ TBH Vũ Quý, Kiến Xương</v>
      </c>
      <c r="K214" s="2" t="s">
        <v>960</v>
      </c>
      <c r="L214" s="2" t="s">
        <v>1529</v>
      </c>
      <c r="M214" s="2">
        <v>4</v>
      </c>
      <c r="N214" s="2">
        <v>55595</v>
      </c>
      <c r="O214" s="2">
        <f t="shared" si="12"/>
        <v>222380</v>
      </c>
      <c r="P214" s="2">
        <f t="shared" si="14"/>
        <v>17790</v>
      </c>
      <c r="Q214" s="2">
        <f t="shared" si="15"/>
        <v>240170</v>
      </c>
    </row>
    <row r="215" spans="1:17" x14ac:dyDescent="0.25">
      <c r="A215" s="2">
        <f>MATCH(B215,Data!B:B,0)</f>
        <v>129</v>
      </c>
      <c r="B215" s="3" t="s">
        <v>1117</v>
      </c>
      <c r="C215" s="3" t="s">
        <v>1528</v>
      </c>
      <c r="D215" s="43">
        <v>45889</v>
      </c>
      <c r="E215" s="43" t="str">
        <f>VLOOKUP(B215,Data!$B:$G,6,0)</f>
        <v>00027901</v>
      </c>
      <c r="F215" s="3" t="str">
        <f>VLOOKUP(B215,Data!$B:$M,12,0)</f>
        <v>0104918404-020</v>
      </c>
      <c r="G215" s="3" t="s">
        <v>1559</v>
      </c>
      <c r="H215" s="3" t="s">
        <v>1112</v>
      </c>
      <c r="I215" s="2" t="s">
        <v>1111</v>
      </c>
      <c r="J215" s="2" t="str">
        <f t="shared" si="13"/>
        <v>2A34 WM+ THA Chợ Già, Hoằng Hóa</v>
      </c>
      <c r="K215" s="2" t="s">
        <v>955</v>
      </c>
      <c r="L215" s="2" t="s">
        <v>1537</v>
      </c>
      <c r="M215" s="2">
        <v>1</v>
      </c>
      <c r="N215" s="2">
        <v>46000</v>
      </c>
      <c r="O215" s="2">
        <f t="shared" si="12"/>
        <v>46000</v>
      </c>
      <c r="P215" s="2">
        <f t="shared" si="14"/>
        <v>3680</v>
      </c>
      <c r="Q215" s="2">
        <f t="shared" si="15"/>
        <v>49680</v>
      </c>
    </row>
    <row r="216" spans="1:17" x14ac:dyDescent="0.25">
      <c r="A216" s="2">
        <f>MATCH(B216,Data!B:B,0)</f>
        <v>130</v>
      </c>
      <c r="B216" s="3" t="s">
        <v>1308</v>
      </c>
      <c r="C216" s="3" t="s">
        <v>1535</v>
      </c>
      <c r="D216" s="43">
        <v>45889</v>
      </c>
      <c r="E216" s="43" t="str">
        <f>VLOOKUP(B216,Data!$B:$G,6,0)</f>
        <v>00132863</v>
      </c>
      <c r="F216" s="3" t="str">
        <f>VLOOKUP(B216,Data!$B:$M,12,0)</f>
        <v>0104918404</v>
      </c>
      <c r="G216" s="3" t="s">
        <v>1534</v>
      </c>
      <c r="H216" s="3" t="s">
        <v>1307</v>
      </c>
      <c r="I216" s="2" t="s">
        <v>1306</v>
      </c>
      <c r="J216" s="2" t="str">
        <f t="shared" si="13"/>
        <v>3964 WM+ HCM 1192 Lê Văn Lương</v>
      </c>
      <c r="K216" s="2" t="s">
        <v>960</v>
      </c>
      <c r="L216" s="2" t="s">
        <v>1529</v>
      </c>
      <c r="M216" s="2">
        <v>3</v>
      </c>
      <c r="N216" s="2">
        <v>55595</v>
      </c>
      <c r="O216" s="2">
        <f t="shared" si="12"/>
        <v>166785</v>
      </c>
      <c r="P216" s="2">
        <f t="shared" si="14"/>
        <v>13343</v>
      </c>
      <c r="Q216" s="2">
        <f t="shared" si="15"/>
        <v>180128</v>
      </c>
    </row>
    <row r="217" spans="1:17" x14ac:dyDescent="0.25">
      <c r="A217" s="2">
        <f>MATCH(B217,Data!B:B,0)</f>
        <v>130</v>
      </c>
      <c r="B217" s="3" t="s">
        <v>1308</v>
      </c>
      <c r="C217" s="3" t="s">
        <v>1535</v>
      </c>
      <c r="D217" s="43">
        <v>45889</v>
      </c>
      <c r="E217" s="43" t="str">
        <f>VLOOKUP(B217,Data!$B:$G,6,0)</f>
        <v>00132863</v>
      </c>
      <c r="F217" s="3" t="str">
        <f>VLOOKUP(B217,Data!$B:$M,12,0)</f>
        <v>0104918404</v>
      </c>
      <c r="G217" s="3" t="s">
        <v>1534</v>
      </c>
      <c r="H217" s="3" t="s">
        <v>1307</v>
      </c>
      <c r="I217" s="2" t="s">
        <v>1306</v>
      </c>
      <c r="J217" s="2" t="str">
        <f t="shared" si="13"/>
        <v>3964 WM+ HCM 1192 Lê Văn Lương</v>
      </c>
      <c r="K217" s="2" t="s">
        <v>981</v>
      </c>
      <c r="L217" s="2" t="s">
        <v>1538</v>
      </c>
      <c r="M217" s="2">
        <v>2</v>
      </c>
      <c r="N217" s="2">
        <v>50182</v>
      </c>
      <c r="O217" s="2">
        <f t="shared" si="12"/>
        <v>100364</v>
      </c>
      <c r="P217" s="2">
        <f t="shared" si="14"/>
        <v>8029</v>
      </c>
      <c r="Q217" s="2">
        <f t="shared" si="15"/>
        <v>108393</v>
      </c>
    </row>
    <row r="218" spans="1:17" x14ac:dyDescent="0.25">
      <c r="A218" s="2">
        <f>MATCH(B218,Data!B:B,0)</f>
        <v>130</v>
      </c>
      <c r="B218" s="3" t="s">
        <v>1308</v>
      </c>
      <c r="C218" s="3" t="s">
        <v>1535</v>
      </c>
      <c r="D218" s="43">
        <v>45889</v>
      </c>
      <c r="E218" s="43" t="str">
        <f>VLOOKUP(B218,Data!$B:$G,6,0)</f>
        <v>00132863</v>
      </c>
      <c r="F218" s="3" t="str">
        <f>VLOOKUP(B218,Data!$B:$M,12,0)</f>
        <v>0104918404</v>
      </c>
      <c r="G218" s="3" t="s">
        <v>1534</v>
      </c>
      <c r="H218" s="3" t="s">
        <v>1307</v>
      </c>
      <c r="I218" s="2" t="s">
        <v>1306</v>
      </c>
      <c r="J218" s="2" t="str">
        <f t="shared" si="13"/>
        <v>3964 WM+ HCM 1192 Lê Văn Lương</v>
      </c>
      <c r="K218" s="2" t="s">
        <v>951</v>
      </c>
      <c r="L218" s="2" t="s">
        <v>1539</v>
      </c>
      <c r="M218" s="2">
        <v>2</v>
      </c>
      <c r="N218" s="2">
        <v>111058</v>
      </c>
      <c r="O218" s="2">
        <f t="shared" si="12"/>
        <v>222116</v>
      </c>
      <c r="P218" s="2">
        <f t="shared" si="14"/>
        <v>17769</v>
      </c>
      <c r="Q218" s="2">
        <f t="shared" si="15"/>
        <v>239885</v>
      </c>
    </row>
    <row r="219" spans="1:17" x14ac:dyDescent="0.25">
      <c r="A219" s="2">
        <f>MATCH(B219,Data!B:B,0)</f>
        <v>131</v>
      </c>
      <c r="B219" s="3" t="s">
        <v>1236</v>
      </c>
      <c r="C219" s="3" t="s">
        <v>1528</v>
      </c>
      <c r="D219" s="43">
        <v>45889</v>
      </c>
      <c r="E219" s="43" t="str">
        <f>VLOOKUP(B219,Data!$B:$G,6,0)</f>
        <v>00406562</v>
      </c>
      <c r="F219" s="3" t="str">
        <f>VLOOKUP(B219,Data!$B:$M,12,0)</f>
        <v>0104918404-002</v>
      </c>
      <c r="G219" s="3" t="s">
        <v>1548</v>
      </c>
      <c r="H219" s="3" t="s">
        <v>1231</v>
      </c>
      <c r="I219" s="2" t="s">
        <v>1230</v>
      </c>
      <c r="J219" s="2" t="str">
        <f t="shared" si="13"/>
        <v>2AXX WM+ HNI Bồng Mạc, Liên Mạc</v>
      </c>
      <c r="K219" s="2" t="s">
        <v>955</v>
      </c>
      <c r="L219" s="2" t="s">
        <v>1537</v>
      </c>
      <c r="M219" s="2">
        <v>3</v>
      </c>
      <c r="N219" s="2">
        <v>46000</v>
      </c>
      <c r="O219" s="2">
        <f t="shared" si="12"/>
        <v>138000</v>
      </c>
      <c r="P219" s="2">
        <f t="shared" si="14"/>
        <v>11040</v>
      </c>
      <c r="Q219" s="2">
        <f t="shared" si="15"/>
        <v>149040</v>
      </c>
    </row>
    <row r="220" spans="1:17" x14ac:dyDescent="0.25">
      <c r="A220" s="2">
        <f>MATCH(B220,Data!B:B,0)</f>
        <v>132</v>
      </c>
      <c r="B220" s="3" t="s">
        <v>1113</v>
      </c>
      <c r="C220" s="3" t="s">
        <v>1528</v>
      </c>
      <c r="D220" s="43">
        <v>45889</v>
      </c>
      <c r="E220" s="43" t="str">
        <f>VLOOKUP(B220,Data!$B:$G,6,0)</f>
        <v>00027904</v>
      </c>
      <c r="F220" s="3" t="str">
        <f>VLOOKUP(B220,Data!$B:$M,12,0)</f>
        <v>0104918404-020</v>
      </c>
      <c r="G220" s="3" t="s">
        <v>1559</v>
      </c>
      <c r="H220" s="3" t="s">
        <v>1112</v>
      </c>
      <c r="I220" s="2" t="s">
        <v>1111</v>
      </c>
      <c r="J220" s="2" t="str">
        <f t="shared" si="13"/>
        <v>2A34 WM+ THA Chợ Già, Hoằng Hóa</v>
      </c>
      <c r="K220" s="2" t="s">
        <v>981</v>
      </c>
      <c r="L220" s="2" t="s">
        <v>1538</v>
      </c>
      <c r="M220" s="2">
        <v>1</v>
      </c>
      <c r="N220" s="2">
        <v>50182</v>
      </c>
      <c r="O220" s="2">
        <f t="shared" si="12"/>
        <v>50182</v>
      </c>
      <c r="P220" s="2">
        <f t="shared" si="14"/>
        <v>4015</v>
      </c>
      <c r="Q220" s="2">
        <f t="shared" si="15"/>
        <v>54197</v>
      </c>
    </row>
    <row r="221" spans="1:17" x14ac:dyDescent="0.25">
      <c r="A221" s="2">
        <f>MATCH(B221,Data!B:B,0)</f>
        <v>133</v>
      </c>
      <c r="B221" s="3" t="s">
        <v>1190</v>
      </c>
      <c r="C221" s="3" t="s">
        <v>1535</v>
      </c>
      <c r="D221" s="43">
        <v>45889</v>
      </c>
      <c r="E221" s="43" t="str">
        <f>VLOOKUP(B221,Data!$B:$G,6,0)</f>
        <v>00005469</v>
      </c>
      <c r="F221" s="3" t="str">
        <f>VLOOKUP(B221,Data!$B:$M,12,0)</f>
        <v>0104918404-057</v>
      </c>
      <c r="G221" s="3" t="s">
        <v>1735</v>
      </c>
      <c r="H221" s="3" t="s">
        <v>1189</v>
      </c>
      <c r="I221" s="2" t="s">
        <v>1188</v>
      </c>
      <c r="J221" s="2" t="str">
        <f t="shared" si="13"/>
        <v>6035 WM+ KGG Lô P2 – 36 + 37 Đường 3/2</v>
      </c>
      <c r="K221" s="2" t="s">
        <v>951</v>
      </c>
      <c r="L221" s="2" t="s">
        <v>1539</v>
      </c>
      <c r="M221" s="2">
        <v>1</v>
      </c>
      <c r="N221" s="2">
        <v>111058</v>
      </c>
      <c r="O221" s="2">
        <f t="shared" si="12"/>
        <v>111058</v>
      </c>
      <c r="P221" s="2">
        <f t="shared" si="14"/>
        <v>8885</v>
      </c>
      <c r="Q221" s="2">
        <f t="shared" si="15"/>
        <v>119943</v>
      </c>
    </row>
    <row r="222" spans="1:17" x14ac:dyDescent="0.25">
      <c r="A222" s="2">
        <f>MATCH(B222,Data!B:B,0)</f>
        <v>134</v>
      </c>
      <c r="B222" s="3" t="s">
        <v>1355</v>
      </c>
      <c r="C222" s="3" t="s">
        <v>1528</v>
      </c>
      <c r="D222" s="43">
        <v>45889</v>
      </c>
      <c r="E222" s="43" t="str">
        <f>VLOOKUP(B222,Data!$B:$G,6,0)</f>
        <v>00039430</v>
      </c>
      <c r="F222" s="3" t="str">
        <f>VLOOKUP(B222,Data!$B:$M,12,0)</f>
        <v>0104918404-007</v>
      </c>
      <c r="G222" s="3" t="s">
        <v>1527</v>
      </c>
      <c r="H222" s="3" t="s">
        <v>1354</v>
      </c>
      <c r="I222" s="2" t="s">
        <v>1353</v>
      </c>
      <c r="J222" s="2" t="str">
        <f t="shared" si="13"/>
        <v>4930 WM+ QNH 1060-1062 Trần Phú</v>
      </c>
      <c r="K222" s="2" t="s">
        <v>955</v>
      </c>
      <c r="L222" s="2" t="s">
        <v>1537</v>
      </c>
      <c r="M222" s="2">
        <v>3</v>
      </c>
      <c r="N222" s="2">
        <v>46000</v>
      </c>
      <c r="O222" s="2">
        <f t="shared" si="12"/>
        <v>138000</v>
      </c>
      <c r="P222" s="2">
        <f t="shared" si="14"/>
        <v>11040</v>
      </c>
      <c r="Q222" s="2">
        <f t="shared" si="15"/>
        <v>149040</v>
      </c>
    </row>
    <row r="223" spans="1:17" x14ac:dyDescent="0.25">
      <c r="A223" s="2">
        <f>MATCH(B223,Data!B:B,0)</f>
        <v>135</v>
      </c>
      <c r="B223" s="3" t="s">
        <v>1206</v>
      </c>
      <c r="C223" s="3" t="s">
        <v>1528</v>
      </c>
      <c r="D223" s="43">
        <v>45889</v>
      </c>
      <c r="E223" s="43" t="str">
        <f>VLOOKUP(B223,Data!$B:$G,6,0)</f>
        <v>00031778</v>
      </c>
      <c r="F223" s="3" t="str">
        <f>VLOOKUP(B223,Data!$B:$M,12,0)</f>
        <v>0104918404-058</v>
      </c>
      <c r="G223" s="3" t="s">
        <v>1544</v>
      </c>
      <c r="H223" s="3" t="s">
        <v>1205</v>
      </c>
      <c r="I223" s="2" t="s">
        <v>1204</v>
      </c>
      <c r="J223" s="2" t="str">
        <f t="shared" si="13"/>
        <v>6110 WM+ NAN CT1B Quang Trung</v>
      </c>
      <c r="K223" s="2" t="s">
        <v>959</v>
      </c>
      <c r="L223" s="2" t="s">
        <v>1536</v>
      </c>
      <c r="M223" s="2">
        <v>2</v>
      </c>
      <c r="N223" s="2">
        <v>70950</v>
      </c>
      <c r="O223" s="2">
        <f t="shared" si="12"/>
        <v>141900</v>
      </c>
      <c r="P223" s="2">
        <f t="shared" si="14"/>
        <v>11352</v>
      </c>
      <c r="Q223" s="2">
        <f t="shared" si="15"/>
        <v>153252</v>
      </c>
    </row>
    <row r="224" spans="1:17" x14ac:dyDescent="0.25">
      <c r="A224" s="2">
        <f>MATCH(B224,Data!B:B,0)</f>
        <v>136</v>
      </c>
      <c r="B224" s="3" t="s">
        <v>1423</v>
      </c>
      <c r="C224" s="3" t="s">
        <v>1528</v>
      </c>
      <c r="D224" s="43">
        <v>45889</v>
      </c>
      <c r="E224" s="43" t="str">
        <f>VLOOKUP(B224,Data!$B:$G,6,0)</f>
        <v>00405935</v>
      </c>
      <c r="F224" s="3" t="str">
        <f>VLOOKUP(B224,Data!$B:$M,12,0)</f>
        <v>0104918404-002</v>
      </c>
      <c r="G224" s="3" t="s">
        <v>1548</v>
      </c>
      <c r="H224" s="3" t="s">
        <v>1422</v>
      </c>
      <c r="I224" s="2" t="s">
        <v>1421</v>
      </c>
      <c r="J224" s="2" t="str">
        <f t="shared" si="13"/>
        <v>6713 WIN HNI CT1B Homeland Thượng Thanh</v>
      </c>
      <c r="K224" s="2" t="s">
        <v>951</v>
      </c>
      <c r="L224" s="2" t="s">
        <v>1539</v>
      </c>
      <c r="M224" s="2">
        <v>1</v>
      </c>
      <c r="N224" s="2">
        <v>111058</v>
      </c>
      <c r="O224" s="2">
        <f t="shared" si="12"/>
        <v>111058</v>
      </c>
      <c r="P224" s="2">
        <f t="shared" si="14"/>
        <v>8885</v>
      </c>
      <c r="Q224" s="2">
        <f t="shared" si="15"/>
        <v>119943</v>
      </c>
    </row>
    <row r="225" spans="1:17" x14ac:dyDescent="0.25">
      <c r="A225" s="2">
        <f>MATCH(B225,Data!B:B,0)</f>
        <v>137</v>
      </c>
      <c r="B225" s="3" t="s">
        <v>980</v>
      </c>
      <c r="C225" s="3" t="s">
        <v>1528</v>
      </c>
      <c r="D225" s="43">
        <v>45889</v>
      </c>
      <c r="E225" s="43" t="str">
        <f>VLOOKUP(B225,Data!$B:$G,6,0)</f>
        <v>00407288</v>
      </c>
      <c r="F225" s="3" t="str">
        <f>VLOOKUP(B225,Data!$B:$M,12,0)</f>
        <v>0104918404-002</v>
      </c>
      <c r="G225" s="3" t="s">
        <v>1548</v>
      </c>
      <c r="H225" s="3" t="s">
        <v>978</v>
      </c>
      <c r="I225" s="2" t="s">
        <v>976</v>
      </c>
      <c r="J225" s="2" t="str">
        <f t="shared" si="13"/>
        <v>6477 WM+ HNI Đinh Xuyên, Ứng Hòa</v>
      </c>
      <c r="K225" s="2" t="s">
        <v>981</v>
      </c>
      <c r="L225" s="2" t="s">
        <v>1538</v>
      </c>
      <c r="M225" s="2">
        <v>1</v>
      </c>
      <c r="N225" s="2">
        <v>50182</v>
      </c>
      <c r="O225" s="2">
        <f t="shared" si="12"/>
        <v>50182</v>
      </c>
      <c r="P225" s="2">
        <f t="shared" si="14"/>
        <v>4015</v>
      </c>
      <c r="Q225" s="2">
        <f t="shared" si="15"/>
        <v>54197</v>
      </c>
    </row>
    <row r="226" spans="1:17" x14ac:dyDescent="0.25">
      <c r="A226" s="2">
        <f>MATCH(B226,Data!B:B,0)</f>
        <v>137</v>
      </c>
      <c r="B226" s="3" t="s">
        <v>980</v>
      </c>
      <c r="C226" s="3" t="s">
        <v>1528</v>
      </c>
      <c r="D226" s="43">
        <v>45889</v>
      </c>
      <c r="E226" s="43" t="str">
        <f>VLOOKUP(B226,Data!$B:$G,6,0)</f>
        <v>00407288</v>
      </c>
      <c r="F226" s="3" t="str">
        <f>VLOOKUP(B226,Data!$B:$M,12,0)</f>
        <v>0104918404-002</v>
      </c>
      <c r="G226" s="3" t="s">
        <v>1548</v>
      </c>
      <c r="H226" s="3" t="s">
        <v>978</v>
      </c>
      <c r="I226" s="2" t="s">
        <v>976</v>
      </c>
      <c r="J226" s="2" t="str">
        <f t="shared" si="13"/>
        <v>6477 WM+ HNI Đinh Xuyên, Ứng Hòa</v>
      </c>
      <c r="K226" s="2" t="s">
        <v>960</v>
      </c>
      <c r="L226" s="2" t="s">
        <v>1529</v>
      </c>
      <c r="M226" s="2">
        <v>1</v>
      </c>
      <c r="N226" s="2">
        <v>55595</v>
      </c>
      <c r="O226" s="2">
        <f t="shared" si="12"/>
        <v>55595</v>
      </c>
      <c r="P226" s="2">
        <f t="shared" si="14"/>
        <v>4448</v>
      </c>
      <c r="Q226" s="2">
        <f t="shared" si="15"/>
        <v>60043</v>
      </c>
    </row>
    <row r="227" spans="1:17" x14ac:dyDescent="0.25">
      <c r="A227" s="2">
        <f>MATCH(B227,Data!B:B,0)</f>
        <v>137</v>
      </c>
      <c r="B227" s="3" t="s">
        <v>980</v>
      </c>
      <c r="C227" s="3" t="s">
        <v>1528</v>
      </c>
      <c r="D227" s="43">
        <v>45889</v>
      </c>
      <c r="E227" s="43" t="str">
        <f>VLOOKUP(B227,Data!$B:$G,6,0)</f>
        <v>00407288</v>
      </c>
      <c r="F227" s="3" t="str">
        <f>VLOOKUP(B227,Data!$B:$M,12,0)</f>
        <v>0104918404-002</v>
      </c>
      <c r="G227" s="3" t="s">
        <v>1548</v>
      </c>
      <c r="H227" s="3" t="s">
        <v>978</v>
      </c>
      <c r="I227" s="2" t="s">
        <v>976</v>
      </c>
      <c r="J227" s="2" t="str">
        <f t="shared" si="13"/>
        <v>6477 WM+ HNI Đinh Xuyên, Ứng Hòa</v>
      </c>
      <c r="K227" s="2" t="s">
        <v>961</v>
      </c>
      <c r="L227" s="2" t="s">
        <v>1541</v>
      </c>
      <c r="M227" s="2">
        <v>1</v>
      </c>
      <c r="N227" s="2">
        <v>73431</v>
      </c>
      <c r="O227" s="2">
        <f t="shared" si="12"/>
        <v>73431</v>
      </c>
      <c r="P227" s="2">
        <f t="shared" si="14"/>
        <v>5874</v>
      </c>
      <c r="Q227" s="2">
        <f t="shared" si="15"/>
        <v>79305</v>
      </c>
    </row>
    <row r="228" spans="1:17" x14ac:dyDescent="0.25">
      <c r="A228" s="2">
        <f>MATCH(B228,Data!B:B,0)</f>
        <v>138</v>
      </c>
      <c r="B228" s="3" t="s">
        <v>979</v>
      </c>
      <c r="C228" s="3" t="s">
        <v>1528</v>
      </c>
      <c r="D228" s="43">
        <v>45889</v>
      </c>
      <c r="E228" s="43" t="str">
        <f>VLOOKUP(B228,Data!$B:$G,6,0)</f>
        <v>00407289</v>
      </c>
      <c r="F228" s="3" t="str">
        <f>VLOOKUP(B228,Data!$B:$M,12,0)</f>
        <v>0104918404-002</v>
      </c>
      <c r="G228" s="3" t="s">
        <v>1548</v>
      </c>
      <c r="H228" s="3" t="s">
        <v>978</v>
      </c>
      <c r="I228" s="2" t="s">
        <v>976</v>
      </c>
      <c r="J228" s="2" t="str">
        <f t="shared" si="13"/>
        <v>6477 WM+ HNI Đinh Xuyên, Ứng Hòa</v>
      </c>
      <c r="K228" s="2" t="s">
        <v>977</v>
      </c>
      <c r="L228" s="2" t="s">
        <v>1549</v>
      </c>
      <c r="M228" s="2">
        <v>2</v>
      </c>
      <c r="N228" s="2">
        <v>50400</v>
      </c>
      <c r="O228" s="2">
        <f t="shared" si="12"/>
        <v>100800</v>
      </c>
      <c r="P228" s="2">
        <f t="shared" si="14"/>
        <v>8064</v>
      </c>
      <c r="Q228" s="2">
        <f t="shared" si="15"/>
        <v>108864</v>
      </c>
    </row>
    <row r="229" spans="1:17" x14ac:dyDescent="0.25">
      <c r="A229" s="2">
        <f>MATCH(B229,Data!B:B,0)</f>
        <v>139</v>
      </c>
      <c r="B229" s="3" t="s">
        <v>1318</v>
      </c>
      <c r="C229" s="3" t="s">
        <v>1528</v>
      </c>
      <c r="D229" s="43">
        <v>45889</v>
      </c>
      <c r="E229" s="43" t="str">
        <f>VLOOKUP(B229,Data!$B:$G,6,0)</f>
        <v>00012162</v>
      </c>
      <c r="F229" s="3" t="str">
        <f>VLOOKUP(B229,Data!$B:$M,12,0)</f>
        <v>0104918404-006</v>
      </c>
      <c r="G229" s="3" t="s">
        <v>1554</v>
      </c>
      <c r="H229" s="3" t="s">
        <v>1317</v>
      </c>
      <c r="I229" s="2" t="s">
        <v>1316</v>
      </c>
      <c r="J229" s="2" t="str">
        <f t="shared" si="13"/>
        <v>6062 WM+ HDG 83B-83C Độc Lập</v>
      </c>
      <c r="K229" s="2" t="s">
        <v>961</v>
      </c>
      <c r="L229" s="2" t="s">
        <v>1541</v>
      </c>
      <c r="M229" s="2">
        <v>1</v>
      </c>
      <c r="N229" s="2">
        <v>73431</v>
      </c>
      <c r="O229" s="2">
        <f t="shared" si="12"/>
        <v>73431</v>
      </c>
      <c r="P229" s="2">
        <f t="shared" si="14"/>
        <v>5874</v>
      </c>
      <c r="Q229" s="2">
        <f t="shared" si="15"/>
        <v>79305</v>
      </c>
    </row>
    <row r="230" spans="1:17" x14ac:dyDescent="0.25">
      <c r="A230" s="2">
        <f>MATCH(B230,Data!B:B,0)</f>
        <v>140</v>
      </c>
      <c r="B230" s="3" t="s">
        <v>1199</v>
      </c>
      <c r="C230" s="3" t="s">
        <v>1535</v>
      </c>
      <c r="D230" s="43">
        <v>45889</v>
      </c>
      <c r="E230" s="43" t="str">
        <f>VLOOKUP(B230,Data!$B:$G,6,0)</f>
        <v>00008349</v>
      </c>
      <c r="F230" s="3" t="str">
        <f>VLOOKUP(B230,Data!$B:$M,12,0)</f>
        <v>0104918404-028</v>
      </c>
      <c r="G230" s="3" t="s">
        <v>1664</v>
      </c>
      <c r="H230" s="3" t="s">
        <v>1198</v>
      </c>
      <c r="I230" s="2" t="s">
        <v>1197</v>
      </c>
      <c r="J230" s="2" t="str">
        <f t="shared" si="13"/>
        <v>4346 WM+ KHA 21 Nguyễn Đức Cảnh</v>
      </c>
      <c r="K230" s="2" t="s">
        <v>951</v>
      </c>
      <c r="L230" s="2" t="s">
        <v>1539</v>
      </c>
      <c r="M230" s="2">
        <v>2</v>
      </c>
      <c r="N230" s="2">
        <v>111058</v>
      </c>
      <c r="O230" s="2">
        <f t="shared" si="12"/>
        <v>222116</v>
      </c>
      <c r="P230" s="2">
        <f t="shared" si="14"/>
        <v>17769</v>
      </c>
      <c r="Q230" s="2">
        <f t="shared" si="15"/>
        <v>239885</v>
      </c>
    </row>
    <row r="231" spans="1:17" x14ac:dyDescent="0.25">
      <c r="A231" s="2">
        <f>MATCH(B231,Data!B:B,0)</f>
        <v>141</v>
      </c>
      <c r="B231" s="3" t="s">
        <v>1107</v>
      </c>
      <c r="C231" s="3" t="s">
        <v>1535</v>
      </c>
      <c r="D231" s="43">
        <v>45889</v>
      </c>
      <c r="E231" s="43" t="str">
        <f>VLOOKUP(B231,Data!$B:$G,6,0)</f>
        <v>00066909</v>
      </c>
      <c r="F231" s="3" t="str">
        <f>VLOOKUP(B231,Data!$B:$M,12,0)</f>
        <v>0104918404-009</v>
      </c>
      <c r="G231" s="3" t="s">
        <v>1547</v>
      </c>
      <c r="H231" s="3" t="s">
        <v>1106</v>
      </c>
      <c r="I231" s="2" t="s">
        <v>1105</v>
      </c>
      <c r="J231" s="2" t="str">
        <f t="shared" si="13"/>
        <v>4279 WM+ DNG K48/104 Lê Đình Dương</v>
      </c>
      <c r="K231" s="2" t="s">
        <v>951</v>
      </c>
      <c r="L231" s="2" t="s">
        <v>1539</v>
      </c>
      <c r="M231" s="2">
        <v>1</v>
      </c>
      <c r="N231" s="2">
        <v>111058</v>
      </c>
      <c r="O231" s="2">
        <f t="shared" si="12"/>
        <v>111058</v>
      </c>
      <c r="P231" s="2">
        <f t="shared" si="14"/>
        <v>8885</v>
      </c>
      <c r="Q231" s="2">
        <f t="shared" si="15"/>
        <v>119943</v>
      </c>
    </row>
    <row r="232" spans="1:17" x14ac:dyDescent="0.25">
      <c r="A232" s="2">
        <f>MATCH(B232,Data!B:B,0)</f>
        <v>141</v>
      </c>
      <c r="B232" s="3" t="s">
        <v>1107</v>
      </c>
      <c r="C232" s="3" t="s">
        <v>1535</v>
      </c>
      <c r="D232" s="43">
        <v>45889</v>
      </c>
      <c r="E232" s="43" t="str">
        <f>VLOOKUP(B232,Data!$B:$G,6,0)</f>
        <v>00066909</v>
      </c>
      <c r="F232" s="3" t="str">
        <f>VLOOKUP(B232,Data!$B:$M,12,0)</f>
        <v>0104918404-009</v>
      </c>
      <c r="G232" s="3" t="s">
        <v>1547</v>
      </c>
      <c r="H232" s="3" t="s">
        <v>1106</v>
      </c>
      <c r="I232" s="2" t="s">
        <v>1105</v>
      </c>
      <c r="J232" s="2" t="str">
        <f t="shared" si="13"/>
        <v>4279 WM+ DNG K48/104 Lê Đình Dương</v>
      </c>
      <c r="K232" s="2" t="s">
        <v>965</v>
      </c>
      <c r="L232" s="2" t="s">
        <v>1546</v>
      </c>
      <c r="M232" s="2">
        <v>1</v>
      </c>
      <c r="N232" s="2">
        <v>74250</v>
      </c>
      <c r="O232" s="2">
        <f t="shared" si="12"/>
        <v>74250</v>
      </c>
      <c r="P232" s="2">
        <f t="shared" si="14"/>
        <v>5940</v>
      </c>
      <c r="Q232" s="2">
        <f t="shared" si="15"/>
        <v>80190</v>
      </c>
    </row>
    <row r="233" spans="1:17" x14ac:dyDescent="0.25">
      <c r="A233" s="2">
        <f>MATCH(B233,Data!B:B,0)</f>
        <v>142</v>
      </c>
      <c r="B233" s="3" t="s">
        <v>1101</v>
      </c>
      <c r="C233" s="3" t="s">
        <v>1535</v>
      </c>
      <c r="D233" s="43">
        <v>45889</v>
      </c>
      <c r="E233" s="43" t="str">
        <f>VLOOKUP(B233,Data!$B:$G,6,0)</f>
        <v>00005473</v>
      </c>
      <c r="F233" s="3" t="str">
        <f>VLOOKUP(B233,Data!$B:$M,12,0)</f>
        <v>0104918404-057</v>
      </c>
      <c r="G233" s="3" t="s">
        <v>1735</v>
      </c>
      <c r="H233" s="3" t="s">
        <v>1100</v>
      </c>
      <c r="I233" s="2" t="s">
        <v>1099</v>
      </c>
      <c r="J233" s="2" t="str">
        <f t="shared" si="13"/>
        <v>4932 WM+ KGG 37 đường 3/2</v>
      </c>
      <c r="K233" s="2" t="s">
        <v>951</v>
      </c>
      <c r="L233" s="2" t="s">
        <v>1539</v>
      </c>
      <c r="M233" s="2">
        <v>3</v>
      </c>
      <c r="N233" s="2">
        <v>111058</v>
      </c>
      <c r="O233" s="2">
        <f t="shared" si="12"/>
        <v>333174</v>
      </c>
      <c r="P233" s="2">
        <f t="shared" si="14"/>
        <v>26654</v>
      </c>
      <c r="Q233" s="2">
        <f t="shared" si="15"/>
        <v>359828</v>
      </c>
    </row>
    <row r="234" spans="1:17" x14ac:dyDescent="0.25">
      <c r="A234" s="2">
        <f>MATCH(B234,Data!B:B,0)</f>
        <v>143</v>
      </c>
      <c r="B234" s="3" t="s">
        <v>1104</v>
      </c>
      <c r="C234" s="3" t="s">
        <v>1535</v>
      </c>
      <c r="D234" s="43">
        <v>45889</v>
      </c>
      <c r="E234" s="43" t="str">
        <f>VLOOKUP(B234,Data!$B:$G,6,0)</f>
        <v>00066911</v>
      </c>
      <c r="F234" s="3" t="str">
        <f>VLOOKUP(B234,Data!$B:$M,12,0)</f>
        <v>0104918404-009</v>
      </c>
      <c r="G234" s="3" t="s">
        <v>1547</v>
      </c>
      <c r="H234" s="3" t="s">
        <v>1103</v>
      </c>
      <c r="I234" s="2" t="s">
        <v>1102</v>
      </c>
      <c r="J234" s="2" t="str">
        <f t="shared" si="13"/>
        <v>2933 WM+ DNG 485 Trần Cao Vân</v>
      </c>
      <c r="K234" s="2" t="s">
        <v>960</v>
      </c>
      <c r="L234" s="2" t="s">
        <v>1529</v>
      </c>
      <c r="M234" s="2">
        <v>2</v>
      </c>
      <c r="N234" s="2">
        <v>55595</v>
      </c>
      <c r="O234" s="2">
        <f t="shared" si="12"/>
        <v>111190</v>
      </c>
      <c r="P234" s="2">
        <f t="shared" si="14"/>
        <v>8895</v>
      </c>
      <c r="Q234" s="2">
        <f t="shared" si="15"/>
        <v>120085</v>
      </c>
    </row>
    <row r="235" spans="1:17" x14ac:dyDescent="0.25">
      <c r="A235" s="2">
        <f>MATCH(B235,Data!B:B,0)</f>
        <v>144</v>
      </c>
      <c r="B235" s="3" t="s">
        <v>1464</v>
      </c>
      <c r="C235" s="3" t="s">
        <v>1528</v>
      </c>
      <c r="D235" s="43">
        <v>45889</v>
      </c>
      <c r="E235" s="43" t="str">
        <f>VLOOKUP(B235,Data!$B:$G,6,0)</f>
        <v>00405760</v>
      </c>
      <c r="F235" s="3" t="str">
        <f>VLOOKUP(B235,Data!$B:$M,12,0)</f>
        <v>0104918404-002</v>
      </c>
      <c r="G235" s="3" t="s">
        <v>1548</v>
      </c>
      <c r="H235" s="3" t="s">
        <v>1463</v>
      </c>
      <c r="I235" s="2" t="s">
        <v>1462</v>
      </c>
      <c r="J235" s="2" t="str">
        <f t="shared" si="13"/>
        <v>5207 WM+ HNI KDC Bắc Thăng Long</v>
      </c>
      <c r="K235" s="2" t="s">
        <v>951</v>
      </c>
      <c r="L235" s="2" t="s">
        <v>1539</v>
      </c>
      <c r="M235" s="2">
        <v>2</v>
      </c>
      <c r="N235" s="2">
        <v>111058</v>
      </c>
      <c r="O235" s="2">
        <f t="shared" si="12"/>
        <v>222116</v>
      </c>
      <c r="P235" s="2">
        <f t="shared" si="14"/>
        <v>17769</v>
      </c>
      <c r="Q235" s="2">
        <f t="shared" si="15"/>
        <v>239885</v>
      </c>
    </row>
    <row r="236" spans="1:17" x14ac:dyDescent="0.25">
      <c r="A236" s="2">
        <f>MATCH(B236,Data!B:B,0)</f>
        <v>145</v>
      </c>
      <c r="B236" s="3" t="s">
        <v>1058</v>
      </c>
      <c r="C236" s="3" t="s">
        <v>1528</v>
      </c>
      <c r="D236" s="43">
        <v>45889</v>
      </c>
      <c r="E236" s="43" t="str">
        <f>VLOOKUP(B236,Data!$B:$G,6,0)</f>
        <v>00027912</v>
      </c>
      <c r="F236" s="3" t="str">
        <f>VLOOKUP(B236,Data!$B:$M,12,0)</f>
        <v>0104918404-020</v>
      </c>
      <c r="G236" s="3" t="s">
        <v>1559</v>
      </c>
      <c r="H236" s="3" t="s">
        <v>1057</v>
      </c>
      <c r="I236" s="2" t="s">
        <v>1056</v>
      </c>
      <c r="J236" s="2" t="str">
        <f t="shared" si="13"/>
        <v>2AQM WM+ THA Liên Minh, Hoằng Trường</v>
      </c>
      <c r="K236" s="2" t="s">
        <v>951</v>
      </c>
      <c r="L236" s="2" t="s">
        <v>1539</v>
      </c>
      <c r="M236" s="2">
        <v>1</v>
      </c>
      <c r="N236" s="2">
        <v>111058</v>
      </c>
      <c r="O236" s="2">
        <f t="shared" si="12"/>
        <v>111058</v>
      </c>
      <c r="P236" s="2">
        <f t="shared" si="14"/>
        <v>8885</v>
      </c>
      <c r="Q236" s="2">
        <f t="shared" si="15"/>
        <v>119943</v>
      </c>
    </row>
    <row r="237" spans="1:17" x14ac:dyDescent="0.25">
      <c r="A237" s="2">
        <f>MATCH(B237,Data!B:B,0)</f>
        <v>146</v>
      </c>
      <c r="B237" s="3" t="s">
        <v>1232</v>
      </c>
      <c r="C237" s="3" t="s">
        <v>1528</v>
      </c>
      <c r="D237" s="43">
        <v>45889</v>
      </c>
      <c r="E237" s="43" t="str">
        <f>VLOOKUP(B237,Data!$B:$G,6,0)</f>
        <v>00406574</v>
      </c>
      <c r="F237" s="3" t="str">
        <f>VLOOKUP(B237,Data!$B:$M,12,0)</f>
        <v>0104918404-002</v>
      </c>
      <c r="G237" s="3" t="s">
        <v>1548</v>
      </c>
      <c r="H237" s="3" t="s">
        <v>1231</v>
      </c>
      <c r="I237" s="2" t="s">
        <v>1230</v>
      </c>
      <c r="J237" s="2" t="str">
        <f t="shared" si="13"/>
        <v>2AXX WM+ HNI Bồng Mạc, Liên Mạc</v>
      </c>
      <c r="K237" s="2" t="s">
        <v>961</v>
      </c>
      <c r="L237" s="2" t="s">
        <v>1541</v>
      </c>
      <c r="M237" s="2">
        <v>1</v>
      </c>
      <c r="N237" s="2">
        <v>73431</v>
      </c>
      <c r="O237" s="2">
        <f t="shared" si="12"/>
        <v>73431</v>
      </c>
      <c r="P237" s="2">
        <f t="shared" si="14"/>
        <v>5874</v>
      </c>
      <c r="Q237" s="2">
        <f t="shared" si="15"/>
        <v>79305</v>
      </c>
    </row>
    <row r="238" spans="1:17" x14ac:dyDescent="0.25">
      <c r="A238" s="2">
        <f>MATCH(B238,Data!B:B,0)</f>
        <v>147</v>
      </c>
      <c r="B238" s="3" t="s">
        <v>1486</v>
      </c>
      <c r="C238" s="3" t="s">
        <v>1535</v>
      </c>
      <c r="D238" s="43">
        <v>45889</v>
      </c>
      <c r="E238" s="43" t="str">
        <f>VLOOKUP(B238,Data!$B:$G,6,0)</f>
        <v>00012410</v>
      </c>
      <c r="F238" s="3" t="str">
        <f>VLOOKUP(B238,Data!$B:$M,12,0)</f>
        <v>0104918404-061</v>
      </c>
      <c r="G238" s="3" t="s">
        <v>1750</v>
      </c>
      <c r="H238" s="3" t="s">
        <v>1481</v>
      </c>
      <c r="I238" s="2" t="s">
        <v>1480</v>
      </c>
      <c r="J238" s="2" t="str">
        <f t="shared" si="13"/>
        <v>2AY9 WM+ QNM 263 Hùng Vương</v>
      </c>
      <c r="K238" s="2" t="s">
        <v>951</v>
      </c>
      <c r="L238" s="2" t="s">
        <v>1539</v>
      </c>
      <c r="M238" s="2">
        <v>1</v>
      </c>
      <c r="N238" s="2">
        <v>111058</v>
      </c>
      <c r="O238" s="2">
        <f t="shared" si="12"/>
        <v>111058</v>
      </c>
      <c r="P238" s="2">
        <f t="shared" si="14"/>
        <v>8885</v>
      </c>
      <c r="Q238" s="2">
        <f t="shared" si="15"/>
        <v>119943</v>
      </c>
    </row>
    <row r="239" spans="1:17" x14ac:dyDescent="0.25">
      <c r="A239" s="2">
        <f>MATCH(B239,Data!B:B,0)</f>
        <v>148</v>
      </c>
      <c r="B239" s="3" t="s">
        <v>1482</v>
      </c>
      <c r="C239" s="3" t="s">
        <v>1535</v>
      </c>
      <c r="D239" s="43">
        <v>45889</v>
      </c>
      <c r="E239" s="43" t="str">
        <f>VLOOKUP(B239,Data!$B:$G,6,0)</f>
        <v>00012411</v>
      </c>
      <c r="F239" s="3" t="str">
        <f>VLOOKUP(B239,Data!$B:$M,12,0)</f>
        <v>0104918404-061</v>
      </c>
      <c r="G239" s="3" t="s">
        <v>1750</v>
      </c>
      <c r="H239" s="3" t="s">
        <v>1481</v>
      </c>
      <c r="I239" s="2" t="s">
        <v>1480</v>
      </c>
      <c r="J239" s="2" t="str">
        <f t="shared" si="13"/>
        <v>2AY9 WM+ QNM 263 Hùng Vương</v>
      </c>
      <c r="K239" s="2" t="s">
        <v>1079</v>
      </c>
      <c r="L239" s="2" t="s">
        <v>1532</v>
      </c>
      <c r="M239" s="2">
        <v>1</v>
      </c>
      <c r="N239" s="2">
        <v>49500</v>
      </c>
      <c r="O239" s="2">
        <f t="shared" si="12"/>
        <v>49500</v>
      </c>
      <c r="P239" s="2">
        <f t="shared" si="14"/>
        <v>3960</v>
      </c>
      <c r="Q239" s="2">
        <f t="shared" si="15"/>
        <v>53460</v>
      </c>
    </row>
    <row r="240" spans="1:17" x14ac:dyDescent="0.25">
      <c r="A240" s="2">
        <f>MATCH(B240,Data!B:B,0)</f>
        <v>148</v>
      </c>
      <c r="B240" s="3" t="s">
        <v>1482</v>
      </c>
      <c r="C240" s="3" t="s">
        <v>1535</v>
      </c>
      <c r="D240" s="43">
        <v>45889</v>
      </c>
      <c r="E240" s="43" t="str">
        <f>VLOOKUP(B240,Data!$B:$G,6,0)</f>
        <v>00012411</v>
      </c>
      <c r="F240" s="3" t="str">
        <f>VLOOKUP(B240,Data!$B:$M,12,0)</f>
        <v>0104918404-061</v>
      </c>
      <c r="G240" s="3" t="s">
        <v>1750</v>
      </c>
      <c r="H240" s="3" t="s">
        <v>1481</v>
      </c>
      <c r="I240" s="2" t="s">
        <v>1480</v>
      </c>
      <c r="J240" s="2" t="str">
        <f t="shared" si="13"/>
        <v>2AY9 WM+ QNM 263 Hùng Vương</v>
      </c>
      <c r="K240" s="2" t="s">
        <v>977</v>
      </c>
      <c r="L240" s="2" t="s">
        <v>1549</v>
      </c>
      <c r="M240" s="2">
        <v>1</v>
      </c>
      <c r="N240" s="2">
        <v>50400</v>
      </c>
      <c r="O240" s="2">
        <f t="shared" si="12"/>
        <v>50400</v>
      </c>
      <c r="P240" s="2">
        <f t="shared" si="14"/>
        <v>4032</v>
      </c>
      <c r="Q240" s="2">
        <f t="shared" si="15"/>
        <v>54432</v>
      </c>
    </row>
    <row r="241" spans="1:17" x14ac:dyDescent="0.25">
      <c r="A241" s="2">
        <f>MATCH(B241,Data!B:B,0)</f>
        <v>148</v>
      </c>
      <c r="B241" s="3" t="s">
        <v>1482</v>
      </c>
      <c r="C241" s="3" t="s">
        <v>1535</v>
      </c>
      <c r="D241" s="43">
        <v>45889</v>
      </c>
      <c r="E241" s="43" t="str">
        <f>VLOOKUP(B241,Data!$B:$G,6,0)</f>
        <v>00012411</v>
      </c>
      <c r="F241" s="3" t="str">
        <f>VLOOKUP(B241,Data!$B:$M,12,0)</f>
        <v>0104918404-061</v>
      </c>
      <c r="G241" s="3" t="s">
        <v>1750</v>
      </c>
      <c r="H241" s="3" t="s">
        <v>1481</v>
      </c>
      <c r="I241" s="2" t="s">
        <v>1480</v>
      </c>
      <c r="J241" s="2" t="str">
        <f t="shared" si="13"/>
        <v>2AY9 WM+ QNM 263 Hùng Vương</v>
      </c>
      <c r="K241" s="2" t="s">
        <v>981</v>
      </c>
      <c r="L241" s="2" t="s">
        <v>1538</v>
      </c>
      <c r="M241" s="2">
        <v>2</v>
      </c>
      <c r="N241" s="2">
        <v>50182</v>
      </c>
      <c r="O241" s="2">
        <f t="shared" si="12"/>
        <v>100364</v>
      </c>
      <c r="P241" s="2">
        <f t="shared" si="14"/>
        <v>8029</v>
      </c>
      <c r="Q241" s="2">
        <f t="shared" si="15"/>
        <v>108393</v>
      </c>
    </row>
    <row r="242" spans="1:17" x14ac:dyDescent="0.25">
      <c r="A242" s="2">
        <f>MATCH(B242,Data!B:B,0)</f>
        <v>149</v>
      </c>
      <c r="B242" s="3" t="s">
        <v>1315</v>
      </c>
      <c r="C242" s="3" t="s">
        <v>1535</v>
      </c>
      <c r="D242" s="43">
        <v>45889</v>
      </c>
      <c r="E242" s="43" t="str">
        <f>VLOOKUP(B242,Data!$B:$G,6,0)</f>
        <v>00007905</v>
      </c>
      <c r="F242" s="3" t="str">
        <f>VLOOKUP(B242,Data!$B:$M,12,0)</f>
        <v>0104918404-042</v>
      </c>
      <c r="G242" s="3" t="s">
        <v>1540</v>
      </c>
      <c r="H242" s="3" t="s">
        <v>1170</v>
      </c>
      <c r="I242" s="2" t="s">
        <v>1169</v>
      </c>
      <c r="J242" s="2" t="str">
        <f t="shared" si="13"/>
        <v>2AGE WM+ QNI 288 Nguyễn Nghiêm</v>
      </c>
      <c r="K242" s="2" t="s">
        <v>959</v>
      </c>
      <c r="L242" s="2" t="s">
        <v>1536</v>
      </c>
      <c r="M242" s="2">
        <v>1</v>
      </c>
      <c r="N242" s="2">
        <v>70950</v>
      </c>
      <c r="O242" s="2">
        <f t="shared" si="12"/>
        <v>70950</v>
      </c>
      <c r="P242" s="2">
        <f t="shared" si="14"/>
        <v>5676</v>
      </c>
      <c r="Q242" s="2">
        <f t="shared" si="15"/>
        <v>76626</v>
      </c>
    </row>
    <row r="243" spans="1:17" x14ac:dyDescent="0.25">
      <c r="A243" s="2">
        <f>MATCH(B243,Data!B:B,0)</f>
        <v>149</v>
      </c>
      <c r="B243" s="3" t="s">
        <v>1315</v>
      </c>
      <c r="C243" s="3" t="s">
        <v>1535</v>
      </c>
      <c r="D243" s="43">
        <v>45889</v>
      </c>
      <c r="E243" s="43" t="str">
        <f>VLOOKUP(B243,Data!$B:$G,6,0)</f>
        <v>00007905</v>
      </c>
      <c r="F243" s="3" t="str">
        <f>VLOOKUP(B243,Data!$B:$M,12,0)</f>
        <v>0104918404-042</v>
      </c>
      <c r="G243" s="3" t="s">
        <v>1540</v>
      </c>
      <c r="H243" s="3" t="s">
        <v>1170</v>
      </c>
      <c r="I243" s="2" t="s">
        <v>1169</v>
      </c>
      <c r="J243" s="2" t="str">
        <f t="shared" si="13"/>
        <v>2AGE WM+ QNI 288 Nguyễn Nghiêm</v>
      </c>
      <c r="K243" s="2" t="s">
        <v>1079</v>
      </c>
      <c r="L243" s="2" t="s">
        <v>1532</v>
      </c>
      <c r="M243" s="2">
        <v>1</v>
      </c>
      <c r="N243" s="2">
        <v>49500</v>
      </c>
      <c r="O243" s="2">
        <f t="shared" si="12"/>
        <v>49500</v>
      </c>
      <c r="P243" s="2">
        <f t="shared" si="14"/>
        <v>3960</v>
      </c>
      <c r="Q243" s="2">
        <f t="shared" si="15"/>
        <v>53460</v>
      </c>
    </row>
    <row r="244" spans="1:17" x14ac:dyDescent="0.25">
      <c r="A244" s="2">
        <f>MATCH(B244,Data!B:B,0)</f>
        <v>150</v>
      </c>
      <c r="B244" s="3" t="s">
        <v>1358</v>
      </c>
      <c r="C244" s="3" t="s">
        <v>1535</v>
      </c>
      <c r="D244" s="43">
        <v>45889</v>
      </c>
      <c r="E244" s="43" t="str">
        <f>VLOOKUP(B244,Data!$B:$G,6,0)</f>
        <v>00002871</v>
      </c>
      <c r="F244" s="3" t="str">
        <f>VLOOKUP(B244,Data!$B:$M,12,0)</f>
        <v>0104918404-014</v>
      </c>
      <c r="G244" s="3" t="s">
        <v>1619</v>
      </c>
      <c r="H244" s="3" t="s">
        <v>1357</v>
      </c>
      <c r="I244" s="2" t="s">
        <v>1356</v>
      </c>
      <c r="J244" s="2" t="str">
        <f t="shared" si="13"/>
        <v>2ABH WM+ KTM 888 Hùng Vương</v>
      </c>
      <c r="K244" s="2" t="s">
        <v>1079</v>
      </c>
      <c r="L244" s="2" t="s">
        <v>1532</v>
      </c>
      <c r="M244" s="2">
        <v>1</v>
      </c>
      <c r="N244" s="2">
        <v>49500</v>
      </c>
      <c r="O244" s="2">
        <f t="shared" si="12"/>
        <v>49500</v>
      </c>
      <c r="P244" s="2">
        <f t="shared" si="14"/>
        <v>3960</v>
      </c>
      <c r="Q244" s="2">
        <f t="shared" si="15"/>
        <v>53460</v>
      </c>
    </row>
    <row r="245" spans="1:17" x14ac:dyDescent="0.25">
      <c r="A245" s="2">
        <f>MATCH(B245,Data!B:B,0)</f>
        <v>151</v>
      </c>
      <c r="B245" s="3" t="s">
        <v>1290</v>
      </c>
      <c r="C245" s="3" t="s">
        <v>1528</v>
      </c>
      <c r="D245" s="43">
        <v>45889</v>
      </c>
      <c r="E245" s="43" t="str">
        <f>VLOOKUP(B245,Data!$B:$G,6,0)</f>
        <v>00406395</v>
      </c>
      <c r="F245" s="3" t="str">
        <f>VLOOKUP(B245,Data!$B:$M,12,0)</f>
        <v>0104918404-002</v>
      </c>
      <c r="G245" s="3" t="s">
        <v>1548</v>
      </c>
      <c r="H245" s="3" t="s">
        <v>1279</v>
      </c>
      <c r="I245" s="2" t="s">
        <v>1278</v>
      </c>
      <c r="J245" s="2" t="str">
        <f t="shared" si="13"/>
        <v>2AGZ WM+ HNI Phú Nhi, Thanh Lâm</v>
      </c>
      <c r="K245" s="2" t="s">
        <v>951</v>
      </c>
      <c r="L245" s="2" t="s">
        <v>1539</v>
      </c>
      <c r="M245" s="2">
        <v>3</v>
      </c>
      <c r="N245" s="2">
        <v>111058</v>
      </c>
      <c r="O245" s="2">
        <f t="shared" si="12"/>
        <v>333174</v>
      </c>
      <c r="P245" s="2">
        <f t="shared" si="14"/>
        <v>26654</v>
      </c>
      <c r="Q245" s="2">
        <f t="shared" si="15"/>
        <v>359828</v>
      </c>
    </row>
    <row r="246" spans="1:17" x14ac:dyDescent="0.25">
      <c r="A246" s="2">
        <f>MATCH(B246,Data!B:B,0)</f>
        <v>152</v>
      </c>
      <c r="B246" s="3" t="s">
        <v>1246</v>
      </c>
      <c r="C246" s="3" t="s">
        <v>1535</v>
      </c>
      <c r="D246" s="43">
        <v>45889</v>
      </c>
      <c r="E246" s="43" t="str">
        <f>VLOOKUP(B246,Data!$B:$G,6,0)</f>
        <v>00007908</v>
      </c>
      <c r="F246" s="3" t="str">
        <f>VLOOKUP(B246,Data!$B:$M,12,0)</f>
        <v>0104918404-042</v>
      </c>
      <c r="G246" s="3" t="s">
        <v>1540</v>
      </c>
      <c r="H246" s="3" t="s">
        <v>1170</v>
      </c>
      <c r="I246" s="2" t="s">
        <v>1169</v>
      </c>
      <c r="J246" s="2" t="str">
        <f t="shared" si="13"/>
        <v>2AGE WM+ QNI 288 Nguyễn Nghiêm</v>
      </c>
      <c r="K246" s="2" t="s">
        <v>955</v>
      </c>
      <c r="L246" s="2" t="s">
        <v>1537</v>
      </c>
      <c r="M246" s="2">
        <v>1</v>
      </c>
      <c r="N246" s="2">
        <v>46000</v>
      </c>
      <c r="O246" s="2">
        <f t="shared" si="12"/>
        <v>46000</v>
      </c>
      <c r="P246" s="2">
        <f t="shared" si="14"/>
        <v>3680</v>
      </c>
      <c r="Q246" s="2">
        <f t="shared" si="15"/>
        <v>49680</v>
      </c>
    </row>
    <row r="247" spans="1:17" x14ac:dyDescent="0.25">
      <c r="A247" s="2">
        <f>MATCH(B247,Data!B:B,0)</f>
        <v>153</v>
      </c>
      <c r="B247" s="3" t="s">
        <v>1280</v>
      </c>
      <c r="C247" s="3" t="s">
        <v>1528</v>
      </c>
      <c r="D247" s="43">
        <v>45889</v>
      </c>
      <c r="E247" s="43" t="str">
        <f>VLOOKUP(B247,Data!$B:$G,6,0)</f>
        <v>00406398</v>
      </c>
      <c r="F247" s="3" t="str">
        <f>VLOOKUP(B247,Data!$B:$M,12,0)</f>
        <v>0104918404-002</v>
      </c>
      <c r="G247" s="3" t="s">
        <v>1548</v>
      </c>
      <c r="H247" s="3" t="s">
        <v>1279</v>
      </c>
      <c r="I247" s="2" t="s">
        <v>1278</v>
      </c>
      <c r="J247" s="2" t="str">
        <f t="shared" si="13"/>
        <v>2AGZ WM+ HNI Phú Nhi, Thanh Lâm</v>
      </c>
      <c r="K247" s="2" t="s">
        <v>955</v>
      </c>
      <c r="L247" s="2" t="s">
        <v>1537</v>
      </c>
      <c r="M247" s="2">
        <v>2</v>
      </c>
      <c r="N247" s="2">
        <v>46000</v>
      </c>
      <c r="O247" s="2">
        <f t="shared" si="12"/>
        <v>92000</v>
      </c>
      <c r="P247" s="2">
        <f t="shared" si="14"/>
        <v>7360</v>
      </c>
      <c r="Q247" s="2">
        <f t="shared" si="15"/>
        <v>99360</v>
      </c>
    </row>
    <row r="248" spans="1:17" x14ac:dyDescent="0.25">
      <c r="A248" s="2">
        <f>MATCH(B248,Data!B:B,0)</f>
        <v>154</v>
      </c>
      <c r="B248" s="3" t="s">
        <v>1149</v>
      </c>
      <c r="C248" s="3" t="s">
        <v>1528</v>
      </c>
      <c r="D248" s="43">
        <v>45889</v>
      </c>
      <c r="E248" s="43" t="str">
        <f>VLOOKUP(B248,Data!$B:$G,6,0)</f>
        <v>00031787</v>
      </c>
      <c r="F248" s="3" t="str">
        <f>VLOOKUP(B248,Data!$B:$M,12,0)</f>
        <v>0104918404-058</v>
      </c>
      <c r="G248" s="3" t="s">
        <v>1544</v>
      </c>
      <c r="H248" s="3" t="s">
        <v>1148</v>
      </c>
      <c r="I248" s="2" t="s">
        <v>1147</v>
      </c>
      <c r="J248" s="2" t="str">
        <f t="shared" si="13"/>
        <v>2AMV WM+ NAN Quỳnh Tân, Quỳnh Lưu.</v>
      </c>
      <c r="K248" s="2" t="s">
        <v>955</v>
      </c>
      <c r="L248" s="2" t="s">
        <v>1537</v>
      </c>
      <c r="M248" s="2">
        <v>1</v>
      </c>
      <c r="N248" s="2">
        <v>46000</v>
      </c>
      <c r="O248" s="2">
        <f t="shared" si="12"/>
        <v>46000</v>
      </c>
      <c r="P248" s="2">
        <f t="shared" si="14"/>
        <v>3680</v>
      </c>
      <c r="Q248" s="2">
        <f t="shared" si="15"/>
        <v>49680</v>
      </c>
    </row>
    <row r="249" spans="1:17" x14ac:dyDescent="0.25">
      <c r="A249" s="2">
        <f>MATCH(B249,Data!B:B,0)</f>
        <v>155</v>
      </c>
      <c r="B249" s="3" t="s">
        <v>990</v>
      </c>
      <c r="C249" s="3" t="s">
        <v>1528</v>
      </c>
      <c r="D249" s="43">
        <v>45889</v>
      </c>
      <c r="E249" s="43" t="str">
        <f>VLOOKUP(B249,Data!$B:$G,6,0)</f>
        <v>00003248</v>
      </c>
      <c r="F249" s="3" t="str">
        <f>VLOOKUP(B249,Data!$B:$M,12,0)</f>
        <v>0104918404-072</v>
      </c>
      <c r="G249" s="3" t="s">
        <v>1783</v>
      </c>
      <c r="H249" s="3" t="s">
        <v>989</v>
      </c>
      <c r="I249" s="2" t="s">
        <v>988</v>
      </c>
      <c r="J249" s="2" t="str">
        <f t="shared" si="13"/>
        <v>5426 WM+ LCI 050 Phan Đình Phùng</v>
      </c>
      <c r="K249" s="2" t="s">
        <v>965</v>
      </c>
      <c r="L249" s="2" t="s">
        <v>1546</v>
      </c>
      <c r="M249" s="2">
        <v>4</v>
      </c>
      <c r="N249" s="2">
        <v>74250</v>
      </c>
      <c r="O249" s="2">
        <f t="shared" si="12"/>
        <v>297000</v>
      </c>
      <c r="P249" s="2">
        <f t="shared" si="14"/>
        <v>23760</v>
      </c>
      <c r="Q249" s="2">
        <f t="shared" si="15"/>
        <v>320760</v>
      </c>
    </row>
    <row r="250" spans="1:17" ht="15.75" x14ac:dyDescent="0.25">
      <c r="A250" s="2">
        <f>MATCH(B250,Data!B:B,0)</f>
        <v>156</v>
      </c>
      <c r="B250" s="6" t="s">
        <v>1523</v>
      </c>
      <c r="C250" s="3" t="s">
        <v>1535</v>
      </c>
      <c r="D250" s="43">
        <v>45889</v>
      </c>
      <c r="E250" s="43" t="str">
        <f>VLOOKUP(B250,Data!$B:$G,6,0)</f>
        <v>00014352</v>
      </c>
      <c r="F250" s="3" t="str">
        <f>VLOOKUP(B250,Data!$B:$M,12,0)</f>
        <v>0104918404-023</v>
      </c>
      <c r="G250" s="3" t="s">
        <v>1651</v>
      </c>
      <c r="H250" s="6" t="s">
        <v>1522</v>
      </c>
      <c r="I250" s="8" t="s">
        <v>1521</v>
      </c>
      <c r="J250" s="2" t="str">
        <f t="shared" si="13"/>
        <v>1548 WM VCP DNI Biên Hòa</v>
      </c>
      <c r="K250" s="8" t="s">
        <v>994</v>
      </c>
      <c r="L250" s="2" t="s">
        <v>1533</v>
      </c>
      <c r="M250" s="8">
        <v>2</v>
      </c>
      <c r="N250" s="8">
        <v>89285</v>
      </c>
      <c r="O250" s="2">
        <f t="shared" si="12"/>
        <v>178570</v>
      </c>
      <c r="P250" s="2">
        <f t="shared" si="14"/>
        <v>14286</v>
      </c>
      <c r="Q250" s="2">
        <f t="shared" si="15"/>
        <v>192856</v>
      </c>
    </row>
    <row r="251" spans="1:17" ht="15.75" x14ac:dyDescent="0.25">
      <c r="A251" s="2">
        <f>MATCH(B251,Data!B:B,0)</f>
        <v>156</v>
      </c>
      <c r="B251" s="6" t="s">
        <v>1523</v>
      </c>
      <c r="C251" s="3" t="s">
        <v>1535</v>
      </c>
      <c r="D251" s="43">
        <v>45889</v>
      </c>
      <c r="E251" s="43" t="str">
        <f>VLOOKUP(B251,Data!$B:$G,6,0)</f>
        <v>00014352</v>
      </c>
      <c r="F251" s="3" t="str">
        <f>VLOOKUP(B251,Data!$B:$M,12,0)</f>
        <v>0104918404-023</v>
      </c>
      <c r="G251" s="3" t="s">
        <v>1651</v>
      </c>
      <c r="H251" s="6" t="s">
        <v>1522</v>
      </c>
      <c r="I251" s="8" t="s">
        <v>1521</v>
      </c>
      <c r="J251" s="2" t="str">
        <f t="shared" si="13"/>
        <v>1548 WM VCP DNI Biên Hòa</v>
      </c>
      <c r="K251" s="8" t="s">
        <v>965</v>
      </c>
      <c r="L251" s="2" t="s">
        <v>1546</v>
      </c>
      <c r="M251" s="8">
        <v>4</v>
      </c>
      <c r="N251" s="8">
        <v>74250</v>
      </c>
      <c r="O251" s="2">
        <f t="shared" si="12"/>
        <v>297000</v>
      </c>
      <c r="P251" s="2">
        <f t="shared" si="14"/>
        <v>23760</v>
      </c>
      <c r="Q251" s="2">
        <f t="shared" si="15"/>
        <v>320760</v>
      </c>
    </row>
    <row r="252" spans="1:17" ht="15.75" x14ac:dyDescent="0.25">
      <c r="A252" s="2">
        <f>MATCH(B252,Data!B:B,0)</f>
        <v>156</v>
      </c>
      <c r="B252" s="6" t="s">
        <v>1523</v>
      </c>
      <c r="C252" s="3" t="s">
        <v>1535</v>
      </c>
      <c r="D252" s="43">
        <v>45889</v>
      </c>
      <c r="E252" s="43" t="str">
        <f>VLOOKUP(B252,Data!$B:$G,6,0)</f>
        <v>00014352</v>
      </c>
      <c r="F252" s="3" t="str">
        <f>VLOOKUP(B252,Data!$B:$M,12,0)</f>
        <v>0104918404-023</v>
      </c>
      <c r="G252" s="3" t="s">
        <v>1651</v>
      </c>
      <c r="H252" s="6" t="s">
        <v>1522</v>
      </c>
      <c r="I252" s="8" t="s">
        <v>1521</v>
      </c>
      <c r="J252" s="2" t="str">
        <f t="shared" si="13"/>
        <v>1548 WM VCP DNI Biên Hòa</v>
      </c>
      <c r="K252" s="8" t="s">
        <v>981</v>
      </c>
      <c r="L252" s="2" t="s">
        <v>1538</v>
      </c>
      <c r="M252" s="8">
        <v>2</v>
      </c>
      <c r="N252" s="8">
        <v>50182</v>
      </c>
      <c r="O252" s="2">
        <f t="shared" si="12"/>
        <v>100364</v>
      </c>
      <c r="P252" s="2">
        <f t="shared" si="14"/>
        <v>8029</v>
      </c>
      <c r="Q252" s="2">
        <f t="shared" si="15"/>
        <v>108393</v>
      </c>
    </row>
    <row r="253" spans="1:17" ht="15.75" x14ac:dyDescent="0.25">
      <c r="A253" s="2">
        <f>MATCH(B253,Data!B:B,0)</f>
        <v>156</v>
      </c>
      <c r="B253" s="6" t="s">
        <v>1523</v>
      </c>
      <c r="C253" s="3" t="s">
        <v>1535</v>
      </c>
      <c r="D253" s="43">
        <v>45889</v>
      </c>
      <c r="E253" s="43" t="str">
        <f>VLOOKUP(B253,Data!$B:$G,6,0)</f>
        <v>00014352</v>
      </c>
      <c r="F253" s="3" t="str">
        <f>VLOOKUP(B253,Data!$B:$M,12,0)</f>
        <v>0104918404-023</v>
      </c>
      <c r="G253" s="3" t="s">
        <v>1651</v>
      </c>
      <c r="H253" s="6" t="s">
        <v>1522</v>
      </c>
      <c r="I253" s="8" t="s">
        <v>1521</v>
      </c>
      <c r="J253" s="2" t="str">
        <f t="shared" si="13"/>
        <v>1548 WM VCP DNI Biên Hòa</v>
      </c>
      <c r="K253" s="8" t="s">
        <v>1079</v>
      </c>
      <c r="L253" s="2" t="s">
        <v>1532</v>
      </c>
      <c r="M253" s="8">
        <v>4</v>
      </c>
      <c r="N253" s="8">
        <v>49500</v>
      </c>
      <c r="O253" s="2">
        <f t="shared" si="12"/>
        <v>198000</v>
      </c>
      <c r="P253" s="2">
        <f t="shared" si="14"/>
        <v>15840</v>
      </c>
      <c r="Q253" s="2">
        <f t="shared" si="15"/>
        <v>213840</v>
      </c>
    </row>
    <row r="254" spans="1:17" x14ac:dyDescent="0.25">
      <c r="A254" s="2">
        <f>MATCH(B254,Data!B:B,0)</f>
        <v>157</v>
      </c>
      <c r="B254" s="3" t="s">
        <v>1436</v>
      </c>
      <c r="C254" s="3" t="s">
        <v>1528</v>
      </c>
      <c r="D254" s="43">
        <v>45889</v>
      </c>
      <c r="E254" s="43" t="str">
        <f>VLOOKUP(B254,Data!$B:$G,6,0)</f>
        <v>00405854</v>
      </c>
      <c r="F254" s="3" t="str">
        <f>VLOOKUP(B254,Data!$B:$M,12,0)</f>
        <v>0104918404-002</v>
      </c>
      <c r="G254" s="3" t="s">
        <v>1548</v>
      </c>
      <c r="H254" s="3" t="s">
        <v>1435</v>
      </c>
      <c r="I254" s="2" t="s">
        <v>1434</v>
      </c>
      <c r="J254" s="2" t="str">
        <f t="shared" si="13"/>
        <v>3370 WM+ HNI G3AB Yên Hòa Sunshine</v>
      </c>
      <c r="K254" s="2" t="s">
        <v>961</v>
      </c>
      <c r="L254" s="2" t="s">
        <v>1541</v>
      </c>
      <c r="M254" s="2">
        <v>2</v>
      </c>
      <c r="N254" s="2">
        <v>73431</v>
      </c>
      <c r="O254" s="2">
        <f t="shared" si="12"/>
        <v>146862</v>
      </c>
      <c r="P254" s="2">
        <f t="shared" si="14"/>
        <v>11749</v>
      </c>
      <c r="Q254" s="2">
        <f t="shared" si="15"/>
        <v>158611</v>
      </c>
    </row>
    <row r="255" spans="1:17" x14ac:dyDescent="0.25">
      <c r="A255" s="2">
        <f>MATCH(B255,Data!B:B,0)</f>
        <v>158</v>
      </c>
      <c r="B255" s="3" t="s">
        <v>1451</v>
      </c>
      <c r="C255" s="3" t="s">
        <v>1528</v>
      </c>
      <c r="D255" s="43">
        <v>45889</v>
      </c>
      <c r="E255" s="43" t="str">
        <f>VLOOKUP(B255,Data!$B:$G,6,0)</f>
        <v>00030029</v>
      </c>
      <c r="F255" s="3" t="str">
        <f>VLOOKUP(B255,Data!$B:$M,12,0)</f>
        <v>0104918404-025</v>
      </c>
      <c r="G255" s="3" t="s">
        <v>1561</v>
      </c>
      <c r="H255" s="3" t="s">
        <v>1450</v>
      </c>
      <c r="I255" s="2" t="s">
        <v>1449</v>
      </c>
      <c r="J255" s="2" t="str">
        <f t="shared" si="13"/>
        <v>6026 WM+ HPG Thôn 2, Vĩnh Bảo</v>
      </c>
      <c r="K255" s="2" t="s">
        <v>961</v>
      </c>
      <c r="L255" s="2" t="s">
        <v>1541</v>
      </c>
      <c r="M255" s="2">
        <v>1</v>
      </c>
      <c r="N255" s="2">
        <v>73431</v>
      </c>
      <c r="O255" s="2">
        <f t="shared" si="12"/>
        <v>73431</v>
      </c>
      <c r="P255" s="2">
        <f t="shared" si="14"/>
        <v>5874</v>
      </c>
      <c r="Q255" s="2">
        <f t="shared" si="15"/>
        <v>79305</v>
      </c>
    </row>
    <row r="256" spans="1:17" x14ac:dyDescent="0.25">
      <c r="A256" s="2">
        <f>MATCH(B256,Data!B:B,0)</f>
        <v>159</v>
      </c>
      <c r="B256" s="3" t="s">
        <v>1146</v>
      </c>
      <c r="C256" s="3" t="s">
        <v>1535</v>
      </c>
      <c r="D256" s="43">
        <v>45889</v>
      </c>
      <c r="E256" s="43" t="str">
        <f>VLOOKUP(B256,Data!$B:$G,6,0)</f>
        <v>00008356</v>
      </c>
      <c r="F256" s="3" t="str">
        <f>VLOOKUP(B256,Data!$B:$M,12,0)</f>
        <v>0104918404-028</v>
      </c>
      <c r="G256" s="3" t="s">
        <v>1664</v>
      </c>
      <c r="H256" s="3" t="s">
        <v>1145</v>
      </c>
      <c r="I256" s="2" t="s">
        <v>1144</v>
      </c>
      <c r="J256" s="2" t="str">
        <f t="shared" si="13"/>
        <v>5719 WM+ KHA 19 Đường A1, KDT Vĩnh Điềm</v>
      </c>
      <c r="K256" s="2" t="s">
        <v>951</v>
      </c>
      <c r="L256" s="2" t="s">
        <v>1539</v>
      </c>
      <c r="M256" s="2">
        <v>1</v>
      </c>
      <c r="N256" s="2">
        <v>111058</v>
      </c>
      <c r="O256" s="2">
        <f t="shared" si="12"/>
        <v>111058</v>
      </c>
      <c r="P256" s="2">
        <f t="shared" si="14"/>
        <v>8885</v>
      </c>
      <c r="Q256" s="2">
        <f t="shared" si="15"/>
        <v>119943</v>
      </c>
    </row>
    <row r="257" spans="1:17" x14ac:dyDescent="0.25">
      <c r="A257" s="2">
        <f>MATCH(B257,Data!B:B,0)</f>
        <v>159</v>
      </c>
      <c r="B257" s="3" t="s">
        <v>1146</v>
      </c>
      <c r="C257" s="3" t="s">
        <v>1535</v>
      </c>
      <c r="D257" s="43">
        <v>45889</v>
      </c>
      <c r="E257" s="43" t="str">
        <f>VLOOKUP(B257,Data!$B:$G,6,0)</f>
        <v>00008356</v>
      </c>
      <c r="F257" s="3" t="str">
        <f>VLOOKUP(B257,Data!$B:$M,12,0)</f>
        <v>0104918404-028</v>
      </c>
      <c r="G257" s="3" t="s">
        <v>1664</v>
      </c>
      <c r="H257" s="3" t="s">
        <v>1145</v>
      </c>
      <c r="I257" s="2" t="s">
        <v>1144</v>
      </c>
      <c r="J257" s="2" t="str">
        <f t="shared" si="13"/>
        <v>5719 WM+ KHA 19 Đường A1, KDT Vĩnh Điềm</v>
      </c>
      <c r="K257" s="2" t="s">
        <v>961</v>
      </c>
      <c r="L257" s="2" t="s">
        <v>1541</v>
      </c>
      <c r="M257" s="2">
        <v>1</v>
      </c>
      <c r="N257" s="2">
        <v>73431</v>
      </c>
      <c r="O257" s="2">
        <f t="shared" si="12"/>
        <v>73431</v>
      </c>
      <c r="P257" s="2">
        <f t="shared" si="14"/>
        <v>5874</v>
      </c>
      <c r="Q257" s="2">
        <f t="shared" si="15"/>
        <v>79305</v>
      </c>
    </row>
    <row r="258" spans="1:17" x14ac:dyDescent="0.25">
      <c r="A258" s="2">
        <f>MATCH(B258,Data!B:B,0)</f>
        <v>159</v>
      </c>
      <c r="B258" s="3" t="s">
        <v>1146</v>
      </c>
      <c r="C258" s="3" t="s">
        <v>1535</v>
      </c>
      <c r="D258" s="43">
        <v>45889</v>
      </c>
      <c r="E258" s="43" t="str">
        <f>VLOOKUP(B258,Data!$B:$G,6,0)</f>
        <v>00008356</v>
      </c>
      <c r="F258" s="3" t="str">
        <f>VLOOKUP(B258,Data!$B:$M,12,0)</f>
        <v>0104918404-028</v>
      </c>
      <c r="G258" s="3" t="s">
        <v>1664</v>
      </c>
      <c r="H258" s="3" t="s">
        <v>1145</v>
      </c>
      <c r="I258" s="2" t="s">
        <v>1144</v>
      </c>
      <c r="J258" s="2" t="str">
        <f t="shared" si="13"/>
        <v>5719 WM+ KHA 19 Đường A1, KDT Vĩnh Điềm</v>
      </c>
      <c r="K258" s="2" t="s">
        <v>994</v>
      </c>
      <c r="L258" s="2" t="s">
        <v>1533</v>
      </c>
      <c r="M258" s="2">
        <v>2</v>
      </c>
      <c r="N258" s="2">
        <v>111606</v>
      </c>
      <c r="O258" s="2">
        <f t="shared" ref="O258:O321" si="16">N258*M258</f>
        <v>223212</v>
      </c>
      <c r="P258" s="2">
        <f t="shared" si="14"/>
        <v>17857</v>
      </c>
      <c r="Q258" s="2">
        <f t="shared" si="15"/>
        <v>241069</v>
      </c>
    </row>
    <row r="259" spans="1:17" x14ac:dyDescent="0.25">
      <c r="A259" s="2">
        <f>MATCH(B259,Data!B:B,0)</f>
        <v>160</v>
      </c>
      <c r="B259" s="3" t="s">
        <v>1445</v>
      </c>
      <c r="C259" s="3" t="s">
        <v>1528</v>
      </c>
      <c r="D259" s="43">
        <v>45889</v>
      </c>
      <c r="E259" s="43" t="str">
        <f>VLOOKUP(B259,Data!$B:$G,6,0)</f>
        <v>00405855</v>
      </c>
      <c r="F259" s="3" t="str">
        <f>VLOOKUP(B259,Data!$B:$M,12,0)</f>
        <v>0104918404-002</v>
      </c>
      <c r="G259" s="3" t="s">
        <v>1548</v>
      </c>
      <c r="H259" s="3" t="s">
        <v>1444</v>
      </c>
      <c r="I259" s="2" t="s">
        <v>1443</v>
      </c>
      <c r="J259" s="2" t="str">
        <f t="shared" ref="J259:J322" si="17">H259&amp;" "&amp;I259</f>
        <v>5369 WM+ HNI Khu Phố, TT Liên Quan</v>
      </c>
      <c r="K259" s="2" t="s">
        <v>951</v>
      </c>
      <c r="L259" s="2" t="s">
        <v>1539</v>
      </c>
      <c r="M259" s="2">
        <v>4</v>
      </c>
      <c r="N259" s="2">
        <v>111058</v>
      </c>
      <c r="O259" s="2">
        <f t="shared" si="16"/>
        <v>444232</v>
      </c>
      <c r="P259" s="2">
        <f t="shared" ref="P259:P322" si="18">ROUND(O259*0.08,0)</f>
        <v>35539</v>
      </c>
      <c r="Q259" s="2">
        <f t="shared" ref="Q259:Q322" si="19">O259+P259</f>
        <v>479771</v>
      </c>
    </row>
    <row r="260" spans="1:17" x14ac:dyDescent="0.25">
      <c r="A260" s="2">
        <f>MATCH(B260,Data!B:B,0)</f>
        <v>161</v>
      </c>
      <c r="B260" s="3" t="s">
        <v>1458</v>
      </c>
      <c r="C260" s="3" t="s">
        <v>1528</v>
      </c>
      <c r="D260" s="43">
        <v>45889</v>
      </c>
      <c r="E260" s="43" t="str">
        <f>VLOOKUP(B260,Data!$B:$G,6,0)</f>
        <v>00027831</v>
      </c>
      <c r="F260" s="3" t="str">
        <f>VLOOKUP(B260,Data!$B:$M,12,0)</f>
        <v>0104918404-020</v>
      </c>
      <c r="G260" s="3" t="s">
        <v>1559</v>
      </c>
      <c r="H260" s="3" t="s">
        <v>1457</v>
      </c>
      <c r="I260" s="2" t="s">
        <v>1456</v>
      </c>
      <c r="J260" s="2" t="str">
        <f t="shared" si="17"/>
        <v>6690 WM+ THA Ngã 3 Chợ Kho, Nghi Sơn</v>
      </c>
      <c r="K260" s="2" t="s">
        <v>951</v>
      </c>
      <c r="L260" s="2" t="s">
        <v>1539</v>
      </c>
      <c r="M260" s="2">
        <v>3</v>
      </c>
      <c r="N260" s="2">
        <v>111058</v>
      </c>
      <c r="O260" s="2">
        <f t="shared" si="16"/>
        <v>333174</v>
      </c>
      <c r="P260" s="2">
        <f t="shared" si="18"/>
        <v>26654</v>
      </c>
      <c r="Q260" s="2">
        <f t="shared" si="19"/>
        <v>359828</v>
      </c>
    </row>
    <row r="261" spans="1:17" x14ac:dyDescent="0.25">
      <c r="A261" s="2">
        <f>MATCH(B261,Data!B:B,0)</f>
        <v>161</v>
      </c>
      <c r="B261" s="3" t="s">
        <v>1458</v>
      </c>
      <c r="C261" s="3" t="s">
        <v>1528</v>
      </c>
      <c r="D261" s="43">
        <v>45889</v>
      </c>
      <c r="E261" s="43" t="str">
        <f>VLOOKUP(B261,Data!$B:$G,6,0)</f>
        <v>00027831</v>
      </c>
      <c r="F261" s="3" t="str">
        <f>VLOOKUP(B261,Data!$B:$M,12,0)</f>
        <v>0104918404-020</v>
      </c>
      <c r="G261" s="3" t="s">
        <v>1559</v>
      </c>
      <c r="H261" s="3" t="s">
        <v>1457</v>
      </c>
      <c r="I261" s="2" t="s">
        <v>1456</v>
      </c>
      <c r="J261" s="2" t="str">
        <f t="shared" si="17"/>
        <v>6690 WM+ THA Ngã 3 Chợ Kho, Nghi Sơn</v>
      </c>
      <c r="K261" s="2" t="s">
        <v>965</v>
      </c>
      <c r="L261" s="2" t="s">
        <v>1546</v>
      </c>
      <c r="M261" s="2">
        <v>1</v>
      </c>
      <c r="N261" s="2">
        <v>74250</v>
      </c>
      <c r="O261" s="2">
        <f t="shared" si="16"/>
        <v>74250</v>
      </c>
      <c r="P261" s="2">
        <f t="shared" si="18"/>
        <v>5940</v>
      </c>
      <c r="Q261" s="2">
        <f t="shared" si="19"/>
        <v>80190</v>
      </c>
    </row>
    <row r="262" spans="1:17" x14ac:dyDescent="0.25">
      <c r="A262" s="2">
        <f>MATCH(B262,Data!B:B,0)</f>
        <v>161</v>
      </c>
      <c r="B262" s="3" t="s">
        <v>1458</v>
      </c>
      <c r="C262" s="3" t="s">
        <v>1528</v>
      </c>
      <c r="D262" s="43">
        <v>45889</v>
      </c>
      <c r="E262" s="43" t="str">
        <f>VLOOKUP(B262,Data!$B:$G,6,0)</f>
        <v>00027831</v>
      </c>
      <c r="F262" s="3" t="str">
        <f>VLOOKUP(B262,Data!$B:$M,12,0)</f>
        <v>0104918404-020</v>
      </c>
      <c r="G262" s="3" t="s">
        <v>1559</v>
      </c>
      <c r="H262" s="3" t="s">
        <v>1457</v>
      </c>
      <c r="I262" s="2" t="s">
        <v>1456</v>
      </c>
      <c r="J262" s="2" t="str">
        <f t="shared" si="17"/>
        <v>6690 WM+ THA Ngã 3 Chợ Kho, Nghi Sơn</v>
      </c>
      <c r="K262" s="2" t="s">
        <v>981</v>
      </c>
      <c r="L262" s="2" t="s">
        <v>1538</v>
      </c>
      <c r="M262" s="2">
        <v>2</v>
      </c>
      <c r="N262" s="2">
        <v>50182</v>
      </c>
      <c r="O262" s="2">
        <f t="shared" si="16"/>
        <v>100364</v>
      </c>
      <c r="P262" s="2">
        <f t="shared" si="18"/>
        <v>8029</v>
      </c>
      <c r="Q262" s="2">
        <f t="shared" si="19"/>
        <v>108393</v>
      </c>
    </row>
    <row r="263" spans="1:17" x14ac:dyDescent="0.25">
      <c r="A263" s="2">
        <f>MATCH(B263,Data!B:B,0)</f>
        <v>161</v>
      </c>
      <c r="B263" s="3" t="s">
        <v>1458</v>
      </c>
      <c r="C263" s="3" t="s">
        <v>1528</v>
      </c>
      <c r="D263" s="43">
        <v>45889</v>
      </c>
      <c r="E263" s="43" t="str">
        <f>VLOOKUP(B263,Data!$B:$G,6,0)</f>
        <v>00027831</v>
      </c>
      <c r="F263" s="3" t="str">
        <f>VLOOKUP(B263,Data!$B:$M,12,0)</f>
        <v>0104918404-020</v>
      </c>
      <c r="G263" s="3" t="s">
        <v>1559</v>
      </c>
      <c r="H263" s="3" t="s">
        <v>1457</v>
      </c>
      <c r="I263" s="2" t="s">
        <v>1456</v>
      </c>
      <c r="J263" s="2" t="str">
        <f t="shared" si="17"/>
        <v>6690 WM+ THA Ngã 3 Chợ Kho, Nghi Sơn</v>
      </c>
      <c r="K263" s="2" t="s">
        <v>955</v>
      </c>
      <c r="L263" s="2" t="s">
        <v>1537</v>
      </c>
      <c r="M263" s="2">
        <v>3</v>
      </c>
      <c r="N263" s="2">
        <v>46000</v>
      </c>
      <c r="O263" s="2">
        <f t="shared" si="16"/>
        <v>138000</v>
      </c>
      <c r="P263" s="2">
        <f t="shared" si="18"/>
        <v>11040</v>
      </c>
      <c r="Q263" s="2">
        <f t="shared" si="19"/>
        <v>149040</v>
      </c>
    </row>
    <row r="264" spans="1:17" x14ac:dyDescent="0.25">
      <c r="A264" s="2">
        <f>MATCH(B264,Data!B:B,0)</f>
        <v>162</v>
      </c>
      <c r="B264" s="3" t="s">
        <v>1091</v>
      </c>
      <c r="C264" s="3" t="s">
        <v>1535</v>
      </c>
      <c r="D264" s="43">
        <v>45889</v>
      </c>
      <c r="E264" s="43" t="str">
        <f>VLOOKUP(B264,Data!$B:$G,6,0)</f>
        <v>00002116</v>
      </c>
      <c r="F264" s="3" t="str">
        <f>VLOOKUP(B264,Data!$B:$M,12,0)</f>
        <v>0104918404-067</v>
      </c>
      <c r="G264" s="3" t="s">
        <v>1580</v>
      </c>
      <c r="H264" s="3" t="s">
        <v>1090</v>
      </c>
      <c r="I264" s="2" t="s">
        <v>1089</v>
      </c>
      <c r="J264" s="2" t="str">
        <f t="shared" si="17"/>
        <v>5118 WM+ BTE 261K Đường Số 1</v>
      </c>
      <c r="K264" s="2" t="s">
        <v>951</v>
      </c>
      <c r="L264" s="2" t="s">
        <v>1539</v>
      </c>
      <c r="M264" s="2">
        <v>1</v>
      </c>
      <c r="N264" s="2">
        <v>111058</v>
      </c>
      <c r="O264" s="2">
        <f t="shared" si="16"/>
        <v>111058</v>
      </c>
      <c r="P264" s="2">
        <f t="shared" si="18"/>
        <v>8885</v>
      </c>
      <c r="Q264" s="2">
        <f t="shared" si="19"/>
        <v>119943</v>
      </c>
    </row>
    <row r="265" spans="1:17" x14ac:dyDescent="0.25">
      <c r="A265" s="2">
        <f>MATCH(B265,Data!B:B,0)</f>
        <v>163</v>
      </c>
      <c r="B265" s="3" t="s">
        <v>1289</v>
      </c>
      <c r="C265" s="3" t="s">
        <v>1528</v>
      </c>
      <c r="D265" s="43">
        <v>45889</v>
      </c>
      <c r="E265" s="43" t="str">
        <f>VLOOKUP(B265,Data!$B:$G,6,0)</f>
        <v>00406400</v>
      </c>
      <c r="F265" s="3" t="str">
        <f>VLOOKUP(B265,Data!$B:$M,12,0)</f>
        <v>0104918404-002</v>
      </c>
      <c r="G265" s="3" t="s">
        <v>1548</v>
      </c>
      <c r="H265" s="3" t="s">
        <v>1288</v>
      </c>
      <c r="I265" s="2" t="s">
        <v>1287</v>
      </c>
      <c r="J265" s="2" t="str">
        <f t="shared" si="17"/>
        <v>3281 WM+ HNI TT3 40-41 KĐG Tứ Hiệp</v>
      </c>
      <c r="K265" s="2" t="s">
        <v>981</v>
      </c>
      <c r="L265" s="2" t="s">
        <v>1538</v>
      </c>
      <c r="M265" s="2">
        <v>1</v>
      </c>
      <c r="N265" s="2">
        <v>50182</v>
      </c>
      <c r="O265" s="2">
        <f t="shared" si="16"/>
        <v>50182</v>
      </c>
      <c r="P265" s="2">
        <f>ROUND(O265*0.08,0)-1</f>
        <v>4014</v>
      </c>
      <c r="Q265" s="2">
        <f t="shared" si="19"/>
        <v>54196</v>
      </c>
    </row>
    <row r="266" spans="1:17" x14ac:dyDescent="0.25">
      <c r="A266" s="2">
        <f>MATCH(B266,Data!B:B,0)</f>
        <v>163</v>
      </c>
      <c r="B266" s="3" t="s">
        <v>1289</v>
      </c>
      <c r="C266" s="3" t="s">
        <v>1528</v>
      </c>
      <c r="D266" s="43">
        <v>45889</v>
      </c>
      <c r="E266" s="43" t="str">
        <f>VLOOKUP(B266,Data!$B:$G,6,0)</f>
        <v>00406400</v>
      </c>
      <c r="F266" s="3" t="str">
        <f>VLOOKUP(B266,Data!$B:$M,12,0)</f>
        <v>0104918404-002</v>
      </c>
      <c r="G266" s="3" t="s">
        <v>1548</v>
      </c>
      <c r="H266" s="3" t="s">
        <v>1288</v>
      </c>
      <c r="I266" s="2" t="s">
        <v>1287</v>
      </c>
      <c r="J266" s="2" t="str">
        <f t="shared" si="17"/>
        <v>3281 WM+ HNI TT3 40-41 KĐG Tứ Hiệp</v>
      </c>
      <c r="K266" s="2" t="s">
        <v>965</v>
      </c>
      <c r="L266" s="2" t="s">
        <v>1546</v>
      </c>
      <c r="M266" s="2">
        <v>3</v>
      </c>
      <c r="N266" s="2">
        <v>74250</v>
      </c>
      <c r="O266" s="2">
        <f t="shared" si="16"/>
        <v>222750</v>
      </c>
      <c r="P266" s="2">
        <f t="shared" si="18"/>
        <v>17820</v>
      </c>
      <c r="Q266" s="2">
        <f t="shared" si="19"/>
        <v>240570</v>
      </c>
    </row>
    <row r="267" spans="1:17" x14ac:dyDescent="0.25">
      <c r="A267" s="2">
        <f>MATCH(B267,Data!B:B,0)</f>
        <v>163</v>
      </c>
      <c r="B267" s="3" t="s">
        <v>1289</v>
      </c>
      <c r="C267" s="3" t="s">
        <v>1528</v>
      </c>
      <c r="D267" s="43">
        <v>45889</v>
      </c>
      <c r="E267" s="43" t="str">
        <f>VLOOKUP(B267,Data!$B:$G,6,0)</f>
        <v>00406400</v>
      </c>
      <c r="F267" s="3" t="str">
        <f>VLOOKUP(B267,Data!$B:$M,12,0)</f>
        <v>0104918404-002</v>
      </c>
      <c r="G267" s="3" t="s">
        <v>1548</v>
      </c>
      <c r="H267" s="3" t="s">
        <v>1288</v>
      </c>
      <c r="I267" s="2" t="s">
        <v>1287</v>
      </c>
      <c r="J267" s="2" t="str">
        <f t="shared" si="17"/>
        <v>3281 WM+ HNI TT3 40-41 KĐG Tứ Hiệp</v>
      </c>
      <c r="K267" s="2" t="s">
        <v>951</v>
      </c>
      <c r="L267" s="2" t="s">
        <v>1539</v>
      </c>
      <c r="M267" s="2">
        <v>1</v>
      </c>
      <c r="N267" s="2">
        <v>111058</v>
      </c>
      <c r="O267" s="2">
        <f t="shared" si="16"/>
        <v>111058</v>
      </c>
      <c r="P267" s="2">
        <f t="shared" si="18"/>
        <v>8885</v>
      </c>
      <c r="Q267" s="2">
        <f t="shared" si="19"/>
        <v>119943</v>
      </c>
    </row>
    <row r="268" spans="1:17" x14ac:dyDescent="0.25">
      <c r="A268" s="2">
        <f>MATCH(B268,Data!B:B,0)</f>
        <v>164</v>
      </c>
      <c r="B268" s="3" t="s">
        <v>1043</v>
      </c>
      <c r="C268" s="3" t="s">
        <v>1528</v>
      </c>
      <c r="D268" s="43">
        <v>45889</v>
      </c>
      <c r="E268" s="43" t="str">
        <f>VLOOKUP(B268,Data!$B:$G,6,0)</f>
        <v>00027916</v>
      </c>
      <c r="F268" s="3" t="str">
        <f>VLOOKUP(B268,Data!$B:$M,12,0)</f>
        <v>0104918404-020</v>
      </c>
      <c r="G268" s="3" t="s">
        <v>1559</v>
      </c>
      <c r="H268" s="3" t="s">
        <v>1042</v>
      </c>
      <c r="I268" s="2" t="s">
        <v>1041</v>
      </c>
      <c r="J268" s="2" t="str">
        <f t="shared" si="17"/>
        <v>6564 WM+ THA 432 Khu phố 3, TT Bến Sung</v>
      </c>
      <c r="K268" s="2" t="s">
        <v>955</v>
      </c>
      <c r="L268" s="2" t="s">
        <v>1537</v>
      </c>
      <c r="M268" s="2">
        <v>6</v>
      </c>
      <c r="N268" s="2">
        <v>46000</v>
      </c>
      <c r="O268" s="2">
        <f t="shared" si="16"/>
        <v>276000</v>
      </c>
      <c r="P268" s="2">
        <f t="shared" si="18"/>
        <v>22080</v>
      </c>
      <c r="Q268" s="2">
        <f t="shared" si="19"/>
        <v>298080</v>
      </c>
    </row>
    <row r="269" spans="1:17" x14ac:dyDescent="0.25">
      <c r="A269" s="2">
        <f>MATCH(B269,Data!B:B,0)</f>
        <v>165</v>
      </c>
      <c r="B269" s="3" t="s">
        <v>1346</v>
      </c>
      <c r="C269" s="3" t="s">
        <v>1528</v>
      </c>
      <c r="D269" s="43">
        <v>45889</v>
      </c>
      <c r="E269" s="43" t="str">
        <f>VLOOKUP(B269,Data!$B:$G,6,0)</f>
        <v>00406221</v>
      </c>
      <c r="F269" s="3" t="str">
        <f>VLOOKUP(B269,Data!$B:$M,12,0)</f>
        <v>0104918404-002</v>
      </c>
      <c r="G269" s="3" t="s">
        <v>1548</v>
      </c>
      <c r="H269" s="3" t="s">
        <v>1345</v>
      </c>
      <c r="I269" s="2" t="s">
        <v>1344</v>
      </c>
      <c r="J269" s="2" t="str">
        <f t="shared" si="17"/>
        <v>3961 WM+ HNI 153-155 Đê La Thành</v>
      </c>
      <c r="K269" s="2" t="s">
        <v>951</v>
      </c>
      <c r="L269" s="2" t="s">
        <v>1539</v>
      </c>
      <c r="M269" s="2">
        <v>5</v>
      </c>
      <c r="N269" s="2">
        <v>111058</v>
      </c>
      <c r="O269" s="2">
        <f t="shared" si="16"/>
        <v>555290</v>
      </c>
      <c r="P269" s="2">
        <f t="shared" si="18"/>
        <v>44423</v>
      </c>
      <c r="Q269" s="2">
        <f t="shared" si="19"/>
        <v>599713</v>
      </c>
    </row>
    <row r="270" spans="1:17" x14ac:dyDescent="0.25">
      <c r="A270" s="2">
        <f>MATCH(B270,Data!B:B,0)</f>
        <v>166</v>
      </c>
      <c r="B270" s="3" t="s">
        <v>1226</v>
      </c>
      <c r="C270" s="3" t="s">
        <v>1528</v>
      </c>
      <c r="D270" s="43">
        <v>45889</v>
      </c>
      <c r="E270" s="43" t="str">
        <f>VLOOKUP(B270,Data!$B:$G,6,0)</f>
        <v>00406576</v>
      </c>
      <c r="F270" s="3" t="str">
        <f>VLOOKUP(B270,Data!$B:$M,12,0)</f>
        <v>0104918404-002</v>
      </c>
      <c r="G270" s="3" t="s">
        <v>1548</v>
      </c>
      <c r="H270" s="3" t="s">
        <v>1225</v>
      </c>
      <c r="I270" s="2" t="s">
        <v>1224</v>
      </c>
      <c r="J270" s="2" t="str">
        <f t="shared" si="17"/>
        <v>2AGP WM+ HNI 28 Ngách 158/38 Nguyễn Sơn</v>
      </c>
      <c r="K270" s="2" t="s">
        <v>951</v>
      </c>
      <c r="L270" s="2" t="s">
        <v>1539</v>
      </c>
      <c r="M270" s="2">
        <v>1</v>
      </c>
      <c r="N270" s="2">
        <v>111058</v>
      </c>
      <c r="O270" s="2">
        <f t="shared" si="16"/>
        <v>111058</v>
      </c>
      <c r="P270" s="2">
        <f t="shared" si="18"/>
        <v>8885</v>
      </c>
      <c r="Q270" s="2">
        <f t="shared" si="19"/>
        <v>119943</v>
      </c>
    </row>
    <row r="271" spans="1:17" x14ac:dyDescent="0.25">
      <c r="A271" s="2">
        <f>MATCH(B271,Data!B:B,0)</f>
        <v>167</v>
      </c>
      <c r="B271" s="3" t="s">
        <v>984</v>
      </c>
      <c r="C271" s="3" t="s">
        <v>1528</v>
      </c>
      <c r="D271" s="43">
        <v>45889</v>
      </c>
      <c r="E271" s="43" t="str">
        <f>VLOOKUP(B271,Data!$B:$G,6,0)</f>
        <v>00407275</v>
      </c>
      <c r="F271" s="3" t="str">
        <f>VLOOKUP(B271,Data!$B:$M,12,0)</f>
        <v>0104918404-002</v>
      </c>
      <c r="G271" s="3" t="s">
        <v>1548</v>
      </c>
      <c r="H271" s="3" t="s">
        <v>983</v>
      </c>
      <c r="I271" s="2" t="s">
        <v>982</v>
      </c>
      <c r="J271" s="2" t="str">
        <f t="shared" si="17"/>
        <v>2AQL WM+ HNI Xuân Dương, Kim Lũ</v>
      </c>
      <c r="K271" s="2" t="s">
        <v>955</v>
      </c>
      <c r="L271" s="2" t="s">
        <v>1537</v>
      </c>
      <c r="M271" s="2">
        <v>3</v>
      </c>
      <c r="N271" s="2">
        <v>46000</v>
      </c>
      <c r="O271" s="2">
        <f t="shared" si="16"/>
        <v>138000</v>
      </c>
      <c r="P271" s="2">
        <f t="shared" si="18"/>
        <v>11040</v>
      </c>
      <c r="Q271" s="2">
        <f t="shared" si="19"/>
        <v>149040</v>
      </c>
    </row>
    <row r="272" spans="1:17" x14ac:dyDescent="0.25">
      <c r="A272" s="2">
        <f>MATCH(B272,Data!B:B,0)</f>
        <v>168</v>
      </c>
      <c r="B272" s="3" t="s">
        <v>1003</v>
      </c>
      <c r="C272" s="3" t="s">
        <v>1528</v>
      </c>
      <c r="D272" s="43">
        <v>45889</v>
      </c>
      <c r="E272" s="43" t="str">
        <f>VLOOKUP(B272,Data!$B:$G,6,0)</f>
        <v>00027920</v>
      </c>
      <c r="F272" s="3" t="str">
        <f>VLOOKUP(B272,Data!$B:$M,12,0)</f>
        <v>0104918404-020</v>
      </c>
      <c r="G272" s="3" t="s">
        <v>1559</v>
      </c>
      <c r="H272" s="3" t="s">
        <v>1002</v>
      </c>
      <c r="I272" s="2" t="s">
        <v>1001</v>
      </c>
      <c r="J272" s="2" t="str">
        <f t="shared" si="17"/>
        <v>2AMJ WM+ THA Thái Lai, Thái Hòa</v>
      </c>
      <c r="K272" s="2" t="s">
        <v>951</v>
      </c>
      <c r="L272" s="2" t="s">
        <v>1539</v>
      </c>
      <c r="M272" s="2">
        <v>1</v>
      </c>
      <c r="N272" s="2">
        <v>111058</v>
      </c>
      <c r="O272" s="2">
        <f t="shared" si="16"/>
        <v>111058</v>
      </c>
      <c r="P272" s="2">
        <f>ROUND(O272*0.08,0)-1</f>
        <v>8884</v>
      </c>
      <c r="Q272" s="2">
        <f t="shared" si="19"/>
        <v>119942</v>
      </c>
    </row>
    <row r="273" spans="1:17" x14ac:dyDescent="0.25">
      <c r="A273" s="2">
        <f>MATCH(B273,Data!B:B,0)</f>
        <v>168</v>
      </c>
      <c r="B273" s="3" t="s">
        <v>1003</v>
      </c>
      <c r="C273" s="3" t="s">
        <v>1528</v>
      </c>
      <c r="D273" s="43">
        <v>45889</v>
      </c>
      <c r="E273" s="43" t="str">
        <f>VLOOKUP(B273,Data!$B:$G,6,0)</f>
        <v>00027920</v>
      </c>
      <c r="F273" s="3" t="str">
        <f>VLOOKUP(B273,Data!$B:$M,12,0)</f>
        <v>0104918404-020</v>
      </c>
      <c r="G273" s="3" t="s">
        <v>1559</v>
      </c>
      <c r="H273" s="3" t="s">
        <v>1002</v>
      </c>
      <c r="I273" s="2" t="s">
        <v>1001</v>
      </c>
      <c r="J273" s="2" t="str">
        <f t="shared" si="17"/>
        <v>2AMJ WM+ THA Thái Lai, Thái Hòa</v>
      </c>
      <c r="K273" s="2" t="s">
        <v>960</v>
      </c>
      <c r="L273" s="2" t="s">
        <v>1529</v>
      </c>
      <c r="M273" s="2">
        <v>1</v>
      </c>
      <c r="N273" s="2">
        <v>55595</v>
      </c>
      <c r="O273" s="2">
        <f t="shared" si="16"/>
        <v>55595</v>
      </c>
      <c r="P273" s="2">
        <f t="shared" si="18"/>
        <v>4448</v>
      </c>
      <c r="Q273" s="2">
        <f t="shared" si="19"/>
        <v>60043</v>
      </c>
    </row>
    <row r="274" spans="1:17" x14ac:dyDescent="0.25">
      <c r="A274" s="2">
        <f>MATCH(B274,Data!B:B,0)</f>
        <v>169</v>
      </c>
      <c r="B274" s="3" t="s">
        <v>1025</v>
      </c>
      <c r="C274" s="3" t="s">
        <v>1528</v>
      </c>
      <c r="D274" s="43">
        <v>45889</v>
      </c>
      <c r="E274" s="43" t="str">
        <f>VLOOKUP(B274,Data!$B:$G,6,0)</f>
        <v>00011920</v>
      </c>
      <c r="F274" s="3" t="str">
        <f>VLOOKUP(B274,Data!$B:$M,12,0)</f>
        <v>0104918404-044</v>
      </c>
      <c r="G274" s="3" t="s">
        <v>1568</v>
      </c>
      <c r="H274" s="3" t="s">
        <v>1024</v>
      </c>
      <c r="I274" s="2" t="s">
        <v>1023</v>
      </c>
      <c r="J274" s="2" t="str">
        <f t="shared" si="17"/>
        <v>6048 WM+ TBH Minh Tân 2</v>
      </c>
      <c r="K274" s="2" t="s">
        <v>960</v>
      </c>
      <c r="L274" s="2" t="s">
        <v>1529</v>
      </c>
      <c r="M274" s="2">
        <v>5</v>
      </c>
      <c r="N274" s="2">
        <v>55595</v>
      </c>
      <c r="O274" s="2">
        <f t="shared" si="16"/>
        <v>277975</v>
      </c>
      <c r="P274" s="2">
        <f t="shared" si="18"/>
        <v>22238</v>
      </c>
      <c r="Q274" s="2">
        <f t="shared" si="19"/>
        <v>300213</v>
      </c>
    </row>
    <row r="275" spans="1:17" x14ac:dyDescent="0.25">
      <c r="A275" s="2">
        <f>MATCH(B275,Data!B:B,0)</f>
        <v>170</v>
      </c>
      <c r="B275" s="3" t="s">
        <v>1398</v>
      </c>
      <c r="C275" s="3" t="s">
        <v>1528</v>
      </c>
      <c r="D275" s="43">
        <v>45889</v>
      </c>
      <c r="E275" s="43" t="str">
        <f>VLOOKUP(B275,Data!$B:$G,6,0)</f>
        <v>00406042</v>
      </c>
      <c r="F275" s="3" t="str">
        <f>VLOOKUP(B275,Data!$B:$M,12,0)</f>
        <v>0104918404-002</v>
      </c>
      <c r="G275" s="3" t="s">
        <v>1548</v>
      </c>
      <c r="H275" s="3" t="s">
        <v>1397</v>
      </c>
      <c r="I275" s="2" t="s">
        <v>1396</v>
      </c>
      <c r="J275" s="2" t="str">
        <f t="shared" si="17"/>
        <v>2165 WM+ HNI 163 Tân Mai</v>
      </c>
      <c r="K275" s="2" t="s">
        <v>965</v>
      </c>
      <c r="L275" s="2" t="s">
        <v>1546</v>
      </c>
      <c r="M275" s="2">
        <v>1</v>
      </c>
      <c r="N275" s="2">
        <v>74250</v>
      </c>
      <c r="O275" s="2">
        <f t="shared" si="16"/>
        <v>74250</v>
      </c>
      <c r="P275" s="2">
        <f t="shared" si="18"/>
        <v>5940</v>
      </c>
      <c r="Q275" s="2">
        <f t="shared" si="19"/>
        <v>80190</v>
      </c>
    </row>
    <row r="276" spans="1:17" x14ac:dyDescent="0.25">
      <c r="A276" s="2">
        <f>MATCH(B276,Data!B:B,0)</f>
        <v>171</v>
      </c>
      <c r="B276" s="3" t="s">
        <v>1439</v>
      </c>
      <c r="C276" s="3" t="s">
        <v>1528</v>
      </c>
      <c r="D276" s="43">
        <v>45889</v>
      </c>
      <c r="E276" s="43" t="str">
        <f>VLOOKUP(B276,Data!$B:$G,6,0)</f>
        <v>00027833</v>
      </c>
      <c r="F276" s="3" t="str">
        <f>VLOOKUP(B276,Data!$B:$M,12,0)</f>
        <v>0104918404-020</v>
      </c>
      <c r="G276" s="3" t="s">
        <v>1559</v>
      </c>
      <c r="H276" s="3" t="s">
        <v>1438</v>
      </c>
      <c r="I276" s="2" t="s">
        <v>1437</v>
      </c>
      <c r="J276" s="2" t="str">
        <f t="shared" si="17"/>
        <v>6922 WM+ THA Uy Nam, Quảng Xương</v>
      </c>
      <c r="K276" s="2" t="s">
        <v>965</v>
      </c>
      <c r="L276" s="2" t="s">
        <v>1546</v>
      </c>
      <c r="M276" s="2">
        <v>1</v>
      </c>
      <c r="N276" s="2">
        <v>74250</v>
      </c>
      <c r="O276" s="2">
        <f t="shared" si="16"/>
        <v>74250</v>
      </c>
      <c r="P276" s="2">
        <f t="shared" si="18"/>
        <v>5940</v>
      </c>
      <c r="Q276" s="2">
        <f t="shared" si="19"/>
        <v>80190</v>
      </c>
    </row>
    <row r="277" spans="1:17" x14ac:dyDescent="0.25">
      <c r="A277" s="2">
        <f>MATCH(B277,Data!B:B,0)</f>
        <v>172</v>
      </c>
      <c r="B277" s="3" t="s">
        <v>1019</v>
      </c>
      <c r="C277" s="3" t="s">
        <v>1535</v>
      </c>
      <c r="D277" s="43">
        <v>45889</v>
      </c>
      <c r="E277" s="43" t="str">
        <f>VLOOKUP(B277,Data!$B:$G,6,0)</f>
        <v>00008359</v>
      </c>
      <c r="F277" s="3" t="str">
        <f>VLOOKUP(B277,Data!$B:$M,12,0)</f>
        <v>0104918404-028</v>
      </c>
      <c r="G277" s="3" t="s">
        <v>1664</v>
      </c>
      <c r="H277" s="3" t="s">
        <v>996</v>
      </c>
      <c r="I277" s="2" t="s">
        <v>995</v>
      </c>
      <c r="J277" s="2" t="str">
        <f t="shared" si="17"/>
        <v>6736 WM+ KHA 166 – 168 Tôn Đức Thắng</v>
      </c>
      <c r="K277" s="2" t="s">
        <v>981</v>
      </c>
      <c r="L277" s="2" t="s">
        <v>1538</v>
      </c>
      <c r="M277" s="2">
        <v>1</v>
      </c>
      <c r="N277" s="2">
        <v>50182</v>
      </c>
      <c r="O277" s="2">
        <f t="shared" si="16"/>
        <v>50182</v>
      </c>
      <c r="P277" s="2">
        <f t="shared" si="18"/>
        <v>4015</v>
      </c>
      <c r="Q277" s="2">
        <f t="shared" si="19"/>
        <v>54197</v>
      </c>
    </row>
    <row r="278" spans="1:17" x14ac:dyDescent="0.25">
      <c r="A278" s="2">
        <f>MATCH(B278,Data!B:B,0)</f>
        <v>173</v>
      </c>
      <c r="B278" s="3" t="s">
        <v>1442</v>
      </c>
      <c r="C278" s="3" t="s">
        <v>1528</v>
      </c>
      <c r="D278" s="43">
        <v>45889</v>
      </c>
      <c r="E278" s="43" t="str">
        <f>VLOOKUP(B278,Data!$B:$G,6,0)</f>
        <v>00027834</v>
      </c>
      <c r="F278" s="3" t="str">
        <f>VLOOKUP(B278,Data!$B:$M,12,0)</f>
        <v>0104918404-020</v>
      </c>
      <c r="G278" s="3" t="s">
        <v>1559</v>
      </c>
      <c r="H278" s="3" t="s">
        <v>1441</v>
      </c>
      <c r="I278" s="2" t="s">
        <v>1440</v>
      </c>
      <c r="J278" s="2" t="str">
        <f t="shared" si="17"/>
        <v>6385 WM+ THA 496 Bà Triệu, Hậu Lộc</v>
      </c>
      <c r="K278" s="2" t="s">
        <v>955</v>
      </c>
      <c r="L278" s="2" t="s">
        <v>1537</v>
      </c>
      <c r="M278" s="2">
        <v>14</v>
      </c>
      <c r="N278" s="2">
        <v>46000</v>
      </c>
      <c r="O278" s="2">
        <f t="shared" si="16"/>
        <v>644000</v>
      </c>
      <c r="P278" s="2">
        <f t="shared" si="18"/>
        <v>51520</v>
      </c>
      <c r="Q278" s="2">
        <f t="shared" si="19"/>
        <v>695520</v>
      </c>
    </row>
    <row r="279" spans="1:17" x14ac:dyDescent="0.25">
      <c r="A279" s="2">
        <f>MATCH(B279,Data!B:B,0)</f>
        <v>174</v>
      </c>
      <c r="B279" s="3" t="s">
        <v>1171</v>
      </c>
      <c r="C279" s="3" t="s">
        <v>1535</v>
      </c>
      <c r="D279" s="43">
        <v>45889</v>
      </c>
      <c r="E279" s="43" t="str">
        <f>VLOOKUP(B279,Data!$B:$G,6,0)</f>
        <v>00007912</v>
      </c>
      <c r="F279" s="3" t="str">
        <f>VLOOKUP(B279,Data!$B:$M,12,0)</f>
        <v>0104918404-042</v>
      </c>
      <c r="G279" s="3" t="s">
        <v>1540</v>
      </c>
      <c r="H279" s="3" t="s">
        <v>1170</v>
      </c>
      <c r="I279" s="2" t="s">
        <v>1169</v>
      </c>
      <c r="J279" s="2" t="str">
        <f t="shared" si="17"/>
        <v>2AGE WM+ QNI 288 Nguyễn Nghiêm</v>
      </c>
      <c r="K279" s="2" t="s">
        <v>959</v>
      </c>
      <c r="L279" s="2" t="s">
        <v>1536</v>
      </c>
      <c r="M279" s="2">
        <v>1</v>
      </c>
      <c r="N279" s="2">
        <v>70950</v>
      </c>
      <c r="O279" s="2">
        <f t="shared" si="16"/>
        <v>70950</v>
      </c>
      <c r="P279" s="2">
        <f t="shared" si="18"/>
        <v>5676</v>
      </c>
      <c r="Q279" s="2">
        <f t="shared" si="19"/>
        <v>76626</v>
      </c>
    </row>
    <row r="280" spans="1:17" x14ac:dyDescent="0.25">
      <c r="A280" s="2">
        <f>MATCH(B280,Data!B:B,0)</f>
        <v>175</v>
      </c>
      <c r="B280" s="3" t="s">
        <v>997</v>
      </c>
      <c r="C280" s="3" t="s">
        <v>1535</v>
      </c>
      <c r="D280" s="43">
        <v>45889</v>
      </c>
      <c r="E280" s="43" t="str">
        <f>VLOOKUP(B280,Data!$B:$G,6,0)</f>
        <v>00008361</v>
      </c>
      <c r="F280" s="3" t="str">
        <f>VLOOKUP(B280,Data!$B:$M,12,0)</f>
        <v>0104918404-028</v>
      </c>
      <c r="G280" s="3" t="s">
        <v>1664</v>
      </c>
      <c r="H280" s="3" t="s">
        <v>996</v>
      </c>
      <c r="I280" s="2" t="s">
        <v>995</v>
      </c>
      <c r="J280" s="2" t="str">
        <f t="shared" si="17"/>
        <v>6736 WM+ KHA 166 – 168 Tôn Đức Thắng</v>
      </c>
      <c r="K280" s="2" t="s">
        <v>951</v>
      </c>
      <c r="L280" s="2" t="s">
        <v>1539</v>
      </c>
      <c r="M280" s="2">
        <v>1</v>
      </c>
      <c r="N280" s="2">
        <v>111058</v>
      </c>
      <c r="O280" s="2">
        <f t="shared" si="16"/>
        <v>111058</v>
      </c>
      <c r="P280" s="2">
        <f t="shared" si="18"/>
        <v>8885</v>
      </c>
      <c r="Q280" s="2">
        <f t="shared" si="19"/>
        <v>119943</v>
      </c>
    </row>
    <row r="281" spans="1:17" x14ac:dyDescent="0.25">
      <c r="A281" s="2">
        <f>MATCH(B281,Data!B:B,0)</f>
        <v>175</v>
      </c>
      <c r="B281" s="3" t="s">
        <v>997</v>
      </c>
      <c r="C281" s="3" t="s">
        <v>1535</v>
      </c>
      <c r="D281" s="43">
        <v>45889</v>
      </c>
      <c r="E281" s="43" t="str">
        <f>VLOOKUP(B281,Data!$B:$G,6,0)</f>
        <v>00008361</v>
      </c>
      <c r="F281" s="3" t="str">
        <f>VLOOKUP(B281,Data!$B:$M,12,0)</f>
        <v>0104918404-028</v>
      </c>
      <c r="G281" s="3" t="s">
        <v>1664</v>
      </c>
      <c r="H281" s="3" t="s">
        <v>996</v>
      </c>
      <c r="I281" s="2" t="s">
        <v>995</v>
      </c>
      <c r="J281" s="2" t="str">
        <f t="shared" si="17"/>
        <v>6736 WM+ KHA 166 – 168 Tôn Đức Thắng</v>
      </c>
      <c r="K281" s="2" t="s">
        <v>994</v>
      </c>
      <c r="L281" s="2" t="s">
        <v>1533</v>
      </c>
      <c r="M281" s="2">
        <v>2</v>
      </c>
      <c r="N281" s="2">
        <v>111606</v>
      </c>
      <c r="O281" s="2">
        <f t="shared" si="16"/>
        <v>223212</v>
      </c>
      <c r="P281" s="2">
        <f t="shared" si="18"/>
        <v>17857</v>
      </c>
      <c r="Q281" s="2">
        <f t="shared" si="19"/>
        <v>241069</v>
      </c>
    </row>
    <row r="282" spans="1:17" x14ac:dyDescent="0.25">
      <c r="A282" s="2">
        <f>MATCH(B282,Data!B:B,0)</f>
        <v>176</v>
      </c>
      <c r="B282" s="3" t="s">
        <v>1049</v>
      </c>
      <c r="C282" s="3" t="s">
        <v>1535</v>
      </c>
      <c r="D282" s="43">
        <v>45889</v>
      </c>
      <c r="E282" s="43" t="str">
        <f>VLOOKUP(B282,Data!$B:$G,6,0)</f>
        <v>00007919</v>
      </c>
      <c r="F282" s="3" t="str">
        <f>VLOOKUP(B282,Data!$B:$M,12,0)</f>
        <v>0104918404-042</v>
      </c>
      <c r="G282" s="3" t="s">
        <v>1540</v>
      </c>
      <c r="H282" s="3" t="s">
        <v>1048</v>
      </c>
      <c r="I282" s="2" t="s">
        <v>1047</v>
      </c>
      <c r="J282" s="2" t="str">
        <f t="shared" si="17"/>
        <v>2ADX WM+ QNI 01 Bích Khê</v>
      </c>
      <c r="K282" s="2" t="s">
        <v>994</v>
      </c>
      <c r="L282" s="2" t="s">
        <v>1533</v>
      </c>
      <c r="M282" s="2">
        <v>2</v>
      </c>
      <c r="N282" s="2">
        <v>111606</v>
      </c>
      <c r="O282" s="2">
        <f t="shared" si="16"/>
        <v>223212</v>
      </c>
      <c r="P282" s="2">
        <f t="shared" si="18"/>
        <v>17857</v>
      </c>
      <c r="Q282" s="2">
        <f t="shared" si="19"/>
        <v>241069</v>
      </c>
    </row>
    <row r="283" spans="1:17" x14ac:dyDescent="0.25">
      <c r="A283" s="2">
        <f>MATCH(B283,Data!B:B,0)</f>
        <v>177</v>
      </c>
      <c r="B283" s="3" t="s">
        <v>1028</v>
      </c>
      <c r="C283" s="3" t="s">
        <v>1528</v>
      </c>
      <c r="D283" s="43">
        <v>45889</v>
      </c>
      <c r="E283" s="43" t="str">
        <f>VLOOKUP(B283,Data!$B:$G,6,0)</f>
        <v>00407169</v>
      </c>
      <c r="F283" s="3" t="str">
        <f>VLOOKUP(B283,Data!$B:$M,12,0)</f>
        <v>0104918404-002</v>
      </c>
      <c r="G283" s="3" t="s">
        <v>1548</v>
      </c>
      <c r="H283" s="3" t="s">
        <v>1027</v>
      </c>
      <c r="I283" s="2" t="s">
        <v>1026</v>
      </c>
      <c r="J283" s="2" t="str">
        <f t="shared" si="17"/>
        <v>6462 WM+ HNI Khê Ngoại 1, Mê Linh</v>
      </c>
      <c r="K283" s="2" t="s">
        <v>951</v>
      </c>
      <c r="L283" s="2" t="s">
        <v>1539</v>
      </c>
      <c r="M283" s="2">
        <v>1</v>
      </c>
      <c r="N283" s="2">
        <v>111058</v>
      </c>
      <c r="O283" s="2">
        <f t="shared" si="16"/>
        <v>111058</v>
      </c>
      <c r="P283" s="2">
        <f t="shared" si="18"/>
        <v>8885</v>
      </c>
      <c r="Q283" s="2">
        <f t="shared" si="19"/>
        <v>119943</v>
      </c>
    </row>
    <row r="284" spans="1:17" x14ac:dyDescent="0.25">
      <c r="A284" s="2">
        <f>MATCH(B284,Data!B:B,0)</f>
        <v>178</v>
      </c>
      <c r="B284" s="3" t="s">
        <v>1085</v>
      </c>
      <c r="C284" s="3" t="s">
        <v>1535</v>
      </c>
      <c r="D284" s="43">
        <v>45889</v>
      </c>
      <c r="E284" s="43" t="str">
        <f>VLOOKUP(B284,Data!$B:$G,6,0)</f>
        <v>00066925</v>
      </c>
      <c r="F284" s="3" t="str">
        <f>VLOOKUP(B284,Data!$B:$M,12,0)</f>
        <v>0104918404-009</v>
      </c>
      <c r="G284" s="3" t="s">
        <v>1547</v>
      </c>
      <c r="H284" s="3" t="s">
        <v>1084</v>
      </c>
      <c r="I284" s="2" t="s">
        <v>1083</v>
      </c>
      <c r="J284" s="2" t="str">
        <f t="shared" si="17"/>
        <v>4489 WM+ DNG 253 Huỳnh Ngọc Huệ</v>
      </c>
      <c r="K284" s="2" t="s">
        <v>961</v>
      </c>
      <c r="L284" s="2" t="s">
        <v>1541</v>
      </c>
      <c r="M284" s="2">
        <v>1</v>
      </c>
      <c r="N284" s="2">
        <v>73431</v>
      </c>
      <c r="O284" s="2">
        <f t="shared" si="16"/>
        <v>73431</v>
      </c>
      <c r="P284" s="2">
        <f t="shared" si="18"/>
        <v>5874</v>
      </c>
      <c r="Q284" s="2">
        <f t="shared" si="19"/>
        <v>79305</v>
      </c>
    </row>
    <row r="285" spans="1:17" x14ac:dyDescent="0.25">
      <c r="A285" s="2">
        <f>MATCH(B285,Data!B:B,0)</f>
        <v>178</v>
      </c>
      <c r="B285" s="3" t="s">
        <v>1085</v>
      </c>
      <c r="C285" s="3" t="s">
        <v>1535</v>
      </c>
      <c r="D285" s="43">
        <v>45889</v>
      </c>
      <c r="E285" s="43" t="str">
        <f>VLOOKUP(B285,Data!$B:$G,6,0)</f>
        <v>00066925</v>
      </c>
      <c r="F285" s="3" t="str">
        <f>VLOOKUP(B285,Data!$B:$M,12,0)</f>
        <v>0104918404-009</v>
      </c>
      <c r="G285" s="3" t="s">
        <v>1547</v>
      </c>
      <c r="H285" s="3" t="s">
        <v>1084</v>
      </c>
      <c r="I285" s="2" t="s">
        <v>1083</v>
      </c>
      <c r="J285" s="2" t="str">
        <f t="shared" si="17"/>
        <v>4489 WM+ DNG 253 Huỳnh Ngọc Huệ</v>
      </c>
      <c r="K285" s="2" t="s">
        <v>981</v>
      </c>
      <c r="L285" s="2" t="s">
        <v>1538</v>
      </c>
      <c r="M285" s="2">
        <v>5</v>
      </c>
      <c r="N285" s="2">
        <v>50182</v>
      </c>
      <c r="O285" s="2">
        <f t="shared" si="16"/>
        <v>250910</v>
      </c>
      <c r="P285" s="2">
        <f t="shared" si="18"/>
        <v>20073</v>
      </c>
      <c r="Q285" s="2">
        <f t="shared" si="19"/>
        <v>270983</v>
      </c>
    </row>
    <row r="286" spans="1:17" x14ac:dyDescent="0.25">
      <c r="A286" s="2">
        <f>MATCH(B286,Data!B:B,0)</f>
        <v>178</v>
      </c>
      <c r="B286" s="3" t="s">
        <v>1085</v>
      </c>
      <c r="C286" s="3" t="s">
        <v>1535</v>
      </c>
      <c r="D286" s="43">
        <v>45889</v>
      </c>
      <c r="E286" s="43" t="str">
        <f>VLOOKUP(B286,Data!$B:$G,6,0)</f>
        <v>00066925</v>
      </c>
      <c r="F286" s="3" t="str">
        <f>VLOOKUP(B286,Data!$B:$M,12,0)</f>
        <v>0104918404-009</v>
      </c>
      <c r="G286" s="3" t="s">
        <v>1547</v>
      </c>
      <c r="H286" s="3" t="s">
        <v>1084</v>
      </c>
      <c r="I286" s="2" t="s">
        <v>1083</v>
      </c>
      <c r="J286" s="2" t="str">
        <f t="shared" si="17"/>
        <v>4489 WM+ DNG 253 Huỳnh Ngọc Huệ</v>
      </c>
      <c r="K286" s="2" t="s">
        <v>955</v>
      </c>
      <c r="L286" s="2" t="s">
        <v>1537</v>
      </c>
      <c r="M286" s="2">
        <v>4</v>
      </c>
      <c r="N286" s="2">
        <v>46000</v>
      </c>
      <c r="O286" s="2">
        <f t="shared" si="16"/>
        <v>184000</v>
      </c>
      <c r="P286" s="2">
        <f t="shared" si="18"/>
        <v>14720</v>
      </c>
      <c r="Q286" s="2">
        <f t="shared" si="19"/>
        <v>198720</v>
      </c>
    </row>
    <row r="287" spans="1:17" x14ac:dyDescent="0.25">
      <c r="A287" s="2">
        <f>MATCH(B287,Data!B:B,0)</f>
        <v>179</v>
      </c>
      <c r="B287" s="3" t="s">
        <v>1374</v>
      </c>
      <c r="C287" s="3" t="s">
        <v>1528</v>
      </c>
      <c r="D287" s="43">
        <v>45889</v>
      </c>
      <c r="E287" s="43" t="str">
        <f>VLOOKUP(B287,Data!$B:$G,6,0)</f>
        <v>00406136</v>
      </c>
      <c r="F287" s="3" t="str">
        <f>VLOOKUP(B287,Data!$B:$M,12,0)</f>
        <v>0104918404-002</v>
      </c>
      <c r="G287" s="3" t="s">
        <v>1548</v>
      </c>
      <c r="H287" s="3" t="s">
        <v>1373</v>
      </c>
      <c r="I287" s="2" t="s">
        <v>1372</v>
      </c>
      <c r="J287" s="2" t="str">
        <f t="shared" si="17"/>
        <v>2ARP WM+ HNI 176 -178 Vân Hòa</v>
      </c>
      <c r="K287" s="2" t="s">
        <v>960</v>
      </c>
      <c r="L287" s="2" t="s">
        <v>1529</v>
      </c>
      <c r="M287" s="2">
        <v>3</v>
      </c>
      <c r="N287" s="2">
        <v>55595</v>
      </c>
      <c r="O287" s="2">
        <f t="shared" si="16"/>
        <v>166785</v>
      </c>
      <c r="P287" s="2">
        <f t="shared" si="18"/>
        <v>13343</v>
      </c>
      <c r="Q287" s="2">
        <f t="shared" si="19"/>
        <v>180128</v>
      </c>
    </row>
    <row r="288" spans="1:17" x14ac:dyDescent="0.25">
      <c r="A288" s="2">
        <f>MATCH(B288,Data!B:B,0)</f>
        <v>180</v>
      </c>
      <c r="B288" s="3" t="s">
        <v>1131</v>
      </c>
      <c r="C288" s="3" t="s">
        <v>1528</v>
      </c>
      <c r="D288" s="43">
        <v>45889</v>
      </c>
      <c r="E288" s="43" t="str">
        <f>VLOOKUP(B288,Data!$B:$G,6,0)</f>
        <v>00406836</v>
      </c>
      <c r="F288" s="3" t="str">
        <f>VLOOKUP(B288,Data!$B:$M,12,0)</f>
        <v>0104918404-002</v>
      </c>
      <c r="G288" s="3" t="s">
        <v>1548</v>
      </c>
      <c r="H288" s="3" t="s">
        <v>1130</v>
      </c>
      <c r="I288" s="2" t="s">
        <v>1129</v>
      </c>
      <c r="J288" s="2" t="str">
        <f t="shared" si="17"/>
        <v>4121 WM+ HNI 61 Do Nha</v>
      </c>
      <c r="K288" s="2" t="s">
        <v>951</v>
      </c>
      <c r="L288" s="2" t="s">
        <v>1539</v>
      </c>
      <c r="M288" s="2">
        <v>2</v>
      </c>
      <c r="N288" s="2">
        <v>111058</v>
      </c>
      <c r="O288" s="2">
        <f t="shared" si="16"/>
        <v>222116</v>
      </c>
      <c r="P288" s="2">
        <f>ROUND(O288*0.08,0)+1</f>
        <v>17770</v>
      </c>
      <c r="Q288" s="2">
        <f t="shared" si="19"/>
        <v>239886</v>
      </c>
    </row>
    <row r="289" spans="1:17" x14ac:dyDescent="0.25">
      <c r="A289" s="2">
        <f>MATCH(B289,Data!B:B,0)</f>
        <v>180</v>
      </c>
      <c r="B289" s="3" t="s">
        <v>1131</v>
      </c>
      <c r="C289" s="3" t="s">
        <v>1528</v>
      </c>
      <c r="D289" s="43">
        <v>45889</v>
      </c>
      <c r="E289" s="43" t="str">
        <f>VLOOKUP(B289,Data!$B:$G,6,0)</f>
        <v>00406836</v>
      </c>
      <c r="F289" s="3" t="str">
        <f>VLOOKUP(B289,Data!$B:$M,12,0)</f>
        <v>0104918404-002</v>
      </c>
      <c r="G289" s="3" t="s">
        <v>1548</v>
      </c>
      <c r="H289" s="3" t="s">
        <v>1130</v>
      </c>
      <c r="I289" s="2" t="s">
        <v>1129</v>
      </c>
      <c r="J289" s="2" t="str">
        <f t="shared" si="17"/>
        <v>4121 WM+ HNI 61 Do Nha</v>
      </c>
      <c r="K289" s="2" t="s">
        <v>961</v>
      </c>
      <c r="L289" s="2" t="s">
        <v>1541</v>
      </c>
      <c r="M289" s="2">
        <v>1</v>
      </c>
      <c r="N289" s="2">
        <v>73431</v>
      </c>
      <c r="O289" s="2">
        <f t="shared" si="16"/>
        <v>73431</v>
      </c>
      <c r="P289" s="2">
        <f t="shared" si="18"/>
        <v>5874</v>
      </c>
      <c r="Q289" s="2">
        <f t="shared" si="19"/>
        <v>79305</v>
      </c>
    </row>
    <row r="290" spans="1:17" x14ac:dyDescent="0.25">
      <c r="A290" s="2">
        <f>MATCH(B290,Data!B:B,0)</f>
        <v>181</v>
      </c>
      <c r="B290" s="3" t="s">
        <v>1264</v>
      </c>
      <c r="C290" s="3" t="s">
        <v>1528</v>
      </c>
      <c r="D290" s="43">
        <v>45889</v>
      </c>
      <c r="E290" s="43" t="str">
        <f>VLOOKUP(B290,Data!$B:$G,6,0)</f>
        <v>00012174</v>
      </c>
      <c r="F290" s="3" t="str">
        <f>VLOOKUP(B290,Data!$B:$M,12,0)</f>
        <v>0104918404-006</v>
      </c>
      <c r="G290" s="3" t="s">
        <v>1554</v>
      </c>
      <c r="H290" s="3" t="s">
        <v>1263</v>
      </c>
      <c r="I290" s="2" t="s">
        <v>1262</v>
      </c>
      <c r="J290" s="2" t="str">
        <f t="shared" si="17"/>
        <v>5903 WM+ HDG 394 TT Phủ, Bình Giang</v>
      </c>
      <c r="K290" s="2" t="s">
        <v>951</v>
      </c>
      <c r="L290" s="2" t="s">
        <v>1539</v>
      </c>
      <c r="M290" s="2">
        <v>3</v>
      </c>
      <c r="N290" s="2">
        <v>111058</v>
      </c>
      <c r="O290" s="2">
        <f t="shared" si="16"/>
        <v>333174</v>
      </c>
      <c r="P290" s="2">
        <f t="shared" si="18"/>
        <v>26654</v>
      </c>
      <c r="Q290" s="2">
        <f t="shared" si="19"/>
        <v>359828</v>
      </c>
    </row>
    <row r="291" spans="1:17" x14ac:dyDescent="0.25">
      <c r="A291" s="2">
        <f>MATCH(B291,Data!B:B,0)</f>
        <v>182</v>
      </c>
      <c r="B291" s="3" t="s">
        <v>1110</v>
      </c>
      <c r="C291" s="3" t="s">
        <v>1528</v>
      </c>
      <c r="D291" s="43">
        <v>45889</v>
      </c>
      <c r="E291" s="43" t="str">
        <f>VLOOKUP(B291,Data!$B:$G,6,0)</f>
        <v>00406907</v>
      </c>
      <c r="F291" s="3" t="str">
        <f>VLOOKUP(B291,Data!$B:$M,12,0)</f>
        <v>0104918404-002</v>
      </c>
      <c r="G291" s="3" t="s">
        <v>1548</v>
      </c>
      <c r="H291" s="3" t="s">
        <v>1109</v>
      </c>
      <c r="I291" s="2" t="s">
        <v>1108</v>
      </c>
      <c r="J291" s="2" t="str">
        <f t="shared" si="17"/>
        <v>6728 WM+ HNI 55 Đường 422 Tân Lập</v>
      </c>
      <c r="K291" s="2" t="s">
        <v>951</v>
      </c>
      <c r="L291" s="2" t="s">
        <v>1539</v>
      </c>
      <c r="M291" s="2">
        <v>1</v>
      </c>
      <c r="N291" s="2">
        <v>111058</v>
      </c>
      <c r="O291" s="2">
        <f t="shared" si="16"/>
        <v>111058</v>
      </c>
      <c r="P291" s="2">
        <f t="shared" si="18"/>
        <v>8885</v>
      </c>
      <c r="Q291" s="2">
        <f t="shared" si="19"/>
        <v>119943</v>
      </c>
    </row>
    <row r="292" spans="1:17" x14ac:dyDescent="0.25">
      <c r="A292" s="2">
        <f>MATCH(B292,Data!B:B,0)</f>
        <v>183</v>
      </c>
      <c r="B292" s="3" t="s">
        <v>1490</v>
      </c>
      <c r="C292" s="3" t="s">
        <v>1528</v>
      </c>
      <c r="D292" s="43">
        <v>45889</v>
      </c>
      <c r="E292" s="43" t="str">
        <f>VLOOKUP(B292,Data!$B:$G,6,0)</f>
        <v>00003412</v>
      </c>
      <c r="F292" s="3" t="str">
        <f>VLOOKUP(B292,Data!$B:$M,12,0)</f>
        <v>0104918404-035</v>
      </c>
      <c r="G292" s="3" t="s">
        <v>1579</v>
      </c>
      <c r="H292" s="3" t="s">
        <v>1295</v>
      </c>
      <c r="I292" s="2" t="s">
        <v>1294</v>
      </c>
      <c r="J292" s="2" t="str">
        <f t="shared" si="17"/>
        <v>6041 VM+ YBI 486 Đinh Tiên Hoàng</v>
      </c>
      <c r="K292" s="2" t="s">
        <v>981</v>
      </c>
      <c r="L292" s="2" t="s">
        <v>1538</v>
      </c>
      <c r="M292" s="2">
        <v>3</v>
      </c>
      <c r="N292" s="2">
        <v>50182</v>
      </c>
      <c r="O292" s="2">
        <f t="shared" si="16"/>
        <v>150546</v>
      </c>
      <c r="P292" s="2">
        <f t="shared" si="18"/>
        <v>12044</v>
      </c>
      <c r="Q292" s="2">
        <f t="shared" si="19"/>
        <v>162590</v>
      </c>
    </row>
    <row r="293" spans="1:17" x14ac:dyDescent="0.25">
      <c r="A293" s="2">
        <f>MATCH(B293,Data!B:B,0)</f>
        <v>184</v>
      </c>
      <c r="B293" s="3" t="s">
        <v>1078</v>
      </c>
      <c r="C293" s="3" t="s">
        <v>1535</v>
      </c>
      <c r="D293" s="43">
        <v>45889</v>
      </c>
      <c r="E293" s="43" t="str">
        <f>VLOOKUP(B293,Data!$B:$G,6,0)</f>
        <v>00066931</v>
      </c>
      <c r="F293" s="3" t="str">
        <f>VLOOKUP(B293,Data!$B:$M,12,0)</f>
        <v>0104918404-009</v>
      </c>
      <c r="G293" s="3" t="s">
        <v>1547</v>
      </c>
      <c r="H293" s="3" t="s">
        <v>1073</v>
      </c>
      <c r="I293" s="2" t="s">
        <v>1072</v>
      </c>
      <c r="J293" s="2" t="str">
        <f t="shared" si="17"/>
        <v>3704 WIN DNG 103 Nguyễn Huy Tưởng</v>
      </c>
      <c r="K293" s="2" t="s">
        <v>1079</v>
      </c>
      <c r="L293" s="2" t="s">
        <v>1532</v>
      </c>
      <c r="M293" s="2">
        <v>1</v>
      </c>
      <c r="N293" s="2">
        <v>49500</v>
      </c>
      <c r="O293" s="2">
        <f t="shared" si="16"/>
        <v>49500</v>
      </c>
      <c r="P293" s="2">
        <f t="shared" si="18"/>
        <v>3960</v>
      </c>
      <c r="Q293" s="2">
        <f t="shared" si="19"/>
        <v>53460</v>
      </c>
    </row>
    <row r="294" spans="1:17" x14ac:dyDescent="0.25">
      <c r="A294" s="2">
        <f>MATCH(B294,Data!B:B,0)</f>
        <v>184</v>
      </c>
      <c r="B294" s="3" t="s">
        <v>1078</v>
      </c>
      <c r="C294" s="3" t="s">
        <v>1535</v>
      </c>
      <c r="D294" s="43">
        <v>45889</v>
      </c>
      <c r="E294" s="43" t="str">
        <f>VLOOKUP(B294,Data!$B:$G,6,0)</f>
        <v>00066931</v>
      </c>
      <c r="F294" s="3" t="str">
        <f>VLOOKUP(B294,Data!$B:$M,12,0)</f>
        <v>0104918404-009</v>
      </c>
      <c r="G294" s="3" t="s">
        <v>1547</v>
      </c>
      <c r="H294" s="3" t="s">
        <v>1073</v>
      </c>
      <c r="I294" s="2" t="s">
        <v>1072</v>
      </c>
      <c r="J294" s="2" t="str">
        <f t="shared" si="17"/>
        <v>3704 WIN DNG 103 Nguyễn Huy Tưởng</v>
      </c>
      <c r="K294" s="2" t="s">
        <v>965</v>
      </c>
      <c r="L294" s="2" t="s">
        <v>1546</v>
      </c>
      <c r="M294" s="2">
        <v>2</v>
      </c>
      <c r="N294" s="2">
        <v>74250</v>
      </c>
      <c r="O294" s="2">
        <f t="shared" si="16"/>
        <v>148500</v>
      </c>
      <c r="P294" s="2">
        <f t="shared" si="18"/>
        <v>11880</v>
      </c>
      <c r="Q294" s="2">
        <f t="shared" si="19"/>
        <v>160380</v>
      </c>
    </row>
    <row r="295" spans="1:17" x14ac:dyDescent="0.25">
      <c r="A295" s="2">
        <f>MATCH(B295,Data!B:B,0)</f>
        <v>184</v>
      </c>
      <c r="B295" s="3" t="s">
        <v>1078</v>
      </c>
      <c r="C295" s="3" t="s">
        <v>1535</v>
      </c>
      <c r="D295" s="43">
        <v>45889</v>
      </c>
      <c r="E295" s="43" t="str">
        <f>VLOOKUP(B295,Data!$B:$G,6,0)</f>
        <v>00066931</v>
      </c>
      <c r="F295" s="3" t="str">
        <f>VLOOKUP(B295,Data!$B:$M,12,0)</f>
        <v>0104918404-009</v>
      </c>
      <c r="G295" s="3" t="s">
        <v>1547</v>
      </c>
      <c r="H295" s="3" t="s">
        <v>1073</v>
      </c>
      <c r="I295" s="2" t="s">
        <v>1072</v>
      </c>
      <c r="J295" s="2" t="str">
        <f t="shared" si="17"/>
        <v>3704 WIN DNG 103 Nguyễn Huy Tưởng</v>
      </c>
      <c r="K295" s="2" t="s">
        <v>955</v>
      </c>
      <c r="L295" s="2" t="s">
        <v>1537</v>
      </c>
      <c r="M295" s="2">
        <v>2</v>
      </c>
      <c r="N295" s="2">
        <v>46000</v>
      </c>
      <c r="O295" s="2">
        <f t="shared" si="16"/>
        <v>92000</v>
      </c>
      <c r="P295" s="2">
        <f t="shared" si="18"/>
        <v>7360</v>
      </c>
      <c r="Q295" s="2">
        <f t="shared" si="19"/>
        <v>99360</v>
      </c>
    </row>
    <row r="296" spans="1:17" x14ac:dyDescent="0.25">
      <c r="A296" s="2">
        <f>MATCH(B296,Data!B:B,0)</f>
        <v>185</v>
      </c>
      <c r="B296" s="3" t="s">
        <v>1137</v>
      </c>
      <c r="C296" s="3" t="s">
        <v>1528</v>
      </c>
      <c r="D296" s="43">
        <v>45889</v>
      </c>
      <c r="E296" s="43" t="str">
        <f>VLOOKUP(B296,Data!$B:$G,6,0)</f>
        <v>00406841</v>
      </c>
      <c r="F296" s="3" t="str">
        <f>VLOOKUP(B296,Data!$B:$M,12,0)</f>
        <v>0104918404-002</v>
      </c>
      <c r="G296" s="3" t="s">
        <v>1548</v>
      </c>
      <c r="H296" s="3" t="s">
        <v>1136</v>
      </c>
      <c r="I296" s="2" t="s">
        <v>1135</v>
      </c>
      <c r="J296" s="2" t="str">
        <f t="shared" si="17"/>
        <v>5487 WM+ HNI 155 Xóm Đậu</v>
      </c>
      <c r="K296" s="2" t="s">
        <v>951</v>
      </c>
      <c r="L296" s="2" t="s">
        <v>1539</v>
      </c>
      <c r="M296" s="2">
        <v>3</v>
      </c>
      <c r="N296" s="2">
        <v>111058</v>
      </c>
      <c r="O296" s="2">
        <f t="shared" si="16"/>
        <v>333174</v>
      </c>
      <c r="P296" s="2">
        <f t="shared" si="18"/>
        <v>26654</v>
      </c>
      <c r="Q296" s="2">
        <f t="shared" si="19"/>
        <v>359828</v>
      </c>
    </row>
    <row r="297" spans="1:17" x14ac:dyDescent="0.25">
      <c r="A297" s="2">
        <f>MATCH(B297,Data!B:B,0)</f>
        <v>186</v>
      </c>
      <c r="B297" s="3" t="s">
        <v>1177</v>
      </c>
      <c r="C297" s="3" t="s">
        <v>1535</v>
      </c>
      <c r="D297" s="43">
        <v>45889</v>
      </c>
      <c r="E297" s="43" t="str">
        <f>VLOOKUP(B297,Data!$B:$G,6,0)</f>
        <v>00132969</v>
      </c>
      <c r="F297" s="3" t="str">
        <f>VLOOKUP(B297,Data!$B:$M,12,0)</f>
        <v>0104918404</v>
      </c>
      <c r="G297" s="3" t="s">
        <v>1534</v>
      </c>
      <c r="H297" s="3" t="s">
        <v>1176</v>
      </c>
      <c r="I297" s="2" t="s">
        <v>1175</v>
      </c>
      <c r="J297" s="2" t="str">
        <f t="shared" si="17"/>
        <v>4152 WM+ HCM 186 đường số 1</v>
      </c>
      <c r="K297" s="2" t="s">
        <v>951</v>
      </c>
      <c r="L297" s="2" t="s">
        <v>1539</v>
      </c>
      <c r="M297" s="2">
        <v>3</v>
      </c>
      <c r="N297" s="2">
        <v>111058</v>
      </c>
      <c r="O297" s="2">
        <f t="shared" si="16"/>
        <v>333174</v>
      </c>
      <c r="P297" s="2">
        <f t="shared" si="18"/>
        <v>26654</v>
      </c>
      <c r="Q297" s="2">
        <f t="shared" si="19"/>
        <v>359828</v>
      </c>
    </row>
    <row r="298" spans="1:17" x14ac:dyDescent="0.25">
      <c r="A298" s="2">
        <f>MATCH(B298,Data!B:B,0)</f>
        <v>186</v>
      </c>
      <c r="B298" s="3" t="s">
        <v>1177</v>
      </c>
      <c r="C298" s="3" t="s">
        <v>1535</v>
      </c>
      <c r="D298" s="43">
        <v>45889</v>
      </c>
      <c r="E298" s="43" t="str">
        <f>VLOOKUP(B298,Data!$B:$G,6,0)</f>
        <v>00132969</v>
      </c>
      <c r="F298" s="3" t="str">
        <f>VLOOKUP(B298,Data!$B:$M,12,0)</f>
        <v>0104918404</v>
      </c>
      <c r="G298" s="3" t="s">
        <v>1534</v>
      </c>
      <c r="H298" s="3" t="s">
        <v>1176</v>
      </c>
      <c r="I298" s="2" t="s">
        <v>1175</v>
      </c>
      <c r="J298" s="2" t="str">
        <f t="shared" si="17"/>
        <v>4152 WM+ HCM 186 đường số 1</v>
      </c>
      <c r="K298" s="2" t="s">
        <v>960</v>
      </c>
      <c r="L298" s="2" t="s">
        <v>1529</v>
      </c>
      <c r="M298" s="2">
        <v>1</v>
      </c>
      <c r="N298" s="2">
        <v>55595</v>
      </c>
      <c r="O298" s="2">
        <f t="shared" si="16"/>
        <v>55595</v>
      </c>
      <c r="P298" s="2">
        <f t="shared" si="18"/>
        <v>4448</v>
      </c>
      <c r="Q298" s="2">
        <f t="shared" si="19"/>
        <v>60043</v>
      </c>
    </row>
    <row r="299" spans="1:17" x14ac:dyDescent="0.25">
      <c r="A299" s="2">
        <f>MATCH(B299,Data!B:B,0)</f>
        <v>187</v>
      </c>
      <c r="B299" s="3" t="s">
        <v>1414</v>
      </c>
      <c r="C299" s="3" t="s">
        <v>1528</v>
      </c>
      <c r="D299" s="43">
        <v>45889</v>
      </c>
      <c r="E299" s="43" t="str">
        <f>VLOOKUP(B299,Data!$B:$G,6,0)</f>
        <v>00405958</v>
      </c>
      <c r="F299" s="3" t="str">
        <f>VLOOKUP(B299,Data!$B:$M,12,0)</f>
        <v>0104918404-002</v>
      </c>
      <c r="G299" s="3" t="s">
        <v>1548</v>
      </c>
      <c r="H299" s="3" t="s">
        <v>1413</v>
      </c>
      <c r="I299" s="2" t="s">
        <v>1412</v>
      </c>
      <c r="J299" s="2" t="str">
        <f t="shared" si="17"/>
        <v>6683 WM+ HNI Ứng Hòa, Chương Mỹ</v>
      </c>
      <c r="K299" s="2" t="s">
        <v>961</v>
      </c>
      <c r="L299" s="2" t="s">
        <v>1541</v>
      </c>
      <c r="M299" s="2">
        <v>2</v>
      </c>
      <c r="N299" s="2">
        <v>73431</v>
      </c>
      <c r="O299" s="2">
        <f t="shared" si="16"/>
        <v>146862</v>
      </c>
      <c r="P299" s="2">
        <f t="shared" si="18"/>
        <v>11749</v>
      </c>
      <c r="Q299" s="2">
        <f t="shared" si="19"/>
        <v>158611</v>
      </c>
    </row>
    <row r="300" spans="1:17" x14ac:dyDescent="0.25">
      <c r="A300" s="2">
        <f>MATCH(B300,Data!B:B,0)</f>
        <v>187</v>
      </c>
      <c r="B300" s="3" t="s">
        <v>1414</v>
      </c>
      <c r="C300" s="3" t="s">
        <v>1528</v>
      </c>
      <c r="D300" s="43">
        <v>45889</v>
      </c>
      <c r="E300" s="43" t="str">
        <f>VLOOKUP(B300,Data!$B:$G,6,0)</f>
        <v>00405958</v>
      </c>
      <c r="F300" s="3" t="str">
        <f>VLOOKUP(B300,Data!$B:$M,12,0)</f>
        <v>0104918404-002</v>
      </c>
      <c r="G300" s="3" t="s">
        <v>1548</v>
      </c>
      <c r="H300" s="3" t="s">
        <v>1413</v>
      </c>
      <c r="I300" s="2" t="s">
        <v>1412</v>
      </c>
      <c r="J300" s="2" t="str">
        <f t="shared" si="17"/>
        <v>6683 WM+ HNI Ứng Hòa, Chương Mỹ</v>
      </c>
      <c r="K300" s="2" t="s">
        <v>951</v>
      </c>
      <c r="L300" s="2" t="s">
        <v>1539</v>
      </c>
      <c r="M300" s="2">
        <v>2</v>
      </c>
      <c r="N300" s="2">
        <v>111058</v>
      </c>
      <c r="O300" s="2">
        <f t="shared" si="16"/>
        <v>222116</v>
      </c>
      <c r="P300" s="2">
        <f t="shared" si="18"/>
        <v>17769</v>
      </c>
      <c r="Q300" s="2">
        <f t="shared" si="19"/>
        <v>239885</v>
      </c>
    </row>
    <row r="301" spans="1:17" x14ac:dyDescent="0.25">
      <c r="A301" s="2">
        <f>MATCH(B301,Data!B:B,0)</f>
        <v>188</v>
      </c>
      <c r="B301" s="3" t="s">
        <v>1340</v>
      </c>
      <c r="C301" s="3" t="s">
        <v>1528</v>
      </c>
      <c r="D301" s="43">
        <v>45889</v>
      </c>
      <c r="E301" s="43" t="str">
        <f>VLOOKUP(B301,Data!$B:$G,6,0)</f>
        <v>00406231</v>
      </c>
      <c r="F301" s="3" t="str">
        <f>VLOOKUP(B301,Data!$B:$M,12,0)</f>
        <v>0104918404-002</v>
      </c>
      <c r="G301" s="3" t="s">
        <v>1548</v>
      </c>
      <c r="H301" s="3" t="s">
        <v>1339</v>
      </c>
      <c r="I301" s="2" t="s">
        <v>1338</v>
      </c>
      <c r="J301" s="2" t="str">
        <f t="shared" si="17"/>
        <v>5993 WM+ HNI Thống Nhất, Sóc Sơn</v>
      </c>
      <c r="K301" s="2" t="s">
        <v>951</v>
      </c>
      <c r="L301" s="2" t="s">
        <v>1539</v>
      </c>
      <c r="M301" s="2">
        <v>1</v>
      </c>
      <c r="N301" s="2">
        <v>111058</v>
      </c>
      <c r="O301" s="2">
        <f t="shared" si="16"/>
        <v>111058</v>
      </c>
      <c r="P301" s="2">
        <f t="shared" si="18"/>
        <v>8885</v>
      </c>
      <c r="Q301" s="2">
        <f t="shared" si="19"/>
        <v>119943</v>
      </c>
    </row>
    <row r="302" spans="1:17" x14ac:dyDescent="0.25">
      <c r="A302" s="2">
        <f>MATCH(B302,Data!B:B,0)</f>
        <v>189</v>
      </c>
      <c r="B302" s="3" t="s">
        <v>1178</v>
      </c>
      <c r="C302" s="3" t="s">
        <v>1535</v>
      </c>
      <c r="D302" s="43">
        <v>45889</v>
      </c>
      <c r="E302" s="43" t="str">
        <f>VLOOKUP(B302,Data!$B:$G,6,0)</f>
        <v>00132972</v>
      </c>
      <c r="F302" s="3" t="str">
        <f>VLOOKUP(B302,Data!$B:$M,12,0)</f>
        <v>0104918404</v>
      </c>
      <c r="G302" s="3" t="s">
        <v>1534</v>
      </c>
      <c r="H302" s="3" t="s">
        <v>1119</v>
      </c>
      <c r="I302" s="2" t="s">
        <v>1118</v>
      </c>
      <c r="J302" s="2" t="str">
        <f t="shared" si="17"/>
        <v>3911 WIN HCM Rivergate Residence</v>
      </c>
      <c r="K302" s="2" t="s">
        <v>959</v>
      </c>
      <c r="L302" s="2" t="s">
        <v>1536</v>
      </c>
      <c r="M302" s="2">
        <v>2</v>
      </c>
      <c r="N302" s="2">
        <v>70950</v>
      </c>
      <c r="O302" s="2">
        <f t="shared" si="16"/>
        <v>141900</v>
      </c>
      <c r="P302" s="2">
        <f t="shared" si="18"/>
        <v>11352</v>
      </c>
      <c r="Q302" s="2">
        <f t="shared" si="19"/>
        <v>153252</v>
      </c>
    </row>
    <row r="303" spans="1:17" x14ac:dyDescent="0.25">
      <c r="A303" s="2">
        <f>MATCH(B303,Data!B:B,0)</f>
        <v>189</v>
      </c>
      <c r="B303" s="3" t="s">
        <v>1178</v>
      </c>
      <c r="C303" s="3" t="s">
        <v>1535</v>
      </c>
      <c r="D303" s="43">
        <v>45889</v>
      </c>
      <c r="E303" s="43" t="str">
        <f>VLOOKUP(B303,Data!$B:$G,6,0)</f>
        <v>00132972</v>
      </c>
      <c r="F303" s="3" t="str">
        <f>VLOOKUP(B303,Data!$B:$M,12,0)</f>
        <v>0104918404</v>
      </c>
      <c r="G303" s="3" t="s">
        <v>1534</v>
      </c>
      <c r="H303" s="3" t="s">
        <v>1119</v>
      </c>
      <c r="I303" s="2" t="s">
        <v>1118</v>
      </c>
      <c r="J303" s="2" t="str">
        <f t="shared" si="17"/>
        <v>3911 WIN HCM Rivergate Residence</v>
      </c>
      <c r="K303" s="2" t="s">
        <v>951</v>
      </c>
      <c r="L303" s="2" t="s">
        <v>1539</v>
      </c>
      <c r="M303" s="2">
        <v>3</v>
      </c>
      <c r="N303" s="2">
        <v>111058</v>
      </c>
      <c r="O303" s="2">
        <f t="shared" si="16"/>
        <v>333174</v>
      </c>
      <c r="P303" s="2">
        <f t="shared" si="18"/>
        <v>26654</v>
      </c>
      <c r="Q303" s="2">
        <f t="shared" si="19"/>
        <v>359828</v>
      </c>
    </row>
    <row r="304" spans="1:17" x14ac:dyDescent="0.25">
      <c r="A304" s="2">
        <f>MATCH(B304,Data!B:B,0)</f>
        <v>189</v>
      </c>
      <c r="B304" s="3" t="s">
        <v>1178</v>
      </c>
      <c r="C304" s="3" t="s">
        <v>1535</v>
      </c>
      <c r="D304" s="43">
        <v>45889</v>
      </c>
      <c r="E304" s="43" t="str">
        <f>VLOOKUP(B304,Data!$B:$G,6,0)</f>
        <v>00132972</v>
      </c>
      <c r="F304" s="3" t="str">
        <f>VLOOKUP(B304,Data!$B:$M,12,0)</f>
        <v>0104918404</v>
      </c>
      <c r="G304" s="3" t="s">
        <v>1534</v>
      </c>
      <c r="H304" s="3" t="s">
        <v>1119</v>
      </c>
      <c r="I304" s="2" t="s">
        <v>1118</v>
      </c>
      <c r="J304" s="2" t="str">
        <f t="shared" si="17"/>
        <v>3911 WIN HCM Rivergate Residence</v>
      </c>
      <c r="K304" s="2" t="s">
        <v>994</v>
      </c>
      <c r="L304" s="2" t="s">
        <v>1533</v>
      </c>
      <c r="M304" s="2">
        <v>1</v>
      </c>
      <c r="N304" s="2">
        <v>111606</v>
      </c>
      <c r="O304" s="2">
        <f t="shared" si="16"/>
        <v>111606</v>
      </c>
      <c r="P304" s="2">
        <f t="shared" si="18"/>
        <v>8928</v>
      </c>
      <c r="Q304" s="2">
        <f t="shared" si="19"/>
        <v>120534</v>
      </c>
    </row>
    <row r="305" spans="1:17" x14ac:dyDescent="0.25">
      <c r="A305" s="2">
        <f>MATCH(B305,Data!B:B,0)</f>
        <v>190</v>
      </c>
      <c r="B305" s="3" t="s">
        <v>1095</v>
      </c>
      <c r="C305" s="3" t="s">
        <v>1528</v>
      </c>
      <c r="D305" s="43">
        <v>45889</v>
      </c>
      <c r="E305" s="43" t="str">
        <f>VLOOKUP(B305,Data!$B:$G,6,0)</f>
        <v>00004344</v>
      </c>
      <c r="F305" s="3" t="str">
        <f>VLOOKUP(B305,Data!$B:$M,12,0)</f>
        <v>0104918404-045</v>
      </c>
      <c r="G305" s="3" t="s">
        <v>1569</v>
      </c>
      <c r="H305" s="3" t="s">
        <v>1094</v>
      </c>
      <c r="I305" s="2" t="s">
        <v>1093</v>
      </c>
      <c r="J305" s="2" t="str">
        <f t="shared" si="17"/>
        <v>6574 WM+ QBH 97 Hùng Vương</v>
      </c>
      <c r="K305" s="2" t="s">
        <v>951</v>
      </c>
      <c r="L305" s="2" t="s">
        <v>1539</v>
      </c>
      <c r="M305" s="2">
        <v>5</v>
      </c>
      <c r="N305" s="2">
        <v>111058</v>
      </c>
      <c r="O305" s="2">
        <f t="shared" si="16"/>
        <v>555290</v>
      </c>
      <c r="P305" s="2">
        <f t="shared" si="18"/>
        <v>44423</v>
      </c>
      <c r="Q305" s="2">
        <f t="shared" si="19"/>
        <v>599713</v>
      </c>
    </row>
    <row r="306" spans="1:17" x14ac:dyDescent="0.25">
      <c r="A306" s="2">
        <f>MATCH(B306,Data!B:B,0)</f>
        <v>191</v>
      </c>
      <c r="B306" s="3" t="s">
        <v>1223</v>
      </c>
      <c r="C306" s="3" t="s">
        <v>1528</v>
      </c>
      <c r="D306" s="43">
        <v>45889</v>
      </c>
      <c r="E306" s="43" t="str">
        <f>VLOOKUP(B306,Data!$B:$G,6,0)</f>
        <v>00012181</v>
      </c>
      <c r="F306" s="3" t="str">
        <f>VLOOKUP(B306,Data!$B:$M,12,0)</f>
        <v>0104918404-006</v>
      </c>
      <c r="G306" s="3" t="s">
        <v>1554</v>
      </c>
      <c r="H306" s="3" t="s">
        <v>1218</v>
      </c>
      <c r="I306" s="2" t="s">
        <v>1217</v>
      </c>
      <c r="J306" s="2" t="str">
        <f t="shared" si="17"/>
        <v>5858 WM+ HDG 349 Trần Hưng Đạo</v>
      </c>
      <c r="K306" s="2" t="s">
        <v>951</v>
      </c>
      <c r="L306" s="2" t="s">
        <v>1539</v>
      </c>
      <c r="M306" s="2">
        <v>2</v>
      </c>
      <c r="N306" s="2">
        <v>111058</v>
      </c>
      <c r="O306" s="2">
        <f t="shared" si="16"/>
        <v>222116</v>
      </c>
      <c r="P306" s="2">
        <f t="shared" si="18"/>
        <v>17769</v>
      </c>
      <c r="Q306" s="2">
        <f t="shared" si="19"/>
        <v>239885</v>
      </c>
    </row>
    <row r="307" spans="1:17" x14ac:dyDescent="0.25">
      <c r="A307" s="2">
        <f>MATCH(B307,Data!B:B,0)</f>
        <v>192</v>
      </c>
      <c r="B307" s="3" t="s">
        <v>1277</v>
      </c>
      <c r="C307" s="3" t="s">
        <v>1535</v>
      </c>
      <c r="D307" s="43">
        <v>45889</v>
      </c>
      <c r="E307" s="43" t="str">
        <f>VLOOKUP(B307,Data!$B:$G,6,0)</f>
        <v>00012827</v>
      </c>
      <c r="F307" s="3" t="str">
        <f>VLOOKUP(B307,Data!$B:$M,12,0)</f>
        <v>0104918404-047</v>
      </c>
      <c r="G307" s="3" t="s">
        <v>1565</v>
      </c>
      <c r="H307" s="3" t="s">
        <v>1276</v>
      </c>
      <c r="I307" s="2" t="s">
        <v>1275</v>
      </c>
      <c r="J307" s="2" t="str">
        <f t="shared" si="17"/>
        <v>1705 WM VTU Gateway Vũng Tàu</v>
      </c>
      <c r="K307" s="2" t="s">
        <v>994</v>
      </c>
      <c r="L307" s="2" t="s">
        <v>1533</v>
      </c>
      <c r="M307" s="2">
        <v>2</v>
      </c>
      <c r="N307" s="2">
        <v>111606</v>
      </c>
      <c r="O307" s="2">
        <f t="shared" si="16"/>
        <v>223212</v>
      </c>
      <c r="P307" s="2">
        <f t="shared" si="18"/>
        <v>17857</v>
      </c>
      <c r="Q307" s="2">
        <f t="shared" si="19"/>
        <v>241069</v>
      </c>
    </row>
    <row r="308" spans="1:17" x14ac:dyDescent="0.25">
      <c r="A308" s="2">
        <f>MATCH(B308,Data!B:B,0)</f>
        <v>193</v>
      </c>
      <c r="B308" s="3" t="s">
        <v>1219</v>
      </c>
      <c r="C308" s="3" t="s">
        <v>1528</v>
      </c>
      <c r="D308" s="43">
        <v>45889</v>
      </c>
      <c r="E308" s="43" t="str">
        <f>VLOOKUP(B308,Data!$B:$G,6,0)</f>
        <v>00012182</v>
      </c>
      <c r="F308" s="3" t="str">
        <f>VLOOKUP(B308,Data!$B:$M,12,0)</f>
        <v>0104918404-006</v>
      </c>
      <c r="G308" s="3" t="s">
        <v>1554</v>
      </c>
      <c r="H308" s="3" t="s">
        <v>1218</v>
      </c>
      <c r="I308" s="2" t="s">
        <v>1217</v>
      </c>
      <c r="J308" s="2" t="str">
        <f t="shared" si="17"/>
        <v>5858 WM+ HDG 349 Trần Hưng Đạo</v>
      </c>
      <c r="K308" s="2" t="s">
        <v>951</v>
      </c>
      <c r="L308" s="2" t="s">
        <v>1539</v>
      </c>
      <c r="M308" s="2">
        <v>2</v>
      </c>
      <c r="N308" s="2">
        <v>111058</v>
      </c>
      <c r="O308" s="2">
        <f t="shared" si="16"/>
        <v>222116</v>
      </c>
      <c r="P308" s="2">
        <f t="shared" si="18"/>
        <v>17769</v>
      </c>
      <c r="Q308" s="2">
        <f t="shared" si="19"/>
        <v>239885</v>
      </c>
    </row>
    <row r="309" spans="1:17" x14ac:dyDescent="0.25">
      <c r="A309" s="2">
        <f>MATCH(B309,Data!B:B,0)</f>
        <v>194</v>
      </c>
      <c r="B309" s="3" t="s">
        <v>1184</v>
      </c>
      <c r="C309" s="3" t="s">
        <v>1535</v>
      </c>
      <c r="D309" s="43">
        <v>45889</v>
      </c>
      <c r="E309" s="43" t="str">
        <f>VLOOKUP(B309,Data!$B:$G,6,0)</f>
        <v>00009328</v>
      </c>
      <c r="F309" s="3" t="str">
        <f>VLOOKUP(B309,Data!$B:$M,12,0)</f>
        <v>0104918404-010</v>
      </c>
      <c r="G309" s="3" t="s">
        <v>1553</v>
      </c>
      <c r="H309" s="3" t="s">
        <v>1183</v>
      </c>
      <c r="I309" s="2" t="s">
        <v>1182</v>
      </c>
      <c r="J309" s="2" t="str">
        <f t="shared" si="17"/>
        <v>6246 WM+ AGG 210 Thục Phán</v>
      </c>
      <c r="K309" s="2" t="s">
        <v>951</v>
      </c>
      <c r="L309" s="2" t="s">
        <v>1539</v>
      </c>
      <c r="M309" s="2">
        <v>1</v>
      </c>
      <c r="N309" s="2">
        <v>111058</v>
      </c>
      <c r="O309" s="2">
        <f t="shared" si="16"/>
        <v>111058</v>
      </c>
      <c r="P309" s="2">
        <f t="shared" si="18"/>
        <v>8885</v>
      </c>
      <c r="Q309" s="2">
        <f t="shared" si="19"/>
        <v>119943</v>
      </c>
    </row>
    <row r="310" spans="1:17" x14ac:dyDescent="0.25">
      <c r="A310" s="2">
        <f>MATCH(B310,Data!B:B,0)</f>
        <v>195</v>
      </c>
      <c r="B310" s="3" t="s">
        <v>1212</v>
      </c>
      <c r="C310" s="3" t="s">
        <v>1528</v>
      </c>
      <c r="D310" s="43">
        <v>45889</v>
      </c>
      <c r="E310" s="43" t="str">
        <f>VLOOKUP(B310,Data!$B:$G,6,0)</f>
        <v>00012185</v>
      </c>
      <c r="F310" s="3" t="str">
        <f>VLOOKUP(B310,Data!$B:$M,12,0)</f>
        <v>0104918404-006</v>
      </c>
      <c r="G310" s="3" t="s">
        <v>1554</v>
      </c>
      <c r="H310" s="3" t="s">
        <v>1211</v>
      </c>
      <c r="I310" s="2" t="s">
        <v>1210</v>
      </c>
      <c r="J310" s="2" t="str">
        <f t="shared" si="17"/>
        <v>2AZW WM+ HDG Thị Tứ, Quang Phục</v>
      </c>
      <c r="K310" s="2" t="s">
        <v>981</v>
      </c>
      <c r="L310" s="2" t="s">
        <v>1538</v>
      </c>
      <c r="M310" s="2">
        <v>1</v>
      </c>
      <c r="N310" s="2">
        <v>50182</v>
      </c>
      <c r="O310" s="2">
        <f t="shared" si="16"/>
        <v>50182</v>
      </c>
      <c r="P310" s="2">
        <f t="shared" si="18"/>
        <v>4015</v>
      </c>
      <c r="Q310" s="2">
        <f t="shared" si="19"/>
        <v>54197</v>
      </c>
    </row>
    <row r="311" spans="1:17" x14ac:dyDescent="0.25">
      <c r="A311" s="2">
        <f>MATCH(B311,Data!B:B,0)</f>
        <v>196</v>
      </c>
      <c r="B311" s="3" t="s">
        <v>1077</v>
      </c>
      <c r="C311" s="3" t="s">
        <v>1535</v>
      </c>
      <c r="D311" s="43">
        <v>45889</v>
      </c>
      <c r="E311" s="43" t="str">
        <f>VLOOKUP(B311,Data!$B:$G,6,0)</f>
        <v>00066933</v>
      </c>
      <c r="F311" s="3" t="str">
        <f>VLOOKUP(B311,Data!$B:$M,12,0)</f>
        <v>0104918404-009</v>
      </c>
      <c r="G311" s="3" t="s">
        <v>1547</v>
      </c>
      <c r="H311" s="3" t="s">
        <v>1076</v>
      </c>
      <c r="I311" s="2" t="s">
        <v>1075</v>
      </c>
      <c r="J311" s="2" t="str">
        <f t="shared" si="17"/>
        <v>4475 WM+ DNG 220 Thanh Thủy</v>
      </c>
      <c r="K311" s="2" t="s">
        <v>959</v>
      </c>
      <c r="L311" s="2" t="s">
        <v>1536</v>
      </c>
      <c r="M311" s="2">
        <v>1</v>
      </c>
      <c r="N311" s="2">
        <v>70950</v>
      </c>
      <c r="O311" s="2">
        <f t="shared" si="16"/>
        <v>70950</v>
      </c>
      <c r="P311" s="2">
        <f t="shared" si="18"/>
        <v>5676</v>
      </c>
      <c r="Q311" s="2">
        <f t="shared" si="19"/>
        <v>76626</v>
      </c>
    </row>
    <row r="312" spans="1:17" x14ac:dyDescent="0.25">
      <c r="A312" s="2">
        <f>MATCH(B312,Data!B:B,0)</f>
        <v>197</v>
      </c>
      <c r="B312" s="3" t="s">
        <v>1252</v>
      </c>
      <c r="C312" s="3" t="s">
        <v>1528</v>
      </c>
      <c r="D312" s="43">
        <v>45889</v>
      </c>
      <c r="E312" s="43" t="str">
        <f>VLOOKUP(B312,Data!$B:$G,6,0)</f>
        <v>00406500</v>
      </c>
      <c r="F312" s="3" t="str">
        <f>VLOOKUP(B312,Data!$B:$M,12,0)</f>
        <v>0104918404-002</v>
      </c>
      <c r="G312" s="3" t="s">
        <v>1548</v>
      </c>
      <c r="H312" s="3" t="s">
        <v>1251</v>
      </c>
      <c r="I312" s="2" t="s">
        <v>1250</v>
      </c>
      <c r="J312" s="2" t="str">
        <f t="shared" si="17"/>
        <v>2AGV WM+ HNI Số 1, Ngách 22/163 Khuyến L</v>
      </c>
      <c r="K312" s="2" t="s">
        <v>951</v>
      </c>
      <c r="L312" s="2" t="s">
        <v>1539</v>
      </c>
      <c r="M312" s="2">
        <v>1</v>
      </c>
      <c r="N312" s="2">
        <v>111058</v>
      </c>
      <c r="O312" s="2">
        <f t="shared" si="16"/>
        <v>111058</v>
      </c>
      <c r="P312" s="2">
        <f t="shared" si="18"/>
        <v>8885</v>
      </c>
      <c r="Q312" s="2">
        <f t="shared" si="19"/>
        <v>119943</v>
      </c>
    </row>
    <row r="313" spans="1:17" x14ac:dyDescent="0.25">
      <c r="A313" s="2">
        <f>MATCH(B313,Data!B:B,0)</f>
        <v>198</v>
      </c>
      <c r="B313" s="3" t="s">
        <v>1392</v>
      </c>
      <c r="C313" s="3" t="s">
        <v>1528</v>
      </c>
      <c r="D313" s="43">
        <v>45889</v>
      </c>
      <c r="E313" s="43" t="str">
        <f>VLOOKUP(B313,Data!$B:$G,6,0)</f>
        <v>00003417</v>
      </c>
      <c r="F313" s="3" t="str">
        <f>VLOOKUP(B313,Data!$B:$M,12,0)</f>
        <v>0104918404-035</v>
      </c>
      <c r="G313" s="3" t="s">
        <v>1579</v>
      </c>
      <c r="H313" s="3" t="s">
        <v>1391</v>
      </c>
      <c r="I313" s="2" t="s">
        <v>1390</v>
      </c>
      <c r="J313" s="2" t="str">
        <f t="shared" si="17"/>
        <v>6297 WM+ YBI 28 Tuệ Tĩnh</v>
      </c>
      <c r="K313" s="2" t="s">
        <v>951</v>
      </c>
      <c r="L313" s="2" t="s">
        <v>1539</v>
      </c>
      <c r="M313" s="2">
        <v>1</v>
      </c>
      <c r="N313" s="2">
        <v>111058</v>
      </c>
      <c r="O313" s="2">
        <f t="shared" si="16"/>
        <v>111058</v>
      </c>
      <c r="P313" s="2">
        <f t="shared" si="18"/>
        <v>8885</v>
      </c>
      <c r="Q313" s="2">
        <f t="shared" si="19"/>
        <v>119943</v>
      </c>
    </row>
    <row r="314" spans="1:17" x14ac:dyDescent="0.25">
      <c r="A314" s="2">
        <f>MATCH(B314,Data!B:B,0)</f>
        <v>199</v>
      </c>
      <c r="B314" s="3" t="s">
        <v>1074</v>
      </c>
      <c r="C314" s="3" t="s">
        <v>1535</v>
      </c>
      <c r="D314" s="43">
        <v>45889</v>
      </c>
      <c r="E314" s="43" t="str">
        <f>VLOOKUP(B314,Data!$B:$G,6,0)</f>
        <v>00066934</v>
      </c>
      <c r="F314" s="3" t="str">
        <f>VLOOKUP(B314,Data!$B:$M,12,0)</f>
        <v>0104918404-009</v>
      </c>
      <c r="G314" s="3" t="s">
        <v>1547</v>
      </c>
      <c r="H314" s="3" t="s">
        <v>1073</v>
      </c>
      <c r="I314" s="2" t="s">
        <v>1072</v>
      </c>
      <c r="J314" s="2" t="str">
        <f t="shared" si="17"/>
        <v>3704 WIN DNG 103 Nguyễn Huy Tưởng</v>
      </c>
      <c r="K314" s="2" t="s">
        <v>951</v>
      </c>
      <c r="L314" s="2" t="s">
        <v>1539</v>
      </c>
      <c r="M314" s="2">
        <v>1</v>
      </c>
      <c r="N314" s="2">
        <v>111058</v>
      </c>
      <c r="O314" s="2">
        <f t="shared" si="16"/>
        <v>111058</v>
      </c>
      <c r="P314" s="2">
        <f t="shared" si="18"/>
        <v>8885</v>
      </c>
      <c r="Q314" s="2">
        <f t="shared" si="19"/>
        <v>119943</v>
      </c>
    </row>
    <row r="315" spans="1:17" x14ac:dyDescent="0.25">
      <c r="A315" s="2">
        <f>MATCH(B315,Data!B:B,0)</f>
        <v>200</v>
      </c>
      <c r="B315" s="3" t="s">
        <v>1022</v>
      </c>
      <c r="C315" s="3" t="s">
        <v>1528</v>
      </c>
      <c r="D315" s="43">
        <v>45889</v>
      </c>
      <c r="E315" s="43" t="str">
        <f>VLOOKUP(B315,Data!$B:$G,6,0)</f>
        <v>00039532</v>
      </c>
      <c r="F315" s="3" t="str">
        <f>VLOOKUP(B315,Data!$B:$M,12,0)</f>
        <v>0104918404-007</v>
      </c>
      <c r="G315" s="3" t="s">
        <v>1527</v>
      </c>
      <c r="H315" s="3" t="s">
        <v>1021</v>
      </c>
      <c r="I315" s="2" t="s">
        <v>1020</v>
      </c>
      <c r="J315" s="2" t="str">
        <f t="shared" si="17"/>
        <v>5926 WM+ QNH 162 Nguyễn Văn Trỗi</v>
      </c>
      <c r="K315" s="2" t="s">
        <v>965</v>
      </c>
      <c r="L315" s="2" t="s">
        <v>1546</v>
      </c>
      <c r="M315" s="2">
        <v>4</v>
      </c>
      <c r="N315" s="2">
        <v>74250</v>
      </c>
      <c r="O315" s="2">
        <f t="shared" si="16"/>
        <v>297000</v>
      </c>
      <c r="P315" s="2">
        <f t="shared" si="18"/>
        <v>23760</v>
      </c>
      <c r="Q315" s="2">
        <f t="shared" si="19"/>
        <v>320760</v>
      </c>
    </row>
    <row r="316" spans="1:17" x14ac:dyDescent="0.25">
      <c r="A316" s="2">
        <f>MATCH(B316,Data!B:B,0)</f>
        <v>200</v>
      </c>
      <c r="B316" s="3" t="s">
        <v>1022</v>
      </c>
      <c r="C316" s="3" t="s">
        <v>1528</v>
      </c>
      <c r="D316" s="43">
        <v>45889</v>
      </c>
      <c r="E316" s="43" t="str">
        <f>VLOOKUP(B316,Data!$B:$G,6,0)</f>
        <v>00039532</v>
      </c>
      <c r="F316" s="3" t="str">
        <f>VLOOKUP(B316,Data!$B:$M,12,0)</f>
        <v>0104918404-007</v>
      </c>
      <c r="G316" s="3" t="s">
        <v>1527</v>
      </c>
      <c r="H316" s="3" t="s">
        <v>1021</v>
      </c>
      <c r="I316" s="2" t="s">
        <v>1020</v>
      </c>
      <c r="J316" s="2" t="str">
        <f t="shared" si="17"/>
        <v>5926 WM+ QNH 162 Nguyễn Văn Trỗi</v>
      </c>
      <c r="K316" s="2" t="s">
        <v>960</v>
      </c>
      <c r="L316" s="2" t="s">
        <v>1529</v>
      </c>
      <c r="M316" s="2">
        <v>2</v>
      </c>
      <c r="N316" s="2">
        <v>55595</v>
      </c>
      <c r="O316" s="2">
        <f t="shared" si="16"/>
        <v>111190</v>
      </c>
      <c r="P316" s="2">
        <f t="shared" si="18"/>
        <v>8895</v>
      </c>
      <c r="Q316" s="2">
        <f t="shared" si="19"/>
        <v>120085</v>
      </c>
    </row>
    <row r="317" spans="1:17" x14ac:dyDescent="0.25">
      <c r="A317" s="2">
        <f>MATCH(B317,Data!B:B,0)</f>
        <v>200</v>
      </c>
      <c r="B317" s="3" t="s">
        <v>1022</v>
      </c>
      <c r="C317" s="3" t="s">
        <v>1528</v>
      </c>
      <c r="D317" s="43">
        <v>45889</v>
      </c>
      <c r="E317" s="43" t="str">
        <f>VLOOKUP(B317,Data!$B:$G,6,0)</f>
        <v>00039532</v>
      </c>
      <c r="F317" s="3" t="str">
        <f>VLOOKUP(B317,Data!$B:$M,12,0)</f>
        <v>0104918404-007</v>
      </c>
      <c r="G317" s="3" t="s">
        <v>1527</v>
      </c>
      <c r="H317" s="3" t="s">
        <v>1021</v>
      </c>
      <c r="I317" s="2" t="s">
        <v>1020</v>
      </c>
      <c r="J317" s="2" t="str">
        <f t="shared" si="17"/>
        <v>5926 WM+ QNH 162 Nguyễn Văn Trỗi</v>
      </c>
      <c r="K317" s="2" t="s">
        <v>981</v>
      </c>
      <c r="L317" s="2" t="s">
        <v>1538</v>
      </c>
      <c r="M317" s="2">
        <v>7</v>
      </c>
      <c r="N317" s="2">
        <v>50182</v>
      </c>
      <c r="O317" s="2">
        <f t="shared" si="16"/>
        <v>351274</v>
      </c>
      <c r="P317" s="2">
        <f t="shared" si="18"/>
        <v>28102</v>
      </c>
      <c r="Q317" s="2">
        <f t="shared" si="19"/>
        <v>379376</v>
      </c>
    </row>
    <row r="318" spans="1:17" x14ac:dyDescent="0.25">
      <c r="A318" s="2">
        <f>MATCH(B318,Data!B:B,0)</f>
        <v>201</v>
      </c>
      <c r="B318" s="3" t="s">
        <v>1370</v>
      </c>
      <c r="C318" s="3" t="s">
        <v>1535</v>
      </c>
      <c r="D318" s="43">
        <v>45889</v>
      </c>
      <c r="E318" s="43" t="str">
        <f>VLOOKUP(B318,Data!$B:$G,6,0)</f>
        <v>00132800</v>
      </c>
      <c r="F318" s="3" t="str">
        <f>VLOOKUP(B318,Data!$B:$M,12,0)</f>
        <v>0104918404</v>
      </c>
      <c r="G318" s="3" t="s">
        <v>1534</v>
      </c>
      <c r="H318" s="3" t="s">
        <v>1369</v>
      </c>
      <c r="I318" s="2" t="s">
        <v>1368</v>
      </c>
      <c r="J318" s="2" t="str">
        <f t="shared" si="17"/>
        <v>2669 WM+ HCM 86 Trần Quang Diệu</v>
      </c>
      <c r="K318" s="2" t="s">
        <v>959</v>
      </c>
      <c r="L318" s="2" t="s">
        <v>1536</v>
      </c>
      <c r="M318" s="2">
        <v>2</v>
      </c>
      <c r="N318" s="2">
        <v>70950</v>
      </c>
      <c r="O318" s="2">
        <f t="shared" si="16"/>
        <v>141900</v>
      </c>
      <c r="P318" s="2">
        <f t="shared" si="18"/>
        <v>11352</v>
      </c>
      <c r="Q318" s="2">
        <f t="shared" si="19"/>
        <v>153252</v>
      </c>
    </row>
    <row r="319" spans="1:17" x14ac:dyDescent="0.25">
      <c r="A319" s="2">
        <f>MATCH(B319,Data!B:B,0)</f>
        <v>201</v>
      </c>
      <c r="B319" s="3" t="s">
        <v>1370</v>
      </c>
      <c r="C319" s="3" t="s">
        <v>1535</v>
      </c>
      <c r="D319" s="43">
        <v>45889</v>
      </c>
      <c r="E319" s="43" t="str">
        <f>VLOOKUP(B319,Data!$B:$G,6,0)</f>
        <v>00132800</v>
      </c>
      <c r="F319" s="3" t="str">
        <f>VLOOKUP(B319,Data!$B:$M,12,0)</f>
        <v>0104918404</v>
      </c>
      <c r="G319" s="3" t="s">
        <v>1534</v>
      </c>
      <c r="H319" s="3" t="s">
        <v>1369</v>
      </c>
      <c r="I319" s="2" t="s">
        <v>1368</v>
      </c>
      <c r="J319" s="2" t="str">
        <f t="shared" si="17"/>
        <v>2669 WM+ HCM 86 Trần Quang Diệu</v>
      </c>
      <c r="K319" s="2" t="s">
        <v>965</v>
      </c>
      <c r="L319" s="2" t="s">
        <v>1546</v>
      </c>
      <c r="M319" s="2">
        <v>2</v>
      </c>
      <c r="N319" s="2">
        <v>74250</v>
      </c>
      <c r="O319" s="2">
        <f t="shared" si="16"/>
        <v>148500</v>
      </c>
      <c r="P319" s="2">
        <f t="shared" si="18"/>
        <v>11880</v>
      </c>
      <c r="Q319" s="2">
        <f t="shared" si="19"/>
        <v>160380</v>
      </c>
    </row>
    <row r="320" spans="1:17" x14ac:dyDescent="0.25">
      <c r="A320" s="2">
        <f>MATCH(B320,Data!B:B,0)</f>
        <v>201</v>
      </c>
      <c r="B320" s="3" t="s">
        <v>1370</v>
      </c>
      <c r="C320" s="3" t="s">
        <v>1535</v>
      </c>
      <c r="D320" s="43">
        <v>45889</v>
      </c>
      <c r="E320" s="43" t="str">
        <f>VLOOKUP(B320,Data!$B:$G,6,0)</f>
        <v>00132800</v>
      </c>
      <c r="F320" s="3" t="str">
        <f>VLOOKUP(B320,Data!$B:$M,12,0)</f>
        <v>0104918404</v>
      </c>
      <c r="G320" s="3" t="s">
        <v>1534</v>
      </c>
      <c r="H320" s="3" t="s">
        <v>1369</v>
      </c>
      <c r="I320" s="2" t="s">
        <v>1368</v>
      </c>
      <c r="J320" s="2" t="str">
        <f t="shared" si="17"/>
        <v>2669 WM+ HCM 86 Trần Quang Diệu</v>
      </c>
      <c r="K320" s="2" t="s">
        <v>994</v>
      </c>
      <c r="L320" s="2" t="s">
        <v>1533</v>
      </c>
      <c r="M320" s="2">
        <v>1</v>
      </c>
      <c r="N320" s="2">
        <v>111606</v>
      </c>
      <c r="O320" s="2">
        <f t="shared" si="16"/>
        <v>111606</v>
      </c>
      <c r="P320" s="2">
        <f t="shared" si="18"/>
        <v>8928</v>
      </c>
      <c r="Q320" s="2">
        <f t="shared" si="19"/>
        <v>120534</v>
      </c>
    </row>
    <row r="321" spans="1:18" x14ac:dyDescent="0.25">
      <c r="A321" s="2">
        <f>MATCH(B321,Data!B:B,0)</f>
        <v>201</v>
      </c>
      <c r="B321" s="3" t="s">
        <v>1370</v>
      </c>
      <c r="C321" s="3" t="s">
        <v>1535</v>
      </c>
      <c r="D321" s="43">
        <v>45889</v>
      </c>
      <c r="E321" s="43" t="str">
        <f>VLOOKUP(B321,Data!$B:$G,6,0)</f>
        <v>00132800</v>
      </c>
      <c r="F321" s="3" t="str">
        <f>VLOOKUP(B321,Data!$B:$M,12,0)</f>
        <v>0104918404</v>
      </c>
      <c r="G321" s="3" t="s">
        <v>1534</v>
      </c>
      <c r="H321" s="3" t="s">
        <v>1369</v>
      </c>
      <c r="I321" s="2" t="s">
        <v>1368</v>
      </c>
      <c r="J321" s="2" t="str">
        <f t="shared" si="17"/>
        <v>2669 WM+ HCM 86 Trần Quang Diệu</v>
      </c>
      <c r="K321" s="2" t="s">
        <v>951</v>
      </c>
      <c r="L321" s="2" t="s">
        <v>1539</v>
      </c>
      <c r="M321" s="2">
        <v>1</v>
      </c>
      <c r="N321" s="2">
        <v>111058</v>
      </c>
      <c r="O321" s="2">
        <f t="shared" si="16"/>
        <v>111058</v>
      </c>
      <c r="P321" s="2">
        <f t="shared" si="18"/>
        <v>8885</v>
      </c>
      <c r="Q321" s="2">
        <f t="shared" si="19"/>
        <v>119943</v>
      </c>
    </row>
    <row r="322" spans="1:18" x14ac:dyDescent="0.25">
      <c r="A322" s="2">
        <f>MATCH(B322,Data!B:B,0)</f>
        <v>202</v>
      </c>
      <c r="B322" s="3" t="s">
        <v>1296</v>
      </c>
      <c r="C322" s="3" t="s">
        <v>1528</v>
      </c>
      <c r="D322" s="43">
        <v>45889</v>
      </c>
      <c r="E322" s="43" t="str">
        <f>VLOOKUP(B322,Data!$B:$G,6,0)</f>
        <v>00003420</v>
      </c>
      <c r="F322" s="3" t="str">
        <f>VLOOKUP(B322,Data!$B:$M,12,0)</f>
        <v>0104918404-035</v>
      </c>
      <c r="G322" s="3" t="s">
        <v>1579</v>
      </c>
      <c r="H322" s="3" t="s">
        <v>1295</v>
      </c>
      <c r="I322" s="2" t="s">
        <v>1294</v>
      </c>
      <c r="J322" s="2" t="str">
        <f t="shared" si="17"/>
        <v>6041 VM+ YBI 486 Đinh Tiên Hoàng</v>
      </c>
      <c r="K322" s="2" t="s">
        <v>951</v>
      </c>
      <c r="L322" s="2" t="s">
        <v>1539</v>
      </c>
      <c r="M322" s="2">
        <v>6</v>
      </c>
      <c r="N322" s="2">
        <v>111058</v>
      </c>
      <c r="O322" s="2">
        <f>N322*M322</f>
        <v>666348</v>
      </c>
      <c r="P322" s="2">
        <f t="shared" si="18"/>
        <v>53308</v>
      </c>
      <c r="Q322" s="2">
        <f t="shared" si="19"/>
        <v>719656</v>
      </c>
    </row>
    <row r="323" spans="1:18" s="5" customFormat="1" ht="15.75" x14ac:dyDescent="0.25">
      <c r="A323" s="2">
        <f>MATCH(B323,Data!B:B,0)</f>
        <v>203</v>
      </c>
      <c r="B323" s="7" t="s">
        <v>987</v>
      </c>
      <c r="C323" s="3" t="s">
        <v>1528</v>
      </c>
      <c r="D323" s="43">
        <v>45889</v>
      </c>
      <c r="E323" s="43" t="str">
        <f>VLOOKUP(B323,Data!$B:$G,6,0)</f>
        <v>00031808</v>
      </c>
      <c r="F323" s="3" t="str">
        <f>VLOOKUP(B323,Data!$B:$M,12,0)</f>
        <v>0104918404-058</v>
      </c>
      <c r="G323" s="3" t="s">
        <v>1544</v>
      </c>
      <c r="H323" s="7" t="s">
        <v>986</v>
      </c>
      <c r="I323" s="9" t="s">
        <v>985</v>
      </c>
      <c r="J323" s="2" t="str">
        <f>H323&amp;" "&amp;I323</f>
        <v>2AT8 WM+ NAN Đường Tái Định Cư, Diễn Thà</v>
      </c>
      <c r="K323" s="9" t="s">
        <v>961</v>
      </c>
      <c r="L323" s="2" t="s">
        <v>1541</v>
      </c>
      <c r="M323" s="9">
        <v>5</v>
      </c>
      <c r="N323" s="9">
        <v>73431</v>
      </c>
      <c r="O323" s="2">
        <f>N323*M323</f>
        <v>367155</v>
      </c>
      <c r="P323" s="2">
        <f>ROUND(O323*0.08,0)</f>
        <v>29372</v>
      </c>
      <c r="Q323" s="2">
        <f>O323+P323</f>
        <v>396527</v>
      </c>
      <c r="R323" s="2"/>
    </row>
    <row r="324" spans="1:18" s="5" customFormat="1" ht="15.75" x14ac:dyDescent="0.25">
      <c r="A324" s="2">
        <f>MATCH(B324,Data!B:B,0)</f>
        <v>204</v>
      </c>
      <c r="B324" s="7" t="s">
        <v>1494</v>
      </c>
      <c r="C324" s="3" t="s">
        <v>1528</v>
      </c>
      <c r="D324" s="43">
        <v>45889</v>
      </c>
      <c r="E324" s="43" t="str">
        <f>VLOOKUP(B324,Data!$B:$G,6,0)</f>
        <v>00405509</v>
      </c>
      <c r="F324" s="3" t="str">
        <f>VLOOKUP(B324,Data!$B:$M,12,0)</f>
        <v>0104918404-002</v>
      </c>
      <c r="G324" s="3" t="s">
        <v>1548</v>
      </c>
      <c r="H324" s="7" t="s">
        <v>1373</v>
      </c>
      <c r="I324" s="9" t="s">
        <v>1372</v>
      </c>
      <c r="J324" s="2" t="str">
        <f>H324&amp;" "&amp;I324</f>
        <v>2ARP WM+ HNI 176 -178 Vân Hòa</v>
      </c>
      <c r="K324" s="9" t="s">
        <v>955</v>
      </c>
      <c r="L324" s="2" t="s">
        <v>1537</v>
      </c>
      <c r="M324" s="9">
        <v>2</v>
      </c>
      <c r="N324" s="9">
        <v>46000</v>
      </c>
      <c r="O324" s="2">
        <f>N324*M324</f>
        <v>92000</v>
      </c>
      <c r="P324" s="2">
        <f>ROUND(O324*0.08,0)</f>
        <v>7360</v>
      </c>
      <c r="Q324" s="2">
        <f>O324+P324</f>
        <v>99360</v>
      </c>
      <c r="R324" s="2"/>
    </row>
    <row r="325" spans="1:18" s="5" customFormat="1" ht="15.75" x14ac:dyDescent="0.25">
      <c r="A325" s="2">
        <f>MATCH(B325,Data!B:B,0)</f>
        <v>205</v>
      </c>
      <c r="B325" s="7" t="s">
        <v>1235</v>
      </c>
      <c r="C325" s="3" t="s">
        <v>1535</v>
      </c>
      <c r="D325" s="43">
        <v>45889</v>
      </c>
      <c r="E325" s="43" t="str">
        <f>VLOOKUP(B325,Data!$B:$G,6,0)</f>
        <v>00066851</v>
      </c>
      <c r="F325" s="3" t="str">
        <f>VLOOKUP(B325,Data!$B:$M,12,0)</f>
        <v>0104918404-009</v>
      </c>
      <c r="G325" s="3" t="s">
        <v>1547</v>
      </c>
      <c r="H325" s="7" t="s">
        <v>1234</v>
      </c>
      <c r="I325" s="9" t="s">
        <v>1233</v>
      </c>
      <c r="J325" s="2" t="str">
        <f>H325&amp;" "&amp;I325</f>
        <v>6503 WM+ DNG 143 Thái Thị Bôi</v>
      </c>
      <c r="K325" s="9" t="s">
        <v>959</v>
      </c>
      <c r="L325" s="2" t="s">
        <v>1536</v>
      </c>
      <c r="M325" s="9">
        <v>4</v>
      </c>
      <c r="N325" s="9">
        <v>70950</v>
      </c>
      <c r="O325" s="2">
        <f>N325*M325</f>
        <v>283800</v>
      </c>
      <c r="P325" s="2">
        <f>ROUND(O325*0.08,0)</f>
        <v>22704</v>
      </c>
      <c r="Q325" s="2">
        <f>O325+P325</f>
        <v>306504</v>
      </c>
      <c r="R325" s="2"/>
    </row>
    <row r="326" spans="1:18" s="5" customFormat="1" ht="15.75" x14ac:dyDescent="0.25">
      <c r="A326" s="2">
        <f>MATCH(B326,Data!B:B,0)</f>
        <v>205</v>
      </c>
      <c r="B326" s="7" t="s">
        <v>1235</v>
      </c>
      <c r="C326" s="3" t="s">
        <v>1535</v>
      </c>
      <c r="D326" s="43">
        <v>45889</v>
      </c>
      <c r="E326" s="43" t="str">
        <f>VLOOKUP(B326,Data!$B:$G,6,0)</f>
        <v>00066851</v>
      </c>
      <c r="F326" s="3" t="str">
        <f>VLOOKUP(B326,Data!$B:$M,12,0)</f>
        <v>0104918404-009</v>
      </c>
      <c r="G326" s="3" t="s">
        <v>1547</v>
      </c>
      <c r="H326" s="7" t="s">
        <v>1234</v>
      </c>
      <c r="I326" s="9" t="s">
        <v>1233</v>
      </c>
      <c r="J326" s="2" t="str">
        <f>H326&amp;" "&amp;I326</f>
        <v>6503 WM+ DNG 143 Thái Thị Bôi</v>
      </c>
      <c r="K326" s="9" t="s">
        <v>965</v>
      </c>
      <c r="L326" s="2" t="s">
        <v>1546</v>
      </c>
      <c r="M326" s="9">
        <v>4</v>
      </c>
      <c r="N326" s="9">
        <v>74250</v>
      </c>
      <c r="O326" s="2">
        <f>N326*M326</f>
        <v>297000</v>
      </c>
      <c r="P326" s="2">
        <f>ROUND(O326*0.08,0)</f>
        <v>23760</v>
      </c>
      <c r="Q326" s="2">
        <f>O326+P326</f>
        <v>320760</v>
      </c>
      <c r="R326" s="2"/>
    </row>
  </sheetData>
  <autoFilter ref="A1:R32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J1" workbookViewId="0">
      <selection activeCell="L2" sqref="L2"/>
    </sheetView>
  </sheetViews>
  <sheetFormatPr defaultRowHeight="15.75" x14ac:dyDescent="0.25"/>
  <cols>
    <col min="1" max="1" width="9" style="1"/>
    <col min="2" max="4" width="24.75" customWidth="1"/>
    <col min="5" max="5" width="13.625" customWidth="1"/>
    <col min="6" max="30" width="24.75" customWidth="1"/>
  </cols>
  <sheetData>
    <row r="1" spans="1:30" x14ac:dyDescent="0.25">
      <c r="B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17</v>
      </c>
      <c r="U1" s="1" t="s">
        <v>11</v>
      </c>
      <c r="V1" s="1" t="s">
        <v>12</v>
      </c>
      <c r="W1" s="1" t="s">
        <v>13</v>
      </c>
      <c r="X1" s="1" t="s">
        <v>14</v>
      </c>
      <c r="Y1" s="1" t="s">
        <v>15</v>
      </c>
      <c r="Z1" s="1" t="s">
        <v>16</v>
      </c>
      <c r="AA1" s="1" t="s">
        <v>18</v>
      </c>
      <c r="AB1" s="1" t="s">
        <v>19</v>
      </c>
      <c r="AC1" s="1" t="s">
        <v>20</v>
      </c>
      <c r="AD1" s="1" t="s">
        <v>21</v>
      </c>
    </row>
    <row r="2" spans="1:30" x14ac:dyDescent="0.25">
      <c r="A2" s="1">
        <f>MATCH(B2,'20,08'!B:B,0)</f>
        <v>2</v>
      </c>
      <c r="B2" s="1" t="str">
        <f>RIGHT(AB2,10)</f>
        <v>9105826985</v>
      </c>
      <c r="C2" s="1" t="s">
        <v>22</v>
      </c>
      <c r="D2" s="1" t="s">
        <v>23</v>
      </c>
      <c r="E2" s="1" t="s">
        <v>24</v>
      </c>
      <c r="F2" s="1" t="s">
        <v>25</v>
      </c>
      <c r="G2" s="1" t="s">
        <v>26</v>
      </c>
      <c r="H2" s="1" t="s">
        <v>27</v>
      </c>
      <c r="I2" s="1" t="s">
        <v>28</v>
      </c>
      <c r="J2" s="1" t="s">
        <v>29</v>
      </c>
      <c r="K2" s="1" t="s">
        <v>30</v>
      </c>
      <c r="L2" s="10">
        <v>153252</v>
      </c>
      <c r="M2" s="1" t="s">
        <v>31</v>
      </c>
      <c r="N2" s="1" t="s">
        <v>32</v>
      </c>
      <c r="O2" s="1" t="s">
        <v>33</v>
      </c>
      <c r="P2" s="1" t="s">
        <v>34</v>
      </c>
      <c r="Q2" s="1" t="s">
        <v>35</v>
      </c>
      <c r="R2" s="1" t="s">
        <v>35</v>
      </c>
      <c r="S2" s="1" t="s">
        <v>35</v>
      </c>
      <c r="T2" s="1" t="s">
        <v>36</v>
      </c>
      <c r="U2" s="1" t="s">
        <v>37</v>
      </c>
      <c r="V2" s="1" t="s">
        <v>38</v>
      </c>
      <c r="W2" s="1" t="s">
        <v>39</v>
      </c>
      <c r="X2" s="1" t="s">
        <v>40</v>
      </c>
      <c r="Y2" s="1" t="s">
        <v>35</v>
      </c>
      <c r="Z2" s="1" t="s">
        <v>35</v>
      </c>
      <c r="AA2" s="1" t="s">
        <v>35</v>
      </c>
      <c r="AB2" s="1" t="s">
        <v>41</v>
      </c>
      <c r="AC2" s="1" t="s">
        <v>35</v>
      </c>
      <c r="AD2" s="1" t="s">
        <v>35</v>
      </c>
    </row>
    <row r="3" spans="1:30" x14ac:dyDescent="0.25">
      <c r="A3" s="1">
        <f>MATCH(B3,'20,08'!B:B,0)</f>
        <v>3</v>
      </c>
      <c r="B3" s="1" t="str">
        <f t="shared" ref="B3:B66" si="0">RIGHT(AB3,10)</f>
        <v>9105829004</v>
      </c>
      <c r="C3" s="1" t="s">
        <v>42</v>
      </c>
      <c r="D3" s="1" t="s">
        <v>23</v>
      </c>
      <c r="E3" s="1" t="s">
        <v>24</v>
      </c>
      <c r="F3" s="1" t="s">
        <v>25</v>
      </c>
      <c r="G3" s="1" t="s">
        <v>43</v>
      </c>
      <c r="H3" s="1" t="s">
        <v>27</v>
      </c>
      <c r="I3" s="1" t="s">
        <v>28</v>
      </c>
      <c r="J3" s="1" t="s">
        <v>44</v>
      </c>
      <c r="K3" s="1" t="s">
        <v>45</v>
      </c>
      <c r="L3" s="10">
        <v>268983</v>
      </c>
      <c r="M3" s="1" t="s">
        <v>46</v>
      </c>
      <c r="N3" s="1" t="s">
        <v>47</v>
      </c>
      <c r="O3" s="1" t="s">
        <v>48</v>
      </c>
      <c r="P3" s="1" t="s">
        <v>49</v>
      </c>
      <c r="Q3" s="1" t="s">
        <v>35</v>
      </c>
      <c r="R3" s="1" t="s">
        <v>35</v>
      </c>
      <c r="S3" s="1" t="s">
        <v>35</v>
      </c>
      <c r="T3" s="1" t="s">
        <v>36</v>
      </c>
      <c r="U3" s="1" t="s">
        <v>37</v>
      </c>
      <c r="V3" s="1" t="s">
        <v>38</v>
      </c>
      <c r="W3" s="1" t="s">
        <v>39</v>
      </c>
      <c r="X3" s="1" t="s">
        <v>40</v>
      </c>
      <c r="Y3" s="1" t="s">
        <v>35</v>
      </c>
      <c r="Z3" s="1" t="s">
        <v>35</v>
      </c>
      <c r="AA3" s="1" t="s">
        <v>35</v>
      </c>
      <c r="AB3" s="1" t="s">
        <v>50</v>
      </c>
      <c r="AC3" s="1" t="s">
        <v>35</v>
      </c>
      <c r="AD3" s="1" t="s">
        <v>35</v>
      </c>
    </row>
    <row r="4" spans="1:30" x14ac:dyDescent="0.25">
      <c r="A4" s="1">
        <f>MATCH(B4,'20,08'!B:B,0)</f>
        <v>5</v>
      </c>
      <c r="B4" s="1" t="str">
        <f t="shared" si="0"/>
        <v>9105824785</v>
      </c>
      <c r="C4" s="1" t="s">
        <v>51</v>
      </c>
      <c r="D4" s="1" t="s">
        <v>23</v>
      </c>
      <c r="E4" s="1" t="s">
        <v>24</v>
      </c>
      <c r="F4" s="1" t="s">
        <v>25</v>
      </c>
      <c r="G4" s="1" t="s">
        <v>52</v>
      </c>
      <c r="H4" s="1" t="s">
        <v>27</v>
      </c>
      <c r="I4" s="1" t="s">
        <v>28</v>
      </c>
      <c r="J4" s="1" t="s">
        <v>53</v>
      </c>
      <c r="K4" s="1" t="s">
        <v>54</v>
      </c>
      <c r="L4" s="10">
        <v>49680</v>
      </c>
      <c r="M4" s="1" t="s">
        <v>55</v>
      </c>
      <c r="N4" s="1" t="s">
        <v>56</v>
      </c>
      <c r="O4" s="1" t="s">
        <v>57</v>
      </c>
      <c r="P4" s="1" t="s">
        <v>35</v>
      </c>
      <c r="Q4" s="1" t="s">
        <v>35</v>
      </c>
      <c r="R4" s="1" t="s">
        <v>35</v>
      </c>
      <c r="S4" s="1" t="s">
        <v>35</v>
      </c>
      <c r="T4" s="1" t="s">
        <v>36</v>
      </c>
      <c r="U4" s="1" t="s">
        <v>37</v>
      </c>
      <c r="V4" s="1" t="s">
        <v>38</v>
      </c>
      <c r="W4" s="1" t="s">
        <v>39</v>
      </c>
      <c r="X4" s="1" t="s">
        <v>40</v>
      </c>
      <c r="Y4" s="1" t="s">
        <v>35</v>
      </c>
      <c r="Z4" s="1" t="s">
        <v>35</v>
      </c>
      <c r="AA4" s="1" t="s">
        <v>35</v>
      </c>
      <c r="AB4" s="1" t="s">
        <v>58</v>
      </c>
      <c r="AC4" s="1" t="s">
        <v>35</v>
      </c>
      <c r="AD4" s="1" t="s">
        <v>35</v>
      </c>
    </row>
    <row r="5" spans="1:30" x14ac:dyDescent="0.25">
      <c r="A5" s="1">
        <f>MATCH(B5,'20,08'!B:B,0)</f>
        <v>6</v>
      </c>
      <c r="B5" s="1" t="str">
        <f t="shared" si="0"/>
        <v>9105829359</v>
      </c>
      <c r="C5" s="1" t="s">
        <v>59</v>
      </c>
      <c r="D5" s="1" t="s">
        <v>23</v>
      </c>
      <c r="E5" s="1" t="s">
        <v>24</v>
      </c>
      <c r="F5" s="1" t="s">
        <v>25</v>
      </c>
      <c r="G5" s="1" t="s">
        <v>60</v>
      </c>
      <c r="H5" s="1" t="s">
        <v>27</v>
      </c>
      <c r="I5" s="1" t="s">
        <v>28</v>
      </c>
      <c r="J5" s="1" t="s">
        <v>61</v>
      </c>
      <c r="K5" s="1" t="s">
        <v>62</v>
      </c>
      <c r="L5" s="10">
        <v>149040</v>
      </c>
      <c r="M5" s="1" t="s">
        <v>46</v>
      </c>
      <c r="N5" s="1" t="s">
        <v>47</v>
      </c>
      <c r="O5" s="1" t="s">
        <v>48</v>
      </c>
      <c r="P5" s="1" t="s">
        <v>49</v>
      </c>
      <c r="Q5" s="1" t="s">
        <v>35</v>
      </c>
      <c r="R5" s="1" t="s">
        <v>35</v>
      </c>
      <c r="S5" s="1" t="s">
        <v>35</v>
      </c>
      <c r="T5" s="1" t="s">
        <v>36</v>
      </c>
      <c r="U5" s="1" t="s">
        <v>37</v>
      </c>
      <c r="V5" s="1" t="s">
        <v>38</v>
      </c>
      <c r="W5" s="1" t="s">
        <v>39</v>
      </c>
      <c r="X5" s="1" t="s">
        <v>40</v>
      </c>
      <c r="Y5" s="1" t="s">
        <v>35</v>
      </c>
      <c r="Z5" s="1" t="s">
        <v>35</v>
      </c>
      <c r="AA5" s="1" t="s">
        <v>35</v>
      </c>
      <c r="AB5" s="1" t="s">
        <v>63</v>
      </c>
      <c r="AC5" s="1" t="s">
        <v>35</v>
      </c>
      <c r="AD5" s="1" t="s">
        <v>35</v>
      </c>
    </row>
    <row r="6" spans="1:30" x14ac:dyDescent="0.25">
      <c r="A6" s="1">
        <f>MATCH(B6,'20,08'!B:B,0)</f>
        <v>7</v>
      </c>
      <c r="B6" s="1" t="str">
        <f t="shared" si="0"/>
        <v>9105828707</v>
      </c>
      <c r="C6" s="1" t="s">
        <v>64</v>
      </c>
      <c r="D6" s="1" t="s">
        <v>23</v>
      </c>
      <c r="E6" s="1" t="s">
        <v>24</v>
      </c>
      <c r="F6" s="1" t="s">
        <v>25</v>
      </c>
      <c r="G6" s="1" t="s">
        <v>65</v>
      </c>
      <c r="H6" s="1" t="s">
        <v>27</v>
      </c>
      <c r="I6" s="1" t="s">
        <v>28</v>
      </c>
      <c r="J6" s="1" t="s">
        <v>66</v>
      </c>
      <c r="K6" s="1" t="s">
        <v>67</v>
      </c>
      <c r="L6" s="10">
        <v>54197</v>
      </c>
      <c r="M6" s="1" t="s">
        <v>68</v>
      </c>
      <c r="N6" s="1" t="s">
        <v>69</v>
      </c>
      <c r="O6" s="1" t="s">
        <v>70</v>
      </c>
      <c r="P6" s="1" t="s">
        <v>34</v>
      </c>
      <c r="Q6" s="1" t="s">
        <v>35</v>
      </c>
      <c r="R6" s="1" t="s">
        <v>35</v>
      </c>
      <c r="S6" s="1" t="s">
        <v>35</v>
      </c>
      <c r="T6" s="1" t="s">
        <v>36</v>
      </c>
      <c r="U6" s="1" t="s">
        <v>37</v>
      </c>
      <c r="V6" s="1" t="s">
        <v>38</v>
      </c>
      <c r="W6" s="1" t="s">
        <v>39</v>
      </c>
      <c r="X6" s="1" t="s">
        <v>40</v>
      </c>
      <c r="Y6" s="1" t="s">
        <v>35</v>
      </c>
      <c r="Z6" s="1" t="s">
        <v>35</v>
      </c>
      <c r="AA6" s="1" t="s">
        <v>35</v>
      </c>
      <c r="AB6" s="1" t="s">
        <v>71</v>
      </c>
      <c r="AC6" s="1" t="s">
        <v>35</v>
      </c>
      <c r="AD6" s="1" t="s">
        <v>35</v>
      </c>
    </row>
    <row r="7" spans="1:30" x14ac:dyDescent="0.25">
      <c r="A7" s="1">
        <f>MATCH(B7,'20,08'!B:B,0)</f>
        <v>8</v>
      </c>
      <c r="B7" s="1" t="str">
        <f t="shared" si="0"/>
        <v>9105829331</v>
      </c>
      <c r="C7" s="1" t="s">
        <v>72</v>
      </c>
      <c r="D7" s="1" t="s">
        <v>23</v>
      </c>
      <c r="E7" s="1" t="s">
        <v>24</v>
      </c>
      <c r="F7" s="1" t="s">
        <v>25</v>
      </c>
      <c r="G7" s="1" t="s">
        <v>73</v>
      </c>
      <c r="H7" s="1" t="s">
        <v>27</v>
      </c>
      <c r="I7" s="1" t="s">
        <v>28</v>
      </c>
      <c r="J7" s="1" t="s">
        <v>74</v>
      </c>
      <c r="K7" s="1" t="s">
        <v>75</v>
      </c>
      <c r="L7" s="10">
        <v>448019</v>
      </c>
      <c r="M7" s="1" t="s">
        <v>76</v>
      </c>
      <c r="N7" s="1" t="s">
        <v>77</v>
      </c>
      <c r="O7" s="1" t="s">
        <v>78</v>
      </c>
      <c r="P7" s="1" t="s">
        <v>35</v>
      </c>
      <c r="Q7" s="1" t="s">
        <v>35</v>
      </c>
      <c r="R7" s="1" t="s">
        <v>35</v>
      </c>
      <c r="S7" s="1" t="s">
        <v>35</v>
      </c>
      <c r="T7" s="1" t="s">
        <v>36</v>
      </c>
      <c r="U7" s="1" t="s">
        <v>37</v>
      </c>
      <c r="V7" s="1" t="s">
        <v>38</v>
      </c>
      <c r="W7" s="1" t="s">
        <v>39</v>
      </c>
      <c r="X7" s="1" t="s">
        <v>40</v>
      </c>
      <c r="Y7" s="1" t="s">
        <v>35</v>
      </c>
      <c r="Z7" s="1" t="s">
        <v>35</v>
      </c>
      <c r="AA7" s="1" t="s">
        <v>35</v>
      </c>
      <c r="AB7" s="1" t="s">
        <v>79</v>
      </c>
      <c r="AC7" s="1" t="s">
        <v>35</v>
      </c>
      <c r="AD7" s="1" t="s">
        <v>35</v>
      </c>
    </row>
    <row r="8" spans="1:30" x14ac:dyDescent="0.25">
      <c r="A8" s="1">
        <f>MATCH(B8,'20,08'!B:B,0)</f>
        <v>11</v>
      </c>
      <c r="B8" s="1" t="str">
        <f t="shared" si="0"/>
        <v>9105829381</v>
      </c>
      <c r="C8" s="1" t="s">
        <v>80</v>
      </c>
      <c r="D8" s="1" t="s">
        <v>23</v>
      </c>
      <c r="E8" s="1" t="s">
        <v>24</v>
      </c>
      <c r="F8" s="1" t="s">
        <v>25</v>
      </c>
      <c r="G8" s="1" t="s">
        <v>81</v>
      </c>
      <c r="H8" s="1" t="s">
        <v>27</v>
      </c>
      <c r="I8" s="1" t="s">
        <v>28</v>
      </c>
      <c r="J8" s="1" t="s">
        <v>82</v>
      </c>
      <c r="K8" s="1" t="s">
        <v>83</v>
      </c>
      <c r="L8" s="10">
        <v>79305</v>
      </c>
      <c r="M8" s="1" t="s">
        <v>31</v>
      </c>
      <c r="N8" s="1" t="s">
        <v>32</v>
      </c>
      <c r="O8" s="1" t="s">
        <v>33</v>
      </c>
      <c r="P8" s="1" t="s">
        <v>34</v>
      </c>
      <c r="Q8" s="1" t="s">
        <v>35</v>
      </c>
      <c r="R8" s="1" t="s">
        <v>35</v>
      </c>
      <c r="S8" s="1" t="s">
        <v>35</v>
      </c>
      <c r="T8" s="1" t="s">
        <v>36</v>
      </c>
      <c r="U8" s="1" t="s">
        <v>37</v>
      </c>
      <c r="V8" s="1" t="s">
        <v>38</v>
      </c>
      <c r="W8" s="1" t="s">
        <v>39</v>
      </c>
      <c r="X8" s="1" t="s">
        <v>40</v>
      </c>
      <c r="Y8" s="1" t="s">
        <v>35</v>
      </c>
      <c r="Z8" s="1" t="s">
        <v>35</v>
      </c>
      <c r="AA8" s="1" t="s">
        <v>35</v>
      </c>
      <c r="AB8" s="1" t="s">
        <v>84</v>
      </c>
      <c r="AC8" s="1" t="s">
        <v>35</v>
      </c>
      <c r="AD8" s="1" t="s">
        <v>35</v>
      </c>
    </row>
    <row r="9" spans="1:30" x14ac:dyDescent="0.25">
      <c r="A9" s="1">
        <f>MATCH(B9,'20,08'!B:B,0)</f>
        <v>12</v>
      </c>
      <c r="B9" s="1" t="str">
        <f t="shared" si="0"/>
        <v>9105826167</v>
      </c>
      <c r="C9" s="1" t="s">
        <v>85</v>
      </c>
      <c r="D9" s="1" t="s">
        <v>23</v>
      </c>
      <c r="E9" s="1" t="s">
        <v>24</v>
      </c>
      <c r="F9" s="1" t="s">
        <v>25</v>
      </c>
      <c r="G9" s="1" t="s">
        <v>86</v>
      </c>
      <c r="H9" s="1" t="s">
        <v>27</v>
      </c>
      <c r="I9" s="1" t="s">
        <v>28</v>
      </c>
      <c r="J9" s="1" t="s">
        <v>53</v>
      </c>
      <c r="K9" s="1" t="s">
        <v>54</v>
      </c>
      <c r="L9" s="10">
        <v>49680</v>
      </c>
      <c r="M9" s="1" t="s">
        <v>87</v>
      </c>
      <c r="N9" s="1" t="s">
        <v>88</v>
      </c>
      <c r="O9" s="1" t="s">
        <v>89</v>
      </c>
      <c r="P9" s="1" t="s">
        <v>34</v>
      </c>
      <c r="Q9" s="1" t="s">
        <v>35</v>
      </c>
      <c r="R9" s="1" t="s">
        <v>35</v>
      </c>
      <c r="S9" s="1" t="s">
        <v>35</v>
      </c>
      <c r="T9" s="1" t="s">
        <v>36</v>
      </c>
      <c r="U9" s="1" t="s">
        <v>37</v>
      </c>
      <c r="V9" s="1" t="s">
        <v>38</v>
      </c>
      <c r="W9" s="1" t="s">
        <v>39</v>
      </c>
      <c r="X9" s="1" t="s">
        <v>40</v>
      </c>
      <c r="Y9" s="1" t="s">
        <v>35</v>
      </c>
      <c r="Z9" s="1" t="s">
        <v>35</v>
      </c>
      <c r="AA9" s="1" t="s">
        <v>35</v>
      </c>
      <c r="AB9" s="1" t="s">
        <v>90</v>
      </c>
      <c r="AC9" s="1" t="s">
        <v>35</v>
      </c>
      <c r="AD9" s="1" t="s">
        <v>35</v>
      </c>
    </row>
    <row r="10" spans="1:30" x14ac:dyDescent="0.25">
      <c r="A10" s="1">
        <f>MATCH(B10,'20,08'!B:B,0)</f>
        <v>13</v>
      </c>
      <c r="B10" s="1" t="str">
        <f t="shared" si="0"/>
        <v>9105829350</v>
      </c>
      <c r="C10" s="1" t="s">
        <v>91</v>
      </c>
      <c r="D10" s="1" t="s">
        <v>23</v>
      </c>
      <c r="E10" s="1" t="s">
        <v>24</v>
      </c>
      <c r="F10" s="1" t="s">
        <v>25</v>
      </c>
      <c r="G10" s="1" t="s">
        <v>92</v>
      </c>
      <c r="H10" s="1" t="s">
        <v>27</v>
      </c>
      <c r="I10" s="1" t="s">
        <v>28</v>
      </c>
      <c r="J10" s="1" t="s">
        <v>93</v>
      </c>
      <c r="K10" s="1" t="s">
        <v>94</v>
      </c>
      <c r="L10" s="10">
        <v>60043</v>
      </c>
      <c r="M10" s="1" t="s">
        <v>95</v>
      </c>
      <c r="N10" s="1" t="s">
        <v>96</v>
      </c>
      <c r="O10" s="1" t="s">
        <v>97</v>
      </c>
      <c r="P10" s="1" t="s">
        <v>35</v>
      </c>
      <c r="Q10" s="1" t="s">
        <v>35</v>
      </c>
      <c r="R10" s="1" t="s">
        <v>35</v>
      </c>
      <c r="S10" s="1" t="s">
        <v>35</v>
      </c>
      <c r="T10" s="1" t="s">
        <v>36</v>
      </c>
      <c r="U10" s="1" t="s">
        <v>37</v>
      </c>
      <c r="V10" s="1" t="s">
        <v>38</v>
      </c>
      <c r="W10" s="1" t="s">
        <v>39</v>
      </c>
      <c r="X10" s="1" t="s">
        <v>40</v>
      </c>
      <c r="Y10" s="1" t="s">
        <v>35</v>
      </c>
      <c r="Z10" s="1" t="s">
        <v>35</v>
      </c>
      <c r="AA10" s="1" t="s">
        <v>35</v>
      </c>
      <c r="AB10" s="1" t="s">
        <v>98</v>
      </c>
      <c r="AC10" s="1" t="s">
        <v>35</v>
      </c>
      <c r="AD10" s="1" t="s">
        <v>35</v>
      </c>
    </row>
    <row r="11" spans="1:30" x14ac:dyDescent="0.25">
      <c r="A11" s="1">
        <f>MATCH(B11,'20,08'!B:B,0)</f>
        <v>14</v>
      </c>
      <c r="B11" s="1" t="str">
        <f t="shared" si="0"/>
        <v>9105826655</v>
      </c>
      <c r="C11" s="1" t="s">
        <v>99</v>
      </c>
      <c r="D11" s="1" t="s">
        <v>23</v>
      </c>
      <c r="E11" s="1" t="s">
        <v>24</v>
      </c>
      <c r="F11" s="1" t="s">
        <v>25</v>
      </c>
      <c r="G11" s="1" t="s">
        <v>100</v>
      </c>
      <c r="H11" s="1" t="s">
        <v>27</v>
      </c>
      <c r="I11" s="1" t="s">
        <v>28</v>
      </c>
      <c r="J11" s="1" t="s">
        <v>101</v>
      </c>
      <c r="K11" s="1" t="s">
        <v>102</v>
      </c>
      <c r="L11" s="10">
        <v>318663</v>
      </c>
      <c r="M11" s="1" t="s">
        <v>103</v>
      </c>
      <c r="N11" s="1" t="s">
        <v>104</v>
      </c>
      <c r="O11" s="1" t="s">
        <v>105</v>
      </c>
      <c r="P11" s="1" t="s">
        <v>35</v>
      </c>
      <c r="Q11" s="1" t="s">
        <v>35</v>
      </c>
      <c r="R11" s="1" t="s">
        <v>35</v>
      </c>
      <c r="S11" s="1" t="s">
        <v>35</v>
      </c>
      <c r="T11" s="1" t="s">
        <v>36</v>
      </c>
      <c r="U11" s="1" t="s">
        <v>37</v>
      </c>
      <c r="V11" s="1" t="s">
        <v>38</v>
      </c>
      <c r="W11" s="1" t="s">
        <v>39</v>
      </c>
      <c r="X11" s="1" t="s">
        <v>40</v>
      </c>
      <c r="Y11" s="1" t="s">
        <v>35</v>
      </c>
      <c r="Z11" s="1" t="s">
        <v>35</v>
      </c>
      <c r="AA11" s="1" t="s">
        <v>35</v>
      </c>
      <c r="AB11" s="1" t="s">
        <v>106</v>
      </c>
      <c r="AC11" s="1" t="s">
        <v>35</v>
      </c>
      <c r="AD11" s="1" t="s">
        <v>35</v>
      </c>
    </row>
    <row r="12" spans="1:30" x14ac:dyDescent="0.25">
      <c r="A12" s="1">
        <f>MATCH(B12,'20,08'!B:B,0)</f>
        <v>16</v>
      </c>
      <c r="B12" s="1" t="str">
        <f t="shared" si="0"/>
        <v>9105824401</v>
      </c>
      <c r="C12" s="1" t="s">
        <v>107</v>
      </c>
      <c r="D12" s="1" t="s">
        <v>23</v>
      </c>
      <c r="E12" s="1" t="s">
        <v>24</v>
      </c>
      <c r="F12" s="1" t="s">
        <v>25</v>
      </c>
      <c r="G12" s="1" t="s">
        <v>108</v>
      </c>
      <c r="H12" s="1" t="s">
        <v>27</v>
      </c>
      <c r="I12" s="1" t="s">
        <v>28</v>
      </c>
      <c r="J12" s="1" t="s">
        <v>53</v>
      </c>
      <c r="K12" s="1" t="s">
        <v>54</v>
      </c>
      <c r="L12" s="10">
        <v>49680</v>
      </c>
      <c r="M12" s="1" t="s">
        <v>109</v>
      </c>
      <c r="N12" s="1" t="s">
        <v>110</v>
      </c>
      <c r="O12" s="1" t="s">
        <v>111</v>
      </c>
      <c r="P12" s="1" t="s">
        <v>112</v>
      </c>
      <c r="Q12" s="1" t="s">
        <v>35</v>
      </c>
      <c r="R12" s="1" t="s">
        <v>35</v>
      </c>
      <c r="S12" s="1" t="s">
        <v>35</v>
      </c>
      <c r="T12" s="1" t="s">
        <v>36</v>
      </c>
      <c r="U12" s="1" t="s">
        <v>37</v>
      </c>
      <c r="V12" s="1" t="s">
        <v>38</v>
      </c>
      <c r="W12" s="1" t="s">
        <v>39</v>
      </c>
      <c r="X12" s="1" t="s">
        <v>40</v>
      </c>
      <c r="Y12" s="1" t="s">
        <v>35</v>
      </c>
      <c r="Z12" s="1" t="s">
        <v>35</v>
      </c>
      <c r="AA12" s="1" t="s">
        <v>35</v>
      </c>
      <c r="AB12" s="1" t="s">
        <v>113</v>
      </c>
      <c r="AC12" s="1" t="s">
        <v>35</v>
      </c>
      <c r="AD12" s="1" t="s">
        <v>35</v>
      </c>
    </row>
    <row r="13" spans="1:30" x14ac:dyDescent="0.25">
      <c r="A13" s="1">
        <f>MATCH(B13,'20,08'!B:B,0)</f>
        <v>17</v>
      </c>
      <c r="B13" s="1" t="str">
        <f t="shared" si="0"/>
        <v>9105827733</v>
      </c>
      <c r="C13" s="1" t="s">
        <v>114</v>
      </c>
      <c r="D13" s="1" t="s">
        <v>23</v>
      </c>
      <c r="E13" s="1" t="s">
        <v>24</v>
      </c>
      <c r="F13" s="1" t="s">
        <v>25</v>
      </c>
      <c r="G13" s="1" t="s">
        <v>115</v>
      </c>
      <c r="H13" s="1" t="s">
        <v>27</v>
      </c>
      <c r="I13" s="1" t="s">
        <v>28</v>
      </c>
      <c r="J13" s="1" t="s">
        <v>116</v>
      </c>
      <c r="K13" s="1" t="s">
        <v>117</v>
      </c>
      <c r="L13" s="10">
        <v>1007378</v>
      </c>
      <c r="M13" s="1" t="s">
        <v>118</v>
      </c>
      <c r="N13" s="1" t="s">
        <v>119</v>
      </c>
      <c r="O13" s="1" t="s">
        <v>120</v>
      </c>
      <c r="P13" s="1" t="s">
        <v>35</v>
      </c>
      <c r="Q13" s="1" t="s">
        <v>35</v>
      </c>
      <c r="R13" s="1" t="s">
        <v>35</v>
      </c>
      <c r="S13" s="1" t="s">
        <v>35</v>
      </c>
      <c r="T13" s="1" t="s">
        <v>36</v>
      </c>
      <c r="U13" s="1" t="s">
        <v>37</v>
      </c>
      <c r="V13" s="1" t="s">
        <v>38</v>
      </c>
      <c r="W13" s="1" t="s">
        <v>39</v>
      </c>
      <c r="X13" s="1" t="s">
        <v>40</v>
      </c>
      <c r="Y13" s="1" t="s">
        <v>35</v>
      </c>
      <c r="Z13" s="1" t="s">
        <v>35</v>
      </c>
      <c r="AA13" s="1" t="s">
        <v>35</v>
      </c>
      <c r="AB13" s="1" t="s">
        <v>121</v>
      </c>
      <c r="AC13" s="1" t="s">
        <v>35</v>
      </c>
      <c r="AD13" s="1" t="s">
        <v>35</v>
      </c>
    </row>
    <row r="14" spans="1:30" x14ac:dyDescent="0.25">
      <c r="A14" s="1">
        <f>MATCH(B14,'20,08'!B:B,0)</f>
        <v>20</v>
      </c>
      <c r="B14" s="1" t="str">
        <f t="shared" si="0"/>
        <v>9105827747</v>
      </c>
      <c r="C14" s="1" t="s">
        <v>122</v>
      </c>
      <c r="D14" s="1" t="s">
        <v>23</v>
      </c>
      <c r="E14" s="1" t="s">
        <v>24</v>
      </c>
      <c r="F14" s="1" t="s">
        <v>25</v>
      </c>
      <c r="G14" s="1" t="s">
        <v>123</v>
      </c>
      <c r="H14" s="1" t="s">
        <v>27</v>
      </c>
      <c r="I14" s="1" t="s">
        <v>28</v>
      </c>
      <c r="J14" s="1" t="s">
        <v>124</v>
      </c>
      <c r="K14" s="1" t="s">
        <v>125</v>
      </c>
      <c r="L14" s="10">
        <v>199248</v>
      </c>
      <c r="M14" s="1" t="s">
        <v>126</v>
      </c>
      <c r="N14" s="1" t="s">
        <v>127</v>
      </c>
      <c r="O14" s="1" t="s">
        <v>128</v>
      </c>
      <c r="P14" s="1" t="s">
        <v>35</v>
      </c>
      <c r="Q14" s="1" t="s">
        <v>35</v>
      </c>
      <c r="R14" s="1" t="s">
        <v>35</v>
      </c>
      <c r="S14" s="1" t="s">
        <v>35</v>
      </c>
      <c r="T14" s="1" t="s">
        <v>36</v>
      </c>
      <c r="U14" s="1" t="s">
        <v>37</v>
      </c>
      <c r="V14" s="1" t="s">
        <v>38</v>
      </c>
      <c r="W14" s="1" t="s">
        <v>39</v>
      </c>
      <c r="X14" s="1" t="s">
        <v>40</v>
      </c>
      <c r="Y14" s="1" t="s">
        <v>35</v>
      </c>
      <c r="Z14" s="1" t="s">
        <v>35</v>
      </c>
      <c r="AA14" s="1" t="s">
        <v>35</v>
      </c>
      <c r="AB14" s="1" t="s">
        <v>129</v>
      </c>
      <c r="AC14" s="1" t="s">
        <v>35</v>
      </c>
      <c r="AD14" s="1" t="s">
        <v>35</v>
      </c>
    </row>
    <row r="15" spans="1:30" x14ac:dyDescent="0.25">
      <c r="A15" s="1">
        <f>MATCH(B15,'20,08'!B:B,0)</f>
        <v>22</v>
      </c>
      <c r="B15" s="1" t="str">
        <f t="shared" si="0"/>
        <v>9105824546</v>
      </c>
      <c r="C15" s="1" t="s">
        <v>130</v>
      </c>
      <c r="D15" s="1" t="s">
        <v>23</v>
      </c>
      <c r="E15" s="1" t="s">
        <v>24</v>
      </c>
      <c r="F15" s="1" t="s">
        <v>25</v>
      </c>
      <c r="G15" s="1" t="s">
        <v>131</v>
      </c>
      <c r="H15" s="1" t="s">
        <v>27</v>
      </c>
      <c r="I15" s="1" t="s">
        <v>28</v>
      </c>
      <c r="J15" s="1" t="s">
        <v>66</v>
      </c>
      <c r="K15" s="1" t="s">
        <v>67</v>
      </c>
      <c r="L15" s="10">
        <v>54197</v>
      </c>
      <c r="M15" s="1" t="s">
        <v>109</v>
      </c>
      <c r="N15" s="1" t="s">
        <v>110</v>
      </c>
      <c r="O15" s="1" t="s">
        <v>111</v>
      </c>
      <c r="P15" s="1" t="s">
        <v>112</v>
      </c>
      <c r="Q15" s="1" t="s">
        <v>35</v>
      </c>
      <c r="R15" s="1" t="s">
        <v>35</v>
      </c>
      <c r="S15" s="1" t="s">
        <v>35</v>
      </c>
      <c r="T15" s="1" t="s">
        <v>36</v>
      </c>
      <c r="U15" s="1" t="s">
        <v>37</v>
      </c>
      <c r="V15" s="1" t="s">
        <v>38</v>
      </c>
      <c r="W15" s="1" t="s">
        <v>39</v>
      </c>
      <c r="X15" s="1" t="s">
        <v>40</v>
      </c>
      <c r="Y15" s="1" t="s">
        <v>35</v>
      </c>
      <c r="Z15" s="1" t="s">
        <v>35</v>
      </c>
      <c r="AA15" s="1" t="s">
        <v>35</v>
      </c>
      <c r="AB15" s="1" t="s">
        <v>132</v>
      </c>
      <c r="AC15" s="1" t="s">
        <v>35</v>
      </c>
      <c r="AD15" s="1" t="s">
        <v>35</v>
      </c>
    </row>
    <row r="16" spans="1:30" x14ac:dyDescent="0.25">
      <c r="A16" s="1">
        <f>MATCH(B16,'20,08'!B:B,0)</f>
        <v>23</v>
      </c>
      <c r="B16" s="1" t="str">
        <f t="shared" si="0"/>
        <v>9105827778</v>
      </c>
      <c r="C16" s="1" t="s">
        <v>133</v>
      </c>
      <c r="D16" s="1" t="s">
        <v>23</v>
      </c>
      <c r="E16" s="1" t="s">
        <v>24</v>
      </c>
      <c r="F16" s="1" t="s">
        <v>25</v>
      </c>
      <c r="G16" s="1" t="s">
        <v>134</v>
      </c>
      <c r="H16" s="1" t="s">
        <v>27</v>
      </c>
      <c r="I16" s="1" t="s">
        <v>28</v>
      </c>
      <c r="J16" s="1" t="s">
        <v>135</v>
      </c>
      <c r="K16" s="1" t="s">
        <v>136</v>
      </c>
      <c r="L16" s="10">
        <v>239885</v>
      </c>
      <c r="M16" s="1" t="s">
        <v>118</v>
      </c>
      <c r="N16" s="1" t="s">
        <v>119</v>
      </c>
      <c r="O16" s="1" t="s">
        <v>120</v>
      </c>
      <c r="P16" s="1" t="s">
        <v>35</v>
      </c>
      <c r="Q16" s="1" t="s">
        <v>35</v>
      </c>
      <c r="R16" s="1" t="s">
        <v>35</v>
      </c>
      <c r="S16" s="1" t="s">
        <v>35</v>
      </c>
      <c r="T16" s="1" t="s">
        <v>36</v>
      </c>
      <c r="U16" s="1" t="s">
        <v>37</v>
      </c>
      <c r="V16" s="1" t="s">
        <v>38</v>
      </c>
      <c r="W16" s="1" t="s">
        <v>39</v>
      </c>
      <c r="X16" s="1" t="s">
        <v>40</v>
      </c>
      <c r="Y16" s="1" t="s">
        <v>35</v>
      </c>
      <c r="Z16" s="1" t="s">
        <v>35</v>
      </c>
      <c r="AA16" s="1" t="s">
        <v>35</v>
      </c>
      <c r="AB16" s="1" t="s">
        <v>137</v>
      </c>
      <c r="AC16" s="1" t="s">
        <v>35</v>
      </c>
      <c r="AD16" s="1" t="s">
        <v>35</v>
      </c>
    </row>
    <row r="17" spans="1:30" x14ac:dyDescent="0.25">
      <c r="A17" s="1">
        <f>MATCH(B17,'20,08'!B:B,0)</f>
        <v>24</v>
      </c>
      <c r="B17" s="1" t="str">
        <f t="shared" si="0"/>
        <v>9105824587</v>
      </c>
      <c r="C17" s="1" t="s">
        <v>138</v>
      </c>
      <c r="D17" s="1" t="s">
        <v>23</v>
      </c>
      <c r="E17" s="1" t="s">
        <v>24</v>
      </c>
      <c r="F17" s="1" t="s">
        <v>25</v>
      </c>
      <c r="G17" s="1" t="s">
        <v>139</v>
      </c>
      <c r="H17" s="1" t="s">
        <v>27</v>
      </c>
      <c r="I17" s="1" t="s">
        <v>28</v>
      </c>
      <c r="J17" s="1" t="s">
        <v>140</v>
      </c>
      <c r="K17" s="1" t="s">
        <v>141</v>
      </c>
      <c r="L17" s="10">
        <v>119943</v>
      </c>
      <c r="M17" s="1" t="s">
        <v>109</v>
      </c>
      <c r="N17" s="1" t="s">
        <v>110</v>
      </c>
      <c r="O17" s="1" t="s">
        <v>111</v>
      </c>
      <c r="P17" s="1" t="s">
        <v>112</v>
      </c>
      <c r="Q17" s="1" t="s">
        <v>35</v>
      </c>
      <c r="R17" s="1" t="s">
        <v>35</v>
      </c>
      <c r="S17" s="1" t="s">
        <v>35</v>
      </c>
      <c r="T17" s="1" t="s">
        <v>36</v>
      </c>
      <c r="U17" s="1" t="s">
        <v>37</v>
      </c>
      <c r="V17" s="1" t="s">
        <v>38</v>
      </c>
      <c r="W17" s="1" t="s">
        <v>39</v>
      </c>
      <c r="X17" s="1" t="s">
        <v>40</v>
      </c>
      <c r="Y17" s="1" t="s">
        <v>35</v>
      </c>
      <c r="Z17" s="1" t="s">
        <v>35</v>
      </c>
      <c r="AA17" s="1" t="s">
        <v>35</v>
      </c>
      <c r="AB17" s="1" t="s">
        <v>142</v>
      </c>
      <c r="AC17" s="1" t="s">
        <v>35</v>
      </c>
      <c r="AD17" s="1" t="s">
        <v>35</v>
      </c>
    </row>
    <row r="18" spans="1:30" x14ac:dyDescent="0.25">
      <c r="A18" s="1">
        <f>MATCH(B18,'20,08'!B:B,0)</f>
        <v>25</v>
      </c>
      <c r="B18" s="1" t="str">
        <f t="shared" si="0"/>
        <v>9105825385</v>
      </c>
      <c r="C18" s="1" t="s">
        <v>143</v>
      </c>
      <c r="D18" s="1" t="s">
        <v>23</v>
      </c>
      <c r="E18" s="1" t="s">
        <v>24</v>
      </c>
      <c r="F18" s="1" t="s">
        <v>25</v>
      </c>
      <c r="G18" s="1" t="s">
        <v>144</v>
      </c>
      <c r="H18" s="1" t="s">
        <v>27</v>
      </c>
      <c r="I18" s="1" t="s">
        <v>28</v>
      </c>
      <c r="J18" s="1" t="s">
        <v>145</v>
      </c>
      <c r="K18" s="1" t="s">
        <v>146</v>
      </c>
      <c r="L18" s="10">
        <v>433115</v>
      </c>
      <c r="M18" s="1" t="s">
        <v>76</v>
      </c>
      <c r="N18" s="1" t="s">
        <v>77</v>
      </c>
      <c r="O18" s="1" t="s">
        <v>78</v>
      </c>
      <c r="P18" s="1" t="s">
        <v>35</v>
      </c>
      <c r="Q18" s="1" t="s">
        <v>35</v>
      </c>
      <c r="R18" s="1" t="s">
        <v>35</v>
      </c>
      <c r="S18" s="1" t="s">
        <v>35</v>
      </c>
      <c r="T18" s="1" t="s">
        <v>36</v>
      </c>
      <c r="U18" s="1" t="s">
        <v>37</v>
      </c>
      <c r="V18" s="1" t="s">
        <v>38</v>
      </c>
      <c r="W18" s="1" t="s">
        <v>39</v>
      </c>
      <c r="X18" s="1" t="s">
        <v>40</v>
      </c>
      <c r="Y18" s="1" t="s">
        <v>35</v>
      </c>
      <c r="Z18" s="1" t="s">
        <v>35</v>
      </c>
      <c r="AA18" s="1" t="s">
        <v>35</v>
      </c>
      <c r="AB18" s="1" t="s">
        <v>147</v>
      </c>
      <c r="AC18" s="1" t="s">
        <v>35</v>
      </c>
      <c r="AD18" s="1" t="s">
        <v>35</v>
      </c>
    </row>
    <row r="19" spans="1:30" x14ac:dyDescent="0.25">
      <c r="A19" s="1">
        <f>MATCH(B19,'20,08'!B:B,0)</f>
        <v>28</v>
      </c>
      <c r="B19" s="1" t="str">
        <f t="shared" si="0"/>
        <v>9105828714</v>
      </c>
      <c r="C19" s="1" t="s">
        <v>148</v>
      </c>
      <c r="D19" s="1" t="s">
        <v>23</v>
      </c>
      <c r="E19" s="1" t="s">
        <v>24</v>
      </c>
      <c r="F19" s="1" t="s">
        <v>25</v>
      </c>
      <c r="G19" s="1" t="s">
        <v>149</v>
      </c>
      <c r="H19" s="1" t="s">
        <v>27</v>
      </c>
      <c r="I19" s="1" t="s">
        <v>28</v>
      </c>
      <c r="J19" s="1" t="s">
        <v>150</v>
      </c>
      <c r="K19" s="1" t="s">
        <v>151</v>
      </c>
      <c r="L19" s="10">
        <v>180128</v>
      </c>
      <c r="M19" s="1" t="s">
        <v>68</v>
      </c>
      <c r="N19" s="1" t="s">
        <v>69</v>
      </c>
      <c r="O19" s="1" t="s">
        <v>70</v>
      </c>
      <c r="P19" s="1" t="s">
        <v>34</v>
      </c>
      <c r="Q19" s="1" t="s">
        <v>35</v>
      </c>
      <c r="R19" s="1" t="s">
        <v>35</v>
      </c>
      <c r="S19" s="1" t="s">
        <v>35</v>
      </c>
      <c r="T19" s="1" t="s">
        <v>36</v>
      </c>
      <c r="U19" s="1" t="s">
        <v>37</v>
      </c>
      <c r="V19" s="1" t="s">
        <v>38</v>
      </c>
      <c r="W19" s="1" t="s">
        <v>39</v>
      </c>
      <c r="X19" s="1" t="s">
        <v>40</v>
      </c>
      <c r="Y19" s="1" t="s">
        <v>35</v>
      </c>
      <c r="Z19" s="1" t="s">
        <v>35</v>
      </c>
      <c r="AA19" s="1" t="s">
        <v>35</v>
      </c>
      <c r="AB19" s="1" t="s">
        <v>152</v>
      </c>
      <c r="AC19" s="1" t="s">
        <v>35</v>
      </c>
      <c r="AD19" s="1" t="s">
        <v>35</v>
      </c>
    </row>
    <row r="20" spans="1:30" x14ac:dyDescent="0.25">
      <c r="A20" s="1">
        <f>MATCH(B20,'20,08'!B:B,0)</f>
        <v>29</v>
      </c>
      <c r="B20" s="1" t="str">
        <f t="shared" si="0"/>
        <v>9105828091</v>
      </c>
      <c r="C20" s="1" t="s">
        <v>153</v>
      </c>
      <c r="D20" s="1" t="s">
        <v>23</v>
      </c>
      <c r="E20" s="1" t="s">
        <v>24</v>
      </c>
      <c r="F20" s="1" t="s">
        <v>25</v>
      </c>
      <c r="G20" s="1" t="s">
        <v>154</v>
      </c>
      <c r="H20" s="1" t="s">
        <v>27</v>
      </c>
      <c r="I20" s="1" t="s">
        <v>28</v>
      </c>
      <c r="J20" s="1" t="s">
        <v>155</v>
      </c>
      <c r="K20" s="1" t="s">
        <v>156</v>
      </c>
      <c r="L20" s="10">
        <v>120085</v>
      </c>
      <c r="M20" s="1" t="s">
        <v>157</v>
      </c>
      <c r="N20" s="1" t="s">
        <v>158</v>
      </c>
      <c r="O20" s="1" t="s">
        <v>159</v>
      </c>
      <c r="P20" s="1" t="s">
        <v>160</v>
      </c>
      <c r="Q20" s="1" t="s">
        <v>35</v>
      </c>
      <c r="R20" s="1" t="s">
        <v>35</v>
      </c>
      <c r="S20" s="1" t="s">
        <v>35</v>
      </c>
      <c r="T20" s="1" t="s">
        <v>36</v>
      </c>
      <c r="U20" s="1" t="s">
        <v>37</v>
      </c>
      <c r="V20" s="1" t="s">
        <v>38</v>
      </c>
      <c r="W20" s="1" t="s">
        <v>39</v>
      </c>
      <c r="X20" s="1" t="s">
        <v>40</v>
      </c>
      <c r="Y20" s="1" t="s">
        <v>35</v>
      </c>
      <c r="Z20" s="1" t="s">
        <v>35</v>
      </c>
      <c r="AA20" s="1" t="s">
        <v>35</v>
      </c>
      <c r="AB20" s="1" t="s">
        <v>161</v>
      </c>
      <c r="AC20" s="1" t="s">
        <v>35</v>
      </c>
      <c r="AD20" s="1" t="s">
        <v>35</v>
      </c>
    </row>
    <row r="21" spans="1:30" x14ac:dyDescent="0.25">
      <c r="A21" s="1">
        <f>MATCH(B21,'20,08'!B:B,0)</f>
        <v>30</v>
      </c>
      <c r="B21" s="1" t="str">
        <f t="shared" si="0"/>
        <v>9105828098</v>
      </c>
      <c r="C21" s="1" t="s">
        <v>162</v>
      </c>
      <c r="D21" s="1" t="s">
        <v>23</v>
      </c>
      <c r="E21" s="1" t="s">
        <v>24</v>
      </c>
      <c r="F21" s="1" t="s">
        <v>25</v>
      </c>
      <c r="G21" s="1" t="s">
        <v>163</v>
      </c>
      <c r="H21" s="1" t="s">
        <v>27</v>
      </c>
      <c r="I21" s="1" t="s">
        <v>28</v>
      </c>
      <c r="J21" s="1" t="s">
        <v>82</v>
      </c>
      <c r="K21" s="1" t="s">
        <v>83</v>
      </c>
      <c r="L21" s="10">
        <v>79305</v>
      </c>
      <c r="M21" s="1" t="s">
        <v>157</v>
      </c>
      <c r="N21" s="1" t="s">
        <v>158</v>
      </c>
      <c r="O21" s="1" t="s">
        <v>159</v>
      </c>
      <c r="P21" s="1" t="s">
        <v>160</v>
      </c>
      <c r="Q21" s="1" t="s">
        <v>35</v>
      </c>
      <c r="R21" s="1" t="s">
        <v>35</v>
      </c>
      <c r="S21" s="1" t="s">
        <v>35</v>
      </c>
      <c r="T21" s="1" t="s">
        <v>36</v>
      </c>
      <c r="U21" s="1" t="s">
        <v>37</v>
      </c>
      <c r="V21" s="1" t="s">
        <v>38</v>
      </c>
      <c r="W21" s="1" t="s">
        <v>39</v>
      </c>
      <c r="X21" s="1" t="s">
        <v>40</v>
      </c>
      <c r="Y21" s="1" t="s">
        <v>35</v>
      </c>
      <c r="Z21" s="1" t="s">
        <v>35</v>
      </c>
      <c r="AA21" s="1" t="s">
        <v>35</v>
      </c>
      <c r="AB21" s="1" t="s">
        <v>164</v>
      </c>
      <c r="AC21" s="1" t="s">
        <v>35</v>
      </c>
      <c r="AD21" s="1" t="s">
        <v>35</v>
      </c>
    </row>
    <row r="22" spans="1:30" x14ac:dyDescent="0.25">
      <c r="A22" s="1">
        <f>MATCH(B22,'20,08'!B:B,0)</f>
        <v>31</v>
      </c>
      <c r="B22" s="1" t="str">
        <f t="shared" si="0"/>
        <v>9105824594</v>
      </c>
      <c r="C22" s="1" t="s">
        <v>165</v>
      </c>
      <c r="D22" s="1" t="s">
        <v>23</v>
      </c>
      <c r="E22" s="1" t="s">
        <v>24</v>
      </c>
      <c r="F22" s="1" t="s">
        <v>25</v>
      </c>
      <c r="G22" s="1" t="s">
        <v>166</v>
      </c>
      <c r="H22" s="1" t="s">
        <v>27</v>
      </c>
      <c r="I22" s="1" t="s">
        <v>28</v>
      </c>
      <c r="J22" s="1" t="s">
        <v>167</v>
      </c>
      <c r="K22" s="1" t="s">
        <v>168</v>
      </c>
      <c r="L22" s="10">
        <v>108393</v>
      </c>
      <c r="M22" s="1" t="s">
        <v>109</v>
      </c>
      <c r="N22" s="1" t="s">
        <v>110</v>
      </c>
      <c r="O22" s="1" t="s">
        <v>111</v>
      </c>
      <c r="P22" s="1" t="s">
        <v>112</v>
      </c>
      <c r="Q22" s="1" t="s">
        <v>35</v>
      </c>
      <c r="R22" s="1" t="s">
        <v>35</v>
      </c>
      <c r="S22" s="1" t="s">
        <v>35</v>
      </c>
      <c r="T22" s="1" t="s">
        <v>36</v>
      </c>
      <c r="U22" s="1" t="s">
        <v>37</v>
      </c>
      <c r="V22" s="1" t="s">
        <v>38</v>
      </c>
      <c r="W22" s="1" t="s">
        <v>39</v>
      </c>
      <c r="X22" s="1" t="s">
        <v>40</v>
      </c>
      <c r="Y22" s="1" t="s">
        <v>35</v>
      </c>
      <c r="Z22" s="1" t="s">
        <v>35</v>
      </c>
      <c r="AA22" s="1" t="s">
        <v>35</v>
      </c>
      <c r="AB22" s="1" t="s">
        <v>169</v>
      </c>
      <c r="AC22" s="1" t="s">
        <v>35</v>
      </c>
      <c r="AD22" s="1" t="s">
        <v>35</v>
      </c>
    </row>
    <row r="23" spans="1:30" x14ac:dyDescent="0.25">
      <c r="A23" s="1">
        <f>MATCH(B23,'20,08'!B:B,0)</f>
        <v>32</v>
      </c>
      <c r="B23" s="1" t="str">
        <f t="shared" si="0"/>
        <v>9105826728</v>
      </c>
      <c r="C23" s="1" t="s">
        <v>170</v>
      </c>
      <c r="D23" s="1" t="s">
        <v>23</v>
      </c>
      <c r="E23" s="1" t="s">
        <v>24</v>
      </c>
      <c r="F23" s="1" t="s">
        <v>25</v>
      </c>
      <c r="G23" s="1" t="s">
        <v>171</v>
      </c>
      <c r="H23" s="1" t="s">
        <v>27</v>
      </c>
      <c r="I23" s="1" t="s">
        <v>28</v>
      </c>
      <c r="J23" s="1" t="s">
        <v>172</v>
      </c>
      <c r="K23" s="1" t="s">
        <v>173</v>
      </c>
      <c r="L23" s="10">
        <v>839598</v>
      </c>
      <c r="M23" s="1" t="s">
        <v>103</v>
      </c>
      <c r="N23" s="1" t="s">
        <v>104</v>
      </c>
      <c r="O23" s="1" t="s">
        <v>105</v>
      </c>
      <c r="P23" s="1" t="s">
        <v>35</v>
      </c>
      <c r="Q23" s="1" t="s">
        <v>35</v>
      </c>
      <c r="R23" s="1" t="s">
        <v>35</v>
      </c>
      <c r="S23" s="1" t="s">
        <v>35</v>
      </c>
      <c r="T23" s="1" t="s">
        <v>36</v>
      </c>
      <c r="U23" s="1" t="s">
        <v>37</v>
      </c>
      <c r="V23" s="1" t="s">
        <v>38</v>
      </c>
      <c r="W23" s="1" t="s">
        <v>39</v>
      </c>
      <c r="X23" s="1" t="s">
        <v>40</v>
      </c>
      <c r="Y23" s="1" t="s">
        <v>35</v>
      </c>
      <c r="Z23" s="1" t="s">
        <v>35</v>
      </c>
      <c r="AA23" s="1" t="s">
        <v>35</v>
      </c>
      <c r="AB23" s="1" t="s">
        <v>174</v>
      </c>
      <c r="AC23" s="1" t="s">
        <v>35</v>
      </c>
      <c r="AD23" s="1" t="s">
        <v>35</v>
      </c>
    </row>
    <row r="24" spans="1:30" x14ac:dyDescent="0.25">
      <c r="A24" s="1">
        <f>MATCH(B24,'20,08'!B:B,0)</f>
        <v>33</v>
      </c>
      <c r="B24" s="1" t="str">
        <f t="shared" si="0"/>
        <v>9105825969</v>
      </c>
      <c r="C24" s="1" t="s">
        <v>175</v>
      </c>
      <c r="D24" s="1" t="s">
        <v>23</v>
      </c>
      <c r="E24" s="1" t="s">
        <v>24</v>
      </c>
      <c r="F24" s="1" t="s">
        <v>25</v>
      </c>
      <c r="G24" s="1" t="s">
        <v>176</v>
      </c>
      <c r="H24" s="1" t="s">
        <v>27</v>
      </c>
      <c r="I24" s="1" t="s">
        <v>28</v>
      </c>
      <c r="J24" s="1" t="s">
        <v>177</v>
      </c>
      <c r="K24" s="1" t="s">
        <v>178</v>
      </c>
      <c r="L24" s="10">
        <v>1240524</v>
      </c>
      <c r="M24" s="1" t="s">
        <v>179</v>
      </c>
      <c r="N24" s="1" t="s">
        <v>180</v>
      </c>
      <c r="O24" s="1" t="s">
        <v>181</v>
      </c>
      <c r="P24" s="1" t="s">
        <v>35</v>
      </c>
      <c r="Q24" s="1" t="s">
        <v>35</v>
      </c>
      <c r="R24" s="1" t="s">
        <v>35</v>
      </c>
      <c r="S24" s="1" t="s">
        <v>35</v>
      </c>
      <c r="T24" s="1" t="s">
        <v>36</v>
      </c>
      <c r="U24" s="1" t="s">
        <v>37</v>
      </c>
      <c r="V24" s="1" t="s">
        <v>38</v>
      </c>
      <c r="W24" s="1" t="s">
        <v>39</v>
      </c>
      <c r="X24" s="1" t="s">
        <v>40</v>
      </c>
      <c r="Y24" s="1" t="s">
        <v>35</v>
      </c>
      <c r="Z24" s="1" t="s">
        <v>35</v>
      </c>
      <c r="AA24" s="1" t="s">
        <v>35</v>
      </c>
      <c r="AB24" s="1" t="s">
        <v>182</v>
      </c>
      <c r="AC24" s="1" t="s">
        <v>35</v>
      </c>
      <c r="AD24" s="1" t="s">
        <v>35</v>
      </c>
    </row>
    <row r="25" spans="1:30" x14ac:dyDescent="0.25">
      <c r="A25" s="1">
        <f>MATCH(B25,'20,08'!B:B,0)</f>
        <v>38</v>
      </c>
      <c r="B25" s="1" t="str">
        <f t="shared" si="0"/>
        <v>9105826387</v>
      </c>
      <c r="C25" s="1" t="s">
        <v>183</v>
      </c>
      <c r="D25" s="1" t="s">
        <v>23</v>
      </c>
      <c r="E25" s="1" t="s">
        <v>24</v>
      </c>
      <c r="F25" s="1" t="s">
        <v>25</v>
      </c>
      <c r="G25" s="1" t="s">
        <v>184</v>
      </c>
      <c r="H25" s="1" t="s">
        <v>27</v>
      </c>
      <c r="I25" s="1" t="s">
        <v>28</v>
      </c>
      <c r="J25" s="1" t="s">
        <v>140</v>
      </c>
      <c r="K25" s="1" t="s">
        <v>141</v>
      </c>
      <c r="L25" s="10">
        <v>119943</v>
      </c>
      <c r="M25" s="1" t="s">
        <v>76</v>
      </c>
      <c r="N25" s="1" t="s">
        <v>77</v>
      </c>
      <c r="O25" s="1" t="s">
        <v>78</v>
      </c>
      <c r="P25" s="1" t="s">
        <v>35</v>
      </c>
      <c r="Q25" s="1" t="s">
        <v>35</v>
      </c>
      <c r="R25" s="1" t="s">
        <v>35</v>
      </c>
      <c r="S25" s="1" t="s">
        <v>35</v>
      </c>
      <c r="T25" s="1" t="s">
        <v>36</v>
      </c>
      <c r="U25" s="1" t="s">
        <v>37</v>
      </c>
      <c r="V25" s="1" t="s">
        <v>38</v>
      </c>
      <c r="W25" s="1" t="s">
        <v>39</v>
      </c>
      <c r="X25" s="1" t="s">
        <v>40</v>
      </c>
      <c r="Y25" s="1" t="s">
        <v>35</v>
      </c>
      <c r="Z25" s="1" t="s">
        <v>35</v>
      </c>
      <c r="AA25" s="1" t="s">
        <v>35</v>
      </c>
      <c r="AB25" s="1" t="s">
        <v>185</v>
      </c>
      <c r="AC25" s="1" t="s">
        <v>35</v>
      </c>
      <c r="AD25" s="1" t="s">
        <v>35</v>
      </c>
    </row>
    <row r="26" spans="1:30" x14ac:dyDescent="0.25">
      <c r="A26" s="1">
        <f>MATCH(B26,'20,08'!B:B,0)</f>
        <v>39</v>
      </c>
      <c r="B26" s="1" t="str">
        <f t="shared" si="0"/>
        <v>9105824623</v>
      </c>
      <c r="C26" s="1" t="s">
        <v>186</v>
      </c>
      <c r="D26" s="1" t="s">
        <v>23</v>
      </c>
      <c r="E26" s="1" t="s">
        <v>24</v>
      </c>
      <c r="F26" s="1" t="s">
        <v>25</v>
      </c>
      <c r="G26" s="1" t="s">
        <v>187</v>
      </c>
      <c r="H26" s="1" t="s">
        <v>27</v>
      </c>
      <c r="I26" s="1" t="s">
        <v>28</v>
      </c>
      <c r="J26" s="1" t="s">
        <v>53</v>
      </c>
      <c r="K26" s="1" t="s">
        <v>54</v>
      </c>
      <c r="L26" s="10">
        <v>49680</v>
      </c>
      <c r="M26" s="1" t="s">
        <v>188</v>
      </c>
      <c r="N26" s="1" t="s">
        <v>189</v>
      </c>
      <c r="O26" s="1" t="s">
        <v>190</v>
      </c>
      <c r="P26" s="1" t="s">
        <v>160</v>
      </c>
      <c r="Q26" s="1" t="s">
        <v>35</v>
      </c>
      <c r="R26" s="1" t="s">
        <v>35</v>
      </c>
      <c r="S26" s="1" t="s">
        <v>35</v>
      </c>
      <c r="T26" s="1" t="s">
        <v>36</v>
      </c>
      <c r="U26" s="1" t="s">
        <v>37</v>
      </c>
      <c r="V26" s="1" t="s">
        <v>38</v>
      </c>
      <c r="W26" s="1" t="s">
        <v>39</v>
      </c>
      <c r="X26" s="1" t="s">
        <v>40</v>
      </c>
      <c r="Y26" s="1" t="s">
        <v>35</v>
      </c>
      <c r="Z26" s="1" t="s">
        <v>35</v>
      </c>
      <c r="AA26" s="1" t="s">
        <v>35</v>
      </c>
      <c r="AB26" s="1" t="s">
        <v>191</v>
      </c>
      <c r="AC26" s="1" t="s">
        <v>35</v>
      </c>
      <c r="AD26" s="1" t="s">
        <v>35</v>
      </c>
    </row>
    <row r="27" spans="1:30" x14ac:dyDescent="0.25">
      <c r="A27" s="1">
        <f>MATCH(B27,'20,08'!B:B,0)</f>
        <v>40</v>
      </c>
      <c r="B27" s="1" t="str">
        <f t="shared" si="0"/>
        <v>9105826390</v>
      </c>
      <c r="C27" s="1" t="s">
        <v>192</v>
      </c>
      <c r="D27" s="1" t="s">
        <v>23</v>
      </c>
      <c r="E27" s="1" t="s">
        <v>24</v>
      </c>
      <c r="F27" s="1" t="s">
        <v>25</v>
      </c>
      <c r="G27" s="1" t="s">
        <v>193</v>
      </c>
      <c r="H27" s="1" t="s">
        <v>27</v>
      </c>
      <c r="I27" s="1" t="s">
        <v>28</v>
      </c>
      <c r="J27" s="1" t="s">
        <v>194</v>
      </c>
      <c r="K27" s="1" t="s">
        <v>195</v>
      </c>
      <c r="L27" s="10">
        <v>278025</v>
      </c>
      <c r="M27" s="1" t="s">
        <v>76</v>
      </c>
      <c r="N27" s="1" t="s">
        <v>77</v>
      </c>
      <c r="O27" s="1" t="s">
        <v>78</v>
      </c>
      <c r="P27" s="1" t="s">
        <v>35</v>
      </c>
      <c r="Q27" s="1" t="s">
        <v>35</v>
      </c>
      <c r="R27" s="1" t="s">
        <v>35</v>
      </c>
      <c r="S27" s="1" t="s">
        <v>35</v>
      </c>
      <c r="T27" s="1" t="s">
        <v>36</v>
      </c>
      <c r="U27" s="1" t="s">
        <v>37</v>
      </c>
      <c r="V27" s="1" t="s">
        <v>38</v>
      </c>
      <c r="W27" s="1" t="s">
        <v>39</v>
      </c>
      <c r="X27" s="1" t="s">
        <v>40</v>
      </c>
      <c r="Y27" s="1" t="s">
        <v>35</v>
      </c>
      <c r="Z27" s="1" t="s">
        <v>35</v>
      </c>
      <c r="AA27" s="1" t="s">
        <v>35</v>
      </c>
      <c r="AB27" s="1" t="s">
        <v>196</v>
      </c>
      <c r="AC27" s="1" t="s">
        <v>35</v>
      </c>
      <c r="AD27" s="1" t="s">
        <v>35</v>
      </c>
    </row>
    <row r="28" spans="1:30" x14ac:dyDescent="0.25">
      <c r="A28" s="1">
        <f>MATCH(B28,'20,08'!B:B,0)</f>
        <v>42</v>
      </c>
      <c r="B28" s="1" t="str">
        <f t="shared" si="0"/>
        <v>9105825792</v>
      </c>
      <c r="C28" s="1" t="s">
        <v>197</v>
      </c>
      <c r="D28" s="1" t="s">
        <v>23</v>
      </c>
      <c r="E28" s="1" t="s">
        <v>24</v>
      </c>
      <c r="F28" s="1" t="s">
        <v>25</v>
      </c>
      <c r="G28" s="1" t="s">
        <v>198</v>
      </c>
      <c r="H28" s="1" t="s">
        <v>27</v>
      </c>
      <c r="I28" s="1" t="s">
        <v>28</v>
      </c>
      <c r="J28" s="1" t="s">
        <v>82</v>
      </c>
      <c r="K28" s="1" t="s">
        <v>83</v>
      </c>
      <c r="L28" s="10">
        <v>79305</v>
      </c>
      <c r="M28" s="1" t="s">
        <v>55</v>
      </c>
      <c r="N28" s="1" t="s">
        <v>56</v>
      </c>
      <c r="O28" s="1" t="s">
        <v>57</v>
      </c>
      <c r="P28" s="1" t="s">
        <v>35</v>
      </c>
      <c r="Q28" s="1" t="s">
        <v>35</v>
      </c>
      <c r="R28" s="1" t="s">
        <v>35</v>
      </c>
      <c r="S28" s="1" t="s">
        <v>35</v>
      </c>
      <c r="T28" s="1" t="s">
        <v>36</v>
      </c>
      <c r="U28" s="1" t="s">
        <v>37</v>
      </c>
      <c r="V28" s="1" t="s">
        <v>38</v>
      </c>
      <c r="W28" s="1" t="s">
        <v>39</v>
      </c>
      <c r="X28" s="1" t="s">
        <v>40</v>
      </c>
      <c r="Y28" s="1" t="s">
        <v>35</v>
      </c>
      <c r="Z28" s="1" t="s">
        <v>35</v>
      </c>
      <c r="AA28" s="1" t="s">
        <v>35</v>
      </c>
      <c r="AB28" s="1" t="s">
        <v>199</v>
      </c>
      <c r="AC28" s="1" t="s">
        <v>35</v>
      </c>
      <c r="AD28" s="1" t="s">
        <v>35</v>
      </c>
    </row>
    <row r="29" spans="1:30" x14ac:dyDescent="0.25">
      <c r="A29" s="1">
        <f>MATCH(B29,'20,08'!B:B,0)</f>
        <v>43</v>
      </c>
      <c r="B29" s="1" t="str">
        <f t="shared" si="0"/>
        <v>9105827392</v>
      </c>
      <c r="C29" s="1" t="s">
        <v>200</v>
      </c>
      <c r="D29" s="1" t="s">
        <v>23</v>
      </c>
      <c r="E29" s="1" t="s">
        <v>24</v>
      </c>
      <c r="F29" s="1" t="s">
        <v>25</v>
      </c>
      <c r="G29" s="1" t="s">
        <v>201</v>
      </c>
      <c r="H29" s="1" t="s">
        <v>27</v>
      </c>
      <c r="I29" s="1" t="s">
        <v>28</v>
      </c>
      <c r="J29" s="1" t="s">
        <v>202</v>
      </c>
      <c r="K29" s="1" t="s">
        <v>203</v>
      </c>
      <c r="L29" s="10">
        <v>280323</v>
      </c>
      <c r="M29" s="1" t="s">
        <v>76</v>
      </c>
      <c r="N29" s="1" t="s">
        <v>77</v>
      </c>
      <c r="O29" s="1" t="s">
        <v>78</v>
      </c>
      <c r="P29" s="1" t="s">
        <v>35</v>
      </c>
      <c r="Q29" s="1" t="s">
        <v>35</v>
      </c>
      <c r="R29" s="1" t="s">
        <v>35</v>
      </c>
      <c r="S29" s="1" t="s">
        <v>35</v>
      </c>
      <c r="T29" s="1" t="s">
        <v>36</v>
      </c>
      <c r="U29" s="1" t="s">
        <v>37</v>
      </c>
      <c r="V29" s="1" t="s">
        <v>38</v>
      </c>
      <c r="W29" s="1" t="s">
        <v>39</v>
      </c>
      <c r="X29" s="1" t="s">
        <v>40</v>
      </c>
      <c r="Y29" s="1" t="s">
        <v>35</v>
      </c>
      <c r="Z29" s="1" t="s">
        <v>35</v>
      </c>
      <c r="AA29" s="1" t="s">
        <v>35</v>
      </c>
      <c r="AB29" s="1" t="s">
        <v>204</v>
      </c>
      <c r="AC29" s="1" t="s">
        <v>35</v>
      </c>
      <c r="AD29" s="1" t="s">
        <v>35</v>
      </c>
    </row>
    <row r="30" spans="1:30" x14ac:dyDescent="0.25">
      <c r="A30" s="1">
        <f>MATCH(B30,'20,08'!B:B,0)</f>
        <v>45</v>
      </c>
      <c r="B30" s="1" t="str">
        <f t="shared" si="0"/>
        <v>9105824996</v>
      </c>
      <c r="C30" s="1" t="s">
        <v>205</v>
      </c>
      <c r="D30" s="1" t="s">
        <v>23</v>
      </c>
      <c r="E30" s="1" t="s">
        <v>24</v>
      </c>
      <c r="F30" s="1" t="s">
        <v>25</v>
      </c>
      <c r="G30" s="1" t="s">
        <v>206</v>
      </c>
      <c r="H30" s="1" t="s">
        <v>27</v>
      </c>
      <c r="I30" s="1" t="s">
        <v>28</v>
      </c>
      <c r="J30" s="1" t="s">
        <v>207</v>
      </c>
      <c r="K30" s="1" t="s">
        <v>208</v>
      </c>
      <c r="L30" s="10">
        <v>289565</v>
      </c>
      <c r="M30" s="1" t="s">
        <v>209</v>
      </c>
      <c r="N30" s="1" t="s">
        <v>210</v>
      </c>
      <c r="O30" s="1" t="s">
        <v>211</v>
      </c>
      <c r="P30" s="1" t="s">
        <v>35</v>
      </c>
      <c r="Q30" s="1" t="s">
        <v>35</v>
      </c>
      <c r="R30" s="1" t="s">
        <v>35</v>
      </c>
      <c r="S30" s="1" t="s">
        <v>35</v>
      </c>
      <c r="T30" s="1" t="s">
        <v>36</v>
      </c>
      <c r="U30" s="1" t="s">
        <v>37</v>
      </c>
      <c r="V30" s="1" t="s">
        <v>38</v>
      </c>
      <c r="W30" s="1" t="s">
        <v>39</v>
      </c>
      <c r="X30" s="1" t="s">
        <v>40</v>
      </c>
      <c r="Y30" s="1" t="s">
        <v>35</v>
      </c>
      <c r="Z30" s="1" t="s">
        <v>35</v>
      </c>
      <c r="AA30" s="1" t="s">
        <v>35</v>
      </c>
      <c r="AB30" s="1" t="s">
        <v>212</v>
      </c>
      <c r="AC30" s="1" t="s">
        <v>35</v>
      </c>
      <c r="AD30" s="1" t="s">
        <v>35</v>
      </c>
    </row>
    <row r="31" spans="1:30" x14ac:dyDescent="0.25">
      <c r="A31" s="1">
        <f>MATCH(B31,'20,08'!B:B,0)</f>
        <v>48</v>
      </c>
      <c r="B31" s="1" t="str">
        <f t="shared" si="0"/>
        <v>9105826672</v>
      </c>
      <c r="C31" s="1" t="s">
        <v>213</v>
      </c>
      <c r="D31" s="1" t="s">
        <v>23</v>
      </c>
      <c r="E31" s="1" t="s">
        <v>24</v>
      </c>
      <c r="F31" s="1" t="s">
        <v>25</v>
      </c>
      <c r="G31" s="1" t="s">
        <v>214</v>
      </c>
      <c r="H31" s="1" t="s">
        <v>27</v>
      </c>
      <c r="I31" s="1" t="s">
        <v>28</v>
      </c>
      <c r="J31" s="1" t="s">
        <v>215</v>
      </c>
      <c r="K31" s="1" t="s">
        <v>216</v>
      </c>
      <c r="L31" s="10">
        <v>80190</v>
      </c>
      <c r="M31" s="1" t="s">
        <v>217</v>
      </c>
      <c r="N31" s="1" t="s">
        <v>218</v>
      </c>
      <c r="O31" s="1" t="s">
        <v>219</v>
      </c>
      <c r="P31" s="1" t="s">
        <v>34</v>
      </c>
      <c r="Q31" s="1" t="s">
        <v>35</v>
      </c>
      <c r="R31" s="1" t="s">
        <v>35</v>
      </c>
      <c r="S31" s="1" t="s">
        <v>35</v>
      </c>
      <c r="T31" s="1" t="s">
        <v>36</v>
      </c>
      <c r="U31" s="1" t="s">
        <v>37</v>
      </c>
      <c r="V31" s="1" t="s">
        <v>38</v>
      </c>
      <c r="W31" s="1" t="s">
        <v>39</v>
      </c>
      <c r="X31" s="1" t="s">
        <v>40</v>
      </c>
      <c r="Y31" s="1" t="s">
        <v>35</v>
      </c>
      <c r="Z31" s="1" t="s">
        <v>35</v>
      </c>
      <c r="AA31" s="1" t="s">
        <v>35</v>
      </c>
      <c r="AB31" s="1" t="s">
        <v>220</v>
      </c>
      <c r="AC31" s="1" t="s">
        <v>35</v>
      </c>
      <c r="AD31" s="1" t="s">
        <v>35</v>
      </c>
    </row>
    <row r="32" spans="1:30" x14ac:dyDescent="0.25">
      <c r="A32" s="1">
        <f>MATCH(B32,'20,08'!B:B,0)</f>
        <v>49</v>
      </c>
      <c r="B32" s="1" t="str">
        <f t="shared" si="0"/>
        <v>9105824915</v>
      </c>
      <c r="C32" s="1" t="s">
        <v>221</v>
      </c>
      <c r="D32" s="1" t="s">
        <v>23</v>
      </c>
      <c r="E32" s="1" t="s">
        <v>24</v>
      </c>
      <c r="F32" s="1" t="s">
        <v>25</v>
      </c>
      <c r="G32" s="1" t="s">
        <v>222</v>
      </c>
      <c r="H32" s="1" t="s">
        <v>27</v>
      </c>
      <c r="I32" s="1" t="s">
        <v>28</v>
      </c>
      <c r="J32" s="1" t="s">
        <v>140</v>
      </c>
      <c r="K32" s="1" t="s">
        <v>141</v>
      </c>
      <c r="L32" s="10">
        <v>119943</v>
      </c>
      <c r="M32" s="1" t="s">
        <v>76</v>
      </c>
      <c r="N32" s="1" t="s">
        <v>77</v>
      </c>
      <c r="O32" s="1" t="s">
        <v>78</v>
      </c>
      <c r="P32" s="1" t="s">
        <v>35</v>
      </c>
      <c r="Q32" s="1" t="s">
        <v>35</v>
      </c>
      <c r="R32" s="1" t="s">
        <v>35</v>
      </c>
      <c r="S32" s="1" t="s">
        <v>35</v>
      </c>
      <c r="T32" s="1" t="s">
        <v>36</v>
      </c>
      <c r="U32" s="1" t="s">
        <v>37</v>
      </c>
      <c r="V32" s="1" t="s">
        <v>38</v>
      </c>
      <c r="W32" s="1" t="s">
        <v>39</v>
      </c>
      <c r="X32" s="1" t="s">
        <v>40</v>
      </c>
      <c r="Y32" s="1" t="s">
        <v>35</v>
      </c>
      <c r="Z32" s="1" t="s">
        <v>35</v>
      </c>
      <c r="AA32" s="1" t="s">
        <v>35</v>
      </c>
      <c r="AB32" s="1" t="s">
        <v>223</v>
      </c>
      <c r="AC32" s="1" t="s">
        <v>35</v>
      </c>
      <c r="AD32" s="1" t="s">
        <v>35</v>
      </c>
    </row>
    <row r="33" spans="1:30" x14ac:dyDescent="0.25">
      <c r="A33" s="1">
        <f>MATCH(B33,'20,08'!B:B,0)</f>
        <v>50</v>
      </c>
      <c r="B33" s="1" t="str">
        <f t="shared" si="0"/>
        <v>9105826566</v>
      </c>
      <c r="C33" s="1" t="s">
        <v>224</v>
      </c>
      <c r="D33" s="1" t="s">
        <v>23</v>
      </c>
      <c r="E33" s="1" t="s">
        <v>24</v>
      </c>
      <c r="F33" s="1" t="s">
        <v>25</v>
      </c>
      <c r="G33" s="1" t="s">
        <v>225</v>
      </c>
      <c r="H33" s="1" t="s">
        <v>27</v>
      </c>
      <c r="I33" s="1" t="s">
        <v>28</v>
      </c>
      <c r="J33" s="1" t="s">
        <v>155</v>
      </c>
      <c r="K33" s="1" t="s">
        <v>156</v>
      </c>
      <c r="L33" s="10">
        <v>120085</v>
      </c>
      <c r="M33" s="1" t="s">
        <v>157</v>
      </c>
      <c r="N33" s="1" t="s">
        <v>158</v>
      </c>
      <c r="O33" s="1" t="s">
        <v>159</v>
      </c>
      <c r="P33" s="1" t="s">
        <v>160</v>
      </c>
      <c r="Q33" s="1" t="s">
        <v>35</v>
      </c>
      <c r="R33" s="1" t="s">
        <v>35</v>
      </c>
      <c r="S33" s="1" t="s">
        <v>35</v>
      </c>
      <c r="T33" s="1" t="s">
        <v>36</v>
      </c>
      <c r="U33" s="1" t="s">
        <v>37</v>
      </c>
      <c r="V33" s="1" t="s">
        <v>38</v>
      </c>
      <c r="W33" s="1" t="s">
        <v>39</v>
      </c>
      <c r="X33" s="1" t="s">
        <v>40</v>
      </c>
      <c r="Y33" s="1" t="s">
        <v>35</v>
      </c>
      <c r="Z33" s="1" t="s">
        <v>35</v>
      </c>
      <c r="AA33" s="1" t="s">
        <v>35</v>
      </c>
      <c r="AB33" s="1" t="s">
        <v>226</v>
      </c>
      <c r="AC33" s="1" t="s">
        <v>35</v>
      </c>
      <c r="AD33" s="1" t="s">
        <v>35</v>
      </c>
    </row>
    <row r="34" spans="1:30" x14ac:dyDescent="0.25">
      <c r="A34" s="1">
        <f>MATCH(B34,'20,08'!B:B,0)</f>
        <v>51</v>
      </c>
      <c r="B34" s="1" t="str">
        <f t="shared" si="0"/>
        <v>9105828635</v>
      </c>
      <c r="C34" s="1" t="s">
        <v>227</v>
      </c>
      <c r="D34" s="1" t="s">
        <v>23</v>
      </c>
      <c r="E34" s="1" t="s">
        <v>24</v>
      </c>
      <c r="F34" s="1" t="s">
        <v>25</v>
      </c>
      <c r="G34" s="1" t="s">
        <v>228</v>
      </c>
      <c r="H34" s="1" t="s">
        <v>27</v>
      </c>
      <c r="I34" s="1" t="s">
        <v>28</v>
      </c>
      <c r="J34" s="1" t="s">
        <v>229</v>
      </c>
      <c r="K34" s="1" t="s">
        <v>230</v>
      </c>
      <c r="L34" s="10">
        <v>757170</v>
      </c>
      <c r="M34" s="1" t="s">
        <v>231</v>
      </c>
      <c r="N34" s="1" t="s">
        <v>232</v>
      </c>
      <c r="O34" s="1" t="s">
        <v>233</v>
      </c>
      <c r="P34" s="1" t="s">
        <v>35</v>
      </c>
      <c r="Q34" s="1" t="s">
        <v>35</v>
      </c>
      <c r="R34" s="1" t="s">
        <v>35</v>
      </c>
      <c r="S34" s="1" t="s">
        <v>35</v>
      </c>
      <c r="T34" s="1" t="s">
        <v>36</v>
      </c>
      <c r="U34" s="1" t="s">
        <v>37</v>
      </c>
      <c r="V34" s="1" t="s">
        <v>38</v>
      </c>
      <c r="W34" s="1" t="s">
        <v>39</v>
      </c>
      <c r="X34" s="1" t="s">
        <v>40</v>
      </c>
      <c r="Y34" s="1" t="s">
        <v>35</v>
      </c>
      <c r="Z34" s="1" t="s">
        <v>35</v>
      </c>
      <c r="AA34" s="1" t="s">
        <v>35</v>
      </c>
      <c r="AB34" s="1" t="s">
        <v>234</v>
      </c>
      <c r="AC34" s="1" t="s">
        <v>35</v>
      </c>
      <c r="AD34" s="1" t="s">
        <v>35</v>
      </c>
    </row>
    <row r="35" spans="1:30" x14ac:dyDescent="0.25">
      <c r="A35" s="1">
        <f>MATCH(B35,'20,08'!B:B,0)</f>
        <v>53</v>
      </c>
      <c r="B35" s="1" t="str">
        <f t="shared" si="0"/>
        <v>9105825624</v>
      </c>
      <c r="C35" s="1" t="s">
        <v>235</v>
      </c>
      <c r="D35" s="1" t="s">
        <v>23</v>
      </c>
      <c r="E35" s="1" t="s">
        <v>24</v>
      </c>
      <c r="F35" s="1" t="s">
        <v>25</v>
      </c>
      <c r="G35" s="1" t="s">
        <v>236</v>
      </c>
      <c r="H35" s="1" t="s">
        <v>27</v>
      </c>
      <c r="I35" s="1" t="s">
        <v>28</v>
      </c>
      <c r="J35" s="1" t="s">
        <v>237</v>
      </c>
      <c r="K35" s="1" t="s">
        <v>238</v>
      </c>
      <c r="L35" s="10">
        <v>160380</v>
      </c>
      <c r="M35" s="1" t="s">
        <v>76</v>
      </c>
      <c r="N35" s="1" t="s">
        <v>77</v>
      </c>
      <c r="O35" s="1" t="s">
        <v>78</v>
      </c>
      <c r="P35" s="1" t="s">
        <v>35</v>
      </c>
      <c r="Q35" s="1" t="s">
        <v>35</v>
      </c>
      <c r="R35" s="1" t="s">
        <v>35</v>
      </c>
      <c r="S35" s="1" t="s">
        <v>35</v>
      </c>
      <c r="T35" s="1" t="s">
        <v>36</v>
      </c>
      <c r="U35" s="1" t="s">
        <v>37</v>
      </c>
      <c r="V35" s="1" t="s">
        <v>38</v>
      </c>
      <c r="W35" s="1" t="s">
        <v>39</v>
      </c>
      <c r="X35" s="1" t="s">
        <v>40</v>
      </c>
      <c r="Y35" s="1" t="s">
        <v>35</v>
      </c>
      <c r="Z35" s="1" t="s">
        <v>35</v>
      </c>
      <c r="AA35" s="1" t="s">
        <v>35</v>
      </c>
      <c r="AB35" s="1" t="s">
        <v>239</v>
      </c>
      <c r="AC35" s="1" t="s">
        <v>35</v>
      </c>
      <c r="AD35" s="1" t="s">
        <v>35</v>
      </c>
    </row>
    <row r="36" spans="1:30" x14ac:dyDescent="0.25">
      <c r="A36" s="1">
        <f>MATCH(B36,'20,08'!B:B,0)</f>
        <v>54</v>
      </c>
      <c r="B36" s="1" t="str">
        <f t="shared" si="0"/>
        <v>9105827053</v>
      </c>
      <c r="C36" s="1" t="s">
        <v>240</v>
      </c>
      <c r="D36" s="1" t="s">
        <v>23</v>
      </c>
      <c r="E36" s="1" t="s">
        <v>24</v>
      </c>
      <c r="F36" s="1" t="s">
        <v>25</v>
      </c>
      <c r="G36" s="1" t="s">
        <v>241</v>
      </c>
      <c r="H36" s="1" t="s">
        <v>27</v>
      </c>
      <c r="I36" s="1" t="s">
        <v>28</v>
      </c>
      <c r="J36" s="1" t="s">
        <v>242</v>
      </c>
      <c r="K36" s="1" t="s">
        <v>243</v>
      </c>
      <c r="L36" s="10">
        <v>53460</v>
      </c>
      <c r="M36" s="1" t="s">
        <v>244</v>
      </c>
      <c r="N36" s="1" t="s">
        <v>245</v>
      </c>
      <c r="O36" s="1" t="s">
        <v>246</v>
      </c>
      <c r="P36" s="1" t="s">
        <v>35</v>
      </c>
      <c r="Q36" s="1" t="s">
        <v>35</v>
      </c>
      <c r="R36" s="1" t="s">
        <v>35</v>
      </c>
      <c r="S36" s="1" t="s">
        <v>35</v>
      </c>
      <c r="T36" s="1" t="s">
        <v>36</v>
      </c>
      <c r="U36" s="1" t="s">
        <v>37</v>
      </c>
      <c r="V36" s="1" t="s">
        <v>38</v>
      </c>
      <c r="W36" s="1" t="s">
        <v>39</v>
      </c>
      <c r="X36" s="1" t="s">
        <v>40</v>
      </c>
      <c r="Y36" s="1" t="s">
        <v>35</v>
      </c>
      <c r="Z36" s="1" t="s">
        <v>35</v>
      </c>
      <c r="AA36" s="1" t="s">
        <v>35</v>
      </c>
      <c r="AB36" s="1" t="s">
        <v>247</v>
      </c>
      <c r="AC36" s="1" t="s">
        <v>35</v>
      </c>
      <c r="AD36" s="1" t="s">
        <v>35</v>
      </c>
    </row>
    <row r="37" spans="1:30" x14ac:dyDescent="0.25">
      <c r="A37" s="1">
        <f>MATCH(B37,'20,08'!B:B,0)</f>
        <v>55</v>
      </c>
      <c r="B37" s="1" t="str">
        <f t="shared" si="0"/>
        <v>9105827142</v>
      </c>
      <c r="C37" s="1" t="s">
        <v>248</v>
      </c>
      <c r="D37" s="1" t="s">
        <v>23</v>
      </c>
      <c r="E37" s="1" t="s">
        <v>24</v>
      </c>
      <c r="F37" s="1" t="s">
        <v>25</v>
      </c>
      <c r="G37" s="1" t="s">
        <v>249</v>
      </c>
      <c r="H37" s="1" t="s">
        <v>27</v>
      </c>
      <c r="I37" s="1" t="s">
        <v>28</v>
      </c>
      <c r="J37" s="1" t="s">
        <v>82</v>
      </c>
      <c r="K37" s="1" t="s">
        <v>83</v>
      </c>
      <c r="L37" s="10">
        <v>79305</v>
      </c>
      <c r="M37" s="1" t="s">
        <v>250</v>
      </c>
      <c r="N37" s="1" t="s">
        <v>251</v>
      </c>
      <c r="O37" s="1" t="s">
        <v>252</v>
      </c>
      <c r="P37" s="1" t="s">
        <v>35</v>
      </c>
      <c r="Q37" s="1" t="s">
        <v>35</v>
      </c>
      <c r="R37" s="1" t="s">
        <v>35</v>
      </c>
      <c r="S37" s="1" t="s">
        <v>35</v>
      </c>
      <c r="T37" s="1" t="s">
        <v>36</v>
      </c>
      <c r="U37" s="1" t="s">
        <v>37</v>
      </c>
      <c r="V37" s="1" t="s">
        <v>38</v>
      </c>
      <c r="W37" s="1" t="s">
        <v>39</v>
      </c>
      <c r="X37" s="1" t="s">
        <v>40</v>
      </c>
      <c r="Y37" s="1" t="s">
        <v>35</v>
      </c>
      <c r="Z37" s="1" t="s">
        <v>35</v>
      </c>
      <c r="AA37" s="1" t="s">
        <v>35</v>
      </c>
      <c r="AB37" s="1" t="s">
        <v>253</v>
      </c>
      <c r="AC37" s="1" t="s">
        <v>35</v>
      </c>
      <c r="AD37" s="1" t="s">
        <v>35</v>
      </c>
    </row>
    <row r="38" spans="1:30" x14ac:dyDescent="0.25">
      <c r="A38" s="1">
        <f>MATCH(B38,'20,08'!B:B,0)</f>
        <v>56</v>
      </c>
      <c r="B38" s="1" t="str">
        <f t="shared" si="0"/>
        <v>9105828449</v>
      </c>
      <c r="C38" s="1" t="s">
        <v>254</v>
      </c>
      <c r="D38" s="1" t="s">
        <v>23</v>
      </c>
      <c r="E38" s="1" t="s">
        <v>24</v>
      </c>
      <c r="F38" s="1" t="s">
        <v>25</v>
      </c>
      <c r="G38" s="1" t="s">
        <v>255</v>
      </c>
      <c r="H38" s="1" t="s">
        <v>27</v>
      </c>
      <c r="I38" s="1" t="s">
        <v>28</v>
      </c>
      <c r="J38" s="1" t="s">
        <v>256</v>
      </c>
      <c r="K38" s="1" t="s">
        <v>257</v>
      </c>
      <c r="L38" s="10">
        <v>158611</v>
      </c>
      <c r="M38" s="1" t="s">
        <v>87</v>
      </c>
      <c r="N38" s="1" t="s">
        <v>88</v>
      </c>
      <c r="O38" s="1" t="s">
        <v>89</v>
      </c>
      <c r="P38" s="1" t="s">
        <v>34</v>
      </c>
      <c r="Q38" s="1" t="s">
        <v>35</v>
      </c>
      <c r="R38" s="1" t="s">
        <v>35</v>
      </c>
      <c r="S38" s="1" t="s">
        <v>35</v>
      </c>
      <c r="T38" s="1" t="s">
        <v>36</v>
      </c>
      <c r="U38" s="1" t="s">
        <v>37</v>
      </c>
      <c r="V38" s="1" t="s">
        <v>38</v>
      </c>
      <c r="W38" s="1" t="s">
        <v>39</v>
      </c>
      <c r="X38" s="1" t="s">
        <v>40</v>
      </c>
      <c r="Y38" s="1" t="s">
        <v>35</v>
      </c>
      <c r="Z38" s="1" t="s">
        <v>35</v>
      </c>
      <c r="AA38" s="1" t="s">
        <v>35</v>
      </c>
      <c r="AB38" s="1" t="s">
        <v>258</v>
      </c>
      <c r="AC38" s="1" t="s">
        <v>35</v>
      </c>
      <c r="AD38" s="1" t="s">
        <v>35</v>
      </c>
    </row>
    <row r="39" spans="1:30" x14ac:dyDescent="0.25">
      <c r="A39" s="1">
        <f>MATCH(B39,'20,08'!B:B,0)</f>
        <v>57</v>
      </c>
      <c r="B39" s="1" t="str">
        <f t="shared" si="0"/>
        <v>9105825855</v>
      </c>
      <c r="C39" s="1" t="s">
        <v>259</v>
      </c>
      <c r="D39" s="1" t="s">
        <v>23</v>
      </c>
      <c r="E39" s="1" t="s">
        <v>24</v>
      </c>
      <c r="F39" s="1" t="s">
        <v>25</v>
      </c>
      <c r="G39" s="1" t="s">
        <v>260</v>
      </c>
      <c r="H39" s="1" t="s">
        <v>27</v>
      </c>
      <c r="I39" s="1" t="s">
        <v>28</v>
      </c>
      <c r="J39" s="1" t="s">
        <v>140</v>
      </c>
      <c r="K39" s="1" t="s">
        <v>141</v>
      </c>
      <c r="L39" s="10">
        <v>119943</v>
      </c>
      <c r="M39" s="1" t="s">
        <v>55</v>
      </c>
      <c r="N39" s="1" t="s">
        <v>56</v>
      </c>
      <c r="O39" s="1" t="s">
        <v>57</v>
      </c>
      <c r="P39" s="1" t="s">
        <v>35</v>
      </c>
      <c r="Q39" s="1" t="s">
        <v>35</v>
      </c>
      <c r="R39" s="1" t="s">
        <v>35</v>
      </c>
      <c r="S39" s="1" t="s">
        <v>35</v>
      </c>
      <c r="T39" s="1" t="s">
        <v>36</v>
      </c>
      <c r="U39" s="1" t="s">
        <v>37</v>
      </c>
      <c r="V39" s="1" t="s">
        <v>38</v>
      </c>
      <c r="W39" s="1" t="s">
        <v>39</v>
      </c>
      <c r="X39" s="1" t="s">
        <v>40</v>
      </c>
      <c r="Y39" s="1" t="s">
        <v>35</v>
      </c>
      <c r="Z39" s="1" t="s">
        <v>35</v>
      </c>
      <c r="AA39" s="1" t="s">
        <v>35</v>
      </c>
      <c r="AB39" s="1" t="s">
        <v>261</v>
      </c>
      <c r="AC39" s="1" t="s">
        <v>35</v>
      </c>
      <c r="AD39" s="1" t="s">
        <v>35</v>
      </c>
    </row>
    <row r="40" spans="1:30" x14ac:dyDescent="0.25">
      <c r="A40" s="1">
        <f>MATCH(B40,'20,08'!B:B,0)</f>
        <v>58</v>
      </c>
      <c r="B40" s="1" t="str">
        <f t="shared" si="0"/>
        <v>9105825763</v>
      </c>
      <c r="C40" s="1" t="s">
        <v>262</v>
      </c>
      <c r="D40" s="1" t="s">
        <v>23</v>
      </c>
      <c r="E40" s="1" t="s">
        <v>24</v>
      </c>
      <c r="F40" s="1" t="s">
        <v>25</v>
      </c>
      <c r="G40" s="1" t="s">
        <v>263</v>
      </c>
      <c r="H40" s="1" t="s">
        <v>27</v>
      </c>
      <c r="I40" s="1" t="s">
        <v>28</v>
      </c>
      <c r="J40" s="1" t="s">
        <v>264</v>
      </c>
      <c r="K40" s="1" t="s">
        <v>265</v>
      </c>
      <c r="L40" s="10">
        <v>425583</v>
      </c>
      <c r="M40" s="1" t="s">
        <v>109</v>
      </c>
      <c r="N40" s="1" t="s">
        <v>110</v>
      </c>
      <c r="O40" s="1" t="s">
        <v>111</v>
      </c>
      <c r="P40" s="1" t="s">
        <v>112</v>
      </c>
      <c r="Q40" s="1" t="s">
        <v>35</v>
      </c>
      <c r="R40" s="1" t="s">
        <v>35</v>
      </c>
      <c r="S40" s="1" t="s">
        <v>35</v>
      </c>
      <c r="T40" s="1" t="s">
        <v>36</v>
      </c>
      <c r="U40" s="1" t="s">
        <v>37</v>
      </c>
      <c r="V40" s="1" t="s">
        <v>38</v>
      </c>
      <c r="W40" s="1" t="s">
        <v>39</v>
      </c>
      <c r="X40" s="1" t="s">
        <v>40</v>
      </c>
      <c r="Y40" s="1" t="s">
        <v>35</v>
      </c>
      <c r="Z40" s="1" t="s">
        <v>35</v>
      </c>
      <c r="AA40" s="1" t="s">
        <v>35</v>
      </c>
      <c r="AB40" s="1" t="s">
        <v>266</v>
      </c>
      <c r="AC40" s="1" t="s">
        <v>35</v>
      </c>
      <c r="AD40" s="1" t="s">
        <v>35</v>
      </c>
    </row>
    <row r="41" spans="1:30" x14ac:dyDescent="0.25">
      <c r="A41" s="1">
        <f>MATCH(B41,'20,08'!B:B,0)</f>
        <v>61</v>
      </c>
      <c r="B41" s="1" t="str">
        <f t="shared" si="0"/>
        <v>9105827379</v>
      </c>
      <c r="C41" s="1" t="s">
        <v>267</v>
      </c>
      <c r="D41" s="1" t="s">
        <v>23</v>
      </c>
      <c r="E41" s="1" t="s">
        <v>24</v>
      </c>
      <c r="F41" s="1" t="s">
        <v>25</v>
      </c>
      <c r="G41" s="1" t="s">
        <v>268</v>
      </c>
      <c r="H41" s="1" t="s">
        <v>27</v>
      </c>
      <c r="I41" s="1" t="s">
        <v>28</v>
      </c>
      <c r="J41" s="1" t="s">
        <v>269</v>
      </c>
      <c r="K41" s="1" t="s">
        <v>270</v>
      </c>
      <c r="L41" s="10">
        <v>359828</v>
      </c>
      <c r="M41" s="1" t="s">
        <v>209</v>
      </c>
      <c r="N41" s="1" t="s">
        <v>210</v>
      </c>
      <c r="O41" s="1" t="s">
        <v>211</v>
      </c>
      <c r="P41" s="1" t="s">
        <v>35</v>
      </c>
      <c r="Q41" s="1" t="s">
        <v>35</v>
      </c>
      <c r="R41" s="1" t="s">
        <v>35</v>
      </c>
      <c r="S41" s="1" t="s">
        <v>35</v>
      </c>
      <c r="T41" s="1" t="s">
        <v>36</v>
      </c>
      <c r="U41" s="1" t="s">
        <v>37</v>
      </c>
      <c r="V41" s="1" t="s">
        <v>38</v>
      </c>
      <c r="W41" s="1" t="s">
        <v>39</v>
      </c>
      <c r="X41" s="1" t="s">
        <v>40</v>
      </c>
      <c r="Y41" s="1" t="s">
        <v>35</v>
      </c>
      <c r="Z41" s="1" t="s">
        <v>35</v>
      </c>
      <c r="AA41" s="1" t="s">
        <v>35</v>
      </c>
      <c r="AB41" s="1" t="s">
        <v>271</v>
      </c>
      <c r="AC41" s="1" t="s">
        <v>35</v>
      </c>
      <c r="AD41" s="1" t="s">
        <v>35</v>
      </c>
    </row>
    <row r="42" spans="1:30" x14ac:dyDescent="0.25">
      <c r="A42" s="1">
        <f>MATCH(B42,'20,08'!B:B,0)</f>
        <v>62</v>
      </c>
      <c r="B42" s="1" t="str">
        <f t="shared" si="0"/>
        <v>9105828945</v>
      </c>
      <c r="C42" s="1" t="s">
        <v>272</v>
      </c>
      <c r="D42" s="1" t="s">
        <v>23</v>
      </c>
      <c r="E42" s="1" t="s">
        <v>24</v>
      </c>
      <c r="F42" s="1" t="s">
        <v>25</v>
      </c>
      <c r="G42" s="1" t="s">
        <v>273</v>
      </c>
      <c r="H42" s="1" t="s">
        <v>27</v>
      </c>
      <c r="I42" s="1" t="s">
        <v>28</v>
      </c>
      <c r="J42" s="1" t="s">
        <v>274</v>
      </c>
      <c r="K42" s="1" t="s">
        <v>275</v>
      </c>
      <c r="L42" s="10">
        <v>225666</v>
      </c>
      <c r="M42" s="1" t="s">
        <v>157</v>
      </c>
      <c r="N42" s="1" t="s">
        <v>158</v>
      </c>
      <c r="O42" s="1" t="s">
        <v>159</v>
      </c>
      <c r="P42" s="1" t="s">
        <v>160</v>
      </c>
      <c r="Q42" s="1" t="s">
        <v>35</v>
      </c>
      <c r="R42" s="1" t="s">
        <v>35</v>
      </c>
      <c r="S42" s="1" t="s">
        <v>35</v>
      </c>
      <c r="T42" s="1" t="s">
        <v>36</v>
      </c>
      <c r="U42" s="1" t="s">
        <v>37</v>
      </c>
      <c r="V42" s="1" t="s">
        <v>38</v>
      </c>
      <c r="W42" s="1" t="s">
        <v>39</v>
      </c>
      <c r="X42" s="1" t="s">
        <v>40</v>
      </c>
      <c r="Y42" s="1" t="s">
        <v>35</v>
      </c>
      <c r="Z42" s="1" t="s">
        <v>35</v>
      </c>
      <c r="AA42" s="1" t="s">
        <v>35</v>
      </c>
      <c r="AB42" s="1" t="s">
        <v>276</v>
      </c>
      <c r="AC42" s="1" t="s">
        <v>35</v>
      </c>
      <c r="AD42" s="1" t="s">
        <v>35</v>
      </c>
    </row>
    <row r="43" spans="1:30" x14ac:dyDescent="0.25">
      <c r="A43" s="1">
        <f>MATCH(B43,'20,08'!B:B,0)</f>
        <v>64</v>
      </c>
      <c r="B43" s="1" t="str">
        <f t="shared" si="0"/>
        <v>9105829460</v>
      </c>
      <c r="C43" s="1" t="s">
        <v>277</v>
      </c>
      <c r="D43" s="1" t="s">
        <v>23</v>
      </c>
      <c r="E43" s="1" t="s">
        <v>24</v>
      </c>
      <c r="F43" s="1" t="s">
        <v>25</v>
      </c>
      <c r="G43" s="1" t="s">
        <v>278</v>
      </c>
      <c r="H43" s="1" t="s">
        <v>27</v>
      </c>
      <c r="I43" s="1" t="s">
        <v>28</v>
      </c>
      <c r="J43" s="1" t="s">
        <v>140</v>
      </c>
      <c r="K43" s="1" t="s">
        <v>141</v>
      </c>
      <c r="L43" s="10">
        <v>119943</v>
      </c>
      <c r="M43" s="1" t="s">
        <v>279</v>
      </c>
      <c r="N43" s="1" t="s">
        <v>280</v>
      </c>
      <c r="O43" s="1" t="s">
        <v>281</v>
      </c>
      <c r="P43" s="1" t="s">
        <v>35</v>
      </c>
      <c r="Q43" s="1" t="s">
        <v>35</v>
      </c>
      <c r="R43" s="1" t="s">
        <v>35</v>
      </c>
      <c r="S43" s="1" t="s">
        <v>35</v>
      </c>
      <c r="T43" s="1" t="s">
        <v>36</v>
      </c>
      <c r="U43" s="1" t="s">
        <v>37</v>
      </c>
      <c r="V43" s="1" t="s">
        <v>38</v>
      </c>
      <c r="W43" s="1" t="s">
        <v>39</v>
      </c>
      <c r="X43" s="1" t="s">
        <v>40</v>
      </c>
      <c r="Y43" s="1" t="s">
        <v>35</v>
      </c>
      <c r="Z43" s="1" t="s">
        <v>35</v>
      </c>
      <c r="AA43" s="1" t="s">
        <v>35</v>
      </c>
      <c r="AB43" s="1" t="s">
        <v>282</v>
      </c>
      <c r="AC43" s="1" t="s">
        <v>35</v>
      </c>
      <c r="AD43" s="1" t="s">
        <v>35</v>
      </c>
    </row>
    <row r="44" spans="1:30" x14ac:dyDescent="0.25">
      <c r="A44" s="1">
        <f>MATCH(B44,'20,08'!B:B,0)</f>
        <v>65</v>
      </c>
      <c r="B44" s="1" t="str">
        <f t="shared" si="0"/>
        <v>9105828959</v>
      </c>
      <c r="C44" s="1" t="s">
        <v>283</v>
      </c>
      <c r="D44" s="1" t="s">
        <v>23</v>
      </c>
      <c r="E44" s="1" t="s">
        <v>24</v>
      </c>
      <c r="F44" s="1" t="s">
        <v>25</v>
      </c>
      <c r="G44" s="1" t="s">
        <v>284</v>
      </c>
      <c r="H44" s="1" t="s">
        <v>27</v>
      </c>
      <c r="I44" s="1" t="s">
        <v>28</v>
      </c>
      <c r="J44" s="1" t="s">
        <v>285</v>
      </c>
      <c r="K44" s="1" t="s">
        <v>286</v>
      </c>
      <c r="L44" s="10">
        <v>162590</v>
      </c>
      <c r="M44" s="1" t="s">
        <v>76</v>
      </c>
      <c r="N44" s="1" t="s">
        <v>77</v>
      </c>
      <c r="O44" s="1" t="s">
        <v>78</v>
      </c>
      <c r="P44" s="1" t="s">
        <v>35</v>
      </c>
      <c r="Q44" s="1" t="s">
        <v>35</v>
      </c>
      <c r="R44" s="1" t="s">
        <v>35</v>
      </c>
      <c r="S44" s="1" t="s">
        <v>35</v>
      </c>
      <c r="T44" s="1" t="s">
        <v>36</v>
      </c>
      <c r="U44" s="1" t="s">
        <v>37</v>
      </c>
      <c r="V44" s="1" t="s">
        <v>38</v>
      </c>
      <c r="W44" s="1" t="s">
        <v>39</v>
      </c>
      <c r="X44" s="1" t="s">
        <v>40</v>
      </c>
      <c r="Y44" s="1" t="s">
        <v>35</v>
      </c>
      <c r="Z44" s="1" t="s">
        <v>35</v>
      </c>
      <c r="AA44" s="1" t="s">
        <v>35</v>
      </c>
      <c r="AB44" s="1" t="s">
        <v>287</v>
      </c>
      <c r="AC44" s="1" t="s">
        <v>35</v>
      </c>
      <c r="AD44" s="1" t="s">
        <v>35</v>
      </c>
    </row>
    <row r="45" spans="1:30" x14ac:dyDescent="0.25">
      <c r="A45" s="1">
        <f>MATCH(B45,'20,08'!B:B,0)</f>
        <v>66</v>
      </c>
      <c r="B45" s="1" t="str">
        <f t="shared" si="0"/>
        <v>9105826413</v>
      </c>
      <c r="C45" s="1" t="s">
        <v>288</v>
      </c>
      <c r="D45" s="1" t="s">
        <v>23</v>
      </c>
      <c r="E45" s="1" t="s">
        <v>24</v>
      </c>
      <c r="F45" s="1" t="s">
        <v>25</v>
      </c>
      <c r="G45" s="1" t="s">
        <v>289</v>
      </c>
      <c r="H45" s="1" t="s">
        <v>27</v>
      </c>
      <c r="I45" s="1" t="s">
        <v>28</v>
      </c>
      <c r="J45" s="1" t="s">
        <v>66</v>
      </c>
      <c r="K45" s="1" t="s">
        <v>67</v>
      </c>
      <c r="L45" s="10">
        <v>54197</v>
      </c>
      <c r="M45" s="1" t="s">
        <v>76</v>
      </c>
      <c r="N45" s="1" t="s">
        <v>77</v>
      </c>
      <c r="O45" s="1" t="s">
        <v>78</v>
      </c>
      <c r="P45" s="1" t="s">
        <v>35</v>
      </c>
      <c r="Q45" s="1" t="s">
        <v>35</v>
      </c>
      <c r="R45" s="1" t="s">
        <v>35</v>
      </c>
      <c r="S45" s="1" t="s">
        <v>35</v>
      </c>
      <c r="T45" s="1" t="s">
        <v>36</v>
      </c>
      <c r="U45" s="1" t="s">
        <v>37</v>
      </c>
      <c r="V45" s="1" t="s">
        <v>38</v>
      </c>
      <c r="W45" s="1" t="s">
        <v>39</v>
      </c>
      <c r="X45" s="1" t="s">
        <v>40</v>
      </c>
      <c r="Y45" s="1" t="s">
        <v>35</v>
      </c>
      <c r="Z45" s="1" t="s">
        <v>35</v>
      </c>
      <c r="AA45" s="1" t="s">
        <v>35</v>
      </c>
      <c r="AB45" s="1" t="s">
        <v>290</v>
      </c>
      <c r="AC45" s="1" t="s">
        <v>35</v>
      </c>
      <c r="AD45" s="1" t="s">
        <v>35</v>
      </c>
    </row>
    <row r="46" spans="1:30" x14ac:dyDescent="0.25">
      <c r="A46" s="1">
        <f>MATCH(B46,'20,08'!B:B,0)</f>
        <v>67</v>
      </c>
      <c r="B46" s="1" t="str">
        <f t="shared" si="0"/>
        <v>9105828949</v>
      </c>
      <c r="C46" s="1" t="s">
        <v>291</v>
      </c>
      <c r="D46" s="1" t="s">
        <v>23</v>
      </c>
      <c r="E46" s="1" t="s">
        <v>24</v>
      </c>
      <c r="F46" s="1" t="s">
        <v>25</v>
      </c>
      <c r="G46" s="1" t="s">
        <v>292</v>
      </c>
      <c r="H46" s="1" t="s">
        <v>27</v>
      </c>
      <c r="I46" s="1" t="s">
        <v>28</v>
      </c>
      <c r="J46" s="1" t="s">
        <v>140</v>
      </c>
      <c r="K46" s="1" t="s">
        <v>141</v>
      </c>
      <c r="L46" s="10">
        <v>119943</v>
      </c>
      <c r="M46" s="1" t="s">
        <v>87</v>
      </c>
      <c r="N46" s="1" t="s">
        <v>88</v>
      </c>
      <c r="O46" s="1" t="s">
        <v>89</v>
      </c>
      <c r="P46" s="1" t="s">
        <v>34</v>
      </c>
      <c r="Q46" s="1" t="s">
        <v>35</v>
      </c>
      <c r="R46" s="1" t="s">
        <v>35</v>
      </c>
      <c r="S46" s="1" t="s">
        <v>35</v>
      </c>
      <c r="T46" s="1" t="s">
        <v>36</v>
      </c>
      <c r="U46" s="1" t="s">
        <v>37</v>
      </c>
      <c r="V46" s="1" t="s">
        <v>38</v>
      </c>
      <c r="W46" s="1" t="s">
        <v>39</v>
      </c>
      <c r="X46" s="1" t="s">
        <v>40</v>
      </c>
      <c r="Y46" s="1" t="s">
        <v>35</v>
      </c>
      <c r="Z46" s="1" t="s">
        <v>35</v>
      </c>
      <c r="AA46" s="1" t="s">
        <v>35</v>
      </c>
      <c r="AB46" s="1" t="s">
        <v>293</v>
      </c>
      <c r="AC46" s="1" t="s">
        <v>35</v>
      </c>
      <c r="AD46" s="1" t="s">
        <v>35</v>
      </c>
    </row>
    <row r="47" spans="1:30" x14ac:dyDescent="0.25">
      <c r="A47" s="1">
        <f>MATCH(B47,'20,08'!B:B,0)</f>
        <v>68</v>
      </c>
      <c r="B47" s="1" t="str">
        <f t="shared" si="0"/>
        <v>9105827322</v>
      </c>
      <c r="C47" s="1" t="s">
        <v>294</v>
      </c>
      <c r="D47" s="1" t="s">
        <v>23</v>
      </c>
      <c r="E47" s="1" t="s">
        <v>24</v>
      </c>
      <c r="F47" s="1" t="s">
        <v>25</v>
      </c>
      <c r="G47" s="1" t="s">
        <v>295</v>
      </c>
      <c r="H47" s="1" t="s">
        <v>27</v>
      </c>
      <c r="I47" s="1" t="s">
        <v>28</v>
      </c>
      <c r="J47" s="1" t="s">
        <v>150</v>
      </c>
      <c r="K47" s="1" t="s">
        <v>151</v>
      </c>
      <c r="L47" s="10">
        <v>180128</v>
      </c>
      <c r="M47" s="1" t="s">
        <v>31</v>
      </c>
      <c r="N47" s="1" t="s">
        <v>32</v>
      </c>
      <c r="O47" s="1" t="s">
        <v>33</v>
      </c>
      <c r="P47" s="1" t="s">
        <v>34</v>
      </c>
      <c r="Q47" s="1" t="s">
        <v>35</v>
      </c>
      <c r="R47" s="1" t="s">
        <v>35</v>
      </c>
      <c r="S47" s="1" t="s">
        <v>35</v>
      </c>
      <c r="T47" s="1" t="s">
        <v>36</v>
      </c>
      <c r="U47" s="1" t="s">
        <v>37</v>
      </c>
      <c r="V47" s="1" t="s">
        <v>38</v>
      </c>
      <c r="W47" s="1" t="s">
        <v>39</v>
      </c>
      <c r="X47" s="1" t="s">
        <v>40</v>
      </c>
      <c r="Y47" s="1" t="s">
        <v>35</v>
      </c>
      <c r="Z47" s="1" t="s">
        <v>35</v>
      </c>
      <c r="AA47" s="1" t="s">
        <v>35</v>
      </c>
      <c r="AB47" s="1" t="s">
        <v>296</v>
      </c>
      <c r="AC47" s="1" t="s">
        <v>35</v>
      </c>
      <c r="AD47" s="1" t="s">
        <v>35</v>
      </c>
    </row>
    <row r="48" spans="1:30" x14ac:dyDescent="0.25">
      <c r="A48" s="1">
        <f>MATCH(B48,'20,08'!B:B,0)</f>
        <v>69</v>
      </c>
      <c r="B48" s="1" t="str">
        <f t="shared" si="0"/>
        <v>9105826844</v>
      </c>
      <c r="C48" s="1" t="s">
        <v>297</v>
      </c>
      <c r="D48" s="1" t="s">
        <v>23</v>
      </c>
      <c r="E48" s="1" t="s">
        <v>24</v>
      </c>
      <c r="F48" s="1" t="s">
        <v>25</v>
      </c>
      <c r="G48" s="1" t="s">
        <v>298</v>
      </c>
      <c r="H48" s="1" t="s">
        <v>27</v>
      </c>
      <c r="I48" s="1" t="s">
        <v>28</v>
      </c>
      <c r="J48" s="1" t="s">
        <v>237</v>
      </c>
      <c r="K48" s="1" t="s">
        <v>238</v>
      </c>
      <c r="L48" s="10">
        <v>160380</v>
      </c>
      <c r="M48" s="1" t="s">
        <v>299</v>
      </c>
      <c r="N48" s="1" t="s">
        <v>300</v>
      </c>
      <c r="O48" s="1" t="s">
        <v>301</v>
      </c>
      <c r="P48" s="1" t="s">
        <v>34</v>
      </c>
      <c r="Q48" s="1" t="s">
        <v>35</v>
      </c>
      <c r="R48" s="1" t="s">
        <v>35</v>
      </c>
      <c r="S48" s="1" t="s">
        <v>35</v>
      </c>
      <c r="T48" s="1" t="s">
        <v>36</v>
      </c>
      <c r="U48" s="1" t="s">
        <v>37</v>
      </c>
      <c r="V48" s="1" t="s">
        <v>38</v>
      </c>
      <c r="W48" s="1" t="s">
        <v>39</v>
      </c>
      <c r="X48" s="1" t="s">
        <v>40</v>
      </c>
      <c r="Y48" s="1" t="s">
        <v>35</v>
      </c>
      <c r="Z48" s="1" t="s">
        <v>35</v>
      </c>
      <c r="AA48" s="1" t="s">
        <v>35</v>
      </c>
      <c r="AB48" s="1" t="s">
        <v>302</v>
      </c>
      <c r="AC48" s="1" t="s">
        <v>35</v>
      </c>
      <c r="AD48" s="1" t="s">
        <v>35</v>
      </c>
    </row>
    <row r="49" spans="1:30" x14ac:dyDescent="0.25">
      <c r="A49" s="1">
        <f>MATCH(B49,'20,08'!B:B,0)</f>
        <v>70</v>
      </c>
      <c r="B49" s="1" t="str">
        <f t="shared" si="0"/>
        <v>9105824931</v>
      </c>
      <c r="C49" s="1" t="s">
        <v>303</v>
      </c>
      <c r="D49" s="1" t="s">
        <v>23</v>
      </c>
      <c r="E49" s="1" t="s">
        <v>24</v>
      </c>
      <c r="F49" s="1" t="s">
        <v>25</v>
      </c>
      <c r="G49" s="1" t="s">
        <v>304</v>
      </c>
      <c r="H49" s="1" t="s">
        <v>27</v>
      </c>
      <c r="I49" s="1" t="s">
        <v>28</v>
      </c>
      <c r="J49" s="1" t="s">
        <v>53</v>
      </c>
      <c r="K49" s="1" t="s">
        <v>54</v>
      </c>
      <c r="L49" s="10">
        <v>49680</v>
      </c>
      <c r="M49" s="1" t="s">
        <v>76</v>
      </c>
      <c r="N49" s="1" t="s">
        <v>77</v>
      </c>
      <c r="O49" s="1" t="s">
        <v>78</v>
      </c>
      <c r="P49" s="1" t="s">
        <v>35</v>
      </c>
      <c r="Q49" s="1" t="s">
        <v>35</v>
      </c>
      <c r="R49" s="1" t="s">
        <v>35</v>
      </c>
      <c r="S49" s="1" t="s">
        <v>35</v>
      </c>
      <c r="T49" s="1" t="s">
        <v>36</v>
      </c>
      <c r="U49" s="1" t="s">
        <v>37</v>
      </c>
      <c r="V49" s="1" t="s">
        <v>38</v>
      </c>
      <c r="W49" s="1" t="s">
        <v>39</v>
      </c>
      <c r="X49" s="1" t="s">
        <v>40</v>
      </c>
      <c r="Y49" s="1" t="s">
        <v>35</v>
      </c>
      <c r="Z49" s="1" t="s">
        <v>35</v>
      </c>
      <c r="AA49" s="1" t="s">
        <v>35</v>
      </c>
      <c r="AB49" s="1" t="s">
        <v>305</v>
      </c>
      <c r="AC49" s="1" t="s">
        <v>35</v>
      </c>
      <c r="AD49" s="1" t="s">
        <v>35</v>
      </c>
    </row>
    <row r="50" spans="1:30" x14ac:dyDescent="0.25">
      <c r="A50" s="1">
        <f>MATCH(B50,'20,08'!B:B,0)</f>
        <v>71</v>
      </c>
      <c r="B50" s="1" t="str">
        <f t="shared" si="0"/>
        <v>9105826969</v>
      </c>
      <c r="C50" s="1" t="s">
        <v>306</v>
      </c>
      <c r="D50" s="1" t="s">
        <v>23</v>
      </c>
      <c r="E50" s="1" t="s">
        <v>24</v>
      </c>
      <c r="F50" s="1" t="s">
        <v>25</v>
      </c>
      <c r="G50" s="1" t="s">
        <v>307</v>
      </c>
      <c r="H50" s="1" t="s">
        <v>27</v>
      </c>
      <c r="I50" s="1" t="s">
        <v>28</v>
      </c>
      <c r="J50" s="1" t="s">
        <v>308</v>
      </c>
      <c r="K50" s="1" t="s">
        <v>309</v>
      </c>
      <c r="L50" s="10">
        <v>361310</v>
      </c>
      <c r="M50" s="1" t="s">
        <v>299</v>
      </c>
      <c r="N50" s="1" t="s">
        <v>300</v>
      </c>
      <c r="O50" s="1" t="s">
        <v>301</v>
      </c>
      <c r="P50" s="1" t="s">
        <v>34</v>
      </c>
      <c r="Q50" s="1" t="s">
        <v>35</v>
      </c>
      <c r="R50" s="1" t="s">
        <v>35</v>
      </c>
      <c r="S50" s="1" t="s">
        <v>35</v>
      </c>
      <c r="T50" s="1" t="s">
        <v>36</v>
      </c>
      <c r="U50" s="1" t="s">
        <v>37</v>
      </c>
      <c r="V50" s="1" t="s">
        <v>38</v>
      </c>
      <c r="W50" s="1" t="s">
        <v>39</v>
      </c>
      <c r="X50" s="1" t="s">
        <v>40</v>
      </c>
      <c r="Y50" s="1" t="s">
        <v>35</v>
      </c>
      <c r="Z50" s="1" t="s">
        <v>35</v>
      </c>
      <c r="AA50" s="1" t="s">
        <v>35</v>
      </c>
      <c r="AB50" s="1" t="s">
        <v>310</v>
      </c>
      <c r="AC50" s="1" t="s">
        <v>35</v>
      </c>
      <c r="AD50" s="1" t="s">
        <v>35</v>
      </c>
    </row>
    <row r="51" spans="1:30" x14ac:dyDescent="0.25">
      <c r="A51" s="1">
        <f>MATCH(B51,'20,08'!B:B,0)</f>
        <v>73</v>
      </c>
      <c r="B51" s="1" t="str">
        <f t="shared" si="0"/>
        <v>9105827864</v>
      </c>
      <c r="C51" s="1" t="s">
        <v>311</v>
      </c>
      <c r="D51" s="1" t="s">
        <v>23</v>
      </c>
      <c r="E51" s="1" t="s">
        <v>24</v>
      </c>
      <c r="F51" s="1" t="s">
        <v>25</v>
      </c>
      <c r="G51" s="1" t="s">
        <v>312</v>
      </c>
      <c r="H51" s="1" t="s">
        <v>27</v>
      </c>
      <c r="I51" s="1" t="s">
        <v>28</v>
      </c>
      <c r="J51" s="1" t="s">
        <v>135</v>
      </c>
      <c r="K51" s="1" t="s">
        <v>136</v>
      </c>
      <c r="L51" s="10">
        <v>239885</v>
      </c>
      <c r="M51" s="1" t="s">
        <v>76</v>
      </c>
      <c r="N51" s="1" t="s">
        <v>77</v>
      </c>
      <c r="O51" s="1" t="s">
        <v>78</v>
      </c>
      <c r="P51" s="1" t="s">
        <v>35</v>
      </c>
      <c r="Q51" s="1" t="s">
        <v>35</v>
      </c>
      <c r="R51" s="1" t="s">
        <v>35</v>
      </c>
      <c r="S51" s="1" t="s">
        <v>35</v>
      </c>
      <c r="T51" s="1" t="s">
        <v>36</v>
      </c>
      <c r="U51" s="1" t="s">
        <v>37</v>
      </c>
      <c r="V51" s="1" t="s">
        <v>38</v>
      </c>
      <c r="W51" s="1" t="s">
        <v>39</v>
      </c>
      <c r="X51" s="1" t="s">
        <v>40</v>
      </c>
      <c r="Y51" s="1" t="s">
        <v>35</v>
      </c>
      <c r="Z51" s="1" t="s">
        <v>35</v>
      </c>
      <c r="AA51" s="1" t="s">
        <v>35</v>
      </c>
      <c r="AB51" s="1" t="s">
        <v>313</v>
      </c>
      <c r="AC51" s="1" t="s">
        <v>35</v>
      </c>
      <c r="AD51" s="1" t="s">
        <v>35</v>
      </c>
    </row>
    <row r="52" spans="1:30" x14ac:dyDescent="0.25">
      <c r="A52" s="1">
        <f>MATCH(B52,'20,08'!B:B,0)</f>
        <v>74</v>
      </c>
      <c r="B52" s="1" t="str">
        <f t="shared" si="0"/>
        <v>9105827396</v>
      </c>
      <c r="C52" s="1" t="s">
        <v>314</v>
      </c>
      <c r="D52" s="1" t="s">
        <v>23</v>
      </c>
      <c r="E52" s="1" t="s">
        <v>24</v>
      </c>
      <c r="F52" s="1" t="s">
        <v>25</v>
      </c>
      <c r="G52" s="1" t="s">
        <v>315</v>
      </c>
      <c r="H52" s="1" t="s">
        <v>27</v>
      </c>
      <c r="I52" s="1" t="s">
        <v>28</v>
      </c>
      <c r="J52" s="1" t="s">
        <v>237</v>
      </c>
      <c r="K52" s="1" t="s">
        <v>238</v>
      </c>
      <c r="L52" s="10">
        <v>160380</v>
      </c>
      <c r="M52" s="1" t="s">
        <v>179</v>
      </c>
      <c r="N52" s="1" t="s">
        <v>180</v>
      </c>
      <c r="O52" s="1" t="s">
        <v>181</v>
      </c>
      <c r="P52" s="1" t="s">
        <v>35</v>
      </c>
      <c r="Q52" s="1" t="s">
        <v>35</v>
      </c>
      <c r="R52" s="1" t="s">
        <v>35</v>
      </c>
      <c r="S52" s="1" t="s">
        <v>35</v>
      </c>
      <c r="T52" s="1" t="s">
        <v>36</v>
      </c>
      <c r="U52" s="1" t="s">
        <v>37</v>
      </c>
      <c r="V52" s="1" t="s">
        <v>38</v>
      </c>
      <c r="W52" s="1" t="s">
        <v>39</v>
      </c>
      <c r="X52" s="1" t="s">
        <v>40</v>
      </c>
      <c r="Y52" s="1" t="s">
        <v>35</v>
      </c>
      <c r="Z52" s="1" t="s">
        <v>35</v>
      </c>
      <c r="AA52" s="1" t="s">
        <v>35</v>
      </c>
      <c r="AB52" s="1" t="s">
        <v>316</v>
      </c>
      <c r="AC52" s="1" t="s">
        <v>35</v>
      </c>
      <c r="AD52" s="1" t="s">
        <v>35</v>
      </c>
    </row>
    <row r="53" spans="1:30" x14ac:dyDescent="0.25">
      <c r="A53" s="1">
        <f>MATCH(B53,'20,08'!B:B,0)</f>
        <v>75</v>
      </c>
      <c r="B53" s="1" t="str">
        <f t="shared" si="0"/>
        <v>9105825292</v>
      </c>
      <c r="C53" s="1" t="s">
        <v>317</v>
      </c>
      <c r="D53" s="1" t="s">
        <v>23</v>
      </c>
      <c r="E53" s="1" t="s">
        <v>24</v>
      </c>
      <c r="F53" s="1" t="s">
        <v>25</v>
      </c>
      <c r="G53" s="1" t="s">
        <v>318</v>
      </c>
      <c r="H53" s="1" t="s">
        <v>27</v>
      </c>
      <c r="I53" s="1" t="s">
        <v>28</v>
      </c>
      <c r="J53" s="1" t="s">
        <v>93</v>
      </c>
      <c r="K53" s="1" t="s">
        <v>94</v>
      </c>
      <c r="L53" s="10">
        <v>60043</v>
      </c>
      <c r="M53" s="1" t="s">
        <v>31</v>
      </c>
      <c r="N53" s="1" t="s">
        <v>32</v>
      </c>
      <c r="O53" s="1" t="s">
        <v>33</v>
      </c>
      <c r="P53" s="1" t="s">
        <v>34</v>
      </c>
      <c r="Q53" s="1" t="s">
        <v>35</v>
      </c>
      <c r="R53" s="1" t="s">
        <v>35</v>
      </c>
      <c r="S53" s="1" t="s">
        <v>35</v>
      </c>
      <c r="T53" s="1" t="s">
        <v>36</v>
      </c>
      <c r="U53" s="1" t="s">
        <v>37</v>
      </c>
      <c r="V53" s="1" t="s">
        <v>38</v>
      </c>
      <c r="W53" s="1" t="s">
        <v>39</v>
      </c>
      <c r="X53" s="1" t="s">
        <v>40</v>
      </c>
      <c r="Y53" s="1" t="s">
        <v>35</v>
      </c>
      <c r="Z53" s="1" t="s">
        <v>35</v>
      </c>
      <c r="AA53" s="1" t="s">
        <v>35</v>
      </c>
      <c r="AB53" s="1" t="s">
        <v>319</v>
      </c>
      <c r="AC53" s="1" t="s">
        <v>35</v>
      </c>
      <c r="AD53" s="1" t="s">
        <v>35</v>
      </c>
    </row>
    <row r="54" spans="1:30" x14ac:dyDescent="0.25">
      <c r="A54" s="1">
        <f>MATCH(B54,'20,08'!B:B,0)</f>
        <v>76</v>
      </c>
      <c r="B54" s="1" t="str">
        <f t="shared" si="0"/>
        <v>9105827476</v>
      </c>
      <c r="C54" s="1" t="s">
        <v>320</v>
      </c>
      <c r="D54" s="1" t="s">
        <v>23</v>
      </c>
      <c r="E54" s="1" t="s">
        <v>24</v>
      </c>
      <c r="F54" s="1" t="s">
        <v>25</v>
      </c>
      <c r="G54" s="1" t="s">
        <v>321</v>
      </c>
      <c r="H54" s="1" t="s">
        <v>27</v>
      </c>
      <c r="I54" s="1" t="s">
        <v>28</v>
      </c>
      <c r="J54" s="1" t="s">
        <v>322</v>
      </c>
      <c r="K54" s="1" t="s">
        <v>323</v>
      </c>
      <c r="L54" s="10">
        <v>505237</v>
      </c>
      <c r="M54" s="1" t="s">
        <v>157</v>
      </c>
      <c r="N54" s="1" t="s">
        <v>158</v>
      </c>
      <c r="O54" s="1" t="s">
        <v>159</v>
      </c>
      <c r="P54" s="1" t="s">
        <v>160</v>
      </c>
      <c r="Q54" s="1" t="s">
        <v>35</v>
      </c>
      <c r="R54" s="1" t="s">
        <v>35</v>
      </c>
      <c r="S54" s="1" t="s">
        <v>35</v>
      </c>
      <c r="T54" s="1" t="s">
        <v>36</v>
      </c>
      <c r="U54" s="1" t="s">
        <v>37</v>
      </c>
      <c r="V54" s="1" t="s">
        <v>38</v>
      </c>
      <c r="W54" s="1" t="s">
        <v>39</v>
      </c>
      <c r="X54" s="1" t="s">
        <v>40</v>
      </c>
      <c r="Y54" s="1" t="s">
        <v>35</v>
      </c>
      <c r="Z54" s="1" t="s">
        <v>35</v>
      </c>
      <c r="AA54" s="1" t="s">
        <v>35</v>
      </c>
      <c r="AB54" s="1" t="s">
        <v>324</v>
      </c>
      <c r="AC54" s="1" t="s">
        <v>35</v>
      </c>
      <c r="AD54" s="1" t="s">
        <v>35</v>
      </c>
    </row>
    <row r="55" spans="1:30" x14ac:dyDescent="0.25">
      <c r="A55" s="1">
        <f>MATCH(B55,'20,08'!B:B,0)</f>
        <v>81</v>
      </c>
      <c r="B55" s="1" t="str">
        <f t="shared" si="0"/>
        <v>9105829741</v>
      </c>
      <c r="C55" s="1" t="s">
        <v>325</v>
      </c>
      <c r="D55" s="1" t="s">
        <v>23</v>
      </c>
      <c r="E55" s="1" t="s">
        <v>24</v>
      </c>
      <c r="F55" s="1" t="s">
        <v>25</v>
      </c>
      <c r="G55" s="1" t="s">
        <v>326</v>
      </c>
      <c r="H55" s="1" t="s">
        <v>27</v>
      </c>
      <c r="I55" s="1" t="s">
        <v>28</v>
      </c>
      <c r="J55" s="1" t="s">
        <v>140</v>
      </c>
      <c r="K55" s="1" t="s">
        <v>141</v>
      </c>
      <c r="L55" s="10">
        <v>119943</v>
      </c>
      <c r="M55" s="1" t="s">
        <v>31</v>
      </c>
      <c r="N55" s="1" t="s">
        <v>32</v>
      </c>
      <c r="O55" s="1" t="s">
        <v>33</v>
      </c>
      <c r="P55" s="1" t="s">
        <v>34</v>
      </c>
      <c r="Q55" s="1" t="s">
        <v>35</v>
      </c>
      <c r="R55" s="1" t="s">
        <v>35</v>
      </c>
      <c r="S55" s="1" t="s">
        <v>35</v>
      </c>
      <c r="T55" s="1" t="s">
        <v>36</v>
      </c>
      <c r="U55" s="1" t="s">
        <v>37</v>
      </c>
      <c r="V55" s="1" t="s">
        <v>38</v>
      </c>
      <c r="W55" s="1" t="s">
        <v>39</v>
      </c>
      <c r="X55" s="1" t="s">
        <v>40</v>
      </c>
      <c r="Y55" s="1" t="s">
        <v>35</v>
      </c>
      <c r="Z55" s="1" t="s">
        <v>35</v>
      </c>
      <c r="AA55" s="1" t="s">
        <v>35</v>
      </c>
      <c r="AB55" s="1" t="s">
        <v>327</v>
      </c>
      <c r="AC55" s="1" t="s">
        <v>35</v>
      </c>
      <c r="AD55" s="1" t="s">
        <v>35</v>
      </c>
    </row>
    <row r="56" spans="1:30" x14ac:dyDescent="0.25">
      <c r="A56" s="1">
        <f>MATCH(B56,'20,08'!B:B,0)</f>
        <v>82</v>
      </c>
      <c r="B56" s="1" t="str">
        <f t="shared" si="0"/>
        <v>9105827490</v>
      </c>
      <c r="C56" s="1" t="s">
        <v>328</v>
      </c>
      <c r="D56" s="1" t="s">
        <v>23</v>
      </c>
      <c r="E56" s="1" t="s">
        <v>24</v>
      </c>
      <c r="F56" s="1" t="s">
        <v>25</v>
      </c>
      <c r="G56" s="1" t="s">
        <v>329</v>
      </c>
      <c r="H56" s="1" t="s">
        <v>27</v>
      </c>
      <c r="I56" s="1" t="s">
        <v>28</v>
      </c>
      <c r="J56" s="1" t="s">
        <v>330</v>
      </c>
      <c r="K56" s="1" t="s">
        <v>331</v>
      </c>
      <c r="L56" s="10">
        <v>867379</v>
      </c>
      <c r="M56" s="1" t="s">
        <v>157</v>
      </c>
      <c r="N56" s="1" t="s">
        <v>158</v>
      </c>
      <c r="O56" s="1" t="s">
        <v>159</v>
      </c>
      <c r="P56" s="1" t="s">
        <v>160</v>
      </c>
      <c r="Q56" s="1" t="s">
        <v>35</v>
      </c>
      <c r="R56" s="1" t="s">
        <v>35</v>
      </c>
      <c r="S56" s="1" t="s">
        <v>35</v>
      </c>
      <c r="T56" s="1" t="s">
        <v>36</v>
      </c>
      <c r="U56" s="1" t="s">
        <v>37</v>
      </c>
      <c r="V56" s="1" t="s">
        <v>38</v>
      </c>
      <c r="W56" s="1" t="s">
        <v>39</v>
      </c>
      <c r="X56" s="1" t="s">
        <v>40</v>
      </c>
      <c r="Y56" s="1" t="s">
        <v>35</v>
      </c>
      <c r="Z56" s="1" t="s">
        <v>35</v>
      </c>
      <c r="AA56" s="1" t="s">
        <v>35</v>
      </c>
      <c r="AB56" s="1" t="s">
        <v>332</v>
      </c>
      <c r="AC56" s="1" t="s">
        <v>35</v>
      </c>
      <c r="AD56" s="1" t="s">
        <v>35</v>
      </c>
    </row>
    <row r="57" spans="1:30" x14ac:dyDescent="0.25">
      <c r="A57" s="1">
        <f>MATCH(B57,'20,08'!B:B,0)</f>
        <v>89</v>
      </c>
      <c r="B57" s="1" t="str">
        <f t="shared" si="0"/>
        <v>9105828958</v>
      </c>
      <c r="C57" s="1" t="s">
        <v>333</v>
      </c>
      <c r="D57" s="1" t="s">
        <v>23</v>
      </c>
      <c r="E57" s="1" t="s">
        <v>24</v>
      </c>
      <c r="F57" s="1" t="s">
        <v>25</v>
      </c>
      <c r="G57" s="1" t="s">
        <v>334</v>
      </c>
      <c r="H57" s="1" t="s">
        <v>27</v>
      </c>
      <c r="I57" s="1" t="s">
        <v>28</v>
      </c>
      <c r="J57" s="1" t="s">
        <v>335</v>
      </c>
      <c r="K57" s="1" t="s">
        <v>336</v>
      </c>
      <c r="L57" s="10">
        <v>518439</v>
      </c>
      <c r="M57" s="1" t="s">
        <v>87</v>
      </c>
      <c r="N57" s="1" t="s">
        <v>88</v>
      </c>
      <c r="O57" s="1" t="s">
        <v>89</v>
      </c>
      <c r="P57" s="1" t="s">
        <v>34</v>
      </c>
      <c r="Q57" s="1" t="s">
        <v>35</v>
      </c>
      <c r="R57" s="1" t="s">
        <v>35</v>
      </c>
      <c r="S57" s="1" t="s">
        <v>35</v>
      </c>
      <c r="T57" s="1" t="s">
        <v>36</v>
      </c>
      <c r="U57" s="1" t="s">
        <v>37</v>
      </c>
      <c r="V57" s="1" t="s">
        <v>38</v>
      </c>
      <c r="W57" s="1" t="s">
        <v>39</v>
      </c>
      <c r="X57" s="1" t="s">
        <v>40</v>
      </c>
      <c r="Y57" s="1" t="s">
        <v>35</v>
      </c>
      <c r="Z57" s="1" t="s">
        <v>35</v>
      </c>
      <c r="AA57" s="1" t="s">
        <v>35</v>
      </c>
      <c r="AB57" s="1" t="s">
        <v>337</v>
      </c>
      <c r="AC57" s="1" t="s">
        <v>35</v>
      </c>
      <c r="AD57" s="1" t="s">
        <v>35</v>
      </c>
    </row>
    <row r="58" spans="1:30" x14ac:dyDescent="0.25">
      <c r="A58" s="1">
        <f>MATCH(B58,'20,08'!B:B,0)</f>
        <v>91</v>
      </c>
      <c r="B58" s="1" t="str">
        <f t="shared" si="0"/>
        <v>9105824774</v>
      </c>
      <c r="C58" s="1" t="s">
        <v>338</v>
      </c>
      <c r="D58" s="1" t="s">
        <v>23</v>
      </c>
      <c r="E58" s="1" t="s">
        <v>24</v>
      </c>
      <c r="F58" s="1" t="s">
        <v>25</v>
      </c>
      <c r="G58" s="1" t="s">
        <v>339</v>
      </c>
      <c r="H58" s="1" t="s">
        <v>27</v>
      </c>
      <c r="I58" s="1" t="s">
        <v>28</v>
      </c>
      <c r="J58" s="1" t="s">
        <v>340</v>
      </c>
      <c r="K58" s="1" t="s">
        <v>341</v>
      </c>
      <c r="L58" s="10">
        <v>2742348</v>
      </c>
      <c r="M58" s="1" t="s">
        <v>118</v>
      </c>
      <c r="N58" s="1" t="s">
        <v>119</v>
      </c>
      <c r="O58" s="1" t="s">
        <v>120</v>
      </c>
      <c r="P58" s="1" t="s">
        <v>35</v>
      </c>
      <c r="Q58" s="1" t="s">
        <v>35</v>
      </c>
      <c r="R58" s="1" t="s">
        <v>35</v>
      </c>
      <c r="S58" s="1" t="s">
        <v>35</v>
      </c>
      <c r="T58" s="1" t="s">
        <v>36</v>
      </c>
      <c r="U58" s="1" t="s">
        <v>37</v>
      </c>
      <c r="V58" s="1" t="s">
        <v>38</v>
      </c>
      <c r="W58" s="1" t="s">
        <v>39</v>
      </c>
      <c r="X58" s="1" t="s">
        <v>40</v>
      </c>
      <c r="Y58" s="1" t="s">
        <v>35</v>
      </c>
      <c r="Z58" s="1" t="s">
        <v>35</v>
      </c>
      <c r="AA58" s="1" t="s">
        <v>35</v>
      </c>
      <c r="AB58" s="1" t="s">
        <v>342</v>
      </c>
      <c r="AC58" s="1" t="s">
        <v>35</v>
      </c>
      <c r="AD58" s="1" t="s">
        <v>35</v>
      </c>
    </row>
    <row r="59" spans="1:30" x14ac:dyDescent="0.25">
      <c r="A59" s="1">
        <f>MATCH(B59,'20,08'!B:B,0)</f>
        <v>98</v>
      </c>
      <c r="B59" s="1" t="str">
        <f t="shared" si="0"/>
        <v>9105824925</v>
      </c>
      <c r="C59" s="1" t="s">
        <v>343</v>
      </c>
      <c r="D59" s="1" t="s">
        <v>23</v>
      </c>
      <c r="E59" s="1" t="s">
        <v>24</v>
      </c>
      <c r="F59" s="1" t="s">
        <v>25</v>
      </c>
      <c r="G59" s="1" t="s">
        <v>344</v>
      </c>
      <c r="H59" s="1" t="s">
        <v>27</v>
      </c>
      <c r="I59" s="1" t="s">
        <v>28</v>
      </c>
      <c r="J59" s="1" t="s">
        <v>140</v>
      </c>
      <c r="K59" s="1" t="s">
        <v>141</v>
      </c>
      <c r="L59" s="10">
        <v>119943</v>
      </c>
      <c r="M59" s="1" t="s">
        <v>118</v>
      </c>
      <c r="N59" s="1" t="s">
        <v>119</v>
      </c>
      <c r="O59" s="1" t="s">
        <v>120</v>
      </c>
      <c r="P59" s="1" t="s">
        <v>35</v>
      </c>
      <c r="Q59" s="1" t="s">
        <v>35</v>
      </c>
      <c r="R59" s="1" t="s">
        <v>35</v>
      </c>
      <c r="S59" s="1" t="s">
        <v>35</v>
      </c>
      <c r="T59" s="1" t="s">
        <v>36</v>
      </c>
      <c r="U59" s="1" t="s">
        <v>37</v>
      </c>
      <c r="V59" s="1" t="s">
        <v>38</v>
      </c>
      <c r="W59" s="1" t="s">
        <v>39</v>
      </c>
      <c r="X59" s="1" t="s">
        <v>40</v>
      </c>
      <c r="Y59" s="1" t="s">
        <v>35</v>
      </c>
      <c r="Z59" s="1" t="s">
        <v>35</v>
      </c>
      <c r="AA59" s="1" t="s">
        <v>35</v>
      </c>
      <c r="AB59" s="1" t="s">
        <v>345</v>
      </c>
      <c r="AC59" s="1" t="s">
        <v>35</v>
      </c>
      <c r="AD59" s="1" t="s">
        <v>35</v>
      </c>
    </row>
    <row r="60" spans="1:30" x14ac:dyDescent="0.25">
      <c r="A60" s="1">
        <f>MATCH(B60,'20,08'!B:B,0)</f>
        <v>99</v>
      </c>
      <c r="B60" s="1" t="str">
        <f t="shared" si="0"/>
        <v>9105829122</v>
      </c>
      <c r="C60" s="1" t="s">
        <v>346</v>
      </c>
      <c r="D60" s="1" t="s">
        <v>23</v>
      </c>
      <c r="E60" s="1" t="s">
        <v>24</v>
      </c>
      <c r="F60" s="1" t="s">
        <v>25</v>
      </c>
      <c r="G60" s="1" t="s">
        <v>347</v>
      </c>
      <c r="H60" s="1" t="s">
        <v>27</v>
      </c>
      <c r="I60" s="1" t="s">
        <v>28</v>
      </c>
      <c r="J60" s="1" t="s">
        <v>53</v>
      </c>
      <c r="K60" s="1" t="s">
        <v>54</v>
      </c>
      <c r="L60" s="10">
        <v>49680</v>
      </c>
      <c r="M60" s="1" t="s">
        <v>87</v>
      </c>
      <c r="N60" s="1" t="s">
        <v>88</v>
      </c>
      <c r="O60" s="1" t="s">
        <v>89</v>
      </c>
      <c r="P60" s="1" t="s">
        <v>34</v>
      </c>
      <c r="Q60" s="1" t="s">
        <v>35</v>
      </c>
      <c r="R60" s="1" t="s">
        <v>35</v>
      </c>
      <c r="S60" s="1" t="s">
        <v>35</v>
      </c>
      <c r="T60" s="1" t="s">
        <v>36</v>
      </c>
      <c r="U60" s="1" t="s">
        <v>37</v>
      </c>
      <c r="V60" s="1" t="s">
        <v>38</v>
      </c>
      <c r="W60" s="1" t="s">
        <v>39</v>
      </c>
      <c r="X60" s="1" t="s">
        <v>40</v>
      </c>
      <c r="Y60" s="1" t="s">
        <v>35</v>
      </c>
      <c r="Z60" s="1" t="s">
        <v>35</v>
      </c>
      <c r="AA60" s="1" t="s">
        <v>35</v>
      </c>
      <c r="AB60" s="1" t="s">
        <v>348</v>
      </c>
      <c r="AC60" s="1" t="s">
        <v>35</v>
      </c>
      <c r="AD60" s="1" t="s">
        <v>35</v>
      </c>
    </row>
    <row r="61" spans="1:30" x14ac:dyDescent="0.25">
      <c r="A61" s="1">
        <f>MATCH(B61,'20,08'!B:B,0)</f>
        <v>100</v>
      </c>
      <c r="B61" s="1" t="str">
        <f t="shared" si="0"/>
        <v>9105829156</v>
      </c>
      <c r="C61" s="1" t="s">
        <v>349</v>
      </c>
      <c r="D61" s="1" t="s">
        <v>23</v>
      </c>
      <c r="E61" s="1" t="s">
        <v>24</v>
      </c>
      <c r="F61" s="1" t="s">
        <v>25</v>
      </c>
      <c r="G61" s="1" t="s">
        <v>350</v>
      </c>
      <c r="H61" s="1" t="s">
        <v>27</v>
      </c>
      <c r="I61" s="1" t="s">
        <v>28</v>
      </c>
      <c r="J61" s="1" t="s">
        <v>140</v>
      </c>
      <c r="K61" s="1" t="s">
        <v>141</v>
      </c>
      <c r="L61" s="10">
        <v>119943</v>
      </c>
      <c r="M61" s="1" t="s">
        <v>87</v>
      </c>
      <c r="N61" s="1" t="s">
        <v>88</v>
      </c>
      <c r="O61" s="1" t="s">
        <v>89</v>
      </c>
      <c r="P61" s="1" t="s">
        <v>34</v>
      </c>
      <c r="Q61" s="1" t="s">
        <v>35</v>
      </c>
      <c r="R61" s="1" t="s">
        <v>35</v>
      </c>
      <c r="S61" s="1" t="s">
        <v>35</v>
      </c>
      <c r="T61" s="1" t="s">
        <v>36</v>
      </c>
      <c r="U61" s="1" t="s">
        <v>37</v>
      </c>
      <c r="V61" s="1" t="s">
        <v>38</v>
      </c>
      <c r="W61" s="1" t="s">
        <v>39</v>
      </c>
      <c r="X61" s="1" t="s">
        <v>40</v>
      </c>
      <c r="Y61" s="1" t="s">
        <v>35</v>
      </c>
      <c r="Z61" s="1" t="s">
        <v>35</v>
      </c>
      <c r="AA61" s="1" t="s">
        <v>35</v>
      </c>
      <c r="AB61" s="1" t="s">
        <v>351</v>
      </c>
      <c r="AC61" s="1" t="s">
        <v>35</v>
      </c>
      <c r="AD61" s="1" t="s">
        <v>35</v>
      </c>
    </row>
    <row r="62" spans="1:30" x14ac:dyDescent="0.25">
      <c r="A62" s="1">
        <f>MATCH(B62,'20,08'!B:B,0)</f>
        <v>101</v>
      </c>
      <c r="B62" s="1" t="str">
        <f t="shared" si="0"/>
        <v>9105826650</v>
      </c>
      <c r="C62" s="1" t="s">
        <v>352</v>
      </c>
      <c r="D62" s="1" t="s">
        <v>23</v>
      </c>
      <c r="E62" s="1" t="s">
        <v>24</v>
      </c>
      <c r="F62" s="1" t="s">
        <v>25</v>
      </c>
      <c r="G62" s="1" t="s">
        <v>353</v>
      </c>
      <c r="H62" s="1" t="s">
        <v>27</v>
      </c>
      <c r="I62" s="1" t="s">
        <v>28</v>
      </c>
      <c r="J62" s="1" t="s">
        <v>354</v>
      </c>
      <c r="K62" s="1" t="s">
        <v>355</v>
      </c>
      <c r="L62" s="10">
        <v>2862070</v>
      </c>
      <c r="M62" s="1" t="s">
        <v>157</v>
      </c>
      <c r="N62" s="1" t="s">
        <v>158</v>
      </c>
      <c r="O62" s="1" t="s">
        <v>159</v>
      </c>
      <c r="P62" s="1" t="s">
        <v>160</v>
      </c>
      <c r="Q62" s="1" t="s">
        <v>35</v>
      </c>
      <c r="R62" s="1" t="s">
        <v>35</v>
      </c>
      <c r="S62" s="1" t="s">
        <v>35</v>
      </c>
      <c r="T62" s="1" t="s">
        <v>36</v>
      </c>
      <c r="U62" s="1" t="s">
        <v>37</v>
      </c>
      <c r="V62" s="1" t="s">
        <v>38</v>
      </c>
      <c r="W62" s="1" t="s">
        <v>39</v>
      </c>
      <c r="X62" s="1" t="s">
        <v>40</v>
      </c>
      <c r="Y62" s="1" t="s">
        <v>35</v>
      </c>
      <c r="Z62" s="1" t="s">
        <v>35</v>
      </c>
      <c r="AA62" s="1" t="s">
        <v>35</v>
      </c>
      <c r="AB62" s="1" t="s">
        <v>356</v>
      </c>
      <c r="AC62" s="1" t="s">
        <v>35</v>
      </c>
      <c r="AD62" s="1" t="s">
        <v>35</v>
      </c>
    </row>
    <row r="63" spans="1:30" x14ac:dyDescent="0.25">
      <c r="A63" s="1">
        <f>MATCH(B63,'20,08'!B:B,0)</f>
        <v>109</v>
      </c>
      <c r="B63" s="1" t="str">
        <f t="shared" si="0"/>
        <v>9105824701</v>
      </c>
      <c r="C63" s="1" t="s">
        <v>357</v>
      </c>
      <c r="D63" s="1" t="s">
        <v>23</v>
      </c>
      <c r="E63" s="1" t="s">
        <v>24</v>
      </c>
      <c r="F63" s="1" t="s">
        <v>25</v>
      </c>
      <c r="G63" s="1" t="s">
        <v>358</v>
      </c>
      <c r="H63" s="1" t="s">
        <v>27</v>
      </c>
      <c r="I63" s="1" t="s">
        <v>28</v>
      </c>
      <c r="J63" s="1" t="s">
        <v>215</v>
      </c>
      <c r="K63" s="1" t="s">
        <v>216</v>
      </c>
      <c r="L63" s="10">
        <v>80190</v>
      </c>
      <c r="M63" s="1" t="s">
        <v>359</v>
      </c>
      <c r="N63" s="1" t="s">
        <v>360</v>
      </c>
      <c r="O63" s="1" t="s">
        <v>361</v>
      </c>
      <c r="P63" s="1" t="s">
        <v>35</v>
      </c>
      <c r="Q63" s="1" t="s">
        <v>35</v>
      </c>
      <c r="R63" s="1" t="s">
        <v>35</v>
      </c>
      <c r="S63" s="1" t="s">
        <v>35</v>
      </c>
      <c r="T63" s="1" t="s">
        <v>36</v>
      </c>
      <c r="U63" s="1" t="s">
        <v>37</v>
      </c>
      <c r="V63" s="1" t="s">
        <v>38</v>
      </c>
      <c r="W63" s="1" t="s">
        <v>39</v>
      </c>
      <c r="X63" s="1" t="s">
        <v>40</v>
      </c>
      <c r="Y63" s="1" t="s">
        <v>35</v>
      </c>
      <c r="Z63" s="1" t="s">
        <v>35</v>
      </c>
      <c r="AA63" s="1" t="s">
        <v>35</v>
      </c>
      <c r="AB63" s="1" t="s">
        <v>362</v>
      </c>
      <c r="AC63" s="1" t="s">
        <v>35</v>
      </c>
      <c r="AD63" s="1" t="s">
        <v>35</v>
      </c>
    </row>
    <row r="64" spans="1:30" x14ac:dyDescent="0.25">
      <c r="A64" s="1">
        <f>MATCH(B64,'20,08'!B:B,0)</f>
        <v>110</v>
      </c>
      <c r="B64" s="1" t="str">
        <f t="shared" si="0"/>
        <v>9105829498</v>
      </c>
      <c r="C64" s="1" t="s">
        <v>363</v>
      </c>
      <c r="D64" s="1" t="s">
        <v>23</v>
      </c>
      <c r="E64" s="1" t="s">
        <v>24</v>
      </c>
      <c r="F64" s="1" t="s">
        <v>25</v>
      </c>
      <c r="G64" s="1" t="s">
        <v>364</v>
      </c>
      <c r="H64" s="1" t="s">
        <v>27</v>
      </c>
      <c r="I64" s="1" t="s">
        <v>28</v>
      </c>
      <c r="J64" s="1" t="s">
        <v>140</v>
      </c>
      <c r="K64" s="1" t="s">
        <v>141</v>
      </c>
      <c r="L64" s="10">
        <v>119943</v>
      </c>
      <c r="M64" s="1" t="s">
        <v>87</v>
      </c>
      <c r="N64" s="1" t="s">
        <v>88</v>
      </c>
      <c r="O64" s="1" t="s">
        <v>89</v>
      </c>
      <c r="P64" s="1" t="s">
        <v>34</v>
      </c>
      <c r="Q64" s="1" t="s">
        <v>35</v>
      </c>
      <c r="R64" s="1" t="s">
        <v>35</v>
      </c>
      <c r="S64" s="1" t="s">
        <v>35</v>
      </c>
      <c r="T64" s="1" t="s">
        <v>36</v>
      </c>
      <c r="U64" s="1" t="s">
        <v>37</v>
      </c>
      <c r="V64" s="1" t="s">
        <v>38</v>
      </c>
      <c r="W64" s="1" t="s">
        <v>39</v>
      </c>
      <c r="X64" s="1" t="s">
        <v>40</v>
      </c>
      <c r="Y64" s="1" t="s">
        <v>35</v>
      </c>
      <c r="Z64" s="1" t="s">
        <v>35</v>
      </c>
      <c r="AA64" s="1" t="s">
        <v>35</v>
      </c>
      <c r="AB64" s="1" t="s">
        <v>365</v>
      </c>
      <c r="AC64" s="1" t="s">
        <v>35</v>
      </c>
      <c r="AD64" s="1" t="s">
        <v>35</v>
      </c>
    </row>
    <row r="65" spans="1:30" x14ac:dyDescent="0.25">
      <c r="A65" s="1">
        <f>MATCH(B65,'20,08'!B:B,0)</f>
        <v>111</v>
      </c>
      <c r="B65" s="1" t="str">
        <f t="shared" si="0"/>
        <v>9105828116</v>
      </c>
      <c r="C65" s="1" t="s">
        <v>366</v>
      </c>
      <c r="D65" s="1" t="s">
        <v>23</v>
      </c>
      <c r="E65" s="1" t="s">
        <v>24</v>
      </c>
      <c r="F65" s="1" t="s">
        <v>25</v>
      </c>
      <c r="G65" s="1" t="s">
        <v>367</v>
      </c>
      <c r="H65" s="1" t="s">
        <v>27</v>
      </c>
      <c r="I65" s="1" t="s">
        <v>28</v>
      </c>
      <c r="J65" s="1" t="s">
        <v>368</v>
      </c>
      <c r="K65" s="1" t="s">
        <v>369</v>
      </c>
      <c r="L65" s="10">
        <v>99360</v>
      </c>
      <c r="M65" s="1" t="s">
        <v>109</v>
      </c>
      <c r="N65" s="1" t="s">
        <v>110</v>
      </c>
      <c r="O65" s="1" t="s">
        <v>111</v>
      </c>
      <c r="P65" s="1" t="s">
        <v>112</v>
      </c>
      <c r="Q65" s="1" t="s">
        <v>35</v>
      </c>
      <c r="R65" s="1" t="s">
        <v>35</v>
      </c>
      <c r="S65" s="1" t="s">
        <v>35</v>
      </c>
      <c r="T65" s="1" t="s">
        <v>36</v>
      </c>
      <c r="U65" s="1" t="s">
        <v>37</v>
      </c>
      <c r="V65" s="1" t="s">
        <v>38</v>
      </c>
      <c r="W65" s="1" t="s">
        <v>39</v>
      </c>
      <c r="X65" s="1" t="s">
        <v>40</v>
      </c>
      <c r="Y65" s="1" t="s">
        <v>35</v>
      </c>
      <c r="Z65" s="1" t="s">
        <v>35</v>
      </c>
      <c r="AA65" s="1" t="s">
        <v>35</v>
      </c>
      <c r="AB65" s="1" t="s">
        <v>370</v>
      </c>
      <c r="AC65" s="1" t="s">
        <v>35</v>
      </c>
      <c r="AD65" s="1" t="s">
        <v>35</v>
      </c>
    </row>
    <row r="66" spans="1:30" x14ac:dyDescent="0.25">
      <c r="A66" s="1">
        <f>MATCH(B66,'20,08'!B:B,0)</f>
        <v>112</v>
      </c>
      <c r="B66" s="1" t="str">
        <f t="shared" si="0"/>
        <v>9105826668</v>
      </c>
      <c r="C66" s="1" t="s">
        <v>371</v>
      </c>
      <c r="D66" s="1" t="s">
        <v>23</v>
      </c>
      <c r="E66" s="1" t="s">
        <v>24</v>
      </c>
      <c r="F66" s="1" t="s">
        <v>25</v>
      </c>
      <c r="G66" s="1" t="s">
        <v>372</v>
      </c>
      <c r="H66" s="1" t="s">
        <v>27</v>
      </c>
      <c r="I66" s="1" t="s">
        <v>28</v>
      </c>
      <c r="J66" s="1" t="s">
        <v>66</v>
      </c>
      <c r="K66" s="1" t="s">
        <v>67</v>
      </c>
      <c r="L66" s="10">
        <v>54197</v>
      </c>
      <c r="M66" s="1" t="s">
        <v>373</v>
      </c>
      <c r="N66" s="1" t="s">
        <v>374</v>
      </c>
      <c r="O66" s="1" t="s">
        <v>375</v>
      </c>
      <c r="P66" s="1" t="s">
        <v>35</v>
      </c>
      <c r="Q66" s="1" t="s">
        <v>35</v>
      </c>
      <c r="R66" s="1" t="s">
        <v>35</v>
      </c>
      <c r="S66" s="1" t="s">
        <v>35</v>
      </c>
      <c r="T66" s="1" t="s">
        <v>36</v>
      </c>
      <c r="U66" s="1" t="s">
        <v>37</v>
      </c>
      <c r="V66" s="1" t="s">
        <v>38</v>
      </c>
      <c r="W66" s="1" t="s">
        <v>39</v>
      </c>
      <c r="X66" s="1" t="s">
        <v>40</v>
      </c>
      <c r="Y66" s="1" t="s">
        <v>35</v>
      </c>
      <c r="Z66" s="1" t="s">
        <v>35</v>
      </c>
      <c r="AA66" s="1" t="s">
        <v>35</v>
      </c>
      <c r="AB66" s="1" t="s">
        <v>376</v>
      </c>
      <c r="AC66" s="1" t="s">
        <v>35</v>
      </c>
      <c r="AD66" s="1" t="s">
        <v>35</v>
      </c>
    </row>
    <row r="67" spans="1:30" x14ac:dyDescent="0.25">
      <c r="A67" s="1">
        <f>MATCH(B67,'20,08'!B:B,0)</f>
        <v>113</v>
      </c>
      <c r="B67" s="1" t="str">
        <f t="shared" ref="B67:B130" si="1">RIGHT(AB67,10)</f>
        <v>9105829712</v>
      </c>
      <c r="C67" s="1" t="s">
        <v>377</v>
      </c>
      <c r="D67" s="1" t="s">
        <v>23</v>
      </c>
      <c r="E67" s="1" t="s">
        <v>24</v>
      </c>
      <c r="F67" s="1" t="s">
        <v>25</v>
      </c>
      <c r="G67" s="1" t="s">
        <v>378</v>
      </c>
      <c r="H67" s="1" t="s">
        <v>27</v>
      </c>
      <c r="I67" s="1" t="s">
        <v>28</v>
      </c>
      <c r="J67" s="1" t="s">
        <v>379</v>
      </c>
      <c r="K67" s="1" t="s">
        <v>380</v>
      </c>
      <c r="L67" s="10">
        <v>647424</v>
      </c>
      <c r="M67" s="1" t="s">
        <v>157</v>
      </c>
      <c r="N67" s="1" t="s">
        <v>158</v>
      </c>
      <c r="O67" s="1" t="s">
        <v>159</v>
      </c>
      <c r="P67" s="1" t="s">
        <v>160</v>
      </c>
      <c r="Q67" s="1" t="s">
        <v>35</v>
      </c>
      <c r="R67" s="1" t="s">
        <v>35</v>
      </c>
      <c r="S67" s="1" t="s">
        <v>35</v>
      </c>
      <c r="T67" s="1" t="s">
        <v>36</v>
      </c>
      <c r="U67" s="1" t="s">
        <v>37</v>
      </c>
      <c r="V67" s="1" t="s">
        <v>38</v>
      </c>
      <c r="W67" s="1" t="s">
        <v>39</v>
      </c>
      <c r="X67" s="1" t="s">
        <v>40</v>
      </c>
      <c r="Y67" s="1" t="s">
        <v>35</v>
      </c>
      <c r="Z67" s="1" t="s">
        <v>35</v>
      </c>
      <c r="AA67" s="1" t="s">
        <v>35</v>
      </c>
      <c r="AB67" s="1" t="s">
        <v>381</v>
      </c>
      <c r="AC67" s="1" t="s">
        <v>35</v>
      </c>
      <c r="AD67" s="1" t="s">
        <v>35</v>
      </c>
    </row>
    <row r="68" spans="1:30" x14ac:dyDescent="0.25">
      <c r="A68" s="1">
        <f>MATCH(B68,'20,08'!B:B,0)</f>
        <v>116</v>
      </c>
      <c r="B68" s="1" t="str">
        <f t="shared" si="1"/>
        <v>9105828096</v>
      </c>
      <c r="C68" s="1" t="s">
        <v>382</v>
      </c>
      <c r="D68" s="1" t="s">
        <v>23</v>
      </c>
      <c r="E68" s="1" t="s">
        <v>24</v>
      </c>
      <c r="F68" s="1" t="s">
        <v>25</v>
      </c>
      <c r="G68" s="1" t="s">
        <v>383</v>
      </c>
      <c r="H68" s="1" t="s">
        <v>27</v>
      </c>
      <c r="I68" s="1" t="s">
        <v>28</v>
      </c>
      <c r="J68" s="1" t="s">
        <v>384</v>
      </c>
      <c r="K68" s="1" t="s">
        <v>385</v>
      </c>
      <c r="L68" s="10">
        <v>200275</v>
      </c>
      <c r="M68" s="1" t="s">
        <v>76</v>
      </c>
      <c r="N68" s="1" t="s">
        <v>77</v>
      </c>
      <c r="O68" s="1" t="s">
        <v>78</v>
      </c>
      <c r="P68" s="1" t="s">
        <v>35</v>
      </c>
      <c r="Q68" s="1" t="s">
        <v>35</v>
      </c>
      <c r="R68" s="1" t="s">
        <v>35</v>
      </c>
      <c r="S68" s="1" t="s">
        <v>35</v>
      </c>
      <c r="T68" s="1" t="s">
        <v>36</v>
      </c>
      <c r="U68" s="1" t="s">
        <v>37</v>
      </c>
      <c r="V68" s="1" t="s">
        <v>38</v>
      </c>
      <c r="W68" s="1" t="s">
        <v>39</v>
      </c>
      <c r="X68" s="1" t="s">
        <v>40</v>
      </c>
      <c r="Y68" s="1" t="s">
        <v>35</v>
      </c>
      <c r="Z68" s="1" t="s">
        <v>35</v>
      </c>
      <c r="AA68" s="1" t="s">
        <v>35</v>
      </c>
      <c r="AB68" s="1" t="s">
        <v>386</v>
      </c>
      <c r="AC68" s="1" t="s">
        <v>35</v>
      </c>
      <c r="AD68" s="1" t="s">
        <v>35</v>
      </c>
    </row>
    <row r="69" spans="1:30" x14ac:dyDescent="0.25">
      <c r="A69" s="1">
        <f>MATCH(B69,'20,08'!B:B,0)</f>
        <v>118</v>
      </c>
      <c r="B69" s="1" t="str">
        <f t="shared" si="1"/>
        <v>9105828878</v>
      </c>
      <c r="C69" s="1" t="s">
        <v>387</v>
      </c>
      <c r="D69" s="1" t="s">
        <v>23</v>
      </c>
      <c r="E69" s="1" t="s">
        <v>24</v>
      </c>
      <c r="F69" s="1" t="s">
        <v>25</v>
      </c>
      <c r="G69" s="1" t="s">
        <v>388</v>
      </c>
      <c r="H69" s="1" t="s">
        <v>27</v>
      </c>
      <c r="I69" s="1" t="s">
        <v>28</v>
      </c>
      <c r="J69" s="1" t="s">
        <v>135</v>
      </c>
      <c r="K69" s="1" t="s">
        <v>136</v>
      </c>
      <c r="L69" s="10">
        <v>239885</v>
      </c>
      <c r="M69" s="1" t="s">
        <v>76</v>
      </c>
      <c r="N69" s="1" t="s">
        <v>77</v>
      </c>
      <c r="O69" s="1" t="s">
        <v>78</v>
      </c>
      <c r="P69" s="1" t="s">
        <v>35</v>
      </c>
      <c r="Q69" s="1" t="s">
        <v>35</v>
      </c>
      <c r="R69" s="1" t="s">
        <v>35</v>
      </c>
      <c r="S69" s="1" t="s">
        <v>35</v>
      </c>
      <c r="T69" s="1" t="s">
        <v>36</v>
      </c>
      <c r="U69" s="1" t="s">
        <v>37</v>
      </c>
      <c r="V69" s="1" t="s">
        <v>38</v>
      </c>
      <c r="W69" s="1" t="s">
        <v>39</v>
      </c>
      <c r="X69" s="1" t="s">
        <v>40</v>
      </c>
      <c r="Y69" s="1" t="s">
        <v>35</v>
      </c>
      <c r="Z69" s="1" t="s">
        <v>35</v>
      </c>
      <c r="AA69" s="1" t="s">
        <v>35</v>
      </c>
      <c r="AB69" s="1" t="s">
        <v>389</v>
      </c>
      <c r="AC69" s="1" t="s">
        <v>35</v>
      </c>
      <c r="AD69" s="1" t="s">
        <v>35</v>
      </c>
    </row>
    <row r="70" spans="1:30" x14ac:dyDescent="0.25">
      <c r="A70" s="1">
        <f>MATCH(B70,'20,08'!B:B,0)</f>
        <v>119</v>
      </c>
      <c r="B70" s="1" t="str">
        <f t="shared" si="1"/>
        <v>9105827754</v>
      </c>
      <c r="C70" s="1" t="s">
        <v>390</v>
      </c>
      <c r="D70" s="1" t="s">
        <v>23</v>
      </c>
      <c r="E70" s="1" t="s">
        <v>24</v>
      </c>
      <c r="F70" s="1" t="s">
        <v>25</v>
      </c>
      <c r="G70" s="1" t="s">
        <v>391</v>
      </c>
      <c r="H70" s="1" t="s">
        <v>27</v>
      </c>
      <c r="I70" s="1" t="s">
        <v>28</v>
      </c>
      <c r="J70" s="1" t="s">
        <v>215</v>
      </c>
      <c r="K70" s="1" t="s">
        <v>216</v>
      </c>
      <c r="L70" s="10">
        <v>80190</v>
      </c>
      <c r="M70" s="1" t="s">
        <v>299</v>
      </c>
      <c r="N70" s="1" t="s">
        <v>300</v>
      </c>
      <c r="O70" s="1" t="s">
        <v>301</v>
      </c>
      <c r="P70" s="1" t="s">
        <v>34</v>
      </c>
      <c r="Q70" s="1" t="s">
        <v>35</v>
      </c>
      <c r="R70" s="1" t="s">
        <v>35</v>
      </c>
      <c r="S70" s="1" t="s">
        <v>35</v>
      </c>
      <c r="T70" s="1" t="s">
        <v>36</v>
      </c>
      <c r="U70" s="1" t="s">
        <v>37</v>
      </c>
      <c r="V70" s="1" t="s">
        <v>38</v>
      </c>
      <c r="W70" s="1" t="s">
        <v>39</v>
      </c>
      <c r="X70" s="1" t="s">
        <v>40</v>
      </c>
      <c r="Y70" s="1" t="s">
        <v>35</v>
      </c>
      <c r="Z70" s="1" t="s">
        <v>35</v>
      </c>
      <c r="AA70" s="1" t="s">
        <v>35</v>
      </c>
      <c r="AB70" s="1" t="s">
        <v>392</v>
      </c>
      <c r="AC70" s="1" t="s">
        <v>35</v>
      </c>
      <c r="AD70" s="1" t="s">
        <v>35</v>
      </c>
    </row>
    <row r="71" spans="1:30" x14ac:dyDescent="0.25">
      <c r="A71" s="1">
        <f>MATCH(B71,'20,08'!B:B,0)</f>
        <v>120</v>
      </c>
      <c r="B71" s="1" t="str">
        <f t="shared" si="1"/>
        <v>9105828277</v>
      </c>
      <c r="C71" s="1" t="s">
        <v>393</v>
      </c>
      <c r="D71" s="1" t="s">
        <v>23</v>
      </c>
      <c r="E71" s="1" t="s">
        <v>24</v>
      </c>
      <c r="F71" s="1" t="s">
        <v>25</v>
      </c>
      <c r="G71" s="1" t="s">
        <v>394</v>
      </c>
      <c r="H71" s="1" t="s">
        <v>27</v>
      </c>
      <c r="I71" s="1" t="s">
        <v>28</v>
      </c>
      <c r="J71" s="1" t="s">
        <v>395</v>
      </c>
      <c r="K71" s="1" t="s">
        <v>396</v>
      </c>
      <c r="L71" s="10">
        <v>355234</v>
      </c>
      <c r="M71" s="1" t="s">
        <v>157</v>
      </c>
      <c r="N71" s="1" t="s">
        <v>158</v>
      </c>
      <c r="O71" s="1" t="s">
        <v>159</v>
      </c>
      <c r="P71" s="1" t="s">
        <v>160</v>
      </c>
      <c r="Q71" s="1" t="s">
        <v>35</v>
      </c>
      <c r="R71" s="1" t="s">
        <v>35</v>
      </c>
      <c r="S71" s="1" t="s">
        <v>35</v>
      </c>
      <c r="T71" s="1" t="s">
        <v>36</v>
      </c>
      <c r="U71" s="1" t="s">
        <v>37</v>
      </c>
      <c r="V71" s="1" t="s">
        <v>38</v>
      </c>
      <c r="W71" s="1" t="s">
        <v>39</v>
      </c>
      <c r="X71" s="1" t="s">
        <v>40</v>
      </c>
      <c r="Y71" s="1" t="s">
        <v>35</v>
      </c>
      <c r="Z71" s="1" t="s">
        <v>35</v>
      </c>
      <c r="AA71" s="1" t="s">
        <v>35</v>
      </c>
      <c r="AB71" s="1" t="s">
        <v>397</v>
      </c>
      <c r="AC71" s="1" t="s">
        <v>35</v>
      </c>
      <c r="AD71" s="1" t="s">
        <v>35</v>
      </c>
    </row>
    <row r="72" spans="1:30" x14ac:dyDescent="0.25">
      <c r="A72" s="1">
        <f>MATCH(B72,'20,08'!B:B,0)</f>
        <v>124</v>
      </c>
      <c r="B72" s="1" t="str">
        <f t="shared" si="1"/>
        <v>9105829101</v>
      </c>
      <c r="C72" s="1" t="s">
        <v>398</v>
      </c>
      <c r="D72" s="1" t="s">
        <v>23</v>
      </c>
      <c r="E72" s="1" t="s">
        <v>24</v>
      </c>
      <c r="F72" s="1" t="s">
        <v>25</v>
      </c>
      <c r="G72" s="1" t="s">
        <v>399</v>
      </c>
      <c r="H72" s="1" t="s">
        <v>27</v>
      </c>
      <c r="I72" s="1" t="s">
        <v>28</v>
      </c>
      <c r="J72" s="1" t="s">
        <v>400</v>
      </c>
      <c r="K72" s="1" t="s">
        <v>401</v>
      </c>
      <c r="L72" s="10">
        <v>348421</v>
      </c>
      <c r="M72" s="1" t="s">
        <v>76</v>
      </c>
      <c r="N72" s="1" t="s">
        <v>77</v>
      </c>
      <c r="O72" s="1" t="s">
        <v>78</v>
      </c>
      <c r="P72" s="1" t="s">
        <v>35</v>
      </c>
      <c r="Q72" s="1" t="s">
        <v>35</v>
      </c>
      <c r="R72" s="1" t="s">
        <v>35</v>
      </c>
      <c r="S72" s="1" t="s">
        <v>35</v>
      </c>
      <c r="T72" s="1" t="s">
        <v>36</v>
      </c>
      <c r="U72" s="1" t="s">
        <v>37</v>
      </c>
      <c r="V72" s="1" t="s">
        <v>38</v>
      </c>
      <c r="W72" s="1" t="s">
        <v>39</v>
      </c>
      <c r="X72" s="1" t="s">
        <v>40</v>
      </c>
      <c r="Y72" s="1" t="s">
        <v>35</v>
      </c>
      <c r="Z72" s="1" t="s">
        <v>35</v>
      </c>
      <c r="AA72" s="1" t="s">
        <v>35</v>
      </c>
      <c r="AB72" s="1" t="s">
        <v>402</v>
      </c>
      <c r="AC72" s="1" t="s">
        <v>35</v>
      </c>
      <c r="AD72" s="1" t="s">
        <v>35</v>
      </c>
    </row>
    <row r="73" spans="1:30" x14ac:dyDescent="0.25">
      <c r="A73" s="1">
        <f>MATCH(B73,'20,08'!B:B,0)</f>
        <v>127</v>
      </c>
      <c r="B73" s="1" t="str">
        <f t="shared" si="1"/>
        <v>9105825461</v>
      </c>
      <c r="C73" s="1" t="s">
        <v>403</v>
      </c>
      <c r="D73" s="1" t="s">
        <v>23</v>
      </c>
      <c r="E73" s="1" t="s">
        <v>24</v>
      </c>
      <c r="F73" s="1" t="s">
        <v>25</v>
      </c>
      <c r="G73" s="1" t="s">
        <v>404</v>
      </c>
      <c r="H73" s="1" t="s">
        <v>27</v>
      </c>
      <c r="I73" s="1" t="s">
        <v>28</v>
      </c>
      <c r="J73" s="1" t="s">
        <v>140</v>
      </c>
      <c r="K73" s="1" t="s">
        <v>141</v>
      </c>
      <c r="L73" s="10">
        <v>119943</v>
      </c>
      <c r="M73" s="1" t="s">
        <v>46</v>
      </c>
      <c r="N73" s="1" t="s">
        <v>47</v>
      </c>
      <c r="O73" s="1" t="s">
        <v>48</v>
      </c>
      <c r="P73" s="1" t="s">
        <v>49</v>
      </c>
      <c r="Q73" s="1" t="s">
        <v>35</v>
      </c>
      <c r="R73" s="1" t="s">
        <v>35</v>
      </c>
      <c r="S73" s="1" t="s">
        <v>35</v>
      </c>
      <c r="T73" s="1" t="s">
        <v>36</v>
      </c>
      <c r="U73" s="1" t="s">
        <v>37</v>
      </c>
      <c r="V73" s="1" t="s">
        <v>38</v>
      </c>
      <c r="W73" s="1" t="s">
        <v>39</v>
      </c>
      <c r="X73" s="1" t="s">
        <v>40</v>
      </c>
      <c r="Y73" s="1" t="s">
        <v>35</v>
      </c>
      <c r="Z73" s="1" t="s">
        <v>35</v>
      </c>
      <c r="AA73" s="1" t="s">
        <v>35</v>
      </c>
      <c r="AB73" s="1" t="s">
        <v>405</v>
      </c>
      <c r="AC73" s="1" t="s">
        <v>35</v>
      </c>
      <c r="AD73" s="1" t="s">
        <v>35</v>
      </c>
    </row>
    <row r="74" spans="1:30" x14ac:dyDescent="0.25">
      <c r="A74" s="1">
        <f>MATCH(B74,'20,08'!B:B,0)</f>
        <v>128</v>
      </c>
      <c r="B74" s="1" t="str">
        <f t="shared" si="1"/>
        <v>9105825896</v>
      </c>
      <c r="C74" s="1" t="s">
        <v>406</v>
      </c>
      <c r="D74" s="1" t="s">
        <v>23</v>
      </c>
      <c r="E74" s="1" t="s">
        <v>24</v>
      </c>
      <c r="F74" s="1" t="s">
        <v>25</v>
      </c>
      <c r="G74" s="1" t="s">
        <v>407</v>
      </c>
      <c r="H74" s="1" t="s">
        <v>27</v>
      </c>
      <c r="I74" s="1" t="s">
        <v>28</v>
      </c>
      <c r="J74" s="1" t="s">
        <v>140</v>
      </c>
      <c r="K74" s="1" t="s">
        <v>141</v>
      </c>
      <c r="L74" s="10">
        <v>119943</v>
      </c>
      <c r="M74" s="1" t="s">
        <v>76</v>
      </c>
      <c r="N74" s="1" t="s">
        <v>77</v>
      </c>
      <c r="O74" s="1" t="s">
        <v>78</v>
      </c>
      <c r="P74" s="1" t="s">
        <v>35</v>
      </c>
      <c r="Q74" s="1" t="s">
        <v>35</v>
      </c>
      <c r="R74" s="1" t="s">
        <v>35</v>
      </c>
      <c r="S74" s="1" t="s">
        <v>35</v>
      </c>
      <c r="T74" s="1" t="s">
        <v>36</v>
      </c>
      <c r="U74" s="1" t="s">
        <v>37</v>
      </c>
      <c r="V74" s="1" t="s">
        <v>38</v>
      </c>
      <c r="W74" s="1" t="s">
        <v>39</v>
      </c>
      <c r="X74" s="1" t="s">
        <v>40</v>
      </c>
      <c r="Y74" s="1" t="s">
        <v>35</v>
      </c>
      <c r="Z74" s="1" t="s">
        <v>35</v>
      </c>
      <c r="AA74" s="1" t="s">
        <v>35</v>
      </c>
      <c r="AB74" s="1" t="s">
        <v>408</v>
      </c>
      <c r="AC74" s="1" t="s">
        <v>35</v>
      </c>
      <c r="AD74" s="1" t="s">
        <v>35</v>
      </c>
    </row>
    <row r="75" spans="1:30" x14ac:dyDescent="0.25">
      <c r="A75" s="1">
        <f>MATCH(B75,'20,08'!B:B,0)</f>
        <v>129</v>
      </c>
      <c r="B75" s="1" t="str">
        <f t="shared" si="1"/>
        <v>9105824501</v>
      </c>
      <c r="C75" s="1" t="s">
        <v>409</v>
      </c>
      <c r="D75" s="1" t="s">
        <v>23</v>
      </c>
      <c r="E75" s="1" t="s">
        <v>24</v>
      </c>
      <c r="F75" s="1" t="s">
        <v>25</v>
      </c>
      <c r="G75" s="1" t="s">
        <v>410</v>
      </c>
      <c r="H75" s="1" t="s">
        <v>27</v>
      </c>
      <c r="I75" s="1" t="s">
        <v>28</v>
      </c>
      <c r="J75" s="1" t="s">
        <v>368</v>
      </c>
      <c r="K75" s="1" t="s">
        <v>369</v>
      </c>
      <c r="L75" s="10">
        <v>99360</v>
      </c>
      <c r="M75" s="1" t="s">
        <v>411</v>
      </c>
      <c r="N75" s="1" t="s">
        <v>412</v>
      </c>
      <c r="O75" s="1" t="s">
        <v>413</v>
      </c>
      <c r="P75" s="1" t="s">
        <v>35</v>
      </c>
      <c r="Q75" s="1" t="s">
        <v>35</v>
      </c>
      <c r="R75" s="1" t="s">
        <v>35</v>
      </c>
      <c r="S75" s="1" t="s">
        <v>35</v>
      </c>
      <c r="T75" s="1" t="s">
        <v>36</v>
      </c>
      <c r="U75" s="1" t="s">
        <v>37</v>
      </c>
      <c r="V75" s="1" t="s">
        <v>38</v>
      </c>
      <c r="W75" s="1" t="s">
        <v>39</v>
      </c>
      <c r="X75" s="1" t="s">
        <v>40</v>
      </c>
      <c r="Y75" s="1" t="s">
        <v>35</v>
      </c>
      <c r="Z75" s="1" t="s">
        <v>35</v>
      </c>
      <c r="AA75" s="1" t="s">
        <v>35</v>
      </c>
      <c r="AB75" s="1" t="s">
        <v>414</v>
      </c>
      <c r="AC75" s="1" t="s">
        <v>35</v>
      </c>
      <c r="AD75" s="1" t="s">
        <v>35</v>
      </c>
    </row>
    <row r="76" spans="1:30" x14ac:dyDescent="0.25">
      <c r="A76" s="1">
        <f>MATCH(B76,'20,08'!B:B,0)</f>
        <v>130</v>
      </c>
      <c r="B76" s="1" t="str">
        <f t="shared" si="1"/>
        <v>9105825651</v>
      </c>
      <c r="C76" s="1" t="s">
        <v>415</v>
      </c>
      <c r="D76" s="1" t="s">
        <v>23</v>
      </c>
      <c r="E76" s="1" t="s">
        <v>24</v>
      </c>
      <c r="F76" s="1" t="s">
        <v>25</v>
      </c>
      <c r="G76" s="1" t="s">
        <v>416</v>
      </c>
      <c r="H76" s="1" t="s">
        <v>27</v>
      </c>
      <c r="I76" s="1" t="s">
        <v>28</v>
      </c>
      <c r="J76" s="1" t="s">
        <v>417</v>
      </c>
      <c r="K76" s="1" t="s">
        <v>418</v>
      </c>
      <c r="L76" s="10">
        <v>213840</v>
      </c>
      <c r="M76" s="1" t="s">
        <v>46</v>
      </c>
      <c r="N76" s="1" t="s">
        <v>47</v>
      </c>
      <c r="O76" s="1" t="s">
        <v>48</v>
      </c>
      <c r="P76" s="1" t="s">
        <v>49</v>
      </c>
      <c r="Q76" s="1" t="s">
        <v>35</v>
      </c>
      <c r="R76" s="1" t="s">
        <v>35</v>
      </c>
      <c r="S76" s="1" t="s">
        <v>35</v>
      </c>
      <c r="T76" s="1" t="s">
        <v>36</v>
      </c>
      <c r="U76" s="1" t="s">
        <v>37</v>
      </c>
      <c r="V76" s="1" t="s">
        <v>38</v>
      </c>
      <c r="W76" s="1" t="s">
        <v>39</v>
      </c>
      <c r="X76" s="1" t="s">
        <v>40</v>
      </c>
      <c r="Y76" s="1" t="s">
        <v>35</v>
      </c>
      <c r="Z76" s="1" t="s">
        <v>35</v>
      </c>
      <c r="AA76" s="1" t="s">
        <v>35</v>
      </c>
      <c r="AB76" s="1" t="s">
        <v>419</v>
      </c>
      <c r="AC76" s="1" t="s">
        <v>35</v>
      </c>
      <c r="AD76" s="1" t="s">
        <v>35</v>
      </c>
    </row>
    <row r="77" spans="1:30" x14ac:dyDescent="0.25">
      <c r="A77" s="1">
        <f>MATCH(B77,'20,08'!B:B,0)</f>
        <v>131</v>
      </c>
      <c r="B77" s="1" t="str">
        <f t="shared" si="1"/>
        <v>9105826490</v>
      </c>
      <c r="C77" s="1" t="s">
        <v>420</v>
      </c>
      <c r="D77" s="1" t="s">
        <v>23</v>
      </c>
      <c r="E77" s="1" t="s">
        <v>24</v>
      </c>
      <c r="F77" s="1" t="s">
        <v>25</v>
      </c>
      <c r="G77" s="1" t="s">
        <v>421</v>
      </c>
      <c r="H77" s="1" t="s">
        <v>27</v>
      </c>
      <c r="I77" s="1" t="s">
        <v>28</v>
      </c>
      <c r="J77" s="1" t="s">
        <v>93</v>
      </c>
      <c r="K77" s="1" t="s">
        <v>94</v>
      </c>
      <c r="L77" s="10">
        <v>60043</v>
      </c>
      <c r="M77" s="1" t="s">
        <v>118</v>
      </c>
      <c r="N77" s="1" t="s">
        <v>119</v>
      </c>
      <c r="O77" s="1" t="s">
        <v>120</v>
      </c>
      <c r="P77" s="1" t="s">
        <v>35</v>
      </c>
      <c r="Q77" s="1" t="s">
        <v>35</v>
      </c>
      <c r="R77" s="1" t="s">
        <v>35</v>
      </c>
      <c r="S77" s="1" t="s">
        <v>35</v>
      </c>
      <c r="T77" s="1" t="s">
        <v>36</v>
      </c>
      <c r="U77" s="1" t="s">
        <v>37</v>
      </c>
      <c r="V77" s="1" t="s">
        <v>38</v>
      </c>
      <c r="W77" s="1" t="s">
        <v>39</v>
      </c>
      <c r="X77" s="1" t="s">
        <v>40</v>
      </c>
      <c r="Y77" s="1" t="s">
        <v>35</v>
      </c>
      <c r="Z77" s="1" t="s">
        <v>35</v>
      </c>
      <c r="AA77" s="1" t="s">
        <v>35</v>
      </c>
      <c r="AB77" s="1" t="s">
        <v>422</v>
      </c>
      <c r="AC77" s="1" t="s">
        <v>35</v>
      </c>
      <c r="AD77" s="1" t="s">
        <v>35</v>
      </c>
    </row>
    <row r="78" spans="1:30" x14ac:dyDescent="0.25">
      <c r="A78" s="1">
        <f>MATCH(B78,'20,08'!B:B,0)</f>
        <v>132</v>
      </c>
      <c r="B78" s="1" t="str">
        <f t="shared" si="1"/>
        <v>9105826048</v>
      </c>
      <c r="C78" s="1" t="s">
        <v>423</v>
      </c>
      <c r="D78" s="1" t="s">
        <v>23</v>
      </c>
      <c r="E78" s="1" t="s">
        <v>24</v>
      </c>
      <c r="F78" s="1" t="s">
        <v>25</v>
      </c>
      <c r="G78" s="1" t="s">
        <v>424</v>
      </c>
      <c r="H78" s="1" t="s">
        <v>27</v>
      </c>
      <c r="I78" s="1" t="s">
        <v>28</v>
      </c>
      <c r="J78" s="1" t="s">
        <v>140</v>
      </c>
      <c r="K78" s="1" t="s">
        <v>141</v>
      </c>
      <c r="L78" s="10">
        <v>119943</v>
      </c>
      <c r="M78" s="1" t="s">
        <v>279</v>
      </c>
      <c r="N78" s="1" t="s">
        <v>280</v>
      </c>
      <c r="O78" s="1" t="s">
        <v>281</v>
      </c>
      <c r="P78" s="1" t="s">
        <v>35</v>
      </c>
      <c r="Q78" s="1" t="s">
        <v>35</v>
      </c>
      <c r="R78" s="1" t="s">
        <v>35</v>
      </c>
      <c r="S78" s="1" t="s">
        <v>35</v>
      </c>
      <c r="T78" s="1" t="s">
        <v>36</v>
      </c>
      <c r="U78" s="1" t="s">
        <v>37</v>
      </c>
      <c r="V78" s="1" t="s">
        <v>38</v>
      </c>
      <c r="W78" s="1" t="s">
        <v>39</v>
      </c>
      <c r="X78" s="1" t="s">
        <v>40</v>
      </c>
      <c r="Y78" s="1" t="s">
        <v>35</v>
      </c>
      <c r="Z78" s="1" t="s">
        <v>35</v>
      </c>
      <c r="AA78" s="1" t="s">
        <v>35</v>
      </c>
      <c r="AB78" s="1" t="s">
        <v>425</v>
      </c>
      <c r="AC78" s="1" t="s">
        <v>35</v>
      </c>
      <c r="AD78" s="1" t="s">
        <v>35</v>
      </c>
    </row>
    <row r="79" spans="1:30" x14ac:dyDescent="0.25">
      <c r="A79" s="1">
        <f>MATCH(B79,'20,08'!B:B,0)</f>
        <v>133</v>
      </c>
      <c r="B79" s="1" t="str">
        <f t="shared" si="1"/>
        <v>9105829621</v>
      </c>
      <c r="C79" s="1" t="s">
        <v>426</v>
      </c>
      <c r="D79" s="1" t="s">
        <v>23</v>
      </c>
      <c r="E79" s="1" t="s">
        <v>24</v>
      </c>
      <c r="F79" s="1" t="s">
        <v>25</v>
      </c>
      <c r="G79" s="1" t="s">
        <v>427</v>
      </c>
      <c r="H79" s="1" t="s">
        <v>27</v>
      </c>
      <c r="I79" s="1" t="s">
        <v>28</v>
      </c>
      <c r="J79" s="1" t="s">
        <v>428</v>
      </c>
      <c r="K79" s="1" t="s">
        <v>429</v>
      </c>
      <c r="L79" s="10">
        <v>129870</v>
      </c>
      <c r="M79" s="1" t="s">
        <v>279</v>
      </c>
      <c r="N79" s="1" t="s">
        <v>280</v>
      </c>
      <c r="O79" s="1" t="s">
        <v>281</v>
      </c>
      <c r="P79" s="1" t="s">
        <v>35</v>
      </c>
      <c r="Q79" s="1" t="s">
        <v>35</v>
      </c>
      <c r="R79" s="1" t="s">
        <v>35</v>
      </c>
      <c r="S79" s="1" t="s">
        <v>35</v>
      </c>
      <c r="T79" s="1" t="s">
        <v>36</v>
      </c>
      <c r="U79" s="1" t="s">
        <v>37</v>
      </c>
      <c r="V79" s="1" t="s">
        <v>38</v>
      </c>
      <c r="W79" s="1" t="s">
        <v>39</v>
      </c>
      <c r="X79" s="1" t="s">
        <v>40</v>
      </c>
      <c r="Y79" s="1" t="s">
        <v>35</v>
      </c>
      <c r="Z79" s="1" t="s">
        <v>35</v>
      </c>
      <c r="AA79" s="1" t="s">
        <v>35</v>
      </c>
      <c r="AB79" s="1" t="s">
        <v>430</v>
      </c>
      <c r="AC79" s="1" t="s">
        <v>35</v>
      </c>
      <c r="AD79" s="1" t="s">
        <v>35</v>
      </c>
    </row>
    <row r="80" spans="1:30" x14ac:dyDescent="0.25">
      <c r="A80" s="1">
        <f>MATCH(B80,'20,08'!B:B,0)</f>
        <v>135</v>
      </c>
      <c r="B80" s="1" t="str">
        <f t="shared" si="1"/>
        <v>9105825654</v>
      </c>
      <c r="C80" s="1" t="s">
        <v>431</v>
      </c>
      <c r="D80" s="1" t="s">
        <v>23</v>
      </c>
      <c r="E80" s="1" t="s">
        <v>24</v>
      </c>
      <c r="F80" s="1" t="s">
        <v>25</v>
      </c>
      <c r="G80" s="1" t="s">
        <v>432</v>
      </c>
      <c r="H80" s="1" t="s">
        <v>27</v>
      </c>
      <c r="I80" s="1" t="s">
        <v>28</v>
      </c>
      <c r="J80" s="1" t="s">
        <v>433</v>
      </c>
      <c r="K80" s="1" t="s">
        <v>434</v>
      </c>
      <c r="L80" s="10">
        <v>217728</v>
      </c>
      <c r="M80" s="1" t="s">
        <v>46</v>
      </c>
      <c r="N80" s="1" t="s">
        <v>47</v>
      </c>
      <c r="O80" s="1" t="s">
        <v>48</v>
      </c>
      <c r="P80" s="1" t="s">
        <v>49</v>
      </c>
      <c r="Q80" s="1" t="s">
        <v>35</v>
      </c>
      <c r="R80" s="1" t="s">
        <v>35</v>
      </c>
      <c r="S80" s="1" t="s">
        <v>35</v>
      </c>
      <c r="T80" s="1" t="s">
        <v>36</v>
      </c>
      <c r="U80" s="1" t="s">
        <v>37</v>
      </c>
      <c r="V80" s="1" t="s">
        <v>38</v>
      </c>
      <c r="W80" s="1" t="s">
        <v>39</v>
      </c>
      <c r="X80" s="1" t="s">
        <v>40</v>
      </c>
      <c r="Y80" s="1" t="s">
        <v>35</v>
      </c>
      <c r="Z80" s="1" t="s">
        <v>35</v>
      </c>
      <c r="AA80" s="1" t="s">
        <v>35</v>
      </c>
      <c r="AB80" s="1" t="s">
        <v>435</v>
      </c>
      <c r="AC80" s="1" t="s">
        <v>35</v>
      </c>
      <c r="AD80" s="1" t="s">
        <v>35</v>
      </c>
    </row>
    <row r="81" spans="1:30" x14ac:dyDescent="0.25">
      <c r="A81" s="1">
        <f>MATCH(B81,'20,08'!B:B,0)</f>
        <v>136</v>
      </c>
      <c r="B81" s="1" t="str">
        <f t="shared" si="1"/>
        <v>9105826622</v>
      </c>
      <c r="C81" s="1" t="s">
        <v>436</v>
      </c>
      <c r="D81" s="1" t="s">
        <v>23</v>
      </c>
      <c r="E81" s="1" t="s">
        <v>24</v>
      </c>
      <c r="F81" s="1" t="s">
        <v>25</v>
      </c>
      <c r="G81" s="1" t="s">
        <v>437</v>
      </c>
      <c r="H81" s="1" t="s">
        <v>27</v>
      </c>
      <c r="I81" s="1" t="s">
        <v>28</v>
      </c>
      <c r="J81" s="1" t="s">
        <v>368</v>
      </c>
      <c r="K81" s="1" t="s">
        <v>369</v>
      </c>
      <c r="L81" s="10">
        <v>99360</v>
      </c>
      <c r="M81" s="1" t="s">
        <v>46</v>
      </c>
      <c r="N81" s="1" t="s">
        <v>47</v>
      </c>
      <c r="O81" s="1" t="s">
        <v>48</v>
      </c>
      <c r="P81" s="1" t="s">
        <v>49</v>
      </c>
      <c r="Q81" s="1" t="s">
        <v>35</v>
      </c>
      <c r="R81" s="1" t="s">
        <v>35</v>
      </c>
      <c r="S81" s="1" t="s">
        <v>35</v>
      </c>
      <c r="T81" s="1" t="s">
        <v>36</v>
      </c>
      <c r="U81" s="1" t="s">
        <v>37</v>
      </c>
      <c r="V81" s="1" t="s">
        <v>38</v>
      </c>
      <c r="W81" s="1" t="s">
        <v>39</v>
      </c>
      <c r="X81" s="1" t="s">
        <v>40</v>
      </c>
      <c r="Y81" s="1" t="s">
        <v>35</v>
      </c>
      <c r="Z81" s="1" t="s">
        <v>35</v>
      </c>
      <c r="AA81" s="1" t="s">
        <v>35</v>
      </c>
      <c r="AB81" s="1" t="s">
        <v>438</v>
      </c>
      <c r="AC81" s="1" t="s">
        <v>35</v>
      </c>
      <c r="AD81" s="1" t="s">
        <v>35</v>
      </c>
    </row>
    <row r="82" spans="1:30" x14ac:dyDescent="0.25">
      <c r="A82" s="1">
        <f>MATCH(B82,'20,08'!B:B,0)</f>
        <v>137</v>
      </c>
      <c r="B82" s="1" t="str">
        <f t="shared" si="1"/>
        <v>9105826422</v>
      </c>
      <c r="C82" s="1" t="s">
        <v>439</v>
      </c>
      <c r="D82" s="1" t="s">
        <v>23</v>
      </c>
      <c r="E82" s="1" t="s">
        <v>24</v>
      </c>
      <c r="F82" s="1" t="s">
        <v>25</v>
      </c>
      <c r="G82" s="1" t="s">
        <v>440</v>
      </c>
      <c r="H82" s="1" t="s">
        <v>27</v>
      </c>
      <c r="I82" s="1" t="s">
        <v>28</v>
      </c>
      <c r="J82" s="1" t="s">
        <v>215</v>
      </c>
      <c r="K82" s="1" t="s">
        <v>216</v>
      </c>
      <c r="L82" s="10">
        <v>80190</v>
      </c>
      <c r="M82" s="1" t="s">
        <v>188</v>
      </c>
      <c r="N82" s="1" t="s">
        <v>189</v>
      </c>
      <c r="O82" s="1" t="s">
        <v>190</v>
      </c>
      <c r="P82" s="1" t="s">
        <v>160</v>
      </c>
      <c r="Q82" s="1" t="s">
        <v>35</v>
      </c>
      <c r="R82" s="1" t="s">
        <v>35</v>
      </c>
      <c r="S82" s="1" t="s">
        <v>35</v>
      </c>
      <c r="T82" s="1" t="s">
        <v>36</v>
      </c>
      <c r="U82" s="1" t="s">
        <v>37</v>
      </c>
      <c r="V82" s="1" t="s">
        <v>38</v>
      </c>
      <c r="W82" s="1" t="s">
        <v>39</v>
      </c>
      <c r="X82" s="1" t="s">
        <v>40</v>
      </c>
      <c r="Y82" s="1" t="s">
        <v>35</v>
      </c>
      <c r="Z82" s="1" t="s">
        <v>35</v>
      </c>
      <c r="AA82" s="1" t="s">
        <v>35</v>
      </c>
      <c r="AB82" s="1" t="s">
        <v>441</v>
      </c>
      <c r="AC82" s="1" t="s">
        <v>35</v>
      </c>
      <c r="AD82" s="1" t="s">
        <v>35</v>
      </c>
    </row>
    <row r="83" spans="1:30" x14ac:dyDescent="0.25">
      <c r="A83" s="1">
        <f>MATCH(B83,'20,08'!B:B,0)</f>
        <v>138</v>
      </c>
      <c r="B83" s="1" t="str">
        <f t="shared" si="1"/>
        <v>9105828981</v>
      </c>
      <c r="C83" s="1" t="s">
        <v>442</v>
      </c>
      <c r="D83" s="1" t="s">
        <v>23</v>
      </c>
      <c r="E83" s="1" t="s">
        <v>24</v>
      </c>
      <c r="F83" s="1" t="s">
        <v>25</v>
      </c>
      <c r="G83" s="1" t="s">
        <v>443</v>
      </c>
      <c r="H83" s="1" t="s">
        <v>27</v>
      </c>
      <c r="I83" s="1" t="s">
        <v>28</v>
      </c>
      <c r="J83" s="1" t="s">
        <v>444</v>
      </c>
      <c r="K83" s="1" t="s">
        <v>445</v>
      </c>
      <c r="L83" s="10">
        <v>54432</v>
      </c>
      <c r="M83" s="1" t="s">
        <v>244</v>
      </c>
      <c r="N83" s="1" t="s">
        <v>245</v>
      </c>
      <c r="O83" s="1" t="s">
        <v>246</v>
      </c>
      <c r="P83" s="1" t="s">
        <v>35</v>
      </c>
      <c r="Q83" s="1" t="s">
        <v>35</v>
      </c>
      <c r="R83" s="1" t="s">
        <v>35</v>
      </c>
      <c r="S83" s="1" t="s">
        <v>35</v>
      </c>
      <c r="T83" s="1" t="s">
        <v>36</v>
      </c>
      <c r="U83" s="1" t="s">
        <v>37</v>
      </c>
      <c r="V83" s="1" t="s">
        <v>38</v>
      </c>
      <c r="W83" s="1" t="s">
        <v>39</v>
      </c>
      <c r="X83" s="1" t="s">
        <v>40</v>
      </c>
      <c r="Y83" s="1" t="s">
        <v>35</v>
      </c>
      <c r="Z83" s="1" t="s">
        <v>35</v>
      </c>
      <c r="AA83" s="1" t="s">
        <v>35</v>
      </c>
      <c r="AB83" s="1" t="s">
        <v>446</v>
      </c>
      <c r="AC83" s="1" t="s">
        <v>35</v>
      </c>
      <c r="AD83" s="1" t="s">
        <v>35</v>
      </c>
    </row>
    <row r="84" spans="1:30" x14ac:dyDescent="0.25">
      <c r="A84" s="1">
        <f>MATCH(B84,'20,08'!B:B,0)</f>
        <v>139</v>
      </c>
      <c r="B84" s="1" t="str">
        <f t="shared" si="1"/>
        <v>9105829739</v>
      </c>
      <c r="C84" s="1" t="s">
        <v>447</v>
      </c>
      <c r="D84" s="1" t="s">
        <v>23</v>
      </c>
      <c r="E84" s="1" t="s">
        <v>24</v>
      </c>
      <c r="F84" s="1" t="s">
        <v>25</v>
      </c>
      <c r="G84" s="1" t="s">
        <v>448</v>
      </c>
      <c r="H84" s="1" t="s">
        <v>27</v>
      </c>
      <c r="I84" s="1" t="s">
        <v>28</v>
      </c>
      <c r="J84" s="1" t="s">
        <v>449</v>
      </c>
      <c r="K84" s="1" t="s">
        <v>450</v>
      </c>
      <c r="L84" s="10">
        <v>452003</v>
      </c>
      <c r="M84" s="1" t="s">
        <v>157</v>
      </c>
      <c r="N84" s="1" t="s">
        <v>158</v>
      </c>
      <c r="O84" s="1" t="s">
        <v>159</v>
      </c>
      <c r="P84" s="1" t="s">
        <v>160</v>
      </c>
      <c r="Q84" s="1" t="s">
        <v>35</v>
      </c>
      <c r="R84" s="1" t="s">
        <v>35</v>
      </c>
      <c r="S84" s="1" t="s">
        <v>35</v>
      </c>
      <c r="T84" s="1" t="s">
        <v>36</v>
      </c>
      <c r="U84" s="1" t="s">
        <v>37</v>
      </c>
      <c r="V84" s="1" t="s">
        <v>38</v>
      </c>
      <c r="W84" s="1" t="s">
        <v>39</v>
      </c>
      <c r="X84" s="1" t="s">
        <v>40</v>
      </c>
      <c r="Y84" s="1" t="s">
        <v>35</v>
      </c>
      <c r="Z84" s="1" t="s">
        <v>35</v>
      </c>
      <c r="AA84" s="1" t="s">
        <v>35</v>
      </c>
      <c r="AB84" s="1" t="s">
        <v>451</v>
      </c>
      <c r="AC84" s="1" t="s">
        <v>35</v>
      </c>
      <c r="AD84" s="1" t="s">
        <v>35</v>
      </c>
    </row>
    <row r="85" spans="1:30" x14ac:dyDescent="0.25">
      <c r="A85" s="1">
        <f>MATCH(B85,'20,08'!B:B,0)</f>
        <v>143</v>
      </c>
      <c r="B85" s="1" t="str">
        <f t="shared" si="1"/>
        <v>9105829214</v>
      </c>
      <c r="C85" s="1" t="s">
        <v>452</v>
      </c>
      <c r="D85" s="1" t="s">
        <v>23</v>
      </c>
      <c r="E85" s="1" t="s">
        <v>24</v>
      </c>
      <c r="F85" s="1" t="s">
        <v>25</v>
      </c>
      <c r="G85" s="1" t="s">
        <v>453</v>
      </c>
      <c r="H85" s="1" t="s">
        <v>27</v>
      </c>
      <c r="I85" s="1" t="s">
        <v>28</v>
      </c>
      <c r="J85" s="1" t="s">
        <v>454</v>
      </c>
      <c r="K85" s="1" t="s">
        <v>455</v>
      </c>
      <c r="L85" s="10">
        <v>870781</v>
      </c>
      <c r="M85" s="1" t="s">
        <v>244</v>
      </c>
      <c r="N85" s="1" t="s">
        <v>245</v>
      </c>
      <c r="O85" s="1" t="s">
        <v>246</v>
      </c>
      <c r="P85" s="1" t="s">
        <v>35</v>
      </c>
      <c r="Q85" s="1" t="s">
        <v>35</v>
      </c>
      <c r="R85" s="1" t="s">
        <v>35</v>
      </c>
      <c r="S85" s="1" t="s">
        <v>35</v>
      </c>
      <c r="T85" s="1" t="s">
        <v>36</v>
      </c>
      <c r="U85" s="1" t="s">
        <v>37</v>
      </c>
      <c r="V85" s="1" t="s">
        <v>38</v>
      </c>
      <c r="W85" s="1" t="s">
        <v>39</v>
      </c>
      <c r="X85" s="1" t="s">
        <v>40</v>
      </c>
      <c r="Y85" s="1" t="s">
        <v>35</v>
      </c>
      <c r="Z85" s="1" t="s">
        <v>35</v>
      </c>
      <c r="AA85" s="1" t="s">
        <v>35</v>
      </c>
      <c r="AB85" s="1" t="s">
        <v>456</v>
      </c>
      <c r="AC85" s="1" t="s">
        <v>35</v>
      </c>
      <c r="AD85" s="1" t="s">
        <v>35</v>
      </c>
    </row>
    <row r="86" spans="1:30" x14ac:dyDescent="0.25">
      <c r="A86" s="1">
        <f>MATCH(B86,'20,08'!B:B,0)</f>
        <v>148</v>
      </c>
      <c r="B86" s="1" t="str">
        <f t="shared" si="1"/>
        <v>9105829711</v>
      </c>
      <c r="C86" s="1" t="s">
        <v>457</v>
      </c>
      <c r="D86" s="1" t="s">
        <v>23</v>
      </c>
      <c r="E86" s="1" t="s">
        <v>24</v>
      </c>
      <c r="F86" s="1" t="s">
        <v>25</v>
      </c>
      <c r="G86" s="1" t="s">
        <v>458</v>
      </c>
      <c r="H86" s="1" t="s">
        <v>27</v>
      </c>
      <c r="I86" s="1" t="s">
        <v>28</v>
      </c>
      <c r="J86" s="1" t="s">
        <v>82</v>
      </c>
      <c r="K86" s="1" t="s">
        <v>83</v>
      </c>
      <c r="L86" s="10">
        <v>79305</v>
      </c>
      <c r="M86" s="1" t="s">
        <v>244</v>
      </c>
      <c r="N86" s="1" t="s">
        <v>245</v>
      </c>
      <c r="O86" s="1" t="s">
        <v>246</v>
      </c>
      <c r="P86" s="1" t="s">
        <v>35</v>
      </c>
      <c r="Q86" s="1" t="s">
        <v>35</v>
      </c>
      <c r="R86" s="1" t="s">
        <v>35</v>
      </c>
      <c r="S86" s="1" t="s">
        <v>35</v>
      </c>
      <c r="T86" s="1" t="s">
        <v>36</v>
      </c>
      <c r="U86" s="1" t="s">
        <v>37</v>
      </c>
      <c r="V86" s="1" t="s">
        <v>38</v>
      </c>
      <c r="W86" s="1" t="s">
        <v>39</v>
      </c>
      <c r="X86" s="1" t="s">
        <v>40</v>
      </c>
      <c r="Y86" s="1" t="s">
        <v>35</v>
      </c>
      <c r="Z86" s="1" t="s">
        <v>35</v>
      </c>
      <c r="AA86" s="1" t="s">
        <v>35</v>
      </c>
      <c r="AB86" s="1" t="s">
        <v>459</v>
      </c>
      <c r="AC86" s="1" t="s">
        <v>35</v>
      </c>
      <c r="AD86" s="1" t="s">
        <v>35</v>
      </c>
    </row>
    <row r="87" spans="1:30" x14ac:dyDescent="0.25">
      <c r="A87" s="1">
        <f>MATCH(B87,'20,08'!B:B,0)</f>
        <v>149</v>
      </c>
      <c r="B87" s="1" t="str">
        <f t="shared" si="1"/>
        <v>9105828082</v>
      </c>
      <c r="C87" s="1" t="s">
        <v>460</v>
      </c>
      <c r="D87" s="1" t="s">
        <v>23</v>
      </c>
      <c r="E87" s="1" t="s">
        <v>24</v>
      </c>
      <c r="F87" s="1" t="s">
        <v>25</v>
      </c>
      <c r="G87" s="1" t="s">
        <v>461</v>
      </c>
      <c r="H87" s="1" t="s">
        <v>27</v>
      </c>
      <c r="I87" s="1" t="s">
        <v>28</v>
      </c>
      <c r="J87" s="1" t="s">
        <v>135</v>
      </c>
      <c r="K87" s="1" t="s">
        <v>136</v>
      </c>
      <c r="L87" s="10">
        <v>239885</v>
      </c>
      <c r="M87" s="1" t="s">
        <v>31</v>
      </c>
      <c r="N87" s="1" t="s">
        <v>32</v>
      </c>
      <c r="O87" s="1" t="s">
        <v>33</v>
      </c>
      <c r="P87" s="1" t="s">
        <v>34</v>
      </c>
      <c r="Q87" s="1" t="s">
        <v>35</v>
      </c>
      <c r="R87" s="1" t="s">
        <v>35</v>
      </c>
      <c r="S87" s="1" t="s">
        <v>35</v>
      </c>
      <c r="T87" s="1" t="s">
        <v>36</v>
      </c>
      <c r="U87" s="1" t="s">
        <v>37</v>
      </c>
      <c r="V87" s="1" t="s">
        <v>38</v>
      </c>
      <c r="W87" s="1" t="s">
        <v>39</v>
      </c>
      <c r="X87" s="1" t="s">
        <v>40</v>
      </c>
      <c r="Y87" s="1" t="s">
        <v>35</v>
      </c>
      <c r="Z87" s="1" t="s">
        <v>35</v>
      </c>
      <c r="AA87" s="1" t="s">
        <v>35</v>
      </c>
      <c r="AB87" s="1" t="s">
        <v>462</v>
      </c>
      <c r="AC87" s="1" t="s">
        <v>35</v>
      </c>
      <c r="AD87" s="1" t="s">
        <v>35</v>
      </c>
    </row>
    <row r="88" spans="1:30" x14ac:dyDescent="0.25">
      <c r="A88" s="1">
        <f>MATCH(B88,'20,08'!B:B,0)</f>
        <v>150</v>
      </c>
      <c r="B88" s="1" t="str">
        <f t="shared" si="1"/>
        <v>9105829683</v>
      </c>
      <c r="C88" s="1" t="s">
        <v>463</v>
      </c>
      <c r="D88" s="1" t="s">
        <v>23</v>
      </c>
      <c r="E88" s="1" t="s">
        <v>24</v>
      </c>
      <c r="F88" s="1" t="s">
        <v>25</v>
      </c>
      <c r="G88" s="1" t="s">
        <v>464</v>
      </c>
      <c r="H88" s="1" t="s">
        <v>27</v>
      </c>
      <c r="I88" s="1" t="s">
        <v>28</v>
      </c>
      <c r="J88" s="1" t="s">
        <v>465</v>
      </c>
      <c r="K88" s="1" t="s">
        <v>466</v>
      </c>
      <c r="L88" s="10">
        <v>719656</v>
      </c>
      <c r="M88" s="1" t="s">
        <v>231</v>
      </c>
      <c r="N88" s="1" t="s">
        <v>232</v>
      </c>
      <c r="O88" s="1" t="s">
        <v>233</v>
      </c>
      <c r="P88" s="1" t="s">
        <v>35</v>
      </c>
      <c r="Q88" s="1" t="s">
        <v>35</v>
      </c>
      <c r="R88" s="1" t="s">
        <v>35</v>
      </c>
      <c r="S88" s="1" t="s">
        <v>35</v>
      </c>
      <c r="T88" s="1" t="s">
        <v>36</v>
      </c>
      <c r="U88" s="1" t="s">
        <v>37</v>
      </c>
      <c r="V88" s="1" t="s">
        <v>38</v>
      </c>
      <c r="W88" s="1" t="s">
        <v>39</v>
      </c>
      <c r="X88" s="1" t="s">
        <v>40</v>
      </c>
      <c r="Y88" s="1" t="s">
        <v>35</v>
      </c>
      <c r="Z88" s="1" t="s">
        <v>35</v>
      </c>
      <c r="AA88" s="1" t="s">
        <v>35</v>
      </c>
      <c r="AB88" s="1" t="s">
        <v>467</v>
      </c>
      <c r="AC88" s="1" t="s">
        <v>35</v>
      </c>
      <c r="AD88" s="1" t="s">
        <v>35</v>
      </c>
    </row>
    <row r="89" spans="1:30" x14ac:dyDescent="0.25">
      <c r="A89" s="1">
        <f>MATCH(B89,'20,08'!B:B,0)</f>
        <v>151</v>
      </c>
      <c r="B89" s="1" t="str">
        <f t="shared" si="1"/>
        <v>9105825907</v>
      </c>
      <c r="C89" s="1" t="s">
        <v>468</v>
      </c>
      <c r="D89" s="1" t="s">
        <v>23</v>
      </c>
      <c r="E89" s="1" t="s">
        <v>24</v>
      </c>
      <c r="F89" s="1" t="s">
        <v>25</v>
      </c>
      <c r="G89" s="1" t="s">
        <v>469</v>
      </c>
      <c r="H89" s="1" t="s">
        <v>27</v>
      </c>
      <c r="I89" s="1" t="s">
        <v>28</v>
      </c>
      <c r="J89" s="1" t="s">
        <v>470</v>
      </c>
      <c r="K89" s="1" t="s">
        <v>471</v>
      </c>
      <c r="L89" s="10">
        <v>368343</v>
      </c>
      <c r="M89" s="1" t="s">
        <v>76</v>
      </c>
      <c r="N89" s="1" t="s">
        <v>77</v>
      </c>
      <c r="O89" s="1" t="s">
        <v>78</v>
      </c>
      <c r="P89" s="1" t="s">
        <v>35</v>
      </c>
      <c r="Q89" s="1" t="s">
        <v>35</v>
      </c>
      <c r="R89" s="1" t="s">
        <v>35</v>
      </c>
      <c r="S89" s="1" t="s">
        <v>35</v>
      </c>
      <c r="T89" s="1" t="s">
        <v>36</v>
      </c>
      <c r="U89" s="1" t="s">
        <v>37</v>
      </c>
      <c r="V89" s="1" t="s">
        <v>38</v>
      </c>
      <c r="W89" s="1" t="s">
        <v>39</v>
      </c>
      <c r="X89" s="1" t="s">
        <v>40</v>
      </c>
      <c r="Y89" s="1" t="s">
        <v>35</v>
      </c>
      <c r="Z89" s="1" t="s">
        <v>35</v>
      </c>
      <c r="AA89" s="1" t="s">
        <v>35</v>
      </c>
      <c r="AB89" s="1" t="s">
        <v>472</v>
      </c>
      <c r="AC89" s="1" t="s">
        <v>35</v>
      </c>
      <c r="AD89" s="1" t="s">
        <v>35</v>
      </c>
    </row>
    <row r="90" spans="1:30" x14ac:dyDescent="0.25">
      <c r="A90" s="1">
        <f>MATCH(B90,'20,08'!B:B,0)</f>
        <v>153</v>
      </c>
      <c r="B90" s="1" t="str">
        <f t="shared" si="1"/>
        <v>9105826838</v>
      </c>
      <c r="C90" s="1" t="s">
        <v>473</v>
      </c>
      <c r="D90" s="1" t="s">
        <v>23</v>
      </c>
      <c r="E90" s="1" t="s">
        <v>24</v>
      </c>
      <c r="F90" s="1" t="s">
        <v>25</v>
      </c>
      <c r="G90" s="1" t="s">
        <v>474</v>
      </c>
      <c r="H90" s="1" t="s">
        <v>27</v>
      </c>
      <c r="I90" s="1" t="s">
        <v>28</v>
      </c>
      <c r="J90" s="1" t="s">
        <v>285</v>
      </c>
      <c r="K90" s="1" t="s">
        <v>286</v>
      </c>
      <c r="L90" s="10">
        <v>162590</v>
      </c>
      <c r="M90" s="1" t="s">
        <v>188</v>
      </c>
      <c r="N90" s="1" t="s">
        <v>189</v>
      </c>
      <c r="O90" s="1" t="s">
        <v>190</v>
      </c>
      <c r="P90" s="1" t="s">
        <v>160</v>
      </c>
      <c r="Q90" s="1" t="s">
        <v>35</v>
      </c>
      <c r="R90" s="1" t="s">
        <v>35</v>
      </c>
      <c r="S90" s="1" t="s">
        <v>35</v>
      </c>
      <c r="T90" s="1" t="s">
        <v>36</v>
      </c>
      <c r="U90" s="1" t="s">
        <v>37</v>
      </c>
      <c r="V90" s="1" t="s">
        <v>38</v>
      </c>
      <c r="W90" s="1" t="s">
        <v>39</v>
      </c>
      <c r="X90" s="1" t="s">
        <v>40</v>
      </c>
      <c r="Y90" s="1" t="s">
        <v>35</v>
      </c>
      <c r="Z90" s="1" t="s">
        <v>35</v>
      </c>
      <c r="AA90" s="1" t="s">
        <v>35</v>
      </c>
      <c r="AB90" s="1" t="s">
        <v>475</v>
      </c>
      <c r="AC90" s="1" t="s">
        <v>35</v>
      </c>
      <c r="AD90" s="1" t="s">
        <v>35</v>
      </c>
    </row>
    <row r="91" spans="1:30" x14ac:dyDescent="0.25">
      <c r="A91" s="1">
        <f>MATCH(B91,'20,08'!B:B,0)</f>
        <v>154</v>
      </c>
      <c r="B91" s="1" t="str">
        <f t="shared" si="1"/>
        <v>9105817658</v>
      </c>
      <c r="C91" s="1" t="s">
        <v>476</v>
      </c>
      <c r="D91" s="1" t="s">
        <v>23</v>
      </c>
      <c r="E91" s="1" t="s">
        <v>24</v>
      </c>
      <c r="F91" s="1" t="s">
        <v>25</v>
      </c>
      <c r="G91" s="1" t="s">
        <v>477</v>
      </c>
      <c r="H91" s="1" t="s">
        <v>27</v>
      </c>
      <c r="I91" s="1" t="s">
        <v>28</v>
      </c>
      <c r="J91" s="1" t="s">
        <v>478</v>
      </c>
      <c r="K91" s="1" t="s">
        <v>479</v>
      </c>
      <c r="L91" s="10">
        <v>320218</v>
      </c>
      <c r="M91" s="1" t="s">
        <v>480</v>
      </c>
      <c r="N91" s="1" t="s">
        <v>481</v>
      </c>
      <c r="O91" s="1" t="s">
        <v>482</v>
      </c>
      <c r="P91" s="1" t="s">
        <v>35</v>
      </c>
      <c r="Q91" s="1" t="s">
        <v>35</v>
      </c>
      <c r="R91" s="1" t="s">
        <v>35</v>
      </c>
      <c r="S91" s="1" t="s">
        <v>35</v>
      </c>
      <c r="T91" s="1" t="s">
        <v>36</v>
      </c>
      <c r="U91" s="1" t="s">
        <v>37</v>
      </c>
      <c r="V91" s="1" t="s">
        <v>38</v>
      </c>
      <c r="W91" s="1" t="s">
        <v>39</v>
      </c>
      <c r="X91" s="1" t="s">
        <v>40</v>
      </c>
      <c r="Y91" s="1" t="s">
        <v>35</v>
      </c>
      <c r="Z91" s="1" t="s">
        <v>35</v>
      </c>
      <c r="AA91" s="1" t="s">
        <v>35</v>
      </c>
      <c r="AB91" s="1" t="s">
        <v>483</v>
      </c>
      <c r="AC91" s="1" t="s">
        <v>35</v>
      </c>
      <c r="AD91" s="1" t="s">
        <v>35</v>
      </c>
    </row>
    <row r="92" spans="1:30" x14ac:dyDescent="0.25">
      <c r="A92" s="1">
        <f>MATCH(B92,'20,08'!B:B,0)</f>
        <v>157</v>
      </c>
      <c r="B92" s="1" t="str">
        <f t="shared" si="1"/>
        <v>9105825859</v>
      </c>
      <c r="C92" s="1" t="s">
        <v>484</v>
      </c>
      <c r="D92" s="1" t="s">
        <v>23</v>
      </c>
      <c r="E92" s="1" t="s">
        <v>24</v>
      </c>
      <c r="F92" s="1" t="s">
        <v>25</v>
      </c>
      <c r="G92" s="1" t="s">
        <v>485</v>
      </c>
      <c r="H92" s="1" t="s">
        <v>27</v>
      </c>
      <c r="I92" s="1" t="s">
        <v>28</v>
      </c>
      <c r="J92" s="1" t="s">
        <v>66</v>
      </c>
      <c r="K92" s="1" t="s">
        <v>67</v>
      </c>
      <c r="L92" s="10">
        <v>54197</v>
      </c>
      <c r="M92" s="1" t="s">
        <v>31</v>
      </c>
      <c r="N92" s="1" t="s">
        <v>32</v>
      </c>
      <c r="O92" s="1" t="s">
        <v>33</v>
      </c>
      <c r="P92" s="1" t="s">
        <v>34</v>
      </c>
      <c r="Q92" s="1" t="s">
        <v>35</v>
      </c>
      <c r="R92" s="1" t="s">
        <v>35</v>
      </c>
      <c r="S92" s="1" t="s">
        <v>35</v>
      </c>
      <c r="T92" s="1" t="s">
        <v>36</v>
      </c>
      <c r="U92" s="1" t="s">
        <v>37</v>
      </c>
      <c r="V92" s="1" t="s">
        <v>38</v>
      </c>
      <c r="W92" s="1" t="s">
        <v>39</v>
      </c>
      <c r="X92" s="1" t="s">
        <v>40</v>
      </c>
      <c r="Y92" s="1" t="s">
        <v>35</v>
      </c>
      <c r="Z92" s="1" t="s">
        <v>35</v>
      </c>
      <c r="AA92" s="1" t="s">
        <v>35</v>
      </c>
      <c r="AB92" s="1" t="s">
        <v>486</v>
      </c>
      <c r="AC92" s="1" t="s">
        <v>35</v>
      </c>
      <c r="AD92" s="1" t="s">
        <v>35</v>
      </c>
    </row>
    <row r="93" spans="1:30" x14ac:dyDescent="0.25">
      <c r="A93" s="1">
        <f>MATCH(B93,'20,08'!B:B,0)</f>
        <v>158</v>
      </c>
      <c r="B93" s="1" t="str">
        <f t="shared" si="1"/>
        <v>9105828340</v>
      </c>
      <c r="C93" s="1" t="s">
        <v>487</v>
      </c>
      <c r="D93" s="1" t="s">
        <v>23</v>
      </c>
      <c r="E93" s="1" t="s">
        <v>24</v>
      </c>
      <c r="F93" s="1" t="s">
        <v>25</v>
      </c>
      <c r="G93" s="1" t="s">
        <v>488</v>
      </c>
      <c r="H93" s="1" t="s">
        <v>27</v>
      </c>
      <c r="I93" s="1" t="s">
        <v>28</v>
      </c>
      <c r="J93" s="1" t="s">
        <v>489</v>
      </c>
      <c r="K93" s="1" t="s">
        <v>490</v>
      </c>
      <c r="L93" s="10">
        <v>745567</v>
      </c>
      <c r="M93" s="1" t="s">
        <v>157</v>
      </c>
      <c r="N93" s="1" t="s">
        <v>158</v>
      </c>
      <c r="O93" s="1" t="s">
        <v>159</v>
      </c>
      <c r="P93" s="1" t="s">
        <v>160</v>
      </c>
      <c r="Q93" s="1" t="s">
        <v>35</v>
      </c>
      <c r="R93" s="1" t="s">
        <v>35</v>
      </c>
      <c r="S93" s="1" t="s">
        <v>35</v>
      </c>
      <c r="T93" s="1" t="s">
        <v>36</v>
      </c>
      <c r="U93" s="1" t="s">
        <v>37</v>
      </c>
      <c r="V93" s="1" t="s">
        <v>38</v>
      </c>
      <c r="W93" s="1" t="s">
        <v>39</v>
      </c>
      <c r="X93" s="1" t="s">
        <v>40</v>
      </c>
      <c r="Y93" s="1" t="s">
        <v>35</v>
      </c>
      <c r="Z93" s="1" t="s">
        <v>35</v>
      </c>
      <c r="AA93" s="1" t="s">
        <v>35</v>
      </c>
      <c r="AB93" s="1" t="s">
        <v>491</v>
      </c>
      <c r="AC93" s="1" t="s">
        <v>35</v>
      </c>
      <c r="AD93" s="1" t="s">
        <v>35</v>
      </c>
    </row>
    <row r="94" spans="1:30" x14ac:dyDescent="0.25">
      <c r="A94" s="1">
        <f>MATCH(B94,'20,08'!B:B,0)</f>
        <v>163</v>
      </c>
      <c r="B94" s="1" t="str">
        <f t="shared" si="1"/>
        <v>9105829400</v>
      </c>
      <c r="C94" s="1" t="s">
        <v>492</v>
      </c>
      <c r="D94" s="1" t="s">
        <v>23</v>
      </c>
      <c r="E94" s="1" t="s">
        <v>24</v>
      </c>
      <c r="F94" s="1" t="s">
        <v>25</v>
      </c>
      <c r="G94" s="1" t="s">
        <v>493</v>
      </c>
      <c r="H94" s="1" t="s">
        <v>27</v>
      </c>
      <c r="I94" s="1" t="s">
        <v>28</v>
      </c>
      <c r="J94" s="1" t="s">
        <v>140</v>
      </c>
      <c r="K94" s="1" t="s">
        <v>141</v>
      </c>
      <c r="L94" s="10">
        <v>119943</v>
      </c>
      <c r="M94" s="1" t="s">
        <v>494</v>
      </c>
      <c r="N94" s="1" t="s">
        <v>495</v>
      </c>
      <c r="O94" s="1" t="s">
        <v>496</v>
      </c>
      <c r="P94" s="1" t="s">
        <v>35</v>
      </c>
      <c r="Q94" s="1" t="s">
        <v>35</v>
      </c>
      <c r="R94" s="1" t="s">
        <v>35</v>
      </c>
      <c r="S94" s="1" t="s">
        <v>35</v>
      </c>
      <c r="T94" s="1" t="s">
        <v>36</v>
      </c>
      <c r="U94" s="1" t="s">
        <v>37</v>
      </c>
      <c r="V94" s="1" t="s">
        <v>38</v>
      </c>
      <c r="W94" s="1" t="s">
        <v>39</v>
      </c>
      <c r="X94" s="1" t="s">
        <v>40</v>
      </c>
      <c r="Y94" s="1" t="s">
        <v>35</v>
      </c>
      <c r="Z94" s="1" t="s">
        <v>35</v>
      </c>
      <c r="AA94" s="1" t="s">
        <v>35</v>
      </c>
      <c r="AB94" s="1" t="s">
        <v>497</v>
      </c>
      <c r="AC94" s="1" t="s">
        <v>35</v>
      </c>
      <c r="AD94" s="1" t="s">
        <v>35</v>
      </c>
    </row>
    <row r="95" spans="1:30" x14ac:dyDescent="0.25">
      <c r="A95" s="1">
        <f>MATCH(B95,'20,08'!B:B,0)</f>
        <v>164</v>
      </c>
      <c r="B95" s="1" t="str">
        <f t="shared" si="1"/>
        <v>9105826678</v>
      </c>
      <c r="C95" s="1" t="s">
        <v>498</v>
      </c>
      <c r="D95" s="1" t="s">
        <v>23</v>
      </c>
      <c r="E95" s="1" t="s">
        <v>24</v>
      </c>
      <c r="F95" s="1" t="s">
        <v>25</v>
      </c>
      <c r="G95" s="1" t="s">
        <v>499</v>
      </c>
      <c r="H95" s="1" t="s">
        <v>27</v>
      </c>
      <c r="I95" s="1" t="s">
        <v>28</v>
      </c>
      <c r="J95" s="1" t="s">
        <v>61</v>
      </c>
      <c r="K95" s="1" t="s">
        <v>62</v>
      </c>
      <c r="L95" s="10">
        <v>149040</v>
      </c>
      <c r="M95" s="1" t="s">
        <v>500</v>
      </c>
      <c r="N95" s="1" t="s">
        <v>501</v>
      </c>
      <c r="O95" s="1" t="s">
        <v>502</v>
      </c>
      <c r="P95" s="1" t="s">
        <v>34</v>
      </c>
      <c r="Q95" s="1" t="s">
        <v>35</v>
      </c>
      <c r="R95" s="1" t="s">
        <v>35</v>
      </c>
      <c r="S95" s="1" t="s">
        <v>35</v>
      </c>
      <c r="T95" s="1" t="s">
        <v>36</v>
      </c>
      <c r="U95" s="1" t="s">
        <v>37</v>
      </c>
      <c r="V95" s="1" t="s">
        <v>38</v>
      </c>
      <c r="W95" s="1" t="s">
        <v>39</v>
      </c>
      <c r="X95" s="1" t="s">
        <v>40</v>
      </c>
      <c r="Y95" s="1" t="s">
        <v>35</v>
      </c>
      <c r="Z95" s="1" t="s">
        <v>35</v>
      </c>
      <c r="AA95" s="1" t="s">
        <v>35</v>
      </c>
      <c r="AB95" s="1" t="s">
        <v>503</v>
      </c>
      <c r="AC95" s="1" t="s">
        <v>35</v>
      </c>
      <c r="AD95" s="1" t="s">
        <v>35</v>
      </c>
    </row>
    <row r="96" spans="1:30" x14ac:dyDescent="0.25">
      <c r="A96" s="1">
        <f>MATCH(B96,'20,08'!B:B,0)</f>
        <v>165</v>
      </c>
      <c r="B96" s="1" t="str">
        <f t="shared" si="1"/>
        <v>9105826336</v>
      </c>
      <c r="C96" s="1" t="s">
        <v>504</v>
      </c>
      <c r="D96" s="1" t="s">
        <v>23</v>
      </c>
      <c r="E96" s="1" t="s">
        <v>24</v>
      </c>
      <c r="F96" s="1" t="s">
        <v>25</v>
      </c>
      <c r="G96" s="1" t="s">
        <v>505</v>
      </c>
      <c r="H96" s="1" t="s">
        <v>27</v>
      </c>
      <c r="I96" s="1" t="s">
        <v>28</v>
      </c>
      <c r="J96" s="1" t="s">
        <v>237</v>
      </c>
      <c r="K96" s="1" t="s">
        <v>238</v>
      </c>
      <c r="L96" s="10">
        <v>160380</v>
      </c>
      <c r="M96" s="1" t="s">
        <v>506</v>
      </c>
      <c r="N96" s="1" t="s">
        <v>507</v>
      </c>
      <c r="O96" s="1" t="s">
        <v>508</v>
      </c>
      <c r="P96" s="1" t="s">
        <v>35</v>
      </c>
      <c r="Q96" s="1" t="s">
        <v>35</v>
      </c>
      <c r="R96" s="1" t="s">
        <v>35</v>
      </c>
      <c r="S96" s="1" t="s">
        <v>35</v>
      </c>
      <c r="T96" s="1" t="s">
        <v>36</v>
      </c>
      <c r="U96" s="1" t="s">
        <v>37</v>
      </c>
      <c r="V96" s="1" t="s">
        <v>38</v>
      </c>
      <c r="W96" s="1" t="s">
        <v>39</v>
      </c>
      <c r="X96" s="1" t="s">
        <v>40</v>
      </c>
      <c r="Y96" s="1" t="s">
        <v>35</v>
      </c>
      <c r="Z96" s="1" t="s">
        <v>35</v>
      </c>
      <c r="AA96" s="1" t="s">
        <v>35</v>
      </c>
      <c r="AB96" s="1" t="s">
        <v>509</v>
      </c>
      <c r="AC96" s="1" t="s">
        <v>35</v>
      </c>
      <c r="AD96" s="1" t="s">
        <v>35</v>
      </c>
    </row>
    <row r="97" spans="1:30" x14ac:dyDescent="0.25">
      <c r="A97" s="1">
        <f>MATCH(B97,'20,08'!B:B,0)</f>
        <v>166</v>
      </c>
      <c r="B97" s="1" t="str">
        <f t="shared" si="1"/>
        <v>9105827043</v>
      </c>
      <c r="C97" s="1" t="s">
        <v>510</v>
      </c>
      <c r="D97" s="1" t="s">
        <v>23</v>
      </c>
      <c r="E97" s="1" t="s">
        <v>24</v>
      </c>
      <c r="F97" s="1" t="s">
        <v>25</v>
      </c>
      <c r="G97" s="1" t="s">
        <v>511</v>
      </c>
      <c r="H97" s="1" t="s">
        <v>27</v>
      </c>
      <c r="I97" s="1" t="s">
        <v>28</v>
      </c>
      <c r="J97" s="1" t="s">
        <v>53</v>
      </c>
      <c r="K97" s="1" t="s">
        <v>54</v>
      </c>
      <c r="L97" s="10">
        <v>49680</v>
      </c>
      <c r="M97" s="1" t="s">
        <v>55</v>
      </c>
      <c r="N97" s="1" t="s">
        <v>56</v>
      </c>
      <c r="O97" s="1" t="s">
        <v>57</v>
      </c>
      <c r="P97" s="1" t="s">
        <v>35</v>
      </c>
      <c r="Q97" s="1" t="s">
        <v>35</v>
      </c>
      <c r="R97" s="1" t="s">
        <v>35</v>
      </c>
      <c r="S97" s="1" t="s">
        <v>35</v>
      </c>
      <c r="T97" s="1" t="s">
        <v>36</v>
      </c>
      <c r="U97" s="1" t="s">
        <v>37</v>
      </c>
      <c r="V97" s="1" t="s">
        <v>38</v>
      </c>
      <c r="W97" s="1" t="s">
        <v>39</v>
      </c>
      <c r="X97" s="1" t="s">
        <v>40</v>
      </c>
      <c r="Y97" s="1" t="s">
        <v>35</v>
      </c>
      <c r="Z97" s="1" t="s">
        <v>35</v>
      </c>
      <c r="AA97" s="1" t="s">
        <v>35</v>
      </c>
      <c r="AB97" s="1" t="s">
        <v>512</v>
      </c>
      <c r="AC97" s="1" t="s">
        <v>35</v>
      </c>
      <c r="AD97" s="1" t="s">
        <v>35</v>
      </c>
    </row>
    <row r="98" spans="1:30" x14ac:dyDescent="0.25">
      <c r="A98" s="1">
        <f>MATCH(B98,'20,08'!B:B,0)</f>
        <v>167</v>
      </c>
      <c r="B98" s="1" t="str">
        <f t="shared" si="1"/>
        <v>9105827602</v>
      </c>
      <c r="C98" s="1" t="s">
        <v>513</v>
      </c>
      <c r="D98" s="1" t="s">
        <v>23</v>
      </c>
      <c r="E98" s="1" t="s">
        <v>24</v>
      </c>
      <c r="F98" s="1" t="s">
        <v>25</v>
      </c>
      <c r="G98" s="1" t="s">
        <v>514</v>
      </c>
      <c r="H98" s="1" t="s">
        <v>27</v>
      </c>
      <c r="I98" s="1" t="s">
        <v>28</v>
      </c>
      <c r="J98" s="1" t="s">
        <v>135</v>
      </c>
      <c r="K98" s="1" t="s">
        <v>136</v>
      </c>
      <c r="L98" s="10">
        <v>239885</v>
      </c>
      <c r="M98" s="1" t="s">
        <v>157</v>
      </c>
      <c r="N98" s="1" t="s">
        <v>158</v>
      </c>
      <c r="O98" s="1" t="s">
        <v>159</v>
      </c>
      <c r="P98" s="1" t="s">
        <v>160</v>
      </c>
      <c r="Q98" s="1" t="s">
        <v>35</v>
      </c>
      <c r="R98" s="1" t="s">
        <v>35</v>
      </c>
      <c r="S98" s="1" t="s">
        <v>35</v>
      </c>
      <c r="T98" s="1" t="s">
        <v>36</v>
      </c>
      <c r="U98" s="1" t="s">
        <v>37</v>
      </c>
      <c r="V98" s="1" t="s">
        <v>38</v>
      </c>
      <c r="W98" s="1" t="s">
        <v>39</v>
      </c>
      <c r="X98" s="1" t="s">
        <v>40</v>
      </c>
      <c r="Y98" s="1" t="s">
        <v>35</v>
      </c>
      <c r="Z98" s="1" t="s">
        <v>35</v>
      </c>
      <c r="AA98" s="1" t="s">
        <v>35</v>
      </c>
      <c r="AB98" s="1" t="s">
        <v>515</v>
      </c>
      <c r="AC98" s="1" t="s">
        <v>35</v>
      </c>
      <c r="AD98" s="1" t="s">
        <v>35</v>
      </c>
    </row>
    <row r="99" spans="1:30" x14ac:dyDescent="0.25">
      <c r="A99" s="1">
        <f>MATCH(B99,'20,08'!B:B,0)</f>
        <v>168</v>
      </c>
      <c r="B99" s="1" t="str">
        <f t="shared" si="1"/>
        <v>9105826190</v>
      </c>
      <c r="C99" s="1" t="s">
        <v>516</v>
      </c>
      <c r="D99" s="1" t="s">
        <v>23</v>
      </c>
      <c r="E99" s="1" t="s">
        <v>24</v>
      </c>
      <c r="F99" s="1" t="s">
        <v>25</v>
      </c>
      <c r="G99" s="1" t="s">
        <v>517</v>
      </c>
      <c r="H99" s="1" t="s">
        <v>27</v>
      </c>
      <c r="I99" s="1" t="s">
        <v>28</v>
      </c>
      <c r="J99" s="1" t="s">
        <v>518</v>
      </c>
      <c r="K99" s="1" t="s">
        <v>519</v>
      </c>
      <c r="L99" s="10">
        <v>367829</v>
      </c>
      <c r="M99" s="1" t="s">
        <v>76</v>
      </c>
      <c r="N99" s="1" t="s">
        <v>77</v>
      </c>
      <c r="O99" s="1" t="s">
        <v>78</v>
      </c>
      <c r="P99" s="1" t="s">
        <v>35</v>
      </c>
      <c r="Q99" s="1" t="s">
        <v>35</v>
      </c>
      <c r="R99" s="1" t="s">
        <v>35</v>
      </c>
      <c r="S99" s="1" t="s">
        <v>35</v>
      </c>
      <c r="T99" s="1" t="s">
        <v>36</v>
      </c>
      <c r="U99" s="1" t="s">
        <v>37</v>
      </c>
      <c r="V99" s="1" t="s">
        <v>38</v>
      </c>
      <c r="W99" s="1" t="s">
        <v>39</v>
      </c>
      <c r="X99" s="1" t="s">
        <v>40</v>
      </c>
      <c r="Y99" s="1" t="s">
        <v>35</v>
      </c>
      <c r="Z99" s="1" t="s">
        <v>35</v>
      </c>
      <c r="AA99" s="1" t="s">
        <v>35</v>
      </c>
      <c r="AB99" s="1" t="s">
        <v>520</v>
      </c>
      <c r="AC99" s="1" t="s">
        <v>35</v>
      </c>
      <c r="AD99" s="1" t="s">
        <v>35</v>
      </c>
    </row>
    <row r="100" spans="1:30" x14ac:dyDescent="0.25">
      <c r="A100" s="1">
        <f>MATCH(B100,'20,08'!B:B,0)</f>
        <v>171</v>
      </c>
      <c r="B100" s="1" t="str">
        <f t="shared" si="1"/>
        <v>9105828137</v>
      </c>
      <c r="C100" s="1" t="s">
        <v>521</v>
      </c>
      <c r="D100" s="1" t="s">
        <v>23</v>
      </c>
      <c r="E100" s="1" t="s">
        <v>24</v>
      </c>
      <c r="F100" s="1" t="s">
        <v>25</v>
      </c>
      <c r="G100" s="1" t="s">
        <v>522</v>
      </c>
      <c r="H100" s="1" t="s">
        <v>27</v>
      </c>
      <c r="I100" s="1" t="s">
        <v>28</v>
      </c>
      <c r="J100" s="1" t="s">
        <v>150</v>
      </c>
      <c r="K100" s="1" t="s">
        <v>151</v>
      </c>
      <c r="L100" s="10">
        <v>180128</v>
      </c>
      <c r="M100" s="1" t="s">
        <v>76</v>
      </c>
      <c r="N100" s="1" t="s">
        <v>77</v>
      </c>
      <c r="O100" s="1" t="s">
        <v>78</v>
      </c>
      <c r="P100" s="1" t="s">
        <v>35</v>
      </c>
      <c r="Q100" s="1" t="s">
        <v>35</v>
      </c>
      <c r="R100" s="1" t="s">
        <v>35</v>
      </c>
      <c r="S100" s="1" t="s">
        <v>35</v>
      </c>
      <c r="T100" s="1" t="s">
        <v>36</v>
      </c>
      <c r="U100" s="1" t="s">
        <v>37</v>
      </c>
      <c r="V100" s="1" t="s">
        <v>38</v>
      </c>
      <c r="W100" s="1" t="s">
        <v>39</v>
      </c>
      <c r="X100" s="1" t="s">
        <v>40</v>
      </c>
      <c r="Y100" s="1" t="s">
        <v>35</v>
      </c>
      <c r="Z100" s="1" t="s">
        <v>35</v>
      </c>
      <c r="AA100" s="1" t="s">
        <v>35</v>
      </c>
      <c r="AB100" s="1" t="s">
        <v>523</v>
      </c>
      <c r="AC100" s="1" t="s">
        <v>35</v>
      </c>
      <c r="AD100" s="1" t="s">
        <v>35</v>
      </c>
    </row>
    <row r="101" spans="1:30" x14ac:dyDescent="0.25">
      <c r="A101" s="1">
        <f>MATCH(B101,'20,08'!B:B,0)</f>
        <v>172</v>
      </c>
      <c r="B101" s="1" t="str">
        <f t="shared" si="1"/>
        <v>9105827965</v>
      </c>
      <c r="C101" s="1" t="s">
        <v>524</v>
      </c>
      <c r="D101" s="1" t="s">
        <v>23</v>
      </c>
      <c r="E101" s="1" t="s">
        <v>24</v>
      </c>
      <c r="F101" s="1" t="s">
        <v>25</v>
      </c>
      <c r="G101" s="1" t="s">
        <v>525</v>
      </c>
      <c r="H101" s="1" t="s">
        <v>27</v>
      </c>
      <c r="I101" s="1" t="s">
        <v>28</v>
      </c>
      <c r="J101" s="1" t="s">
        <v>526</v>
      </c>
      <c r="K101" s="1" t="s">
        <v>527</v>
      </c>
      <c r="L101" s="10">
        <v>198720</v>
      </c>
      <c r="M101" s="1" t="s">
        <v>103</v>
      </c>
      <c r="N101" s="1" t="s">
        <v>104</v>
      </c>
      <c r="O101" s="1" t="s">
        <v>105</v>
      </c>
      <c r="P101" s="1" t="s">
        <v>35</v>
      </c>
      <c r="Q101" s="1" t="s">
        <v>35</v>
      </c>
      <c r="R101" s="1" t="s">
        <v>35</v>
      </c>
      <c r="S101" s="1" t="s">
        <v>35</v>
      </c>
      <c r="T101" s="1" t="s">
        <v>36</v>
      </c>
      <c r="U101" s="1" t="s">
        <v>37</v>
      </c>
      <c r="V101" s="1" t="s">
        <v>38</v>
      </c>
      <c r="W101" s="1" t="s">
        <v>39</v>
      </c>
      <c r="X101" s="1" t="s">
        <v>40</v>
      </c>
      <c r="Y101" s="1" t="s">
        <v>35</v>
      </c>
      <c r="Z101" s="1" t="s">
        <v>35</v>
      </c>
      <c r="AA101" s="1" t="s">
        <v>35</v>
      </c>
      <c r="AB101" s="1" t="s">
        <v>528</v>
      </c>
      <c r="AC101" s="1" t="s">
        <v>35</v>
      </c>
      <c r="AD101" s="1" t="s">
        <v>35</v>
      </c>
    </row>
    <row r="102" spans="1:30" x14ac:dyDescent="0.25">
      <c r="A102" s="1">
        <f>MATCH(B102,'20,08'!B:B,0)</f>
        <v>173</v>
      </c>
      <c r="B102" s="1" t="str">
        <f t="shared" si="1"/>
        <v>9105828965</v>
      </c>
      <c r="C102" s="1" t="s">
        <v>529</v>
      </c>
      <c r="D102" s="1" t="s">
        <v>23</v>
      </c>
      <c r="E102" s="1" t="s">
        <v>24</v>
      </c>
      <c r="F102" s="1" t="s">
        <v>25</v>
      </c>
      <c r="G102" s="1" t="s">
        <v>530</v>
      </c>
      <c r="H102" s="1" t="s">
        <v>27</v>
      </c>
      <c r="I102" s="1" t="s">
        <v>28</v>
      </c>
      <c r="J102" s="1" t="s">
        <v>140</v>
      </c>
      <c r="K102" s="1" t="s">
        <v>141</v>
      </c>
      <c r="L102" s="10">
        <v>119943</v>
      </c>
      <c r="M102" s="1" t="s">
        <v>109</v>
      </c>
      <c r="N102" s="1" t="s">
        <v>110</v>
      </c>
      <c r="O102" s="1" t="s">
        <v>111</v>
      </c>
      <c r="P102" s="1" t="s">
        <v>112</v>
      </c>
      <c r="Q102" s="1" t="s">
        <v>35</v>
      </c>
      <c r="R102" s="1" t="s">
        <v>35</v>
      </c>
      <c r="S102" s="1" t="s">
        <v>35</v>
      </c>
      <c r="T102" s="1" t="s">
        <v>36</v>
      </c>
      <c r="U102" s="1" t="s">
        <v>37</v>
      </c>
      <c r="V102" s="1" t="s">
        <v>38</v>
      </c>
      <c r="W102" s="1" t="s">
        <v>39</v>
      </c>
      <c r="X102" s="1" t="s">
        <v>40</v>
      </c>
      <c r="Y102" s="1" t="s">
        <v>35</v>
      </c>
      <c r="Z102" s="1" t="s">
        <v>35</v>
      </c>
      <c r="AA102" s="1" t="s">
        <v>35</v>
      </c>
      <c r="AB102" s="1" t="s">
        <v>531</v>
      </c>
      <c r="AC102" s="1" t="s">
        <v>35</v>
      </c>
      <c r="AD102" s="1" t="s">
        <v>35</v>
      </c>
    </row>
    <row r="103" spans="1:30" x14ac:dyDescent="0.25">
      <c r="A103" s="1">
        <f>MATCH(B103,'20,08'!B:B,0)</f>
        <v>174</v>
      </c>
      <c r="B103" s="1" t="str">
        <f t="shared" si="1"/>
        <v>9105828147</v>
      </c>
      <c r="C103" s="1" t="s">
        <v>532</v>
      </c>
      <c r="D103" s="1" t="s">
        <v>23</v>
      </c>
      <c r="E103" s="1" t="s">
        <v>24</v>
      </c>
      <c r="F103" s="1" t="s">
        <v>25</v>
      </c>
      <c r="G103" s="1" t="s">
        <v>533</v>
      </c>
      <c r="H103" s="1" t="s">
        <v>27</v>
      </c>
      <c r="I103" s="1" t="s">
        <v>28</v>
      </c>
      <c r="J103" s="1" t="s">
        <v>167</v>
      </c>
      <c r="K103" s="1" t="s">
        <v>168</v>
      </c>
      <c r="L103" s="10">
        <v>108393</v>
      </c>
      <c r="M103" s="1" t="s">
        <v>76</v>
      </c>
      <c r="N103" s="1" t="s">
        <v>77</v>
      </c>
      <c r="O103" s="1" t="s">
        <v>78</v>
      </c>
      <c r="P103" s="1" t="s">
        <v>35</v>
      </c>
      <c r="Q103" s="1" t="s">
        <v>35</v>
      </c>
      <c r="R103" s="1" t="s">
        <v>35</v>
      </c>
      <c r="S103" s="1" t="s">
        <v>35</v>
      </c>
      <c r="T103" s="1" t="s">
        <v>36</v>
      </c>
      <c r="U103" s="1" t="s">
        <v>37</v>
      </c>
      <c r="V103" s="1" t="s">
        <v>38</v>
      </c>
      <c r="W103" s="1" t="s">
        <v>39</v>
      </c>
      <c r="X103" s="1" t="s">
        <v>40</v>
      </c>
      <c r="Y103" s="1" t="s">
        <v>35</v>
      </c>
      <c r="Z103" s="1" t="s">
        <v>35</v>
      </c>
      <c r="AA103" s="1" t="s">
        <v>35</v>
      </c>
      <c r="AB103" s="1" t="s">
        <v>534</v>
      </c>
      <c r="AC103" s="1" t="s">
        <v>35</v>
      </c>
      <c r="AD103" s="1" t="s">
        <v>35</v>
      </c>
    </row>
    <row r="104" spans="1:30" x14ac:dyDescent="0.25">
      <c r="A104" s="1">
        <f>MATCH(B104,'20,08'!B:B,0)</f>
        <v>175</v>
      </c>
      <c r="B104" s="1" t="str">
        <f t="shared" si="1"/>
        <v>9105825230</v>
      </c>
      <c r="C104" s="1" t="s">
        <v>535</v>
      </c>
      <c r="D104" s="1" t="s">
        <v>23</v>
      </c>
      <c r="E104" s="1" t="s">
        <v>24</v>
      </c>
      <c r="F104" s="1" t="s">
        <v>25</v>
      </c>
      <c r="G104" s="1" t="s">
        <v>536</v>
      </c>
      <c r="H104" s="1" t="s">
        <v>27</v>
      </c>
      <c r="I104" s="1" t="s">
        <v>28</v>
      </c>
      <c r="J104" s="1" t="s">
        <v>537</v>
      </c>
      <c r="K104" s="1" t="s">
        <v>538</v>
      </c>
      <c r="L104" s="10">
        <v>284075</v>
      </c>
      <c r="M104" s="1" t="s">
        <v>76</v>
      </c>
      <c r="N104" s="1" t="s">
        <v>77</v>
      </c>
      <c r="O104" s="1" t="s">
        <v>78</v>
      </c>
      <c r="P104" s="1" t="s">
        <v>35</v>
      </c>
      <c r="Q104" s="1" t="s">
        <v>35</v>
      </c>
      <c r="R104" s="1" t="s">
        <v>35</v>
      </c>
      <c r="S104" s="1" t="s">
        <v>35</v>
      </c>
      <c r="T104" s="1" t="s">
        <v>36</v>
      </c>
      <c r="U104" s="1" t="s">
        <v>37</v>
      </c>
      <c r="V104" s="1" t="s">
        <v>38</v>
      </c>
      <c r="W104" s="1" t="s">
        <v>39</v>
      </c>
      <c r="X104" s="1" t="s">
        <v>40</v>
      </c>
      <c r="Y104" s="1" t="s">
        <v>35</v>
      </c>
      <c r="Z104" s="1" t="s">
        <v>35</v>
      </c>
      <c r="AA104" s="1" t="s">
        <v>35</v>
      </c>
      <c r="AB104" s="1" t="s">
        <v>539</v>
      </c>
      <c r="AC104" s="1" t="s">
        <v>35</v>
      </c>
      <c r="AD104" s="1" t="s">
        <v>35</v>
      </c>
    </row>
    <row r="105" spans="1:30" x14ac:dyDescent="0.25">
      <c r="A105" s="1">
        <f>MATCH(B105,'20,08'!B:B,0)</f>
        <v>177</v>
      </c>
      <c r="B105" s="1" t="str">
        <f t="shared" si="1"/>
        <v>9105828381</v>
      </c>
      <c r="C105" s="1" t="s">
        <v>540</v>
      </c>
      <c r="D105" s="1" t="s">
        <v>23</v>
      </c>
      <c r="E105" s="1" t="s">
        <v>24</v>
      </c>
      <c r="F105" s="1" t="s">
        <v>25</v>
      </c>
      <c r="G105" s="1" t="s">
        <v>541</v>
      </c>
      <c r="H105" s="1" t="s">
        <v>27</v>
      </c>
      <c r="I105" s="1" t="s">
        <v>28</v>
      </c>
      <c r="J105" s="1" t="s">
        <v>542</v>
      </c>
      <c r="K105" s="1" t="s">
        <v>543</v>
      </c>
      <c r="L105" s="10">
        <v>617031</v>
      </c>
      <c r="M105" s="1" t="s">
        <v>157</v>
      </c>
      <c r="N105" s="1" t="s">
        <v>158</v>
      </c>
      <c r="O105" s="1" t="s">
        <v>159</v>
      </c>
      <c r="P105" s="1" t="s">
        <v>160</v>
      </c>
      <c r="Q105" s="1" t="s">
        <v>35</v>
      </c>
      <c r="R105" s="1" t="s">
        <v>35</v>
      </c>
      <c r="S105" s="1" t="s">
        <v>35</v>
      </c>
      <c r="T105" s="1" t="s">
        <v>36</v>
      </c>
      <c r="U105" s="1" t="s">
        <v>37</v>
      </c>
      <c r="V105" s="1" t="s">
        <v>38</v>
      </c>
      <c r="W105" s="1" t="s">
        <v>39</v>
      </c>
      <c r="X105" s="1" t="s">
        <v>40</v>
      </c>
      <c r="Y105" s="1" t="s">
        <v>35</v>
      </c>
      <c r="Z105" s="1" t="s">
        <v>35</v>
      </c>
      <c r="AA105" s="1" t="s">
        <v>35</v>
      </c>
      <c r="AB105" s="1" t="s">
        <v>544</v>
      </c>
      <c r="AC105" s="1" t="s">
        <v>35</v>
      </c>
      <c r="AD105" s="1" t="s">
        <v>35</v>
      </c>
    </row>
    <row r="106" spans="1:30" x14ac:dyDescent="0.25">
      <c r="A106" s="1">
        <f>MATCH(B106,'20,08'!B:B,0)</f>
        <v>181</v>
      </c>
      <c r="B106" s="1" t="str">
        <f t="shared" si="1"/>
        <v>9105826255</v>
      </c>
      <c r="C106" s="1" t="s">
        <v>545</v>
      </c>
      <c r="D106" s="1" t="s">
        <v>23</v>
      </c>
      <c r="E106" s="1" t="s">
        <v>24</v>
      </c>
      <c r="F106" s="1" t="s">
        <v>25</v>
      </c>
      <c r="G106" s="1" t="s">
        <v>546</v>
      </c>
      <c r="H106" s="1" t="s">
        <v>27</v>
      </c>
      <c r="I106" s="1" t="s">
        <v>28</v>
      </c>
      <c r="J106" s="1" t="s">
        <v>140</v>
      </c>
      <c r="K106" s="1" t="s">
        <v>141</v>
      </c>
      <c r="L106" s="10">
        <v>119943</v>
      </c>
      <c r="M106" s="1" t="s">
        <v>411</v>
      </c>
      <c r="N106" s="1" t="s">
        <v>412</v>
      </c>
      <c r="O106" s="1" t="s">
        <v>413</v>
      </c>
      <c r="P106" s="1" t="s">
        <v>35</v>
      </c>
      <c r="Q106" s="1" t="s">
        <v>35</v>
      </c>
      <c r="R106" s="1" t="s">
        <v>35</v>
      </c>
      <c r="S106" s="1" t="s">
        <v>35</v>
      </c>
      <c r="T106" s="1" t="s">
        <v>36</v>
      </c>
      <c r="U106" s="1" t="s">
        <v>37</v>
      </c>
      <c r="V106" s="1" t="s">
        <v>38</v>
      </c>
      <c r="W106" s="1" t="s">
        <v>39</v>
      </c>
      <c r="X106" s="1" t="s">
        <v>40</v>
      </c>
      <c r="Y106" s="1" t="s">
        <v>35</v>
      </c>
      <c r="Z106" s="1" t="s">
        <v>35</v>
      </c>
      <c r="AA106" s="1" t="s">
        <v>35</v>
      </c>
      <c r="AB106" s="1" t="s">
        <v>547</v>
      </c>
      <c r="AC106" s="1" t="s">
        <v>35</v>
      </c>
      <c r="AD106" s="1" t="s">
        <v>35</v>
      </c>
    </row>
    <row r="107" spans="1:30" x14ac:dyDescent="0.25">
      <c r="A107" s="1">
        <f>MATCH(B107,'20,08'!B:B,0)</f>
        <v>182</v>
      </c>
      <c r="B107" s="1" t="str">
        <f t="shared" si="1"/>
        <v>9105827625</v>
      </c>
      <c r="C107" s="1" t="s">
        <v>548</v>
      </c>
      <c r="D107" s="1" t="s">
        <v>23</v>
      </c>
      <c r="E107" s="1" t="s">
        <v>24</v>
      </c>
      <c r="F107" s="1" t="s">
        <v>25</v>
      </c>
      <c r="G107" s="1" t="s">
        <v>549</v>
      </c>
      <c r="H107" s="1" t="s">
        <v>27</v>
      </c>
      <c r="I107" s="1" t="s">
        <v>28</v>
      </c>
      <c r="J107" s="1" t="s">
        <v>550</v>
      </c>
      <c r="K107" s="1" t="s">
        <v>551</v>
      </c>
      <c r="L107" s="10">
        <v>791263</v>
      </c>
      <c r="M107" s="1" t="s">
        <v>157</v>
      </c>
      <c r="N107" s="1" t="s">
        <v>158</v>
      </c>
      <c r="O107" s="1" t="s">
        <v>159</v>
      </c>
      <c r="P107" s="1" t="s">
        <v>160</v>
      </c>
      <c r="Q107" s="1" t="s">
        <v>35</v>
      </c>
      <c r="R107" s="1" t="s">
        <v>35</v>
      </c>
      <c r="S107" s="1" t="s">
        <v>35</v>
      </c>
      <c r="T107" s="1" t="s">
        <v>36</v>
      </c>
      <c r="U107" s="1" t="s">
        <v>37</v>
      </c>
      <c r="V107" s="1" t="s">
        <v>38</v>
      </c>
      <c r="W107" s="1" t="s">
        <v>39</v>
      </c>
      <c r="X107" s="1" t="s">
        <v>40</v>
      </c>
      <c r="Y107" s="1" t="s">
        <v>35</v>
      </c>
      <c r="Z107" s="1" t="s">
        <v>35</v>
      </c>
      <c r="AA107" s="1" t="s">
        <v>35</v>
      </c>
      <c r="AB107" s="1" t="s">
        <v>552</v>
      </c>
      <c r="AC107" s="1" t="s">
        <v>35</v>
      </c>
      <c r="AD107" s="1" t="s">
        <v>35</v>
      </c>
    </row>
    <row r="108" spans="1:30" x14ac:dyDescent="0.25">
      <c r="A108" s="1">
        <f>MATCH(B108,'20,08'!B:B,0)</f>
        <v>188</v>
      </c>
      <c r="B108" s="1" t="str">
        <f t="shared" si="1"/>
        <v>9105826974</v>
      </c>
      <c r="C108" s="1" t="s">
        <v>553</v>
      </c>
      <c r="D108" s="1" t="s">
        <v>23</v>
      </c>
      <c r="E108" s="1" t="s">
        <v>24</v>
      </c>
      <c r="F108" s="1" t="s">
        <v>25</v>
      </c>
      <c r="G108" s="1" t="s">
        <v>554</v>
      </c>
      <c r="H108" s="1" t="s">
        <v>27</v>
      </c>
      <c r="I108" s="1" t="s">
        <v>28</v>
      </c>
      <c r="J108" s="1" t="s">
        <v>140</v>
      </c>
      <c r="K108" s="1" t="s">
        <v>141</v>
      </c>
      <c r="L108" s="10">
        <v>119943</v>
      </c>
      <c r="M108" s="1" t="s">
        <v>188</v>
      </c>
      <c r="N108" s="1" t="s">
        <v>189</v>
      </c>
      <c r="O108" s="1" t="s">
        <v>190</v>
      </c>
      <c r="P108" s="1" t="s">
        <v>160</v>
      </c>
      <c r="Q108" s="1" t="s">
        <v>35</v>
      </c>
      <c r="R108" s="1" t="s">
        <v>35</v>
      </c>
      <c r="S108" s="1" t="s">
        <v>35</v>
      </c>
      <c r="T108" s="1" t="s">
        <v>36</v>
      </c>
      <c r="U108" s="1" t="s">
        <v>37</v>
      </c>
      <c r="V108" s="1" t="s">
        <v>38</v>
      </c>
      <c r="W108" s="1" t="s">
        <v>39</v>
      </c>
      <c r="X108" s="1" t="s">
        <v>40</v>
      </c>
      <c r="Y108" s="1" t="s">
        <v>35</v>
      </c>
      <c r="Z108" s="1" t="s">
        <v>35</v>
      </c>
      <c r="AA108" s="1" t="s">
        <v>35</v>
      </c>
      <c r="AB108" s="1" t="s">
        <v>555</v>
      </c>
      <c r="AC108" s="1" t="s">
        <v>35</v>
      </c>
      <c r="AD108" s="1" t="s">
        <v>35</v>
      </c>
    </row>
    <row r="109" spans="1:30" x14ac:dyDescent="0.25">
      <c r="A109" s="1">
        <f>MATCH(B109,'20,08'!B:B,0)</f>
        <v>189</v>
      </c>
      <c r="B109" s="1" t="str">
        <f t="shared" si="1"/>
        <v>9105827169</v>
      </c>
      <c r="C109" s="1" t="s">
        <v>556</v>
      </c>
      <c r="D109" s="1" t="s">
        <v>23</v>
      </c>
      <c r="E109" s="1" t="s">
        <v>24</v>
      </c>
      <c r="F109" s="1" t="s">
        <v>25</v>
      </c>
      <c r="G109" s="1" t="s">
        <v>557</v>
      </c>
      <c r="H109" s="1" t="s">
        <v>27</v>
      </c>
      <c r="I109" s="1" t="s">
        <v>28</v>
      </c>
      <c r="J109" s="1" t="s">
        <v>140</v>
      </c>
      <c r="K109" s="1" t="s">
        <v>141</v>
      </c>
      <c r="L109" s="10">
        <v>119943</v>
      </c>
      <c r="M109" s="1" t="s">
        <v>506</v>
      </c>
      <c r="N109" s="1" t="s">
        <v>507</v>
      </c>
      <c r="O109" s="1" t="s">
        <v>508</v>
      </c>
      <c r="P109" s="1" t="s">
        <v>35</v>
      </c>
      <c r="Q109" s="1" t="s">
        <v>35</v>
      </c>
      <c r="R109" s="1" t="s">
        <v>35</v>
      </c>
      <c r="S109" s="1" t="s">
        <v>35</v>
      </c>
      <c r="T109" s="1" t="s">
        <v>36</v>
      </c>
      <c r="U109" s="1" t="s">
        <v>37</v>
      </c>
      <c r="V109" s="1" t="s">
        <v>38</v>
      </c>
      <c r="W109" s="1" t="s">
        <v>39</v>
      </c>
      <c r="X109" s="1" t="s">
        <v>40</v>
      </c>
      <c r="Y109" s="1" t="s">
        <v>35</v>
      </c>
      <c r="Z109" s="1" t="s">
        <v>35</v>
      </c>
      <c r="AA109" s="1" t="s">
        <v>35</v>
      </c>
      <c r="AB109" s="1" t="s">
        <v>558</v>
      </c>
      <c r="AC109" s="1" t="s">
        <v>35</v>
      </c>
      <c r="AD109" s="1" t="s">
        <v>35</v>
      </c>
    </row>
    <row r="110" spans="1:30" x14ac:dyDescent="0.25">
      <c r="A110" s="1">
        <f>MATCH(B110,'20,08'!B:B,0)</f>
        <v>190</v>
      </c>
      <c r="B110" s="1" t="str">
        <f t="shared" si="1"/>
        <v>9105829698</v>
      </c>
      <c r="C110" s="1" t="s">
        <v>559</v>
      </c>
      <c r="D110" s="1" t="s">
        <v>23</v>
      </c>
      <c r="E110" s="1" t="s">
        <v>24</v>
      </c>
      <c r="F110" s="1" t="s">
        <v>25</v>
      </c>
      <c r="G110" s="1" t="s">
        <v>560</v>
      </c>
      <c r="H110" s="1" t="s">
        <v>27</v>
      </c>
      <c r="I110" s="1" t="s">
        <v>28</v>
      </c>
      <c r="J110" s="1" t="s">
        <v>140</v>
      </c>
      <c r="K110" s="1" t="s">
        <v>141</v>
      </c>
      <c r="L110" s="10">
        <v>119943</v>
      </c>
      <c r="M110" s="1" t="s">
        <v>76</v>
      </c>
      <c r="N110" s="1" t="s">
        <v>77</v>
      </c>
      <c r="O110" s="1" t="s">
        <v>78</v>
      </c>
      <c r="P110" s="1" t="s">
        <v>35</v>
      </c>
      <c r="Q110" s="1" t="s">
        <v>35</v>
      </c>
      <c r="R110" s="1" t="s">
        <v>35</v>
      </c>
      <c r="S110" s="1" t="s">
        <v>35</v>
      </c>
      <c r="T110" s="1" t="s">
        <v>36</v>
      </c>
      <c r="U110" s="1" t="s">
        <v>37</v>
      </c>
      <c r="V110" s="1" t="s">
        <v>38</v>
      </c>
      <c r="W110" s="1" t="s">
        <v>39</v>
      </c>
      <c r="X110" s="1" t="s">
        <v>40</v>
      </c>
      <c r="Y110" s="1" t="s">
        <v>35</v>
      </c>
      <c r="Z110" s="1" t="s">
        <v>35</v>
      </c>
      <c r="AA110" s="1" t="s">
        <v>35</v>
      </c>
      <c r="AB110" s="1" t="s">
        <v>561</v>
      </c>
      <c r="AC110" s="1" t="s">
        <v>35</v>
      </c>
      <c r="AD110" s="1" t="s">
        <v>35</v>
      </c>
    </row>
    <row r="111" spans="1:30" x14ac:dyDescent="0.25">
      <c r="A111" s="1">
        <f>MATCH(B111,'20,08'!B:B,0)</f>
        <v>191</v>
      </c>
      <c r="B111" s="1" t="str">
        <f t="shared" si="1"/>
        <v>9105827173</v>
      </c>
      <c r="C111" s="1" t="s">
        <v>562</v>
      </c>
      <c r="D111" s="1" t="s">
        <v>23</v>
      </c>
      <c r="E111" s="1" t="s">
        <v>24</v>
      </c>
      <c r="F111" s="1" t="s">
        <v>25</v>
      </c>
      <c r="G111" s="1" t="s">
        <v>563</v>
      </c>
      <c r="H111" s="1" t="s">
        <v>27</v>
      </c>
      <c r="I111" s="1" t="s">
        <v>28</v>
      </c>
      <c r="J111" s="1" t="s">
        <v>93</v>
      </c>
      <c r="K111" s="1" t="s">
        <v>94</v>
      </c>
      <c r="L111" s="10">
        <v>60043</v>
      </c>
      <c r="M111" s="1" t="s">
        <v>506</v>
      </c>
      <c r="N111" s="1" t="s">
        <v>507</v>
      </c>
      <c r="O111" s="1" t="s">
        <v>508</v>
      </c>
      <c r="P111" s="1" t="s">
        <v>35</v>
      </c>
      <c r="Q111" s="1" t="s">
        <v>35</v>
      </c>
      <c r="R111" s="1" t="s">
        <v>35</v>
      </c>
      <c r="S111" s="1" t="s">
        <v>35</v>
      </c>
      <c r="T111" s="1" t="s">
        <v>36</v>
      </c>
      <c r="U111" s="1" t="s">
        <v>37</v>
      </c>
      <c r="V111" s="1" t="s">
        <v>38</v>
      </c>
      <c r="W111" s="1" t="s">
        <v>39</v>
      </c>
      <c r="X111" s="1" t="s">
        <v>40</v>
      </c>
      <c r="Y111" s="1" t="s">
        <v>35</v>
      </c>
      <c r="Z111" s="1" t="s">
        <v>35</v>
      </c>
      <c r="AA111" s="1" t="s">
        <v>35</v>
      </c>
      <c r="AB111" s="1" t="s">
        <v>564</v>
      </c>
      <c r="AC111" s="1" t="s">
        <v>35</v>
      </c>
      <c r="AD111" s="1" t="s">
        <v>35</v>
      </c>
    </row>
    <row r="112" spans="1:30" x14ac:dyDescent="0.25">
      <c r="A112" s="1">
        <f>MATCH(B112,'20,08'!B:B,0)</f>
        <v>192</v>
      </c>
      <c r="B112" s="1" t="str">
        <f t="shared" si="1"/>
        <v>9105828230</v>
      </c>
      <c r="C112" s="1" t="s">
        <v>565</v>
      </c>
      <c r="D112" s="1" t="s">
        <v>23</v>
      </c>
      <c r="E112" s="1" t="s">
        <v>24</v>
      </c>
      <c r="F112" s="1" t="s">
        <v>25</v>
      </c>
      <c r="G112" s="1" t="s">
        <v>566</v>
      </c>
      <c r="H112" s="1" t="s">
        <v>27</v>
      </c>
      <c r="I112" s="1" t="s">
        <v>28</v>
      </c>
      <c r="J112" s="1" t="s">
        <v>140</v>
      </c>
      <c r="K112" s="1" t="s">
        <v>141</v>
      </c>
      <c r="L112" s="10">
        <v>119943</v>
      </c>
      <c r="M112" s="1" t="s">
        <v>299</v>
      </c>
      <c r="N112" s="1" t="s">
        <v>300</v>
      </c>
      <c r="O112" s="1" t="s">
        <v>301</v>
      </c>
      <c r="P112" s="1" t="s">
        <v>34</v>
      </c>
      <c r="Q112" s="1" t="s">
        <v>35</v>
      </c>
      <c r="R112" s="1" t="s">
        <v>35</v>
      </c>
      <c r="S112" s="1" t="s">
        <v>35</v>
      </c>
      <c r="T112" s="1" t="s">
        <v>36</v>
      </c>
      <c r="U112" s="1" t="s">
        <v>37</v>
      </c>
      <c r="V112" s="1" t="s">
        <v>38</v>
      </c>
      <c r="W112" s="1" t="s">
        <v>39</v>
      </c>
      <c r="X112" s="1" t="s">
        <v>40</v>
      </c>
      <c r="Y112" s="1" t="s">
        <v>35</v>
      </c>
      <c r="Z112" s="1" t="s">
        <v>35</v>
      </c>
      <c r="AA112" s="1" t="s">
        <v>35</v>
      </c>
      <c r="AB112" s="1" t="s">
        <v>567</v>
      </c>
      <c r="AC112" s="1" t="s">
        <v>35</v>
      </c>
      <c r="AD112" s="1" t="s">
        <v>35</v>
      </c>
    </row>
    <row r="113" spans="1:30" x14ac:dyDescent="0.25">
      <c r="A113" s="1">
        <f>MATCH(B113,'20,08'!B:B,0)</f>
        <v>193</v>
      </c>
      <c r="B113" s="1" t="str">
        <f t="shared" si="1"/>
        <v>9105828312</v>
      </c>
      <c r="C113" s="1" t="s">
        <v>568</v>
      </c>
      <c r="D113" s="1" t="s">
        <v>23</v>
      </c>
      <c r="E113" s="1" t="s">
        <v>24</v>
      </c>
      <c r="F113" s="1" t="s">
        <v>25</v>
      </c>
      <c r="G113" s="1" t="s">
        <v>569</v>
      </c>
      <c r="H113" s="1" t="s">
        <v>27</v>
      </c>
      <c r="I113" s="1" t="s">
        <v>28</v>
      </c>
      <c r="J113" s="1" t="s">
        <v>140</v>
      </c>
      <c r="K113" s="1" t="s">
        <v>141</v>
      </c>
      <c r="L113" s="10">
        <v>119943</v>
      </c>
      <c r="M113" s="1" t="s">
        <v>279</v>
      </c>
      <c r="N113" s="1" t="s">
        <v>280</v>
      </c>
      <c r="O113" s="1" t="s">
        <v>281</v>
      </c>
      <c r="P113" s="1" t="s">
        <v>35</v>
      </c>
      <c r="Q113" s="1" t="s">
        <v>35</v>
      </c>
      <c r="R113" s="1" t="s">
        <v>35</v>
      </c>
      <c r="S113" s="1" t="s">
        <v>35</v>
      </c>
      <c r="T113" s="1" t="s">
        <v>36</v>
      </c>
      <c r="U113" s="1" t="s">
        <v>37</v>
      </c>
      <c r="V113" s="1" t="s">
        <v>38</v>
      </c>
      <c r="W113" s="1" t="s">
        <v>39</v>
      </c>
      <c r="X113" s="1" t="s">
        <v>40</v>
      </c>
      <c r="Y113" s="1" t="s">
        <v>35</v>
      </c>
      <c r="Z113" s="1" t="s">
        <v>35</v>
      </c>
      <c r="AA113" s="1" t="s">
        <v>35</v>
      </c>
      <c r="AB113" s="1" t="s">
        <v>570</v>
      </c>
      <c r="AC113" s="1" t="s">
        <v>35</v>
      </c>
      <c r="AD113" s="1" t="s">
        <v>35</v>
      </c>
    </row>
    <row r="114" spans="1:30" x14ac:dyDescent="0.25">
      <c r="A114" s="1">
        <f>MATCH(B114,'20,08'!B:B,0)</f>
        <v>194</v>
      </c>
      <c r="B114" s="1" t="str">
        <f t="shared" si="1"/>
        <v>9105828297</v>
      </c>
      <c r="C114" s="1" t="s">
        <v>571</v>
      </c>
      <c r="D114" s="1" t="s">
        <v>23</v>
      </c>
      <c r="E114" s="1" t="s">
        <v>24</v>
      </c>
      <c r="F114" s="1" t="s">
        <v>25</v>
      </c>
      <c r="G114" s="1" t="s">
        <v>572</v>
      </c>
      <c r="H114" s="1" t="s">
        <v>27</v>
      </c>
      <c r="I114" s="1" t="s">
        <v>28</v>
      </c>
      <c r="J114" s="1" t="s">
        <v>573</v>
      </c>
      <c r="K114" s="1" t="s">
        <v>574</v>
      </c>
      <c r="L114" s="10">
        <v>339530</v>
      </c>
      <c r="M114" s="1" t="s">
        <v>299</v>
      </c>
      <c r="N114" s="1" t="s">
        <v>300</v>
      </c>
      <c r="O114" s="1" t="s">
        <v>301</v>
      </c>
      <c r="P114" s="1" t="s">
        <v>34</v>
      </c>
      <c r="Q114" s="1" t="s">
        <v>35</v>
      </c>
      <c r="R114" s="1" t="s">
        <v>35</v>
      </c>
      <c r="S114" s="1" t="s">
        <v>35</v>
      </c>
      <c r="T114" s="1" t="s">
        <v>36</v>
      </c>
      <c r="U114" s="1" t="s">
        <v>37</v>
      </c>
      <c r="V114" s="1" t="s">
        <v>38</v>
      </c>
      <c r="W114" s="1" t="s">
        <v>39</v>
      </c>
      <c r="X114" s="1" t="s">
        <v>40</v>
      </c>
      <c r="Y114" s="1" t="s">
        <v>35</v>
      </c>
      <c r="Z114" s="1" t="s">
        <v>35</v>
      </c>
      <c r="AA114" s="1" t="s">
        <v>35</v>
      </c>
      <c r="AB114" s="1" t="s">
        <v>575</v>
      </c>
      <c r="AC114" s="1" t="s">
        <v>35</v>
      </c>
      <c r="AD114" s="1" t="s">
        <v>35</v>
      </c>
    </row>
    <row r="115" spans="1:30" x14ac:dyDescent="0.25">
      <c r="A115" s="1">
        <f>MATCH(B115,'20,08'!B:B,0)</f>
        <v>196</v>
      </c>
      <c r="B115" s="1" t="str">
        <f t="shared" si="1"/>
        <v>9105828360</v>
      </c>
      <c r="C115" s="1" t="s">
        <v>576</v>
      </c>
      <c r="D115" s="1" t="s">
        <v>23</v>
      </c>
      <c r="E115" s="1" t="s">
        <v>24</v>
      </c>
      <c r="F115" s="1" t="s">
        <v>25</v>
      </c>
      <c r="G115" s="1" t="s">
        <v>577</v>
      </c>
      <c r="H115" s="1" t="s">
        <v>27</v>
      </c>
      <c r="I115" s="1" t="s">
        <v>28</v>
      </c>
      <c r="J115" s="1" t="s">
        <v>368</v>
      </c>
      <c r="K115" s="1" t="s">
        <v>369</v>
      </c>
      <c r="L115" s="10">
        <v>99360</v>
      </c>
      <c r="M115" s="1" t="s">
        <v>299</v>
      </c>
      <c r="N115" s="1" t="s">
        <v>300</v>
      </c>
      <c r="O115" s="1" t="s">
        <v>301</v>
      </c>
      <c r="P115" s="1" t="s">
        <v>34</v>
      </c>
      <c r="Q115" s="1" t="s">
        <v>35</v>
      </c>
      <c r="R115" s="1" t="s">
        <v>35</v>
      </c>
      <c r="S115" s="1" t="s">
        <v>35</v>
      </c>
      <c r="T115" s="1" t="s">
        <v>36</v>
      </c>
      <c r="U115" s="1" t="s">
        <v>37</v>
      </c>
      <c r="V115" s="1" t="s">
        <v>38</v>
      </c>
      <c r="W115" s="1" t="s">
        <v>39</v>
      </c>
      <c r="X115" s="1" t="s">
        <v>40</v>
      </c>
      <c r="Y115" s="1" t="s">
        <v>35</v>
      </c>
      <c r="Z115" s="1" t="s">
        <v>35</v>
      </c>
      <c r="AA115" s="1" t="s">
        <v>35</v>
      </c>
      <c r="AB115" s="1" t="s">
        <v>578</v>
      </c>
      <c r="AC115" s="1" t="s">
        <v>35</v>
      </c>
      <c r="AD115" s="1" t="s">
        <v>35</v>
      </c>
    </row>
    <row r="116" spans="1:30" x14ac:dyDescent="0.25">
      <c r="A116" s="1">
        <f>MATCH(B116,'20,08'!B:B,0)</f>
        <v>197</v>
      </c>
      <c r="B116" s="1" t="str">
        <f t="shared" si="1"/>
        <v>9105826995</v>
      </c>
      <c r="C116" s="1" t="s">
        <v>579</v>
      </c>
      <c r="D116" s="1" t="s">
        <v>23</v>
      </c>
      <c r="E116" s="1" t="s">
        <v>24</v>
      </c>
      <c r="F116" s="1" t="s">
        <v>25</v>
      </c>
      <c r="G116" s="1" t="s">
        <v>580</v>
      </c>
      <c r="H116" s="1" t="s">
        <v>27</v>
      </c>
      <c r="I116" s="1" t="s">
        <v>28</v>
      </c>
      <c r="J116" s="1" t="s">
        <v>135</v>
      </c>
      <c r="K116" s="1" t="s">
        <v>136</v>
      </c>
      <c r="L116" s="10">
        <v>239885</v>
      </c>
      <c r="M116" s="1" t="s">
        <v>76</v>
      </c>
      <c r="N116" s="1" t="s">
        <v>77</v>
      </c>
      <c r="O116" s="1" t="s">
        <v>78</v>
      </c>
      <c r="P116" s="1" t="s">
        <v>35</v>
      </c>
      <c r="Q116" s="1" t="s">
        <v>35</v>
      </c>
      <c r="R116" s="1" t="s">
        <v>35</v>
      </c>
      <c r="S116" s="1" t="s">
        <v>35</v>
      </c>
      <c r="T116" s="1" t="s">
        <v>36</v>
      </c>
      <c r="U116" s="1" t="s">
        <v>37</v>
      </c>
      <c r="V116" s="1" t="s">
        <v>38</v>
      </c>
      <c r="W116" s="1" t="s">
        <v>39</v>
      </c>
      <c r="X116" s="1" t="s">
        <v>40</v>
      </c>
      <c r="Y116" s="1" t="s">
        <v>35</v>
      </c>
      <c r="Z116" s="1" t="s">
        <v>35</v>
      </c>
      <c r="AA116" s="1" t="s">
        <v>35</v>
      </c>
      <c r="AB116" s="1" t="s">
        <v>581</v>
      </c>
      <c r="AC116" s="1" t="s">
        <v>35</v>
      </c>
      <c r="AD116" s="1" t="s">
        <v>35</v>
      </c>
    </row>
    <row r="117" spans="1:30" x14ac:dyDescent="0.25">
      <c r="A117" s="1">
        <f>MATCH(B117,'20,08'!B:B,0)</f>
        <v>198</v>
      </c>
      <c r="B117" s="1" t="str">
        <f t="shared" si="1"/>
        <v>9105826092</v>
      </c>
      <c r="C117" s="1" t="s">
        <v>582</v>
      </c>
      <c r="D117" s="1" t="s">
        <v>23</v>
      </c>
      <c r="E117" s="1" t="s">
        <v>24</v>
      </c>
      <c r="F117" s="1" t="s">
        <v>25</v>
      </c>
      <c r="G117" s="1" t="s">
        <v>583</v>
      </c>
      <c r="H117" s="1" t="s">
        <v>27</v>
      </c>
      <c r="I117" s="1" t="s">
        <v>28</v>
      </c>
      <c r="J117" s="1" t="s">
        <v>140</v>
      </c>
      <c r="K117" s="1" t="s">
        <v>141</v>
      </c>
      <c r="L117" s="10">
        <v>119943</v>
      </c>
      <c r="M117" s="1" t="s">
        <v>31</v>
      </c>
      <c r="N117" s="1" t="s">
        <v>32</v>
      </c>
      <c r="O117" s="1" t="s">
        <v>33</v>
      </c>
      <c r="P117" s="1" t="s">
        <v>34</v>
      </c>
      <c r="Q117" s="1" t="s">
        <v>35</v>
      </c>
      <c r="R117" s="1" t="s">
        <v>35</v>
      </c>
      <c r="S117" s="1" t="s">
        <v>35</v>
      </c>
      <c r="T117" s="1" t="s">
        <v>36</v>
      </c>
      <c r="U117" s="1" t="s">
        <v>37</v>
      </c>
      <c r="V117" s="1" t="s">
        <v>38</v>
      </c>
      <c r="W117" s="1" t="s">
        <v>39</v>
      </c>
      <c r="X117" s="1" t="s">
        <v>40</v>
      </c>
      <c r="Y117" s="1" t="s">
        <v>35</v>
      </c>
      <c r="Z117" s="1" t="s">
        <v>35</v>
      </c>
      <c r="AA117" s="1" t="s">
        <v>35</v>
      </c>
      <c r="AB117" s="1" t="s">
        <v>584</v>
      </c>
      <c r="AC117" s="1" t="s">
        <v>35</v>
      </c>
      <c r="AD117" s="1" t="s">
        <v>35</v>
      </c>
    </row>
    <row r="118" spans="1:30" x14ac:dyDescent="0.25">
      <c r="A118" s="1">
        <f>MATCH(B118,'20,08'!B:B,0)</f>
        <v>199</v>
      </c>
      <c r="B118" s="1" t="str">
        <f t="shared" si="1"/>
        <v>9105825716</v>
      </c>
      <c r="C118" s="1" t="s">
        <v>585</v>
      </c>
      <c r="D118" s="1" t="s">
        <v>23</v>
      </c>
      <c r="E118" s="1" t="s">
        <v>24</v>
      </c>
      <c r="F118" s="1" t="s">
        <v>25</v>
      </c>
      <c r="G118" s="1" t="s">
        <v>586</v>
      </c>
      <c r="H118" s="1" t="s">
        <v>27</v>
      </c>
      <c r="I118" s="1" t="s">
        <v>28</v>
      </c>
      <c r="J118" s="1" t="s">
        <v>207</v>
      </c>
      <c r="K118" s="1" t="s">
        <v>208</v>
      </c>
      <c r="L118" s="10">
        <v>289565</v>
      </c>
      <c r="M118" s="1" t="s">
        <v>76</v>
      </c>
      <c r="N118" s="1" t="s">
        <v>77</v>
      </c>
      <c r="O118" s="1" t="s">
        <v>78</v>
      </c>
      <c r="P118" s="1" t="s">
        <v>35</v>
      </c>
      <c r="Q118" s="1" t="s">
        <v>35</v>
      </c>
      <c r="R118" s="1" t="s">
        <v>35</v>
      </c>
      <c r="S118" s="1" t="s">
        <v>35</v>
      </c>
      <c r="T118" s="1" t="s">
        <v>36</v>
      </c>
      <c r="U118" s="1" t="s">
        <v>37</v>
      </c>
      <c r="V118" s="1" t="s">
        <v>38</v>
      </c>
      <c r="W118" s="1" t="s">
        <v>39</v>
      </c>
      <c r="X118" s="1" t="s">
        <v>40</v>
      </c>
      <c r="Y118" s="1" t="s">
        <v>35</v>
      </c>
      <c r="Z118" s="1" t="s">
        <v>35</v>
      </c>
      <c r="AA118" s="1" t="s">
        <v>35</v>
      </c>
      <c r="AB118" s="1" t="s">
        <v>587</v>
      </c>
      <c r="AC118" s="1" t="s">
        <v>35</v>
      </c>
      <c r="AD118" s="1" t="s">
        <v>35</v>
      </c>
    </row>
    <row r="119" spans="1:30" x14ac:dyDescent="0.25">
      <c r="A119" s="1">
        <f>MATCH(B119,'20,08'!B:B,0)</f>
        <v>201</v>
      </c>
      <c r="B119" s="1" t="str">
        <f t="shared" si="1"/>
        <v>9105827935</v>
      </c>
      <c r="C119" s="1" t="s">
        <v>588</v>
      </c>
      <c r="D119" s="1" t="s">
        <v>23</v>
      </c>
      <c r="E119" s="1" t="s">
        <v>24</v>
      </c>
      <c r="F119" s="1" t="s">
        <v>25</v>
      </c>
      <c r="G119" s="1" t="s">
        <v>589</v>
      </c>
      <c r="H119" s="1" t="s">
        <v>27</v>
      </c>
      <c r="I119" s="1" t="s">
        <v>28</v>
      </c>
      <c r="J119" s="1" t="s">
        <v>590</v>
      </c>
      <c r="K119" s="1" t="s">
        <v>591</v>
      </c>
      <c r="L119" s="10">
        <v>240570</v>
      </c>
      <c r="M119" s="1" t="s">
        <v>76</v>
      </c>
      <c r="N119" s="1" t="s">
        <v>77</v>
      </c>
      <c r="O119" s="1" t="s">
        <v>78</v>
      </c>
      <c r="P119" s="1" t="s">
        <v>35</v>
      </c>
      <c r="Q119" s="1" t="s">
        <v>35</v>
      </c>
      <c r="R119" s="1" t="s">
        <v>35</v>
      </c>
      <c r="S119" s="1" t="s">
        <v>35</v>
      </c>
      <c r="T119" s="1" t="s">
        <v>36</v>
      </c>
      <c r="U119" s="1" t="s">
        <v>37</v>
      </c>
      <c r="V119" s="1" t="s">
        <v>38</v>
      </c>
      <c r="W119" s="1" t="s">
        <v>39</v>
      </c>
      <c r="X119" s="1" t="s">
        <v>40</v>
      </c>
      <c r="Y119" s="1" t="s">
        <v>35</v>
      </c>
      <c r="Z119" s="1" t="s">
        <v>35</v>
      </c>
      <c r="AA119" s="1" t="s">
        <v>35</v>
      </c>
      <c r="AB119" s="1" t="s">
        <v>592</v>
      </c>
      <c r="AC119" s="1" t="s">
        <v>35</v>
      </c>
      <c r="AD119" s="1" t="s">
        <v>35</v>
      </c>
    </row>
    <row r="120" spans="1:30" x14ac:dyDescent="0.25">
      <c r="A120" s="1">
        <f>MATCH(B120,'20,08'!B:B,0)</f>
        <v>202</v>
      </c>
      <c r="B120" s="1" t="str">
        <f t="shared" si="1"/>
        <v>9105827707</v>
      </c>
      <c r="C120" s="1" t="s">
        <v>593</v>
      </c>
      <c r="D120" s="1" t="s">
        <v>23</v>
      </c>
      <c r="E120" s="1" t="s">
        <v>24</v>
      </c>
      <c r="F120" s="1" t="s">
        <v>25</v>
      </c>
      <c r="G120" s="1" t="s">
        <v>594</v>
      </c>
      <c r="H120" s="1" t="s">
        <v>27</v>
      </c>
      <c r="I120" s="1" t="s">
        <v>28</v>
      </c>
      <c r="J120" s="1" t="s">
        <v>29</v>
      </c>
      <c r="K120" s="1" t="s">
        <v>30</v>
      </c>
      <c r="L120" s="10">
        <v>153252</v>
      </c>
      <c r="M120" s="1" t="s">
        <v>55</v>
      </c>
      <c r="N120" s="1" t="s">
        <v>56</v>
      </c>
      <c r="O120" s="1" t="s">
        <v>57</v>
      </c>
      <c r="P120" s="1" t="s">
        <v>35</v>
      </c>
      <c r="Q120" s="1" t="s">
        <v>35</v>
      </c>
      <c r="R120" s="1" t="s">
        <v>35</v>
      </c>
      <c r="S120" s="1" t="s">
        <v>35</v>
      </c>
      <c r="T120" s="1" t="s">
        <v>36</v>
      </c>
      <c r="U120" s="1" t="s">
        <v>37</v>
      </c>
      <c r="V120" s="1" t="s">
        <v>38</v>
      </c>
      <c r="W120" s="1" t="s">
        <v>39</v>
      </c>
      <c r="X120" s="1" t="s">
        <v>40</v>
      </c>
      <c r="Y120" s="1" t="s">
        <v>35</v>
      </c>
      <c r="Z120" s="1" t="s">
        <v>35</v>
      </c>
      <c r="AA120" s="1" t="s">
        <v>35</v>
      </c>
      <c r="AB120" s="1" t="s">
        <v>595</v>
      </c>
      <c r="AC120" s="1" t="s">
        <v>35</v>
      </c>
      <c r="AD120" s="1" t="s">
        <v>35</v>
      </c>
    </row>
    <row r="121" spans="1:30" x14ac:dyDescent="0.25">
      <c r="A121" s="1">
        <f>MATCH(B121,'20,08'!B:B,0)</f>
        <v>203</v>
      </c>
      <c r="B121" s="1" t="str">
        <f t="shared" si="1"/>
        <v>9105828185</v>
      </c>
      <c r="C121" s="1" t="s">
        <v>596</v>
      </c>
      <c r="D121" s="1" t="s">
        <v>23</v>
      </c>
      <c r="E121" s="1" t="s">
        <v>24</v>
      </c>
      <c r="F121" s="1" t="s">
        <v>25</v>
      </c>
      <c r="G121" s="1" t="s">
        <v>597</v>
      </c>
      <c r="H121" s="1" t="s">
        <v>27</v>
      </c>
      <c r="I121" s="1" t="s">
        <v>28</v>
      </c>
      <c r="J121" s="1" t="s">
        <v>135</v>
      </c>
      <c r="K121" s="1" t="s">
        <v>136</v>
      </c>
      <c r="L121" s="10">
        <v>239885</v>
      </c>
      <c r="M121" s="1" t="s">
        <v>76</v>
      </c>
      <c r="N121" s="1" t="s">
        <v>77</v>
      </c>
      <c r="O121" s="1" t="s">
        <v>78</v>
      </c>
      <c r="P121" s="1" t="s">
        <v>35</v>
      </c>
      <c r="Q121" s="1" t="s">
        <v>35</v>
      </c>
      <c r="R121" s="1" t="s">
        <v>35</v>
      </c>
      <c r="S121" s="1" t="s">
        <v>35</v>
      </c>
      <c r="T121" s="1" t="s">
        <v>36</v>
      </c>
      <c r="U121" s="1" t="s">
        <v>37</v>
      </c>
      <c r="V121" s="1" t="s">
        <v>38</v>
      </c>
      <c r="W121" s="1" t="s">
        <v>39</v>
      </c>
      <c r="X121" s="1" t="s">
        <v>40</v>
      </c>
      <c r="Y121" s="1" t="s">
        <v>35</v>
      </c>
      <c r="Z121" s="1" t="s">
        <v>35</v>
      </c>
      <c r="AA121" s="1" t="s">
        <v>35</v>
      </c>
      <c r="AB121" s="1" t="s">
        <v>598</v>
      </c>
      <c r="AC121" s="1" t="s">
        <v>35</v>
      </c>
      <c r="AD121" s="1" t="s">
        <v>35</v>
      </c>
    </row>
    <row r="122" spans="1:30" x14ac:dyDescent="0.25">
      <c r="A122" s="1">
        <f>MATCH(B122,'20,08'!B:B,0)</f>
        <v>204</v>
      </c>
      <c r="B122" s="1" t="str">
        <f t="shared" si="1"/>
        <v>9105827281</v>
      </c>
      <c r="C122" s="1" t="s">
        <v>599</v>
      </c>
      <c r="D122" s="1" t="s">
        <v>23</v>
      </c>
      <c r="E122" s="1" t="s">
        <v>24</v>
      </c>
      <c r="F122" s="1" t="s">
        <v>25</v>
      </c>
      <c r="G122" s="1" t="s">
        <v>600</v>
      </c>
      <c r="H122" s="1" t="s">
        <v>27</v>
      </c>
      <c r="I122" s="1" t="s">
        <v>28</v>
      </c>
      <c r="J122" s="1" t="s">
        <v>53</v>
      </c>
      <c r="K122" s="1" t="s">
        <v>54</v>
      </c>
      <c r="L122" s="10">
        <v>49680</v>
      </c>
      <c r="M122" s="1" t="s">
        <v>76</v>
      </c>
      <c r="N122" s="1" t="s">
        <v>77</v>
      </c>
      <c r="O122" s="1" t="s">
        <v>78</v>
      </c>
      <c r="P122" s="1" t="s">
        <v>35</v>
      </c>
      <c r="Q122" s="1" t="s">
        <v>35</v>
      </c>
      <c r="R122" s="1" t="s">
        <v>35</v>
      </c>
      <c r="S122" s="1" t="s">
        <v>35</v>
      </c>
      <c r="T122" s="1" t="s">
        <v>36</v>
      </c>
      <c r="U122" s="1" t="s">
        <v>37</v>
      </c>
      <c r="V122" s="1" t="s">
        <v>38</v>
      </c>
      <c r="W122" s="1" t="s">
        <v>39</v>
      </c>
      <c r="X122" s="1" t="s">
        <v>40</v>
      </c>
      <c r="Y122" s="1" t="s">
        <v>35</v>
      </c>
      <c r="Z122" s="1" t="s">
        <v>35</v>
      </c>
      <c r="AA122" s="1" t="s">
        <v>35</v>
      </c>
      <c r="AB122" s="1" t="s">
        <v>601</v>
      </c>
      <c r="AC122" s="1" t="s">
        <v>35</v>
      </c>
      <c r="AD122" s="1" t="s">
        <v>35</v>
      </c>
    </row>
    <row r="123" spans="1:30" x14ac:dyDescent="0.25">
      <c r="A123" s="1">
        <f>MATCH(B123,'20,08'!B:B,0)</f>
        <v>205</v>
      </c>
      <c r="B123" s="1" t="str">
        <f t="shared" si="1"/>
        <v>9105826217</v>
      </c>
      <c r="C123" s="1" t="s">
        <v>602</v>
      </c>
      <c r="D123" s="1" t="s">
        <v>23</v>
      </c>
      <c r="E123" s="1" t="s">
        <v>24</v>
      </c>
      <c r="F123" s="1" t="s">
        <v>25</v>
      </c>
      <c r="G123" s="1" t="s">
        <v>603</v>
      </c>
      <c r="H123" s="1" t="s">
        <v>27</v>
      </c>
      <c r="I123" s="1" t="s">
        <v>28</v>
      </c>
      <c r="J123" s="1" t="s">
        <v>604</v>
      </c>
      <c r="K123" s="1" t="s">
        <v>605</v>
      </c>
      <c r="L123" s="10">
        <v>576750</v>
      </c>
      <c r="M123" s="1" t="s">
        <v>606</v>
      </c>
      <c r="N123" s="1" t="s">
        <v>607</v>
      </c>
      <c r="O123" s="1" t="s">
        <v>608</v>
      </c>
      <c r="P123" s="1" t="s">
        <v>609</v>
      </c>
      <c r="Q123" s="1" t="s">
        <v>35</v>
      </c>
      <c r="R123" s="1" t="s">
        <v>35</v>
      </c>
      <c r="S123" s="1" t="s">
        <v>35</v>
      </c>
      <c r="T123" s="1" t="s">
        <v>36</v>
      </c>
      <c r="U123" s="1" t="s">
        <v>37</v>
      </c>
      <c r="V123" s="1" t="s">
        <v>38</v>
      </c>
      <c r="W123" s="1" t="s">
        <v>39</v>
      </c>
      <c r="X123" s="1" t="s">
        <v>40</v>
      </c>
      <c r="Y123" s="1" t="s">
        <v>35</v>
      </c>
      <c r="Z123" s="1" t="s">
        <v>35</v>
      </c>
      <c r="AA123" s="1" t="s">
        <v>35</v>
      </c>
      <c r="AB123" s="1" t="s">
        <v>610</v>
      </c>
      <c r="AC123" s="1" t="s">
        <v>35</v>
      </c>
      <c r="AD123" s="1" t="s">
        <v>35</v>
      </c>
    </row>
    <row r="124" spans="1:30" x14ac:dyDescent="0.25">
      <c r="A124" s="1">
        <f>MATCH(B124,'20,08'!B:B,0)</f>
        <v>208</v>
      </c>
      <c r="B124" s="1" t="str">
        <f t="shared" si="1"/>
        <v>9105828702</v>
      </c>
      <c r="C124" s="1" t="s">
        <v>611</v>
      </c>
      <c r="D124" s="1" t="s">
        <v>23</v>
      </c>
      <c r="E124" s="1" t="s">
        <v>24</v>
      </c>
      <c r="F124" s="1" t="s">
        <v>25</v>
      </c>
      <c r="G124" s="1" t="s">
        <v>612</v>
      </c>
      <c r="H124" s="1" t="s">
        <v>27</v>
      </c>
      <c r="I124" s="1" t="s">
        <v>28</v>
      </c>
      <c r="J124" s="1" t="s">
        <v>29</v>
      </c>
      <c r="K124" s="1" t="s">
        <v>30</v>
      </c>
      <c r="L124" s="10">
        <v>153252</v>
      </c>
      <c r="M124" s="1" t="s">
        <v>76</v>
      </c>
      <c r="N124" s="1" t="s">
        <v>77</v>
      </c>
      <c r="O124" s="1" t="s">
        <v>78</v>
      </c>
      <c r="P124" s="1" t="s">
        <v>35</v>
      </c>
      <c r="Q124" s="1" t="s">
        <v>35</v>
      </c>
      <c r="R124" s="1" t="s">
        <v>35</v>
      </c>
      <c r="S124" s="1" t="s">
        <v>35</v>
      </c>
      <c r="T124" s="1" t="s">
        <v>36</v>
      </c>
      <c r="U124" s="1" t="s">
        <v>37</v>
      </c>
      <c r="V124" s="1" t="s">
        <v>38</v>
      </c>
      <c r="W124" s="1" t="s">
        <v>39</v>
      </c>
      <c r="X124" s="1" t="s">
        <v>40</v>
      </c>
      <c r="Y124" s="1" t="s">
        <v>35</v>
      </c>
      <c r="Z124" s="1" t="s">
        <v>35</v>
      </c>
      <c r="AA124" s="1" t="s">
        <v>35</v>
      </c>
      <c r="AB124" s="1" t="s">
        <v>613</v>
      </c>
      <c r="AC124" s="1" t="s">
        <v>35</v>
      </c>
      <c r="AD124" s="1" t="s">
        <v>35</v>
      </c>
    </row>
    <row r="125" spans="1:30" x14ac:dyDescent="0.25">
      <c r="A125" s="1">
        <f>MATCH(B125,'20,08'!B:B,0)</f>
        <v>209</v>
      </c>
      <c r="B125" s="1" t="str">
        <f t="shared" si="1"/>
        <v>9105825486</v>
      </c>
      <c r="C125" s="1" t="s">
        <v>614</v>
      </c>
      <c r="D125" s="1" t="s">
        <v>23</v>
      </c>
      <c r="E125" s="1" t="s">
        <v>24</v>
      </c>
      <c r="F125" s="1" t="s">
        <v>25</v>
      </c>
      <c r="G125" s="1" t="s">
        <v>615</v>
      </c>
      <c r="H125" s="1" t="s">
        <v>27</v>
      </c>
      <c r="I125" s="1" t="s">
        <v>28</v>
      </c>
      <c r="J125" s="1" t="s">
        <v>616</v>
      </c>
      <c r="K125" s="1" t="s">
        <v>617</v>
      </c>
      <c r="L125" s="10">
        <v>188583</v>
      </c>
      <c r="M125" s="1" t="s">
        <v>76</v>
      </c>
      <c r="N125" s="1" t="s">
        <v>77</v>
      </c>
      <c r="O125" s="1" t="s">
        <v>78</v>
      </c>
      <c r="P125" s="1" t="s">
        <v>35</v>
      </c>
      <c r="Q125" s="1" t="s">
        <v>35</v>
      </c>
      <c r="R125" s="1" t="s">
        <v>35</v>
      </c>
      <c r="S125" s="1" t="s">
        <v>35</v>
      </c>
      <c r="T125" s="1" t="s">
        <v>36</v>
      </c>
      <c r="U125" s="1" t="s">
        <v>37</v>
      </c>
      <c r="V125" s="1" t="s">
        <v>38</v>
      </c>
      <c r="W125" s="1" t="s">
        <v>39</v>
      </c>
      <c r="X125" s="1" t="s">
        <v>40</v>
      </c>
      <c r="Y125" s="1" t="s">
        <v>35</v>
      </c>
      <c r="Z125" s="1" t="s">
        <v>35</v>
      </c>
      <c r="AA125" s="1" t="s">
        <v>35</v>
      </c>
      <c r="AB125" s="1" t="s">
        <v>618</v>
      </c>
      <c r="AC125" s="1" t="s">
        <v>35</v>
      </c>
      <c r="AD125" s="1" t="s">
        <v>35</v>
      </c>
    </row>
    <row r="126" spans="1:30" x14ac:dyDescent="0.25">
      <c r="A126" s="1">
        <f>MATCH(B126,'20,08'!B:B,0)</f>
        <v>211</v>
      </c>
      <c r="B126" s="1" t="str">
        <f t="shared" si="1"/>
        <v>9105827302</v>
      </c>
      <c r="C126" s="1" t="s">
        <v>619</v>
      </c>
      <c r="D126" s="1" t="s">
        <v>23</v>
      </c>
      <c r="E126" s="1" t="s">
        <v>24</v>
      </c>
      <c r="F126" s="1" t="s">
        <v>25</v>
      </c>
      <c r="G126" s="1" t="s">
        <v>620</v>
      </c>
      <c r="H126" s="1" t="s">
        <v>27</v>
      </c>
      <c r="I126" s="1" t="s">
        <v>28</v>
      </c>
      <c r="J126" s="1" t="s">
        <v>621</v>
      </c>
      <c r="K126" s="1" t="s">
        <v>622</v>
      </c>
      <c r="L126" s="10">
        <v>185019</v>
      </c>
      <c r="M126" s="1" t="s">
        <v>76</v>
      </c>
      <c r="N126" s="1" t="s">
        <v>77</v>
      </c>
      <c r="O126" s="1" t="s">
        <v>78</v>
      </c>
      <c r="P126" s="1" t="s">
        <v>35</v>
      </c>
      <c r="Q126" s="1" t="s">
        <v>35</v>
      </c>
      <c r="R126" s="1" t="s">
        <v>35</v>
      </c>
      <c r="S126" s="1" t="s">
        <v>35</v>
      </c>
      <c r="T126" s="1" t="s">
        <v>36</v>
      </c>
      <c r="U126" s="1" t="s">
        <v>37</v>
      </c>
      <c r="V126" s="1" t="s">
        <v>38</v>
      </c>
      <c r="W126" s="1" t="s">
        <v>39</v>
      </c>
      <c r="X126" s="1" t="s">
        <v>40</v>
      </c>
      <c r="Y126" s="1" t="s">
        <v>35</v>
      </c>
      <c r="Z126" s="1" t="s">
        <v>35</v>
      </c>
      <c r="AA126" s="1" t="s">
        <v>35</v>
      </c>
      <c r="AB126" s="1" t="s">
        <v>623</v>
      </c>
      <c r="AC126" s="1" t="s">
        <v>35</v>
      </c>
      <c r="AD126" s="1" t="s">
        <v>35</v>
      </c>
    </row>
    <row r="127" spans="1:30" x14ac:dyDescent="0.25">
      <c r="A127" s="1">
        <f>MATCH(B127,'20,08'!B:B,0)</f>
        <v>213</v>
      </c>
      <c r="B127" s="1" t="str">
        <f t="shared" si="1"/>
        <v>9105827743</v>
      </c>
      <c r="C127" s="1" t="s">
        <v>624</v>
      </c>
      <c r="D127" s="1" t="s">
        <v>23</v>
      </c>
      <c r="E127" s="1" t="s">
        <v>24</v>
      </c>
      <c r="F127" s="1" t="s">
        <v>25</v>
      </c>
      <c r="G127" s="1" t="s">
        <v>625</v>
      </c>
      <c r="H127" s="1" t="s">
        <v>27</v>
      </c>
      <c r="I127" s="1" t="s">
        <v>28</v>
      </c>
      <c r="J127" s="1" t="s">
        <v>66</v>
      </c>
      <c r="K127" s="1" t="s">
        <v>67</v>
      </c>
      <c r="L127" s="10">
        <v>54197</v>
      </c>
      <c r="M127" s="1" t="s">
        <v>480</v>
      </c>
      <c r="N127" s="1" t="s">
        <v>481</v>
      </c>
      <c r="O127" s="1" t="s">
        <v>482</v>
      </c>
      <c r="P127" s="1" t="s">
        <v>35</v>
      </c>
      <c r="Q127" s="1" t="s">
        <v>35</v>
      </c>
      <c r="R127" s="1" t="s">
        <v>35</v>
      </c>
      <c r="S127" s="1" t="s">
        <v>35</v>
      </c>
      <c r="T127" s="1" t="s">
        <v>36</v>
      </c>
      <c r="U127" s="1" t="s">
        <v>37</v>
      </c>
      <c r="V127" s="1" t="s">
        <v>38</v>
      </c>
      <c r="W127" s="1" t="s">
        <v>39</v>
      </c>
      <c r="X127" s="1" t="s">
        <v>40</v>
      </c>
      <c r="Y127" s="1" t="s">
        <v>35</v>
      </c>
      <c r="Z127" s="1" t="s">
        <v>35</v>
      </c>
      <c r="AA127" s="1" t="s">
        <v>35</v>
      </c>
      <c r="AB127" s="1" t="s">
        <v>626</v>
      </c>
      <c r="AC127" s="1" t="s">
        <v>35</v>
      </c>
      <c r="AD127" s="1" t="s">
        <v>35</v>
      </c>
    </row>
    <row r="128" spans="1:30" x14ac:dyDescent="0.25">
      <c r="A128" s="1">
        <f>MATCH(B128,'20,08'!B:B,0)</f>
        <v>214</v>
      </c>
      <c r="B128" s="1" t="str">
        <f t="shared" si="1"/>
        <v>9105827232</v>
      </c>
      <c r="C128" s="1" t="s">
        <v>627</v>
      </c>
      <c r="D128" s="1" t="s">
        <v>23</v>
      </c>
      <c r="E128" s="1" t="s">
        <v>24</v>
      </c>
      <c r="F128" s="1" t="s">
        <v>25</v>
      </c>
      <c r="G128" s="1" t="s">
        <v>628</v>
      </c>
      <c r="H128" s="1" t="s">
        <v>27</v>
      </c>
      <c r="I128" s="1" t="s">
        <v>28</v>
      </c>
      <c r="J128" s="1" t="s">
        <v>629</v>
      </c>
      <c r="K128" s="1" t="s">
        <v>630</v>
      </c>
      <c r="L128" s="10">
        <v>240170</v>
      </c>
      <c r="M128" s="1" t="s">
        <v>411</v>
      </c>
      <c r="N128" s="1" t="s">
        <v>412</v>
      </c>
      <c r="O128" s="1" t="s">
        <v>413</v>
      </c>
      <c r="P128" s="1" t="s">
        <v>35</v>
      </c>
      <c r="Q128" s="1" t="s">
        <v>35</v>
      </c>
      <c r="R128" s="1" t="s">
        <v>35</v>
      </c>
      <c r="S128" s="1" t="s">
        <v>35</v>
      </c>
      <c r="T128" s="1" t="s">
        <v>36</v>
      </c>
      <c r="U128" s="1" t="s">
        <v>37</v>
      </c>
      <c r="V128" s="1" t="s">
        <v>38</v>
      </c>
      <c r="W128" s="1" t="s">
        <v>39</v>
      </c>
      <c r="X128" s="1" t="s">
        <v>40</v>
      </c>
      <c r="Y128" s="1" t="s">
        <v>35</v>
      </c>
      <c r="Z128" s="1" t="s">
        <v>35</v>
      </c>
      <c r="AA128" s="1" t="s">
        <v>35</v>
      </c>
      <c r="AB128" s="1" t="s">
        <v>631</v>
      </c>
      <c r="AC128" s="1" t="s">
        <v>35</v>
      </c>
      <c r="AD128" s="1" t="s">
        <v>35</v>
      </c>
    </row>
    <row r="129" spans="1:30" x14ac:dyDescent="0.25">
      <c r="A129" s="1">
        <f>MATCH(B129,'20,08'!B:B,0)</f>
        <v>215</v>
      </c>
      <c r="B129" s="1" t="str">
        <f t="shared" si="1"/>
        <v>9105828393</v>
      </c>
      <c r="C129" s="1" t="s">
        <v>632</v>
      </c>
      <c r="D129" s="1" t="s">
        <v>23</v>
      </c>
      <c r="E129" s="1" t="s">
        <v>24</v>
      </c>
      <c r="F129" s="1" t="s">
        <v>25</v>
      </c>
      <c r="G129" s="1" t="s">
        <v>633</v>
      </c>
      <c r="H129" s="1" t="s">
        <v>27</v>
      </c>
      <c r="I129" s="1" t="s">
        <v>28</v>
      </c>
      <c r="J129" s="1" t="s">
        <v>53</v>
      </c>
      <c r="K129" s="1" t="s">
        <v>54</v>
      </c>
      <c r="L129" s="10">
        <v>49680</v>
      </c>
      <c r="M129" s="1" t="s">
        <v>299</v>
      </c>
      <c r="N129" s="1" t="s">
        <v>300</v>
      </c>
      <c r="O129" s="1" t="s">
        <v>301</v>
      </c>
      <c r="P129" s="1" t="s">
        <v>34</v>
      </c>
      <c r="Q129" s="1" t="s">
        <v>35</v>
      </c>
      <c r="R129" s="1" t="s">
        <v>35</v>
      </c>
      <c r="S129" s="1" t="s">
        <v>35</v>
      </c>
      <c r="T129" s="1" t="s">
        <v>36</v>
      </c>
      <c r="U129" s="1" t="s">
        <v>37</v>
      </c>
      <c r="V129" s="1" t="s">
        <v>38</v>
      </c>
      <c r="W129" s="1" t="s">
        <v>39</v>
      </c>
      <c r="X129" s="1" t="s">
        <v>40</v>
      </c>
      <c r="Y129" s="1" t="s">
        <v>35</v>
      </c>
      <c r="Z129" s="1" t="s">
        <v>35</v>
      </c>
      <c r="AA129" s="1" t="s">
        <v>35</v>
      </c>
      <c r="AB129" s="1" t="s">
        <v>634</v>
      </c>
      <c r="AC129" s="1" t="s">
        <v>35</v>
      </c>
      <c r="AD129" s="1" t="s">
        <v>35</v>
      </c>
    </row>
    <row r="130" spans="1:30" x14ac:dyDescent="0.25">
      <c r="A130" s="1">
        <f>MATCH(B130,'20,08'!B:B,0)</f>
        <v>216</v>
      </c>
      <c r="B130" s="1" t="str">
        <f t="shared" si="1"/>
        <v>9105826987</v>
      </c>
      <c r="C130" s="1" t="s">
        <v>635</v>
      </c>
      <c r="D130" s="1" t="s">
        <v>23</v>
      </c>
      <c r="E130" s="1" t="s">
        <v>24</v>
      </c>
      <c r="F130" s="1" t="s">
        <v>25</v>
      </c>
      <c r="G130" s="1" t="s">
        <v>636</v>
      </c>
      <c r="H130" s="1" t="s">
        <v>27</v>
      </c>
      <c r="I130" s="1" t="s">
        <v>28</v>
      </c>
      <c r="J130" s="1" t="s">
        <v>637</v>
      </c>
      <c r="K130" s="1" t="s">
        <v>638</v>
      </c>
      <c r="L130" s="10">
        <v>528406</v>
      </c>
      <c r="M130" s="1" t="s">
        <v>157</v>
      </c>
      <c r="N130" s="1" t="s">
        <v>158</v>
      </c>
      <c r="O130" s="1" t="s">
        <v>159</v>
      </c>
      <c r="P130" s="1" t="s">
        <v>160</v>
      </c>
      <c r="Q130" s="1" t="s">
        <v>35</v>
      </c>
      <c r="R130" s="1" t="s">
        <v>35</v>
      </c>
      <c r="S130" s="1" t="s">
        <v>35</v>
      </c>
      <c r="T130" s="1" t="s">
        <v>36</v>
      </c>
      <c r="U130" s="1" t="s">
        <v>37</v>
      </c>
      <c r="V130" s="1" t="s">
        <v>38</v>
      </c>
      <c r="W130" s="1" t="s">
        <v>39</v>
      </c>
      <c r="X130" s="1" t="s">
        <v>40</v>
      </c>
      <c r="Y130" s="1" t="s">
        <v>35</v>
      </c>
      <c r="Z130" s="1" t="s">
        <v>35</v>
      </c>
      <c r="AA130" s="1" t="s">
        <v>35</v>
      </c>
      <c r="AB130" s="1" t="s">
        <v>639</v>
      </c>
      <c r="AC130" s="1" t="s">
        <v>35</v>
      </c>
      <c r="AD130" s="1" t="s">
        <v>35</v>
      </c>
    </row>
    <row r="131" spans="1:30" x14ac:dyDescent="0.25">
      <c r="A131" s="1">
        <f>MATCH(B131,'20,08'!B:B,0)</f>
        <v>219</v>
      </c>
      <c r="B131" s="1" t="str">
        <f t="shared" ref="B131:B194" si="2">RIGHT(AB131,10)</f>
        <v>9105827492</v>
      </c>
      <c r="C131" s="1" t="s">
        <v>640</v>
      </c>
      <c r="D131" s="1" t="s">
        <v>23</v>
      </c>
      <c r="E131" s="1" t="s">
        <v>24</v>
      </c>
      <c r="F131" s="1" t="s">
        <v>25</v>
      </c>
      <c r="G131" s="1" t="s">
        <v>641</v>
      </c>
      <c r="H131" s="1" t="s">
        <v>27</v>
      </c>
      <c r="I131" s="1" t="s">
        <v>28</v>
      </c>
      <c r="J131" s="1" t="s">
        <v>61</v>
      </c>
      <c r="K131" s="1" t="s">
        <v>62</v>
      </c>
      <c r="L131" s="10">
        <v>149040</v>
      </c>
      <c r="M131" s="1" t="s">
        <v>76</v>
      </c>
      <c r="N131" s="1" t="s">
        <v>77</v>
      </c>
      <c r="O131" s="1" t="s">
        <v>78</v>
      </c>
      <c r="P131" s="1" t="s">
        <v>35</v>
      </c>
      <c r="Q131" s="1" t="s">
        <v>35</v>
      </c>
      <c r="R131" s="1" t="s">
        <v>35</v>
      </c>
      <c r="S131" s="1" t="s">
        <v>35</v>
      </c>
      <c r="T131" s="1" t="s">
        <v>36</v>
      </c>
      <c r="U131" s="1" t="s">
        <v>37</v>
      </c>
      <c r="V131" s="1" t="s">
        <v>38</v>
      </c>
      <c r="W131" s="1" t="s">
        <v>39</v>
      </c>
      <c r="X131" s="1" t="s">
        <v>40</v>
      </c>
      <c r="Y131" s="1" t="s">
        <v>35</v>
      </c>
      <c r="Z131" s="1" t="s">
        <v>35</v>
      </c>
      <c r="AA131" s="1" t="s">
        <v>35</v>
      </c>
      <c r="AB131" s="1" t="s">
        <v>642</v>
      </c>
      <c r="AC131" s="1" t="s">
        <v>35</v>
      </c>
      <c r="AD131" s="1" t="s">
        <v>35</v>
      </c>
    </row>
    <row r="132" spans="1:30" x14ac:dyDescent="0.25">
      <c r="A132" s="1">
        <f>MATCH(B132,'20,08'!B:B,0)</f>
        <v>220</v>
      </c>
      <c r="B132" s="1" t="str">
        <f t="shared" si="2"/>
        <v>9105828455</v>
      </c>
      <c r="C132" s="1" t="s">
        <v>643</v>
      </c>
      <c r="D132" s="1" t="s">
        <v>23</v>
      </c>
      <c r="E132" s="1" t="s">
        <v>24</v>
      </c>
      <c r="F132" s="1" t="s">
        <v>25</v>
      </c>
      <c r="G132" s="1" t="s">
        <v>644</v>
      </c>
      <c r="H132" s="1" t="s">
        <v>27</v>
      </c>
      <c r="I132" s="1" t="s">
        <v>28</v>
      </c>
      <c r="J132" s="1" t="s">
        <v>66</v>
      </c>
      <c r="K132" s="1" t="s">
        <v>67</v>
      </c>
      <c r="L132" s="10">
        <v>54197</v>
      </c>
      <c r="M132" s="1" t="s">
        <v>299</v>
      </c>
      <c r="N132" s="1" t="s">
        <v>300</v>
      </c>
      <c r="O132" s="1" t="s">
        <v>301</v>
      </c>
      <c r="P132" s="1" t="s">
        <v>34</v>
      </c>
      <c r="Q132" s="1" t="s">
        <v>35</v>
      </c>
      <c r="R132" s="1" t="s">
        <v>35</v>
      </c>
      <c r="S132" s="1" t="s">
        <v>35</v>
      </c>
      <c r="T132" s="1" t="s">
        <v>36</v>
      </c>
      <c r="U132" s="1" t="s">
        <v>37</v>
      </c>
      <c r="V132" s="1" t="s">
        <v>38</v>
      </c>
      <c r="W132" s="1" t="s">
        <v>39</v>
      </c>
      <c r="X132" s="1" t="s">
        <v>40</v>
      </c>
      <c r="Y132" s="1" t="s">
        <v>35</v>
      </c>
      <c r="Z132" s="1" t="s">
        <v>35</v>
      </c>
      <c r="AA132" s="1" t="s">
        <v>35</v>
      </c>
      <c r="AB132" s="1" t="s">
        <v>645</v>
      </c>
      <c r="AC132" s="1" t="s">
        <v>35</v>
      </c>
      <c r="AD132" s="1" t="s">
        <v>35</v>
      </c>
    </row>
    <row r="133" spans="1:30" x14ac:dyDescent="0.25">
      <c r="A133" s="1">
        <f>MATCH(B133,'20,08'!B:B,0)</f>
        <v>221</v>
      </c>
      <c r="B133" s="1" t="str">
        <f t="shared" si="2"/>
        <v>9105827812</v>
      </c>
      <c r="C133" s="1" t="s">
        <v>646</v>
      </c>
      <c r="D133" s="1" t="s">
        <v>23</v>
      </c>
      <c r="E133" s="1" t="s">
        <v>24</v>
      </c>
      <c r="F133" s="1" t="s">
        <v>25</v>
      </c>
      <c r="G133" s="1" t="s">
        <v>647</v>
      </c>
      <c r="H133" s="1" t="s">
        <v>27</v>
      </c>
      <c r="I133" s="1" t="s">
        <v>28</v>
      </c>
      <c r="J133" s="1" t="s">
        <v>140</v>
      </c>
      <c r="K133" s="1" t="s">
        <v>141</v>
      </c>
      <c r="L133" s="10">
        <v>119943</v>
      </c>
      <c r="M133" s="1" t="s">
        <v>480</v>
      </c>
      <c r="N133" s="1" t="s">
        <v>481</v>
      </c>
      <c r="O133" s="1" t="s">
        <v>482</v>
      </c>
      <c r="P133" s="1" t="s">
        <v>35</v>
      </c>
      <c r="Q133" s="1" t="s">
        <v>35</v>
      </c>
      <c r="R133" s="1" t="s">
        <v>35</v>
      </c>
      <c r="S133" s="1" t="s">
        <v>35</v>
      </c>
      <c r="T133" s="1" t="s">
        <v>36</v>
      </c>
      <c r="U133" s="1" t="s">
        <v>37</v>
      </c>
      <c r="V133" s="1" t="s">
        <v>38</v>
      </c>
      <c r="W133" s="1" t="s">
        <v>39</v>
      </c>
      <c r="X133" s="1" t="s">
        <v>40</v>
      </c>
      <c r="Y133" s="1" t="s">
        <v>35</v>
      </c>
      <c r="Z133" s="1" t="s">
        <v>35</v>
      </c>
      <c r="AA133" s="1" t="s">
        <v>35</v>
      </c>
      <c r="AB133" s="1" t="s">
        <v>648</v>
      </c>
      <c r="AC133" s="1" t="s">
        <v>35</v>
      </c>
      <c r="AD133" s="1" t="s">
        <v>35</v>
      </c>
    </row>
    <row r="134" spans="1:30" x14ac:dyDescent="0.25">
      <c r="A134" s="1">
        <f>MATCH(B134,'20,08'!B:B,0)</f>
        <v>222</v>
      </c>
      <c r="B134" s="1" t="str">
        <f t="shared" si="2"/>
        <v>9105826421</v>
      </c>
      <c r="C134" s="1" t="s">
        <v>649</v>
      </c>
      <c r="D134" s="1" t="s">
        <v>23</v>
      </c>
      <c r="E134" s="1" t="s">
        <v>24</v>
      </c>
      <c r="F134" s="1" t="s">
        <v>25</v>
      </c>
      <c r="G134" s="1" t="s">
        <v>650</v>
      </c>
      <c r="H134" s="1" t="s">
        <v>27</v>
      </c>
      <c r="I134" s="1" t="s">
        <v>28</v>
      </c>
      <c r="J134" s="1" t="s">
        <v>61</v>
      </c>
      <c r="K134" s="1" t="s">
        <v>62</v>
      </c>
      <c r="L134" s="10">
        <v>149040</v>
      </c>
      <c r="M134" s="1" t="s">
        <v>31</v>
      </c>
      <c r="N134" s="1" t="s">
        <v>32</v>
      </c>
      <c r="O134" s="1" t="s">
        <v>33</v>
      </c>
      <c r="P134" s="1" t="s">
        <v>34</v>
      </c>
      <c r="Q134" s="1" t="s">
        <v>35</v>
      </c>
      <c r="R134" s="1" t="s">
        <v>35</v>
      </c>
      <c r="S134" s="1" t="s">
        <v>35</v>
      </c>
      <c r="T134" s="1" t="s">
        <v>36</v>
      </c>
      <c r="U134" s="1" t="s">
        <v>37</v>
      </c>
      <c r="V134" s="1" t="s">
        <v>38</v>
      </c>
      <c r="W134" s="1" t="s">
        <v>39</v>
      </c>
      <c r="X134" s="1" t="s">
        <v>40</v>
      </c>
      <c r="Y134" s="1" t="s">
        <v>35</v>
      </c>
      <c r="Z134" s="1" t="s">
        <v>35</v>
      </c>
      <c r="AA134" s="1" t="s">
        <v>35</v>
      </c>
      <c r="AB134" s="1" t="s">
        <v>651</v>
      </c>
      <c r="AC134" s="1" t="s">
        <v>35</v>
      </c>
      <c r="AD134" s="1" t="s">
        <v>35</v>
      </c>
    </row>
    <row r="135" spans="1:30" x14ac:dyDescent="0.25">
      <c r="A135" s="1">
        <f>MATCH(B135,'20,08'!B:B,0)</f>
        <v>223</v>
      </c>
      <c r="B135" s="1" t="str">
        <f t="shared" si="2"/>
        <v>9105827752</v>
      </c>
      <c r="C135" s="1" t="s">
        <v>652</v>
      </c>
      <c r="D135" s="1" t="s">
        <v>23</v>
      </c>
      <c r="E135" s="1" t="s">
        <v>24</v>
      </c>
      <c r="F135" s="1" t="s">
        <v>25</v>
      </c>
      <c r="G135" s="1" t="s">
        <v>653</v>
      </c>
      <c r="H135" s="1" t="s">
        <v>27</v>
      </c>
      <c r="I135" s="1" t="s">
        <v>28</v>
      </c>
      <c r="J135" s="1" t="s">
        <v>29</v>
      </c>
      <c r="K135" s="1" t="s">
        <v>30</v>
      </c>
      <c r="L135" s="10">
        <v>153252</v>
      </c>
      <c r="M135" s="1" t="s">
        <v>55</v>
      </c>
      <c r="N135" s="1" t="s">
        <v>56</v>
      </c>
      <c r="O135" s="1" t="s">
        <v>57</v>
      </c>
      <c r="P135" s="1" t="s">
        <v>35</v>
      </c>
      <c r="Q135" s="1" t="s">
        <v>35</v>
      </c>
      <c r="R135" s="1" t="s">
        <v>35</v>
      </c>
      <c r="S135" s="1" t="s">
        <v>35</v>
      </c>
      <c r="T135" s="1" t="s">
        <v>36</v>
      </c>
      <c r="U135" s="1" t="s">
        <v>37</v>
      </c>
      <c r="V135" s="1" t="s">
        <v>38</v>
      </c>
      <c r="W135" s="1" t="s">
        <v>39</v>
      </c>
      <c r="X135" s="1" t="s">
        <v>40</v>
      </c>
      <c r="Y135" s="1" t="s">
        <v>35</v>
      </c>
      <c r="Z135" s="1" t="s">
        <v>35</v>
      </c>
      <c r="AA135" s="1" t="s">
        <v>35</v>
      </c>
      <c r="AB135" s="1" t="s">
        <v>654</v>
      </c>
      <c r="AC135" s="1" t="s">
        <v>35</v>
      </c>
      <c r="AD135" s="1" t="s">
        <v>35</v>
      </c>
    </row>
    <row r="136" spans="1:30" x14ac:dyDescent="0.25">
      <c r="A136" s="1">
        <f>MATCH(B136,'20,08'!B:B,0)</f>
        <v>224</v>
      </c>
      <c r="B136" s="1" t="str">
        <f t="shared" si="2"/>
        <v>9105825732</v>
      </c>
      <c r="C136" s="1" t="s">
        <v>655</v>
      </c>
      <c r="D136" s="1" t="s">
        <v>23</v>
      </c>
      <c r="E136" s="1" t="s">
        <v>24</v>
      </c>
      <c r="F136" s="1" t="s">
        <v>25</v>
      </c>
      <c r="G136" s="1" t="s">
        <v>656</v>
      </c>
      <c r="H136" s="1" t="s">
        <v>27</v>
      </c>
      <c r="I136" s="1" t="s">
        <v>28</v>
      </c>
      <c r="J136" s="1" t="s">
        <v>140</v>
      </c>
      <c r="K136" s="1" t="s">
        <v>141</v>
      </c>
      <c r="L136" s="10">
        <v>119943</v>
      </c>
      <c r="M136" s="1" t="s">
        <v>76</v>
      </c>
      <c r="N136" s="1" t="s">
        <v>77</v>
      </c>
      <c r="O136" s="1" t="s">
        <v>78</v>
      </c>
      <c r="P136" s="1" t="s">
        <v>35</v>
      </c>
      <c r="Q136" s="1" t="s">
        <v>35</v>
      </c>
      <c r="R136" s="1" t="s">
        <v>35</v>
      </c>
      <c r="S136" s="1" t="s">
        <v>35</v>
      </c>
      <c r="T136" s="1" t="s">
        <v>36</v>
      </c>
      <c r="U136" s="1" t="s">
        <v>37</v>
      </c>
      <c r="V136" s="1" t="s">
        <v>38</v>
      </c>
      <c r="W136" s="1" t="s">
        <v>39</v>
      </c>
      <c r="X136" s="1" t="s">
        <v>40</v>
      </c>
      <c r="Y136" s="1" t="s">
        <v>35</v>
      </c>
      <c r="Z136" s="1" t="s">
        <v>35</v>
      </c>
      <c r="AA136" s="1" t="s">
        <v>35</v>
      </c>
      <c r="AB136" s="1" t="s">
        <v>657</v>
      </c>
      <c r="AC136" s="1" t="s">
        <v>35</v>
      </c>
      <c r="AD136" s="1" t="s">
        <v>35</v>
      </c>
    </row>
    <row r="137" spans="1:30" x14ac:dyDescent="0.25">
      <c r="A137" s="1">
        <f>MATCH(B137,'20,08'!B:B,0)</f>
        <v>225</v>
      </c>
      <c r="B137" s="1" t="str">
        <f t="shared" si="2"/>
        <v>9105829672</v>
      </c>
      <c r="C137" s="1" t="s">
        <v>658</v>
      </c>
      <c r="D137" s="1" t="s">
        <v>23</v>
      </c>
      <c r="E137" s="1" t="s">
        <v>24</v>
      </c>
      <c r="F137" s="1" t="s">
        <v>25</v>
      </c>
      <c r="G137" s="1" t="s">
        <v>659</v>
      </c>
      <c r="H137" s="1" t="s">
        <v>27</v>
      </c>
      <c r="I137" s="1" t="s">
        <v>28</v>
      </c>
      <c r="J137" s="1" t="s">
        <v>660</v>
      </c>
      <c r="K137" s="1" t="s">
        <v>661</v>
      </c>
      <c r="L137" s="10">
        <v>193545</v>
      </c>
      <c r="M137" s="1" t="s">
        <v>76</v>
      </c>
      <c r="N137" s="1" t="s">
        <v>77</v>
      </c>
      <c r="O137" s="1" t="s">
        <v>78</v>
      </c>
      <c r="P137" s="1" t="s">
        <v>35</v>
      </c>
      <c r="Q137" s="1" t="s">
        <v>35</v>
      </c>
      <c r="R137" s="1" t="s">
        <v>35</v>
      </c>
      <c r="S137" s="1" t="s">
        <v>35</v>
      </c>
      <c r="T137" s="1" t="s">
        <v>36</v>
      </c>
      <c r="U137" s="1" t="s">
        <v>37</v>
      </c>
      <c r="V137" s="1" t="s">
        <v>38</v>
      </c>
      <c r="W137" s="1" t="s">
        <v>39</v>
      </c>
      <c r="X137" s="1" t="s">
        <v>40</v>
      </c>
      <c r="Y137" s="1" t="s">
        <v>35</v>
      </c>
      <c r="Z137" s="1" t="s">
        <v>35</v>
      </c>
      <c r="AA137" s="1" t="s">
        <v>35</v>
      </c>
      <c r="AB137" s="1" t="s">
        <v>662</v>
      </c>
      <c r="AC137" s="1" t="s">
        <v>35</v>
      </c>
      <c r="AD137" s="1" t="s">
        <v>35</v>
      </c>
    </row>
    <row r="138" spans="1:30" x14ac:dyDescent="0.25">
      <c r="A138" s="1">
        <f>MATCH(B138,'20,08'!B:B,0)</f>
        <v>228</v>
      </c>
      <c r="B138" s="1" t="str">
        <f t="shared" si="2"/>
        <v>9105829673</v>
      </c>
      <c r="C138" s="1" t="s">
        <v>663</v>
      </c>
      <c r="D138" s="1" t="s">
        <v>23</v>
      </c>
      <c r="E138" s="1" t="s">
        <v>24</v>
      </c>
      <c r="F138" s="1" t="s">
        <v>25</v>
      </c>
      <c r="G138" s="1" t="s">
        <v>664</v>
      </c>
      <c r="H138" s="1" t="s">
        <v>27</v>
      </c>
      <c r="I138" s="1" t="s">
        <v>28</v>
      </c>
      <c r="J138" s="1" t="s">
        <v>665</v>
      </c>
      <c r="K138" s="1" t="s">
        <v>666</v>
      </c>
      <c r="L138" s="10">
        <v>108864</v>
      </c>
      <c r="M138" s="1" t="s">
        <v>76</v>
      </c>
      <c r="N138" s="1" t="s">
        <v>77</v>
      </c>
      <c r="O138" s="1" t="s">
        <v>78</v>
      </c>
      <c r="P138" s="1" t="s">
        <v>35</v>
      </c>
      <c r="Q138" s="1" t="s">
        <v>35</v>
      </c>
      <c r="R138" s="1" t="s">
        <v>35</v>
      </c>
      <c r="S138" s="1" t="s">
        <v>35</v>
      </c>
      <c r="T138" s="1" t="s">
        <v>36</v>
      </c>
      <c r="U138" s="1" t="s">
        <v>37</v>
      </c>
      <c r="V138" s="1" t="s">
        <v>38</v>
      </c>
      <c r="W138" s="1" t="s">
        <v>39</v>
      </c>
      <c r="X138" s="1" t="s">
        <v>40</v>
      </c>
      <c r="Y138" s="1" t="s">
        <v>35</v>
      </c>
      <c r="Z138" s="1" t="s">
        <v>35</v>
      </c>
      <c r="AA138" s="1" t="s">
        <v>35</v>
      </c>
      <c r="AB138" s="1" t="s">
        <v>667</v>
      </c>
      <c r="AC138" s="1" t="s">
        <v>35</v>
      </c>
      <c r="AD138" s="1" t="s">
        <v>35</v>
      </c>
    </row>
    <row r="139" spans="1:30" x14ac:dyDescent="0.25">
      <c r="A139" s="1">
        <f>MATCH(B139,'20,08'!B:B,0)</f>
        <v>229</v>
      </c>
      <c r="B139" s="1" t="str">
        <f t="shared" si="2"/>
        <v>9105826733</v>
      </c>
      <c r="C139" s="1" t="s">
        <v>668</v>
      </c>
      <c r="D139" s="1" t="s">
        <v>23</v>
      </c>
      <c r="E139" s="1" t="s">
        <v>24</v>
      </c>
      <c r="F139" s="1" t="s">
        <v>25</v>
      </c>
      <c r="G139" s="1" t="s">
        <v>669</v>
      </c>
      <c r="H139" s="1" t="s">
        <v>27</v>
      </c>
      <c r="I139" s="1" t="s">
        <v>28</v>
      </c>
      <c r="J139" s="1" t="s">
        <v>82</v>
      </c>
      <c r="K139" s="1" t="s">
        <v>83</v>
      </c>
      <c r="L139" s="10">
        <v>79305</v>
      </c>
      <c r="M139" s="1" t="s">
        <v>231</v>
      </c>
      <c r="N139" s="1" t="s">
        <v>232</v>
      </c>
      <c r="O139" s="1" t="s">
        <v>233</v>
      </c>
      <c r="P139" s="1" t="s">
        <v>35</v>
      </c>
      <c r="Q139" s="1" t="s">
        <v>35</v>
      </c>
      <c r="R139" s="1" t="s">
        <v>35</v>
      </c>
      <c r="S139" s="1" t="s">
        <v>35</v>
      </c>
      <c r="T139" s="1" t="s">
        <v>36</v>
      </c>
      <c r="U139" s="1" t="s">
        <v>37</v>
      </c>
      <c r="V139" s="1" t="s">
        <v>38</v>
      </c>
      <c r="W139" s="1" t="s">
        <v>39</v>
      </c>
      <c r="X139" s="1" t="s">
        <v>40</v>
      </c>
      <c r="Y139" s="1" t="s">
        <v>35</v>
      </c>
      <c r="Z139" s="1" t="s">
        <v>35</v>
      </c>
      <c r="AA139" s="1" t="s">
        <v>35</v>
      </c>
      <c r="AB139" s="1" t="s">
        <v>670</v>
      </c>
      <c r="AC139" s="1" t="s">
        <v>35</v>
      </c>
      <c r="AD139" s="1" t="s">
        <v>35</v>
      </c>
    </row>
    <row r="140" spans="1:30" x14ac:dyDescent="0.25">
      <c r="A140" s="1">
        <f>MATCH(B140,'20,08'!B:B,0)</f>
        <v>230</v>
      </c>
      <c r="B140" s="1" t="str">
        <f t="shared" si="2"/>
        <v>9105827787</v>
      </c>
      <c r="C140" s="1" t="s">
        <v>671</v>
      </c>
      <c r="D140" s="1" t="s">
        <v>23</v>
      </c>
      <c r="E140" s="1" t="s">
        <v>24</v>
      </c>
      <c r="F140" s="1" t="s">
        <v>25</v>
      </c>
      <c r="G140" s="1" t="s">
        <v>672</v>
      </c>
      <c r="H140" s="1" t="s">
        <v>27</v>
      </c>
      <c r="I140" s="1" t="s">
        <v>28</v>
      </c>
      <c r="J140" s="1" t="s">
        <v>135</v>
      </c>
      <c r="K140" s="1" t="s">
        <v>136</v>
      </c>
      <c r="L140" s="10">
        <v>239885</v>
      </c>
      <c r="M140" s="1" t="s">
        <v>673</v>
      </c>
      <c r="N140" s="1" t="s">
        <v>674</v>
      </c>
      <c r="O140" s="1" t="s">
        <v>675</v>
      </c>
      <c r="P140" s="1" t="s">
        <v>35</v>
      </c>
      <c r="Q140" s="1" t="s">
        <v>35</v>
      </c>
      <c r="R140" s="1" t="s">
        <v>35</v>
      </c>
      <c r="S140" s="1" t="s">
        <v>35</v>
      </c>
      <c r="T140" s="1" t="s">
        <v>36</v>
      </c>
      <c r="U140" s="1" t="s">
        <v>37</v>
      </c>
      <c r="V140" s="1" t="s">
        <v>38</v>
      </c>
      <c r="W140" s="1" t="s">
        <v>39</v>
      </c>
      <c r="X140" s="1" t="s">
        <v>40</v>
      </c>
      <c r="Y140" s="1" t="s">
        <v>35</v>
      </c>
      <c r="Z140" s="1" t="s">
        <v>35</v>
      </c>
      <c r="AA140" s="1" t="s">
        <v>35</v>
      </c>
      <c r="AB140" s="1" t="s">
        <v>676</v>
      </c>
      <c r="AC140" s="1" t="s">
        <v>35</v>
      </c>
      <c r="AD140" s="1" t="s">
        <v>35</v>
      </c>
    </row>
    <row r="141" spans="1:30" x14ac:dyDescent="0.25">
      <c r="A141" s="1">
        <f>MATCH(B141,'20,08'!B:B,0)</f>
        <v>231</v>
      </c>
      <c r="B141" s="1" t="str">
        <f t="shared" si="2"/>
        <v>9105828499</v>
      </c>
      <c r="C141" s="1" t="s">
        <v>677</v>
      </c>
      <c r="D141" s="1" t="s">
        <v>23</v>
      </c>
      <c r="E141" s="1" t="s">
        <v>24</v>
      </c>
      <c r="F141" s="1" t="s">
        <v>25</v>
      </c>
      <c r="G141" s="1" t="s">
        <v>678</v>
      </c>
      <c r="H141" s="1" t="s">
        <v>27</v>
      </c>
      <c r="I141" s="1" t="s">
        <v>28</v>
      </c>
      <c r="J141" s="1" t="s">
        <v>679</v>
      </c>
      <c r="K141" s="1" t="s">
        <v>680</v>
      </c>
      <c r="L141" s="10">
        <v>200133</v>
      </c>
      <c r="M141" s="1" t="s">
        <v>279</v>
      </c>
      <c r="N141" s="1" t="s">
        <v>280</v>
      </c>
      <c r="O141" s="1" t="s">
        <v>281</v>
      </c>
      <c r="P141" s="1" t="s">
        <v>35</v>
      </c>
      <c r="Q141" s="1" t="s">
        <v>35</v>
      </c>
      <c r="R141" s="1" t="s">
        <v>35</v>
      </c>
      <c r="S141" s="1" t="s">
        <v>35</v>
      </c>
      <c r="T141" s="1" t="s">
        <v>36</v>
      </c>
      <c r="U141" s="1" t="s">
        <v>37</v>
      </c>
      <c r="V141" s="1" t="s">
        <v>38</v>
      </c>
      <c r="W141" s="1" t="s">
        <v>39</v>
      </c>
      <c r="X141" s="1" t="s">
        <v>40</v>
      </c>
      <c r="Y141" s="1" t="s">
        <v>35</v>
      </c>
      <c r="Z141" s="1" t="s">
        <v>35</v>
      </c>
      <c r="AA141" s="1" t="s">
        <v>35</v>
      </c>
      <c r="AB141" s="1" t="s">
        <v>681</v>
      </c>
      <c r="AC141" s="1" t="s">
        <v>35</v>
      </c>
      <c r="AD141" s="1" t="s">
        <v>35</v>
      </c>
    </row>
    <row r="142" spans="1:30" x14ac:dyDescent="0.25">
      <c r="A142" s="1">
        <f>MATCH(B142,'20,08'!B:B,0)</f>
        <v>233</v>
      </c>
      <c r="B142" s="1" t="str">
        <f t="shared" si="2"/>
        <v>9105828607</v>
      </c>
      <c r="C142" s="1" t="s">
        <v>682</v>
      </c>
      <c r="D142" s="1" t="s">
        <v>23</v>
      </c>
      <c r="E142" s="1" t="s">
        <v>24</v>
      </c>
      <c r="F142" s="1" t="s">
        <v>25</v>
      </c>
      <c r="G142" s="1" t="s">
        <v>683</v>
      </c>
      <c r="H142" s="1" t="s">
        <v>27</v>
      </c>
      <c r="I142" s="1" t="s">
        <v>28</v>
      </c>
      <c r="J142" s="1" t="s">
        <v>269</v>
      </c>
      <c r="K142" s="1" t="s">
        <v>270</v>
      </c>
      <c r="L142" s="10">
        <v>359828</v>
      </c>
      <c r="M142" s="1" t="s">
        <v>480</v>
      </c>
      <c r="N142" s="1" t="s">
        <v>481</v>
      </c>
      <c r="O142" s="1" t="s">
        <v>482</v>
      </c>
      <c r="P142" s="1" t="s">
        <v>35</v>
      </c>
      <c r="Q142" s="1" t="s">
        <v>35</v>
      </c>
      <c r="R142" s="1" t="s">
        <v>35</v>
      </c>
      <c r="S142" s="1" t="s">
        <v>35</v>
      </c>
      <c r="T142" s="1" t="s">
        <v>36</v>
      </c>
      <c r="U142" s="1" t="s">
        <v>37</v>
      </c>
      <c r="V142" s="1" t="s">
        <v>38</v>
      </c>
      <c r="W142" s="1" t="s">
        <v>39</v>
      </c>
      <c r="X142" s="1" t="s">
        <v>40</v>
      </c>
      <c r="Y142" s="1" t="s">
        <v>35</v>
      </c>
      <c r="Z142" s="1" t="s">
        <v>35</v>
      </c>
      <c r="AA142" s="1" t="s">
        <v>35</v>
      </c>
      <c r="AB142" s="1" t="s">
        <v>684</v>
      </c>
      <c r="AC142" s="1" t="s">
        <v>35</v>
      </c>
      <c r="AD142" s="1" t="s">
        <v>35</v>
      </c>
    </row>
    <row r="143" spans="1:30" x14ac:dyDescent="0.25">
      <c r="A143" s="1">
        <f>MATCH(B143,'20,08'!B:B,0)</f>
        <v>234</v>
      </c>
      <c r="B143" s="1" t="str">
        <f t="shared" si="2"/>
        <v>9105828512</v>
      </c>
      <c r="C143" s="1" t="s">
        <v>685</v>
      </c>
      <c r="D143" s="1" t="s">
        <v>23</v>
      </c>
      <c r="E143" s="1" t="s">
        <v>24</v>
      </c>
      <c r="F143" s="1" t="s">
        <v>25</v>
      </c>
      <c r="G143" s="1" t="s">
        <v>686</v>
      </c>
      <c r="H143" s="1" t="s">
        <v>27</v>
      </c>
      <c r="I143" s="1" t="s">
        <v>28</v>
      </c>
      <c r="J143" s="1" t="s">
        <v>155</v>
      </c>
      <c r="K143" s="1" t="s">
        <v>156</v>
      </c>
      <c r="L143" s="10">
        <v>120085</v>
      </c>
      <c r="M143" s="1" t="s">
        <v>279</v>
      </c>
      <c r="N143" s="1" t="s">
        <v>280</v>
      </c>
      <c r="O143" s="1" t="s">
        <v>281</v>
      </c>
      <c r="P143" s="1" t="s">
        <v>35</v>
      </c>
      <c r="Q143" s="1" t="s">
        <v>35</v>
      </c>
      <c r="R143" s="1" t="s">
        <v>35</v>
      </c>
      <c r="S143" s="1" t="s">
        <v>35</v>
      </c>
      <c r="T143" s="1" t="s">
        <v>36</v>
      </c>
      <c r="U143" s="1" t="s">
        <v>37</v>
      </c>
      <c r="V143" s="1" t="s">
        <v>38</v>
      </c>
      <c r="W143" s="1" t="s">
        <v>39</v>
      </c>
      <c r="X143" s="1" t="s">
        <v>40</v>
      </c>
      <c r="Y143" s="1" t="s">
        <v>35</v>
      </c>
      <c r="Z143" s="1" t="s">
        <v>35</v>
      </c>
      <c r="AA143" s="1" t="s">
        <v>35</v>
      </c>
      <c r="AB143" s="1" t="s">
        <v>687</v>
      </c>
      <c r="AC143" s="1" t="s">
        <v>35</v>
      </c>
      <c r="AD143" s="1" t="s">
        <v>35</v>
      </c>
    </row>
    <row r="144" spans="1:30" x14ac:dyDescent="0.25">
      <c r="A144" s="1">
        <f>MATCH(B144,'20,08'!B:B,0)</f>
        <v>235</v>
      </c>
      <c r="B144" s="1" t="str">
        <f t="shared" si="2"/>
        <v>9105825287</v>
      </c>
      <c r="C144" s="1" t="s">
        <v>688</v>
      </c>
      <c r="D144" s="1" t="s">
        <v>23</v>
      </c>
      <c r="E144" s="1" t="s">
        <v>24</v>
      </c>
      <c r="F144" s="1" t="s">
        <v>25</v>
      </c>
      <c r="G144" s="1" t="s">
        <v>689</v>
      </c>
      <c r="H144" s="1" t="s">
        <v>27</v>
      </c>
      <c r="I144" s="1" t="s">
        <v>28</v>
      </c>
      <c r="J144" s="1" t="s">
        <v>135</v>
      </c>
      <c r="K144" s="1" t="s">
        <v>136</v>
      </c>
      <c r="L144" s="10">
        <v>239885</v>
      </c>
      <c r="M144" s="1" t="s">
        <v>76</v>
      </c>
      <c r="N144" s="1" t="s">
        <v>77</v>
      </c>
      <c r="O144" s="1" t="s">
        <v>78</v>
      </c>
      <c r="P144" s="1" t="s">
        <v>35</v>
      </c>
      <c r="Q144" s="1" t="s">
        <v>35</v>
      </c>
      <c r="R144" s="1" t="s">
        <v>35</v>
      </c>
      <c r="S144" s="1" t="s">
        <v>35</v>
      </c>
      <c r="T144" s="1" t="s">
        <v>36</v>
      </c>
      <c r="U144" s="1" t="s">
        <v>37</v>
      </c>
      <c r="V144" s="1" t="s">
        <v>38</v>
      </c>
      <c r="W144" s="1" t="s">
        <v>39</v>
      </c>
      <c r="X144" s="1" t="s">
        <v>40</v>
      </c>
      <c r="Y144" s="1" t="s">
        <v>35</v>
      </c>
      <c r="Z144" s="1" t="s">
        <v>35</v>
      </c>
      <c r="AA144" s="1" t="s">
        <v>35</v>
      </c>
      <c r="AB144" s="1" t="s">
        <v>690</v>
      </c>
      <c r="AC144" s="1" t="s">
        <v>35</v>
      </c>
      <c r="AD144" s="1" t="s">
        <v>35</v>
      </c>
    </row>
    <row r="145" spans="1:30" x14ac:dyDescent="0.25">
      <c r="A145" s="1">
        <f>MATCH(B145,'20,08'!B:B,0)</f>
        <v>236</v>
      </c>
      <c r="B145" s="1" t="str">
        <f t="shared" si="2"/>
        <v>9105828946</v>
      </c>
      <c r="C145" s="1" t="s">
        <v>691</v>
      </c>
      <c r="D145" s="1" t="s">
        <v>23</v>
      </c>
      <c r="E145" s="1" t="s">
        <v>24</v>
      </c>
      <c r="F145" s="1" t="s">
        <v>25</v>
      </c>
      <c r="G145" s="1" t="s">
        <v>692</v>
      </c>
      <c r="H145" s="1" t="s">
        <v>27</v>
      </c>
      <c r="I145" s="1" t="s">
        <v>28</v>
      </c>
      <c r="J145" s="1" t="s">
        <v>140</v>
      </c>
      <c r="K145" s="1" t="s">
        <v>141</v>
      </c>
      <c r="L145" s="10">
        <v>119943</v>
      </c>
      <c r="M145" s="1" t="s">
        <v>299</v>
      </c>
      <c r="N145" s="1" t="s">
        <v>300</v>
      </c>
      <c r="O145" s="1" t="s">
        <v>301</v>
      </c>
      <c r="P145" s="1" t="s">
        <v>34</v>
      </c>
      <c r="Q145" s="1" t="s">
        <v>35</v>
      </c>
      <c r="R145" s="1" t="s">
        <v>35</v>
      </c>
      <c r="S145" s="1" t="s">
        <v>35</v>
      </c>
      <c r="T145" s="1" t="s">
        <v>36</v>
      </c>
      <c r="U145" s="1" t="s">
        <v>37</v>
      </c>
      <c r="V145" s="1" t="s">
        <v>38</v>
      </c>
      <c r="W145" s="1" t="s">
        <v>39</v>
      </c>
      <c r="X145" s="1" t="s">
        <v>40</v>
      </c>
      <c r="Y145" s="1" t="s">
        <v>35</v>
      </c>
      <c r="Z145" s="1" t="s">
        <v>35</v>
      </c>
      <c r="AA145" s="1" t="s">
        <v>35</v>
      </c>
      <c r="AB145" s="1" t="s">
        <v>693</v>
      </c>
      <c r="AC145" s="1" t="s">
        <v>35</v>
      </c>
      <c r="AD145" s="1" t="s">
        <v>35</v>
      </c>
    </row>
    <row r="146" spans="1:30" x14ac:dyDescent="0.25">
      <c r="A146" s="1">
        <f>MATCH(B146,'20,08'!B:B,0)</f>
        <v>237</v>
      </c>
      <c r="B146" s="1" t="str">
        <f t="shared" si="2"/>
        <v>9105827522</v>
      </c>
      <c r="C146" s="1" t="s">
        <v>694</v>
      </c>
      <c r="D146" s="1" t="s">
        <v>23</v>
      </c>
      <c r="E146" s="1" t="s">
        <v>24</v>
      </c>
      <c r="F146" s="1" t="s">
        <v>25</v>
      </c>
      <c r="G146" s="1" t="s">
        <v>695</v>
      </c>
      <c r="H146" s="1" t="s">
        <v>27</v>
      </c>
      <c r="I146" s="1" t="s">
        <v>28</v>
      </c>
      <c r="J146" s="1" t="s">
        <v>82</v>
      </c>
      <c r="K146" s="1" t="s">
        <v>83</v>
      </c>
      <c r="L146" s="10">
        <v>79305</v>
      </c>
      <c r="M146" s="1" t="s">
        <v>76</v>
      </c>
      <c r="N146" s="1" t="s">
        <v>77</v>
      </c>
      <c r="O146" s="1" t="s">
        <v>78</v>
      </c>
      <c r="P146" s="1" t="s">
        <v>35</v>
      </c>
      <c r="Q146" s="1" t="s">
        <v>35</v>
      </c>
      <c r="R146" s="1" t="s">
        <v>35</v>
      </c>
      <c r="S146" s="1" t="s">
        <v>35</v>
      </c>
      <c r="T146" s="1" t="s">
        <v>36</v>
      </c>
      <c r="U146" s="1" t="s">
        <v>37</v>
      </c>
      <c r="V146" s="1" t="s">
        <v>38</v>
      </c>
      <c r="W146" s="1" t="s">
        <v>39</v>
      </c>
      <c r="X146" s="1" t="s">
        <v>40</v>
      </c>
      <c r="Y146" s="1" t="s">
        <v>35</v>
      </c>
      <c r="Z146" s="1" t="s">
        <v>35</v>
      </c>
      <c r="AA146" s="1" t="s">
        <v>35</v>
      </c>
      <c r="AB146" s="1" t="s">
        <v>696</v>
      </c>
      <c r="AC146" s="1" t="s">
        <v>35</v>
      </c>
      <c r="AD146" s="1" t="s">
        <v>35</v>
      </c>
    </row>
    <row r="147" spans="1:30" x14ac:dyDescent="0.25">
      <c r="A147" s="1">
        <f>MATCH(B147,'20,08'!B:B,0)</f>
        <v>238</v>
      </c>
      <c r="B147" s="1" t="str">
        <f t="shared" si="2"/>
        <v>9105824791</v>
      </c>
      <c r="C147" s="1" t="s">
        <v>697</v>
      </c>
      <c r="D147" s="1" t="s">
        <v>23</v>
      </c>
      <c r="E147" s="1" t="s">
        <v>24</v>
      </c>
      <c r="F147" s="1" t="s">
        <v>25</v>
      </c>
      <c r="G147" s="1" t="s">
        <v>698</v>
      </c>
      <c r="H147" s="1" t="s">
        <v>27</v>
      </c>
      <c r="I147" s="1" t="s">
        <v>28</v>
      </c>
      <c r="J147" s="1" t="s">
        <v>140</v>
      </c>
      <c r="K147" s="1" t="s">
        <v>141</v>
      </c>
      <c r="L147" s="10">
        <v>119943</v>
      </c>
      <c r="M147" s="1" t="s">
        <v>217</v>
      </c>
      <c r="N147" s="1" t="s">
        <v>218</v>
      </c>
      <c r="O147" s="1" t="s">
        <v>219</v>
      </c>
      <c r="P147" s="1" t="s">
        <v>34</v>
      </c>
      <c r="Q147" s="1" t="s">
        <v>35</v>
      </c>
      <c r="R147" s="1" t="s">
        <v>35</v>
      </c>
      <c r="S147" s="1" t="s">
        <v>35</v>
      </c>
      <c r="T147" s="1" t="s">
        <v>36</v>
      </c>
      <c r="U147" s="1" t="s">
        <v>37</v>
      </c>
      <c r="V147" s="1" t="s">
        <v>38</v>
      </c>
      <c r="W147" s="1" t="s">
        <v>39</v>
      </c>
      <c r="X147" s="1" t="s">
        <v>40</v>
      </c>
      <c r="Y147" s="1" t="s">
        <v>35</v>
      </c>
      <c r="Z147" s="1" t="s">
        <v>35</v>
      </c>
      <c r="AA147" s="1" t="s">
        <v>35</v>
      </c>
      <c r="AB147" s="1" t="s">
        <v>699</v>
      </c>
      <c r="AC147" s="1" t="s">
        <v>35</v>
      </c>
      <c r="AD147" s="1" t="s">
        <v>35</v>
      </c>
    </row>
    <row r="148" spans="1:30" x14ac:dyDescent="0.25">
      <c r="A148" s="1">
        <f>MATCH(B148,'20,08'!B:B,0)</f>
        <v>239</v>
      </c>
      <c r="B148" s="1" t="str">
        <f t="shared" si="2"/>
        <v>9105824867</v>
      </c>
      <c r="C148" s="1" t="s">
        <v>700</v>
      </c>
      <c r="D148" s="1" t="s">
        <v>23</v>
      </c>
      <c r="E148" s="1" t="s">
        <v>24</v>
      </c>
      <c r="F148" s="1" t="s">
        <v>25</v>
      </c>
      <c r="G148" s="1" t="s">
        <v>701</v>
      </c>
      <c r="H148" s="1" t="s">
        <v>27</v>
      </c>
      <c r="I148" s="1" t="s">
        <v>28</v>
      </c>
      <c r="J148" s="1" t="s">
        <v>702</v>
      </c>
      <c r="K148" s="1" t="s">
        <v>703</v>
      </c>
      <c r="L148" s="10">
        <v>216285</v>
      </c>
      <c r="M148" s="1" t="s">
        <v>217</v>
      </c>
      <c r="N148" s="1" t="s">
        <v>218</v>
      </c>
      <c r="O148" s="1" t="s">
        <v>219</v>
      </c>
      <c r="P148" s="1" t="s">
        <v>34</v>
      </c>
      <c r="Q148" s="1" t="s">
        <v>35</v>
      </c>
      <c r="R148" s="1" t="s">
        <v>35</v>
      </c>
      <c r="S148" s="1" t="s">
        <v>35</v>
      </c>
      <c r="T148" s="1" t="s">
        <v>36</v>
      </c>
      <c r="U148" s="1" t="s">
        <v>37</v>
      </c>
      <c r="V148" s="1" t="s">
        <v>38</v>
      </c>
      <c r="W148" s="1" t="s">
        <v>39</v>
      </c>
      <c r="X148" s="1" t="s">
        <v>40</v>
      </c>
      <c r="Y148" s="1" t="s">
        <v>35</v>
      </c>
      <c r="Z148" s="1" t="s">
        <v>35</v>
      </c>
      <c r="AA148" s="1" t="s">
        <v>35</v>
      </c>
      <c r="AB148" s="1" t="s">
        <v>704</v>
      </c>
      <c r="AC148" s="1" t="s">
        <v>35</v>
      </c>
      <c r="AD148" s="1" t="s">
        <v>35</v>
      </c>
    </row>
    <row r="149" spans="1:30" x14ac:dyDescent="0.25">
      <c r="A149" s="1">
        <f>MATCH(B149,'20,08'!B:B,0)</f>
        <v>242</v>
      </c>
      <c r="B149" s="1" t="str">
        <f t="shared" si="2"/>
        <v>9105826808</v>
      </c>
      <c r="C149" s="1" t="s">
        <v>705</v>
      </c>
      <c r="D149" s="1" t="s">
        <v>23</v>
      </c>
      <c r="E149" s="1" t="s">
        <v>24</v>
      </c>
      <c r="F149" s="1" t="s">
        <v>25</v>
      </c>
      <c r="G149" s="1" t="s">
        <v>706</v>
      </c>
      <c r="H149" s="1" t="s">
        <v>27</v>
      </c>
      <c r="I149" s="1" t="s">
        <v>28</v>
      </c>
      <c r="J149" s="1" t="s">
        <v>707</v>
      </c>
      <c r="K149" s="1" t="s">
        <v>708</v>
      </c>
      <c r="L149" s="10">
        <v>130086</v>
      </c>
      <c r="M149" s="1" t="s">
        <v>709</v>
      </c>
      <c r="N149" s="1" t="s">
        <v>710</v>
      </c>
      <c r="O149" s="1" t="s">
        <v>711</v>
      </c>
      <c r="P149" s="1" t="s">
        <v>35</v>
      </c>
      <c r="Q149" s="1" t="s">
        <v>35</v>
      </c>
      <c r="R149" s="1" t="s">
        <v>35</v>
      </c>
      <c r="S149" s="1" t="s">
        <v>35</v>
      </c>
      <c r="T149" s="1" t="s">
        <v>36</v>
      </c>
      <c r="U149" s="1" t="s">
        <v>37</v>
      </c>
      <c r="V149" s="1" t="s">
        <v>38</v>
      </c>
      <c r="W149" s="1" t="s">
        <v>39</v>
      </c>
      <c r="X149" s="1" t="s">
        <v>40</v>
      </c>
      <c r="Y149" s="1" t="s">
        <v>35</v>
      </c>
      <c r="Z149" s="1" t="s">
        <v>35</v>
      </c>
      <c r="AA149" s="1" t="s">
        <v>35</v>
      </c>
      <c r="AB149" s="1" t="s">
        <v>712</v>
      </c>
      <c r="AC149" s="1" t="s">
        <v>35</v>
      </c>
      <c r="AD149" s="1" t="s">
        <v>35</v>
      </c>
    </row>
    <row r="150" spans="1:30" x14ac:dyDescent="0.25">
      <c r="A150" s="1">
        <f>MATCH(B150,'20,08'!B:B,0)</f>
        <v>244</v>
      </c>
      <c r="B150" s="1" t="str">
        <f t="shared" si="2"/>
        <v>9105826440</v>
      </c>
      <c r="C150" s="1" t="s">
        <v>713</v>
      </c>
      <c r="D150" s="1" t="s">
        <v>23</v>
      </c>
      <c r="E150" s="1" t="s">
        <v>24</v>
      </c>
      <c r="F150" s="1" t="s">
        <v>25</v>
      </c>
      <c r="G150" s="1" t="s">
        <v>714</v>
      </c>
      <c r="H150" s="1" t="s">
        <v>27</v>
      </c>
      <c r="I150" s="1" t="s">
        <v>28</v>
      </c>
      <c r="J150" s="1" t="s">
        <v>242</v>
      </c>
      <c r="K150" s="1" t="s">
        <v>243</v>
      </c>
      <c r="L150" s="10">
        <v>53460</v>
      </c>
      <c r="M150" s="1" t="s">
        <v>715</v>
      </c>
      <c r="N150" s="1" t="s">
        <v>716</v>
      </c>
      <c r="O150" s="1" t="s">
        <v>717</v>
      </c>
      <c r="P150" s="1" t="s">
        <v>35</v>
      </c>
      <c r="Q150" s="1" t="s">
        <v>35</v>
      </c>
      <c r="R150" s="1" t="s">
        <v>35</v>
      </c>
      <c r="S150" s="1" t="s">
        <v>35</v>
      </c>
      <c r="T150" s="1" t="s">
        <v>36</v>
      </c>
      <c r="U150" s="1" t="s">
        <v>37</v>
      </c>
      <c r="V150" s="1" t="s">
        <v>38</v>
      </c>
      <c r="W150" s="1" t="s">
        <v>39</v>
      </c>
      <c r="X150" s="1" t="s">
        <v>40</v>
      </c>
      <c r="Y150" s="1" t="s">
        <v>35</v>
      </c>
      <c r="Z150" s="1" t="s">
        <v>35</v>
      </c>
      <c r="AA150" s="1" t="s">
        <v>35</v>
      </c>
      <c r="AB150" s="1" t="s">
        <v>718</v>
      </c>
      <c r="AC150" s="1" t="s">
        <v>35</v>
      </c>
      <c r="AD150" s="1" t="s">
        <v>35</v>
      </c>
    </row>
    <row r="151" spans="1:30" x14ac:dyDescent="0.25">
      <c r="A151" s="1">
        <f>MATCH(B151,'20,08'!B:B,0)</f>
        <v>245</v>
      </c>
      <c r="B151" s="1" t="str">
        <f t="shared" si="2"/>
        <v>9105827027</v>
      </c>
      <c r="C151" s="1" t="s">
        <v>719</v>
      </c>
      <c r="D151" s="1" t="s">
        <v>23</v>
      </c>
      <c r="E151" s="1" t="s">
        <v>24</v>
      </c>
      <c r="F151" s="1" t="s">
        <v>25</v>
      </c>
      <c r="G151" s="1" t="s">
        <v>720</v>
      </c>
      <c r="H151" s="1" t="s">
        <v>27</v>
      </c>
      <c r="I151" s="1" t="s">
        <v>28</v>
      </c>
      <c r="J151" s="1" t="s">
        <v>269</v>
      </c>
      <c r="K151" s="1" t="s">
        <v>270</v>
      </c>
      <c r="L151" s="10">
        <v>359828</v>
      </c>
      <c r="M151" s="1" t="s">
        <v>76</v>
      </c>
      <c r="N151" s="1" t="s">
        <v>77</v>
      </c>
      <c r="O151" s="1" t="s">
        <v>78</v>
      </c>
      <c r="P151" s="1" t="s">
        <v>35</v>
      </c>
      <c r="Q151" s="1" t="s">
        <v>35</v>
      </c>
      <c r="R151" s="1" t="s">
        <v>35</v>
      </c>
      <c r="S151" s="1" t="s">
        <v>35</v>
      </c>
      <c r="T151" s="1" t="s">
        <v>36</v>
      </c>
      <c r="U151" s="1" t="s">
        <v>37</v>
      </c>
      <c r="V151" s="1" t="s">
        <v>38</v>
      </c>
      <c r="W151" s="1" t="s">
        <v>39</v>
      </c>
      <c r="X151" s="1" t="s">
        <v>40</v>
      </c>
      <c r="Y151" s="1" t="s">
        <v>35</v>
      </c>
      <c r="Z151" s="1" t="s">
        <v>35</v>
      </c>
      <c r="AA151" s="1" t="s">
        <v>35</v>
      </c>
      <c r="AB151" s="1" t="s">
        <v>721</v>
      </c>
      <c r="AC151" s="1" t="s">
        <v>35</v>
      </c>
      <c r="AD151" s="1" t="s">
        <v>35</v>
      </c>
    </row>
    <row r="152" spans="1:30" x14ac:dyDescent="0.25">
      <c r="A152" s="1">
        <f>MATCH(B152,'20,08'!B:B,0)</f>
        <v>246</v>
      </c>
      <c r="B152" s="1" t="str">
        <f t="shared" si="2"/>
        <v>9105827432</v>
      </c>
      <c r="C152" s="1" t="s">
        <v>722</v>
      </c>
      <c r="D152" s="1" t="s">
        <v>23</v>
      </c>
      <c r="E152" s="1" t="s">
        <v>24</v>
      </c>
      <c r="F152" s="1" t="s">
        <v>25</v>
      </c>
      <c r="G152" s="1" t="s">
        <v>723</v>
      </c>
      <c r="H152" s="1" t="s">
        <v>27</v>
      </c>
      <c r="I152" s="1" t="s">
        <v>28</v>
      </c>
      <c r="J152" s="1" t="s">
        <v>53</v>
      </c>
      <c r="K152" s="1" t="s">
        <v>54</v>
      </c>
      <c r="L152" s="10">
        <v>49680</v>
      </c>
      <c r="M152" s="1" t="s">
        <v>709</v>
      </c>
      <c r="N152" s="1" t="s">
        <v>710</v>
      </c>
      <c r="O152" s="1" t="s">
        <v>711</v>
      </c>
      <c r="P152" s="1" t="s">
        <v>35</v>
      </c>
      <c r="Q152" s="1" t="s">
        <v>35</v>
      </c>
      <c r="R152" s="1" t="s">
        <v>35</v>
      </c>
      <c r="S152" s="1" t="s">
        <v>35</v>
      </c>
      <c r="T152" s="1" t="s">
        <v>36</v>
      </c>
      <c r="U152" s="1" t="s">
        <v>37</v>
      </c>
      <c r="V152" s="1" t="s">
        <v>38</v>
      </c>
      <c r="W152" s="1" t="s">
        <v>39</v>
      </c>
      <c r="X152" s="1" t="s">
        <v>40</v>
      </c>
      <c r="Y152" s="1" t="s">
        <v>35</v>
      </c>
      <c r="Z152" s="1" t="s">
        <v>35</v>
      </c>
      <c r="AA152" s="1" t="s">
        <v>35</v>
      </c>
      <c r="AB152" s="1" t="s">
        <v>724</v>
      </c>
      <c r="AC152" s="1" t="s">
        <v>35</v>
      </c>
      <c r="AD152" s="1" t="s">
        <v>35</v>
      </c>
    </row>
    <row r="153" spans="1:30" x14ac:dyDescent="0.25">
      <c r="A153" s="1">
        <f>MATCH(B153,'20,08'!B:B,0)</f>
        <v>247</v>
      </c>
      <c r="B153" s="1" t="str">
        <f t="shared" si="2"/>
        <v>9105827036</v>
      </c>
      <c r="C153" s="1" t="s">
        <v>725</v>
      </c>
      <c r="D153" s="1" t="s">
        <v>23</v>
      </c>
      <c r="E153" s="1" t="s">
        <v>24</v>
      </c>
      <c r="F153" s="1" t="s">
        <v>25</v>
      </c>
      <c r="G153" s="1" t="s">
        <v>726</v>
      </c>
      <c r="H153" s="1" t="s">
        <v>27</v>
      </c>
      <c r="I153" s="1" t="s">
        <v>28</v>
      </c>
      <c r="J153" s="1" t="s">
        <v>368</v>
      </c>
      <c r="K153" s="1" t="s">
        <v>369</v>
      </c>
      <c r="L153" s="10">
        <v>99360</v>
      </c>
      <c r="M153" s="1" t="s">
        <v>76</v>
      </c>
      <c r="N153" s="1" t="s">
        <v>77</v>
      </c>
      <c r="O153" s="1" t="s">
        <v>78</v>
      </c>
      <c r="P153" s="1" t="s">
        <v>35</v>
      </c>
      <c r="Q153" s="1" t="s">
        <v>35</v>
      </c>
      <c r="R153" s="1" t="s">
        <v>35</v>
      </c>
      <c r="S153" s="1" t="s">
        <v>35</v>
      </c>
      <c r="T153" s="1" t="s">
        <v>36</v>
      </c>
      <c r="U153" s="1" t="s">
        <v>37</v>
      </c>
      <c r="V153" s="1" t="s">
        <v>38</v>
      </c>
      <c r="W153" s="1" t="s">
        <v>39</v>
      </c>
      <c r="X153" s="1" t="s">
        <v>40</v>
      </c>
      <c r="Y153" s="1" t="s">
        <v>35</v>
      </c>
      <c r="Z153" s="1" t="s">
        <v>35</v>
      </c>
      <c r="AA153" s="1" t="s">
        <v>35</v>
      </c>
      <c r="AB153" s="1" t="s">
        <v>727</v>
      </c>
      <c r="AC153" s="1" t="s">
        <v>35</v>
      </c>
      <c r="AD153" s="1" t="s">
        <v>35</v>
      </c>
    </row>
    <row r="154" spans="1:30" x14ac:dyDescent="0.25">
      <c r="A154" s="1">
        <f>MATCH(B154,'20,08'!B:B,0)</f>
        <v>248</v>
      </c>
      <c r="B154" s="1" t="str">
        <f t="shared" si="2"/>
        <v>9105828188</v>
      </c>
      <c r="C154" s="1" t="s">
        <v>728</v>
      </c>
      <c r="D154" s="1" t="s">
        <v>23</v>
      </c>
      <c r="E154" s="1" t="s">
        <v>24</v>
      </c>
      <c r="F154" s="1" t="s">
        <v>25</v>
      </c>
      <c r="G154" s="1" t="s">
        <v>729</v>
      </c>
      <c r="H154" s="1" t="s">
        <v>27</v>
      </c>
      <c r="I154" s="1" t="s">
        <v>28</v>
      </c>
      <c r="J154" s="1" t="s">
        <v>53</v>
      </c>
      <c r="K154" s="1" t="s">
        <v>54</v>
      </c>
      <c r="L154" s="10">
        <v>49680</v>
      </c>
      <c r="M154" s="1" t="s">
        <v>55</v>
      </c>
      <c r="N154" s="1" t="s">
        <v>56</v>
      </c>
      <c r="O154" s="1" t="s">
        <v>57</v>
      </c>
      <c r="P154" s="1" t="s">
        <v>35</v>
      </c>
      <c r="Q154" s="1" t="s">
        <v>35</v>
      </c>
      <c r="R154" s="1" t="s">
        <v>35</v>
      </c>
      <c r="S154" s="1" t="s">
        <v>35</v>
      </c>
      <c r="T154" s="1" t="s">
        <v>36</v>
      </c>
      <c r="U154" s="1" t="s">
        <v>37</v>
      </c>
      <c r="V154" s="1" t="s">
        <v>38</v>
      </c>
      <c r="W154" s="1" t="s">
        <v>39</v>
      </c>
      <c r="X154" s="1" t="s">
        <v>40</v>
      </c>
      <c r="Y154" s="1" t="s">
        <v>35</v>
      </c>
      <c r="Z154" s="1" t="s">
        <v>35</v>
      </c>
      <c r="AA154" s="1" t="s">
        <v>35</v>
      </c>
      <c r="AB154" s="1" t="s">
        <v>730</v>
      </c>
      <c r="AC154" s="1" t="s">
        <v>35</v>
      </c>
      <c r="AD154" s="1" t="s">
        <v>35</v>
      </c>
    </row>
    <row r="155" spans="1:30" x14ac:dyDescent="0.25">
      <c r="A155" s="1">
        <f>MATCH(B155,'20,08'!B:B,0)</f>
        <v>249</v>
      </c>
      <c r="B155" s="1" t="str">
        <f t="shared" si="2"/>
        <v>9105829500</v>
      </c>
      <c r="C155" s="1" t="s">
        <v>731</v>
      </c>
      <c r="D155" s="1" t="s">
        <v>23</v>
      </c>
      <c r="E155" s="1" t="s">
        <v>24</v>
      </c>
      <c r="F155" s="1" t="s">
        <v>25</v>
      </c>
      <c r="G155" s="1" t="s">
        <v>732</v>
      </c>
      <c r="H155" s="1" t="s">
        <v>27</v>
      </c>
      <c r="I155" s="1" t="s">
        <v>28</v>
      </c>
      <c r="J155" s="1" t="s">
        <v>733</v>
      </c>
      <c r="K155" s="1" t="s">
        <v>734</v>
      </c>
      <c r="L155" s="10">
        <v>320760</v>
      </c>
      <c r="M155" s="1" t="s">
        <v>735</v>
      </c>
      <c r="N155" s="1" t="s">
        <v>736</v>
      </c>
      <c r="O155" s="1" t="s">
        <v>737</v>
      </c>
      <c r="P155" s="1" t="s">
        <v>35</v>
      </c>
      <c r="Q155" s="1" t="s">
        <v>35</v>
      </c>
      <c r="R155" s="1" t="s">
        <v>35</v>
      </c>
      <c r="S155" s="1" t="s">
        <v>35</v>
      </c>
      <c r="T155" s="1" t="s">
        <v>36</v>
      </c>
      <c r="U155" s="1" t="s">
        <v>37</v>
      </c>
      <c r="V155" s="1" t="s">
        <v>38</v>
      </c>
      <c r="W155" s="1" t="s">
        <v>39</v>
      </c>
      <c r="X155" s="1" t="s">
        <v>40</v>
      </c>
      <c r="Y155" s="1" t="s">
        <v>35</v>
      </c>
      <c r="Z155" s="1" t="s">
        <v>35</v>
      </c>
      <c r="AA155" s="1" t="s">
        <v>35</v>
      </c>
      <c r="AB155" s="1" t="s">
        <v>738</v>
      </c>
      <c r="AC155" s="1" t="s">
        <v>35</v>
      </c>
      <c r="AD155" s="1" t="s">
        <v>35</v>
      </c>
    </row>
    <row r="156" spans="1:30" x14ac:dyDescent="0.25">
      <c r="A156" s="1">
        <f>MATCH(B156,'20,08'!B:B,0)</f>
        <v>250</v>
      </c>
      <c r="B156" s="1" t="str">
        <f t="shared" si="2"/>
        <v>9105772651</v>
      </c>
      <c r="C156" s="1" t="s">
        <v>739</v>
      </c>
      <c r="D156" s="1" t="s">
        <v>23</v>
      </c>
      <c r="E156" s="1" t="s">
        <v>24</v>
      </c>
      <c r="F156" s="1" t="s">
        <v>25</v>
      </c>
      <c r="G156" s="1" t="s">
        <v>740</v>
      </c>
      <c r="H156" s="1" t="s">
        <v>27</v>
      </c>
      <c r="I156" s="1" t="s">
        <v>28</v>
      </c>
      <c r="J156" s="1" t="s">
        <v>741</v>
      </c>
      <c r="K156" s="1" t="s">
        <v>742</v>
      </c>
      <c r="L156" s="10">
        <v>835849</v>
      </c>
      <c r="M156" s="1" t="s">
        <v>743</v>
      </c>
      <c r="N156" s="1" t="s">
        <v>744</v>
      </c>
      <c r="O156" s="1" t="s">
        <v>745</v>
      </c>
      <c r="P156" s="1" t="s">
        <v>34</v>
      </c>
      <c r="Q156" s="1" t="s">
        <v>35</v>
      </c>
      <c r="R156" s="1" t="s">
        <v>35</v>
      </c>
      <c r="S156" s="1" t="s">
        <v>35</v>
      </c>
      <c r="T156" s="1" t="s">
        <v>36</v>
      </c>
      <c r="U156" s="1" t="s">
        <v>37</v>
      </c>
      <c r="V156" s="1" t="s">
        <v>38</v>
      </c>
      <c r="W156" s="1" t="s">
        <v>39</v>
      </c>
      <c r="X156" s="1" t="s">
        <v>40</v>
      </c>
      <c r="Y156" s="1" t="s">
        <v>35</v>
      </c>
      <c r="Z156" s="1" t="s">
        <v>35</v>
      </c>
      <c r="AA156" s="1" t="s">
        <v>35</v>
      </c>
      <c r="AB156" s="1" t="s">
        <v>746</v>
      </c>
      <c r="AC156" s="1" t="s">
        <v>35</v>
      </c>
      <c r="AD156" s="1" t="s">
        <v>35</v>
      </c>
    </row>
    <row r="157" spans="1:30" x14ac:dyDescent="0.25">
      <c r="A157" s="1">
        <f>MATCH(B157,'20,08'!B:B,0)</f>
        <v>254</v>
      </c>
      <c r="B157" s="1" t="str">
        <f t="shared" si="2"/>
        <v>9105825525</v>
      </c>
      <c r="C157" s="1" t="s">
        <v>747</v>
      </c>
      <c r="D157" s="1" t="s">
        <v>23</v>
      </c>
      <c r="E157" s="1" t="s">
        <v>24</v>
      </c>
      <c r="F157" s="1" t="s">
        <v>25</v>
      </c>
      <c r="G157" s="1" t="s">
        <v>748</v>
      </c>
      <c r="H157" s="1" t="s">
        <v>27</v>
      </c>
      <c r="I157" s="1" t="s">
        <v>28</v>
      </c>
      <c r="J157" s="1" t="s">
        <v>256</v>
      </c>
      <c r="K157" s="1" t="s">
        <v>257</v>
      </c>
      <c r="L157" s="10">
        <v>158611</v>
      </c>
      <c r="M157" s="1" t="s">
        <v>76</v>
      </c>
      <c r="N157" s="1" t="s">
        <v>77</v>
      </c>
      <c r="O157" s="1" t="s">
        <v>78</v>
      </c>
      <c r="P157" s="1" t="s">
        <v>35</v>
      </c>
      <c r="Q157" s="1" t="s">
        <v>35</v>
      </c>
      <c r="R157" s="1" t="s">
        <v>35</v>
      </c>
      <c r="S157" s="1" t="s">
        <v>35</v>
      </c>
      <c r="T157" s="1" t="s">
        <v>36</v>
      </c>
      <c r="U157" s="1" t="s">
        <v>37</v>
      </c>
      <c r="V157" s="1" t="s">
        <v>38</v>
      </c>
      <c r="W157" s="1" t="s">
        <v>39</v>
      </c>
      <c r="X157" s="1" t="s">
        <v>40</v>
      </c>
      <c r="Y157" s="1" t="s">
        <v>35</v>
      </c>
      <c r="Z157" s="1" t="s">
        <v>35</v>
      </c>
      <c r="AA157" s="1" t="s">
        <v>35</v>
      </c>
      <c r="AB157" s="1" t="s">
        <v>749</v>
      </c>
      <c r="AC157" s="1" t="s">
        <v>35</v>
      </c>
      <c r="AD157" s="1" t="s">
        <v>35</v>
      </c>
    </row>
    <row r="158" spans="1:30" x14ac:dyDescent="0.25">
      <c r="A158" s="1">
        <f>MATCH(B158,'20,08'!B:B,0)</f>
        <v>255</v>
      </c>
      <c r="B158" s="1" t="str">
        <f t="shared" si="2"/>
        <v>9105825473</v>
      </c>
      <c r="C158" s="1" t="s">
        <v>750</v>
      </c>
      <c r="D158" s="1" t="s">
        <v>23</v>
      </c>
      <c r="E158" s="1" t="s">
        <v>24</v>
      </c>
      <c r="F158" s="1" t="s">
        <v>25</v>
      </c>
      <c r="G158" s="1" t="s">
        <v>751</v>
      </c>
      <c r="H158" s="1" t="s">
        <v>27</v>
      </c>
      <c r="I158" s="1" t="s">
        <v>28</v>
      </c>
      <c r="J158" s="1" t="s">
        <v>82</v>
      </c>
      <c r="K158" s="1" t="s">
        <v>83</v>
      </c>
      <c r="L158" s="10">
        <v>79305</v>
      </c>
      <c r="M158" s="1" t="s">
        <v>103</v>
      </c>
      <c r="N158" s="1" t="s">
        <v>104</v>
      </c>
      <c r="O158" s="1" t="s">
        <v>105</v>
      </c>
      <c r="P158" s="1" t="s">
        <v>35</v>
      </c>
      <c r="Q158" s="1" t="s">
        <v>35</v>
      </c>
      <c r="R158" s="1" t="s">
        <v>35</v>
      </c>
      <c r="S158" s="1" t="s">
        <v>35</v>
      </c>
      <c r="T158" s="1" t="s">
        <v>36</v>
      </c>
      <c r="U158" s="1" t="s">
        <v>37</v>
      </c>
      <c r="V158" s="1" t="s">
        <v>38</v>
      </c>
      <c r="W158" s="1" t="s">
        <v>39</v>
      </c>
      <c r="X158" s="1" t="s">
        <v>40</v>
      </c>
      <c r="Y158" s="1" t="s">
        <v>35</v>
      </c>
      <c r="Z158" s="1" t="s">
        <v>35</v>
      </c>
      <c r="AA158" s="1" t="s">
        <v>35</v>
      </c>
      <c r="AB158" s="1" t="s">
        <v>752</v>
      </c>
      <c r="AC158" s="1" t="s">
        <v>35</v>
      </c>
      <c r="AD158" s="1" t="s">
        <v>35</v>
      </c>
    </row>
    <row r="159" spans="1:30" x14ac:dyDescent="0.25">
      <c r="A159" s="1">
        <f>MATCH(B159,'20,08'!B:B,0)</f>
        <v>256</v>
      </c>
      <c r="B159" s="1" t="str">
        <f t="shared" si="2"/>
        <v>9105828207</v>
      </c>
      <c r="C159" s="1" t="s">
        <v>753</v>
      </c>
      <c r="D159" s="1" t="s">
        <v>23</v>
      </c>
      <c r="E159" s="1" t="s">
        <v>24</v>
      </c>
      <c r="F159" s="1" t="s">
        <v>25</v>
      </c>
      <c r="G159" s="1" t="s">
        <v>754</v>
      </c>
      <c r="H159" s="1" t="s">
        <v>27</v>
      </c>
      <c r="I159" s="1" t="s">
        <v>28</v>
      </c>
      <c r="J159" s="1" t="s">
        <v>755</v>
      </c>
      <c r="K159" s="1" t="s">
        <v>756</v>
      </c>
      <c r="L159" s="10">
        <v>440317</v>
      </c>
      <c r="M159" s="1" t="s">
        <v>673</v>
      </c>
      <c r="N159" s="1" t="s">
        <v>674</v>
      </c>
      <c r="O159" s="1" t="s">
        <v>675</v>
      </c>
      <c r="P159" s="1" t="s">
        <v>35</v>
      </c>
      <c r="Q159" s="1" t="s">
        <v>35</v>
      </c>
      <c r="R159" s="1" t="s">
        <v>35</v>
      </c>
      <c r="S159" s="1" t="s">
        <v>35</v>
      </c>
      <c r="T159" s="1" t="s">
        <v>36</v>
      </c>
      <c r="U159" s="1" t="s">
        <v>37</v>
      </c>
      <c r="V159" s="1" t="s">
        <v>38</v>
      </c>
      <c r="W159" s="1" t="s">
        <v>39</v>
      </c>
      <c r="X159" s="1" t="s">
        <v>40</v>
      </c>
      <c r="Y159" s="1" t="s">
        <v>35</v>
      </c>
      <c r="Z159" s="1" t="s">
        <v>35</v>
      </c>
      <c r="AA159" s="1" t="s">
        <v>35</v>
      </c>
      <c r="AB159" s="1" t="s">
        <v>757</v>
      </c>
      <c r="AC159" s="1" t="s">
        <v>35</v>
      </c>
      <c r="AD159" s="1" t="s">
        <v>35</v>
      </c>
    </row>
    <row r="160" spans="1:30" x14ac:dyDescent="0.25">
      <c r="A160" s="1">
        <f>MATCH(B160,'20,08'!B:B,0)</f>
        <v>259</v>
      </c>
      <c r="B160" s="1" t="str">
        <f t="shared" si="2"/>
        <v>9105825527</v>
      </c>
      <c r="C160" s="1" t="s">
        <v>758</v>
      </c>
      <c r="D160" s="1" t="s">
        <v>23</v>
      </c>
      <c r="E160" s="1" t="s">
        <v>24</v>
      </c>
      <c r="F160" s="1" t="s">
        <v>25</v>
      </c>
      <c r="G160" s="1" t="s">
        <v>759</v>
      </c>
      <c r="H160" s="1" t="s">
        <v>27</v>
      </c>
      <c r="I160" s="1" t="s">
        <v>28</v>
      </c>
      <c r="J160" s="1" t="s">
        <v>760</v>
      </c>
      <c r="K160" s="1" t="s">
        <v>761</v>
      </c>
      <c r="L160" s="10">
        <v>479771</v>
      </c>
      <c r="M160" s="1" t="s">
        <v>76</v>
      </c>
      <c r="N160" s="1" t="s">
        <v>77</v>
      </c>
      <c r="O160" s="1" t="s">
        <v>78</v>
      </c>
      <c r="P160" s="1" t="s">
        <v>35</v>
      </c>
      <c r="Q160" s="1" t="s">
        <v>35</v>
      </c>
      <c r="R160" s="1" t="s">
        <v>35</v>
      </c>
      <c r="S160" s="1" t="s">
        <v>35</v>
      </c>
      <c r="T160" s="1" t="s">
        <v>36</v>
      </c>
      <c r="U160" s="1" t="s">
        <v>37</v>
      </c>
      <c r="V160" s="1" t="s">
        <v>38</v>
      </c>
      <c r="W160" s="1" t="s">
        <v>39</v>
      </c>
      <c r="X160" s="1" t="s">
        <v>40</v>
      </c>
      <c r="Y160" s="1" t="s">
        <v>35</v>
      </c>
      <c r="Z160" s="1" t="s">
        <v>35</v>
      </c>
      <c r="AA160" s="1" t="s">
        <v>35</v>
      </c>
      <c r="AB160" s="1" t="s">
        <v>762</v>
      </c>
      <c r="AC160" s="1" t="s">
        <v>35</v>
      </c>
      <c r="AD160" s="1" t="s">
        <v>35</v>
      </c>
    </row>
    <row r="161" spans="1:30" x14ac:dyDescent="0.25">
      <c r="A161" s="1">
        <f>MATCH(B161,'20,08'!B:B,0)</f>
        <v>260</v>
      </c>
      <c r="B161" s="1" t="str">
        <f t="shared" si="2"/>
        <v>9105825407</v>
      </c>
      <c r="C161" s="1" t="s">
        <v>763</v>
      </c>
      <c r="D161" s="1" t="s">
        <v>23</v>
      </c>
      <c r="E161" s="1" t="s">
        <v>24</v>
      </c>
      <c r="F161" s="1" t="s">
        <v>25</v>
      </c>
      <c r="G161" s="1" t="s">
        <v>764</v>
      </c>
      <c r="H161" s="1" t="s">
        <v>27</v>
      </c>
      <c r="I161" s="1" t="s">
        <v>28</v>
      </c>
      <c r="J161" s="1" t="s">
        <v>765</v>
      </c>
      <c r="K161" s="1" t="s">
        <v>766</v>
      </c>
      <c r="L161" s="10">
        <v>697451</v>
      </c>
      <c r="M161" s="1" t="s">
        <v>299</v>
      </c>
      <c r="N161" s="1" t="s">
        <v>300</v>
      </c>
      <c r="O161" s="1" t="s">
        <v>301</v>
      </c>
      <c r="P161" s="1" t="s">
        <v>34</v>
      </c>
      <c r="Q161" s="1" t="s">
        <v>35</v>
      </c>
      <c r="R161" s="1" t="s">
        <v>35</v>
      </c>
      <c r="S161" s="1" t="s">
        <v>35</v>
      </c>
      <c r="T161" s="1" t="s">
        <v>36</v>
      </c>
      <c r="U161" s="1" t="s">
        <v>37</v>
      </c>
      <c r="V161" s="1" t="s">
        <v>38</v>
      </c>
      <c r="W161" s="1" t="s">
        <v>39</v>
      </c>
      <c r="X161" s="1" t="s">
        <v>40</v>
      </c>
      <c r="Y161" s="1" t="s">
        <v>35</v>
      </c>
      <c r="Z161" s="1" t="s">
        <v>35</v>
      </c>
      <c r="AA161" s="1" t="s">
        <v>35</v>
      </c>
      <c r="AB161" s="1" t="s">
        <v>767</v>
      </c>
      <c r="AC161" s="1" t="s">
        <v>35</v>
      </c>
      <c r="AD161" s="1" t="s">
        <v>35</v>
      </c>
    </row>
    <row r="162" spans="1:30" x14ac:dyDescent="0.25">
      <c r="A162" s="1">
        <f>MATCH(B162,'20,08'!B:B,0)</f>
        <v>264</v>
      </c>
      <c r="B162" s="1" t="str">
        <f t="shared" si="2"/>
        <v>9105828710</v>
      </c>
      <c r="C162" s="1" t="s">
        <v>768</v>
      </c>
      <c r="D162" s="1" t="s">
        <v>23</v>
      </c>
      <c r="E162" s="1" t="s">
        <v>24</v>
      </c>
      <c r="F162" s="1" t="s">
        <v>25</v>
      </c>
      <c r="G162" s="1" t="s">
        <v>769</v>
      </c>
      <c r="H162" s="1" t="s">
        <v>27</v>
      </c>
      <c r="I162" s="1" t="s">
        <v>28</v>
      </c>
      <c r="J162" s="1" t="s">
        <v>140</v>
      </c>
      <c r="K162" s="1" t="s">
        <v>141</v>
      </c>
      <c r="L162" s="10">
        <v>119943</v>
      </c>
      <c r="M162" s="1" t="s">
        <v>770</v>
      </c>
      <c r="N162" s="1" t="s">
        <v>771</v>
      </c>
      <c r="O162" s="1" t="s">
        <v>772</v>
      </c>
      <c r="P162" s="1" t="s">
        <v>34</v>
      </c>
      <c r="Q162" s="1" t="s">
        <v>35</v>
      </c>
      <c r="R162" s="1" t="s">
        <v>35</v>
      </c>
      <c r="S162" s="1" t="s">
        <v>35</v>
      </c>
      <c r="T162" s="1" t="s">
        <v>36</v>
      </c>
      <c r="U162" s="1" t="s">
        <v>37</v>
      </c>
      <c r="V162" s="1" t="s">
        <v>38</v>
      </c>
      <c r="W162" s="1" t="s">
        <v>39</v>
      </c>
      <c r="X162" s="1" t="s">
        <v>40</v>
      </c>
      <c r="Y162" s="1" t="s">
        <v>35</v>
      </c>
      <c r="Z162" s="1" t="s">
        <v>35</v>
      </c>
      <c r="AA162" s="1" t="s">
        <v>35</v>
      </c>
      <c r="AB162" s="1" t="s">
        <v>773</v>
      </c>
      <c r="AC162" s="1" t="s">
        <v>35</v>
      </c>
      <c r="AD162" s="1" t="s">
        <v>35</v>
      </c>
    </row>
    <row r="163" spans="1:30" x14ac:dyDescent="0.25">
      <c r="A163" s="1">
        <f>MATCH(B163,'20,08'!B:B,0)</f>
        <v>265</v>
      </c>
      <c r="B163" s="1" t="str">
        <f t="shared" si="2"/>
        <v>9105827048</v>
      </c>
      <c r="C163" s="1" t="s">
        <v>774</v>
      </c>
      <c r="D163" s="1" t="s">
        <v>23</v>
      </c>
      <c r="E163" s="1" t="s">
        <v>24</v>
      </c>
      <c r="F163" s="1" t="s">
        <v>25</v>
      </c>
      <c r="G163" s="1" t="s">
        <v>775</v>
      </c>
      <c r="H163" s="1" t="s">
        <v>27</v>
      </c>
      <c r="I163" s="1" t="s">
        <v>28</v>
      </c>
      <c r="J163" s="1" t="s">
        <v>776</v>
      </c>
      <c r="K163" s="1" t="s">
        <v>777</v>
      </c>
      <c r="L163" s="10">
        <v>414709</v>
      </c>
      <c r="M163" s="1" t="s">
        <v>76</v>
      </c>
      <c r="N163" s="1" t="s">
        <v>77</v>
      </c>
      <c r="O163" s="1" t="s">
        <v>78</v>
      </c>
      <c r="P163" s="1" t="s">
        <v>35</v>
      </c>
      <c r="Q163" s="1" t="s">
        <v>35</v>
      </c>
      <c r="R163" s="1" t="s">
        <v>35</v>
      </c>
      <c r="S163" s="1" t="s">
        <v>35</v>
      </c>
      <c r="T163" s="1" t="s">
        <v>36</v>
      </c>
      <c r="U163" s="1" t="s">
        <v>37</v>
      </c>
      <c r="V163" s="1" t="s">
        <v>38</v>
      </c>
      <c r="W163" s="1" t="s">
        <v>39</v>
      </c>
      <c r="X163" s="1" t="s">
        <v>40</v>
      </c>
      <c r="Y163" s="1" t="s">
        <v>35</v>
      </c>
      <c r="Z163" s="1" t="s">
        <v>35</v>
      </c>
      <c r="AA163" s="1" t="s">
        <v>35</v>
      </c>
      <c r="AB163" s="1" t="s">
        <v>778</v>
      </c>
      <c r="AC163" s="1" t="s">
        <v>35</v>
      </c>
      <c r="AD163" s="1" t="s">
        <v>35</v>
      </c>
    </row>
    <row r="164" spans="1:30" x14ac:dyDescent="0.25">
      <c r="A164" s="1">
        <f>MATCH(B164,'20,08'!B:B,0)</f>
        <v>268</v>
      </c>
      <c r="B164" s="1" t="str">
        <f t="shared" si="2"/>
        <v>9105829078</v>
      </c>
      <c r="C164" s="1" t="s">
        <v>779</v>
      </c>
      <c r="D164" s="1" t="s">
        <v>23</v>
      </c>
      <c r="E164" s="1" t="s">
        <v>24</v>
      </c>
      <c r="F164" s="1" t="s">
        <v>25</v>
      </c>
      <c r="G164" s="1" t="s">
        <v>780</v>
      </c>
      <c r="H164" s="1" t="s">
        <v>27</v>
      </c>
      <c r="I164" s="1" t="s">
        <v>28</v>
      </c>
      <c r="J164" s="1" t="s">
        <v>781</v>
      </c>
      <c r="K164" s="1" t="s">
        <v>782</v>
      </c>
      <c r="L164" s="10">
        <v>298080</v>
      </c>
      <c r="M164" s="1" t="s">
        <v>299</v>
      </c>
      <c r="N164" s="1" t="s">
        <v>300</v>
      </c>
      <c r="O164" s="1" t="s">
        <v>301</v>
      </c>
      <c r="P164" s="1" t="s">
        <v>34</v>
      </c>
      <c r="Q164" s="1" t="s">
        <v>35</v>
      </c>
      <c r="R164" s="1" t="s">
        <v>35</v>
      </c>
      <c r="S164" s="1" t="s">
        <v>35</v>
      </c>
      <c r="T164" s="1" t="s">
        <v>36</v>
      </c>
      <c r="U164" s="1" t="s">
        <v>37</v>
      </c>
      <c r="V164" s="1" t="s">
        <v>38</v>
      </c>
      <c r="W164" s="1" t="s">
        <v>39</v>
      </c>
      <c r="X164" s="1" t="s">
        <v>40</v>
      </c>
      <c r="Y164" s="1" t="s">
        <v>35</v>
      </c>
      <c r="Z164" s="1" t="s">
        <v>35</v>
      </c>
      <c r="AA164" s="1" t="s">
        <v>35</v>
      </c>
      <c r="AB164" s="1" t="s">
        <v>783</v>
      </c>
      <c r="AC164" s="1" t="s">
        <v>35</v>
      </c>
      <c r="AD164" s="1" t="s">
        <v>35</v>
      </c>
    </row>
    <row r="165" spans="1:30" x14ac:dyDescent="0.25">
      <c r="A165" s="1">
        <f>MATCH(B165,'20,08'!B:B,0)</f>
        <v>269</v>
      </c>
      <c r="B165" s="1" t="str">
        <f t="shared" si="2"/>
        <v>9105826547</v>
      </c>
      <c r="C165" s="1" t="s">
        <v>784</v>
      </c>
      <c r="D165" s="1" t="s">
        <v>23</v>
      </c>
      <c r="E165" s="1" t="s">
        <v>24</v>
      </c>
      <c r="F165" s="1" t="s">
        <v>25</v>
      </c>
      <c r="G165" s="1" t="s">
        <v>785</v>
      </c>
      <c r="H165" s="1" t="s">
        <v>27</v>
      </c>
      <c r="I165" s="1" t="s">
        <v>28</v>
      </c>
      <c r="J165" s="1" t="s">
        <v>786</v>
      </c>
      <c r="K165" s="1" t="s">
        <v>787</v>
      </c>
      <c r="L165" s="10">
        <v>599713</v>
      </c>
      <c r="M165" s="1" t="s">
        <v>76</v>
      </c>
      <c r="N165" s="1" t="s">
        <v>77</v>
      </c>
      <c r="O165" s="1" t="s">
        <v>78</v>
      </c>
      <c r="P165" s="1" t="s">
        <v>35</v>
      </c>
      <c r="Q165" s="1" t="s">
        <v>35</v>
      </c>
      <c r="R165" s="1" t="s">
        <v>35</v>
      </c>
      <c r="S165" s="1" t="s">
        <v>35</v>
      </c>
      <c r="T165" s="1" t="s">
        <v>36</v>
      </c>
      <c r="U165" s="1" t="s">
        <v>37</v>
      </c>
      <c r="V165" s="1" t="s">
        <v>38</v>
      </c>
      <c r="W165" s="1" t="s">
        <v>39</v>
      </c>
      <c r="X165" s="1" t="s">
        <v>40</v>
      </c>
      <c r="Y165" s="1" t="s">
        <v>35</v>
      </c>
      <c r="Z165" s="1" t="s">
        <v>35</v>
      </c>
      <c r="AA165" s="1" t="s">
        <v>35</v>
      </c>
      <c r="AB165" s="1" t="s">
        <v>788</v>
      </c>
      <c r="AC165" s="1" t="s">
        <v>35</v>
      </c>
      <c r="AD165" s="1" t="s">
        <v>35</v>
      </c>
    </row>
    <row r="166" spans="1:30" x14ac:dyDescent="0.25">
      <c r="A166" s="1">
        <f>MATCH(B166,'20,08'!B:B,0)</f>
        <v>270</v>
      </c>
      <c r="B166" s="1" t="str">
        <f t="shared" si="2"/>
        <v>9105827527</v>
      </c>
      <c r="C166" s="1" t="s">
        <v>789</v>
      </c>
      <c r="D166" s="1" t="s">
        <v>23</v>
      </c>
      <c r="E166" s="1" t="s">
        <v>24</v>
      </c>
      <c r="F166" s="1" t="s">
        <v>25</v>
      </c>
      <c r="G166" s="1" t="s">
        <v>790</v>
      </c>
      <c r="H166" s="1" t="s">
        <v>27</v>
      </c>
      <c r="I166" s="1" t="s">
        <v>28</v>
      </c>
      <c r="J166" s="1" t="s">
        <v>140</v>
      </c>
      <c r="K166" s="1" t="s">
        <v>141</v>
      </c>
      <c r="L166" s="10">
        <v>119943</v>
      </c>
      <c r="M166" s="1" t="s">
        <v>76</v>
      </c>
      <c r="N166" s="1" t="s">
        <v>77</v>
      </c>
      <c r="O166" s="1" t="s">
        <v>78</v>
      </c>
      <c r="P166" s="1" t="s">
        <v>35</v>
      </c>
      <c r="Q166" s="1" t="s">
        <v>35</v>
      </c>
      <c r="R166" s="1" t="s">
        <v>35</v>
      </c>
      <c r="S166" s="1" t="s">
        <v>35</v>
      </c>
      <c r="T166" s="1" t="s">
        <v>36</v>
      </c>
      <c r="U166" s="1" t="s">
        <v>37</v>
      </c>
      <c r="V166" s="1" t="s">
        <v>38</v>
      </c>
      <c r="W166" s="1" t="s">
        <v>39</v>
      </c>
      <c r="X166" s="1" t="s">
        <v>40</v>
      </c>
      <c r="Y166" s="1" t="s">
        <v>35</v>
      </c>
      <c r="Z166" s="1" t="s">
        <v>35</v>
      </c>
      <c r="AA166" s="1" t="s">
        <v>35</v>
      </c>
      <c r="AB166" s="1" t="s">
        <v>791</v>
      </c>
      <c r="AC166" s="1" t="s">
        <v>35</v>
      </c>
      <c r="AD166" s="1" t="s">
        <v>35</v>
      </c>
    </row>
    <row r="167" spans="1:30" x14ac:dyDescent="0.25">
      <c r="A167" s="1">
        <f>MATCH(B167,'20,08'!B:B,0)</f>
        <v>271</v>
      </c>
      <c r="B167" s="1" t="str">
        <f t="shared" si="2"/>
        <v>9105829632</v>
      </c>
      <c r="C167" s="1" t="s">
        <v>792</v>
      </c>
      <c r="D167" s="1" t="s">
        <v>23</v>
      </c>
      <c r="E167" s="1" t="s">
        <v>24</v>
      </c>
      <c r="F167" s="1" t="s">
        <v>25</v>
      </c>
      <c r="G167" s="1" t="s">
        <v>793</v>
      </c>
      <c r="H167" s="1" t="s">
        <v>27</v>
      </c>
      <c r="I167" s="1" t="s">
        <v>28</v>
      </c>
      <c r="J167" s="1" t="s">
        <v>61</v>
      </c>
      <c r="K167" s="1" t="s">
        <v>62</v>
      </c>
      <c r="L167" s="10">
        <v>149040</v>
      </c>
      <c r="M167" s="1" t="s">
        <v>76</v>
      </c>
      <c r="N167" s="1" t="s">
        <v>77</v>
      </c>
      <c r="O167" s="1" t="s">
        <v>78</v>
      </c>
      <c r="P167" s="1" t="s">
        <v>35</v>
      </c>
      <c r="Q167" s="1" t="s">
        <v>35</v>
      </c>
      <c r="R167" s="1" t="s">
        <v>35</v>
      </c>
      <c r="S167" s="1" t="s">
        <v>35</v>
      </c>
      <c r="T167" s="1" t="s">
        <v>36</v>
      </c>
      <c r="U167" s="1" t="s">
        <v>37</v>
      </c>
      <c r="V167" s="1" t="s">
        <v>38</v>
      </c>
      <c r="W167" s="1" t="s">
        <v>39</v>
      </c>
      <c r="X167" s="1" t="s">
        <v>40</v>
      </c>
      <c r="Y167" s="1" t="s">
        <v>35</v>
      </c>
      <c r="Z167" s="1" t="s">
        <v>35</v>
      </c>
      <c r="AA167" s="1" t="s">
        <v>35</v>
      </c>
      <c r="AB167" s="1" t="s">
        <v>794</v>
      </c>
      <c r="AC167" s="1" t="s">
        <v>35</v>
      </c>
      <c r="AD167" s="1" t="s">
        <v>35</v>
      </c>
    </row>
    <row r="168" spans="1:30" x14ac:dyDescent="0.25">
      <c r="A168" s="1">
        <f>MATCH(B168,'20,08'!B:B,0)</f>
        <v>272</v>
      </c>
      <c r="B168" s="1" t="str">
        <f t="shared" si="2"/>
        <v>9105829423</v>
      </c>
      <c r="C168" s="1" t="s">
        <v>795</v>
      </c>
      <c r="D168" s="1" t="s">
        <v>23</v>
      </c>
      <c r="E168" s="1" t="s">
        <v>24</v>
      </c>
      <c r="F168" s="1" t="s">
        <v>25</v>
      </c>
      <c r="G168" s="1" t="s">
        <v>796</v>
      </c>
      <c r="H168" s="1" t="s">
        <v>27</v>
      </c>
      <c r="I168" s="1" t="s">
        <v>28</v>
      </c>
      <c r="J168" s="1" t="s">
        <v>797</v>
      </c>
      <c r="K168" s="1" t="s">
        <v>798</v>
      </c>
      <c r="L168" s="10">
        <v>179985</v>
      </c>
      <c r="M168" s="1" t="s">
        <v>299</v>
      </c>
      <c r="N168" s="1" t="s">
        <v>300</v>
      </c>
      <c r="O168" s="1" t="s">
        <v>301</v>
      </c>
      <c r="P168" s="1" t="s">
        <v>34</v>
      </c>
      <c r="Q168" s="1" t="s">
        <v>35</v>
      </c>
      <c r="R168" s="1" t="s">
        <v>35</v>
      </c>
      <c r="S168" s="1" t="s">
        <v>35</v>
      </c>
      <c r="T168" s="1" t="s">
        <v>36</v>
      </c>
      <c r="U168" s="1" t="s">
        <v>37</v>
      </c>
      <c r="V168" s="1" t="s">
        <v>38</v>
      </c>
      <c r="W168" s="1" t="s">
        <v>39</v>
      </c>
      <c r="X168" s="1" t="s">
        <v>40</v>
      </c>
      <c r="Y168" s="1" t="s">
        <v>35</v>
      </c>
      <c r="Z168" s="1" t="s">
        <v>35</v>
      </c>
      <c r="AA168" s="1" t="s">
        <v>35</v>
      </c>
      <c r="AB168" s="1" t="s">
        <v>799</v>
      </c>
      <c r="AC168" s="1" t="s">
        <v>35</v>
      </c>
      <c r="AD168" s="1" t="s">
        <v>35</v>
      </c>
    </row>
    <row r="169" spans="1:30" x14ac:dyDescent="0.25">
      <c r="A169" s="1">
        <f>MATCH(B169,'20,08'!B:B,0)</f>
        <v>274</v>
      </c>
      <c r="B169" s="1" t="str">
        <f t="shared" si="2"/>
        <v>9105829165</v>
      </c>
      <c r="C169" s="1" t="s">
        <v>800</v>
      </c>
      <c r="D169" s="1" t="s">
        <v>23</v>
      </c>
      <c r="E169" s="1" t="s">
        <v>24</v>
      </c>
      <c r="F169" s="1" t="s">
        <v>25</v>
      </c>
      <c r="G169" s="1" t="s">
        <v>801</v>
      </c>
      <c r="H169" s="1" t="s">
        <v>27</v>
      </c>
      <c r="I169" s="1" t="s">
        <v>28</v>
      </c>
      <c r="J169" s="1" t="s">
        <v>802</v>
      </c>
      <c r="K169" s="1" t="s">
        <v>803</v>
      </c>
      <c r="L169" s="10">
        <v>300213</v>
      </c>
      <c r="M169" s="1" t="s">
        <v>411</v>
      </c>
      <c r="N169" s="1" t="s">
        <v>412</v>
      </c>
      <c r="O169" s="1" t="s">
        <v>413</v>
      </c>
      <c r="P169" s="1" t="s">
        <v>35</v>
      </c>
      <c r="Q169" s="1" t="s">
        <v>35</v>
      </c>
      <c r="R169" s="1" t="s">
        <v>35</v>
      </c>
      <c r="S169" s="1" t="s">
        <v>35</v>
      </c>
      <c r="T169" s="1" t="s">
        <v>36</v>
      </c>
      <c r="U169" s="1" t="s">
        <v>37</v>
      </c>
      <c r="V169" s="1" t="s">
        <v>38</v>
      </c>
      <c r="W169" s="1" t="s">
        <v>39</v>
      </c>
      <c r="X169" s="1" t="s">
        <v>40</v>
      </c>
      <c r="Y169" s="1" t="s">
        <v>35</v>
      </c>
      <c r="Z169" s="1" t="s">
        <v>35</v>
      </c>
      <c r="AA169" s="1" t="s">
        <v>35</v>
      </c>
      <c r="AB169" s="1" t="s">
        <v>804</v>
      </c>
      <c r="AC169" s="1" t="s">
        <v>35</v>
      </c>
      <c r="AD169" s="1" t="s">
        <v>35</v>
      </c>
    </row>
    <row r="170" spans="1:30" x14ac:dyDescent="0.25">
      <c r="A170" s="1">
        <f>MATCH(B170,'20,08'!B:B,0)</f>
        <v>275</v>
      </c>
      <c r="B170" s="1" t="str">
        <f t="shared" si="2"/>
        <v>9105826003</v>
      </c>
      <c r="C170" s="1" t="s">
        <v>805</v>
      </c>
      <c r="D170" s="1" t="s">
        <v>23</v>
      </c>
      <c r="E170" s="1" t="s">
        <v>24</v>
      </c>
      <c r="F170" s="1" t="s">
        <v>25</v>
      </c>
      <c r="G170" s="1" t="s">
        <v>806</v>
      </c>
      <c r="H170" s="1" t="s">
        <v>27</v>
      </c>
      <c r="I170" s="1" t="s">
        <v>28</v>
      </c>
      <c r="J170" s="1" t="s">
        <v>215</v>
      </c>
      <c r="K170" s="1" t="s">
        <v>216</v>
      </c>
      <c r="L170" s="10">
        <v>80190</v>
      </c>
      <c r="M170" s="1" t="s">
        <v>76</v>
      </c>
      <c r="N170" s="1" t="s">
        <v>77</v>
      </c>
      <c r="O170" s="1" t="s">
        <v>78</v>
      </c>
      <c r="P170" s="1" t="s">
        <v>35</v>
      </c>
      <c r="Q170" s="1" t="s">
        <v>35</v>
      </c>
      <c r="R170" s="1" t="s">
        <v>35</v>
      </c>
      <c r="S170" s="1" t="s">
        <v>35</v>
      </c>
      <c r="T170" s="1" t="s">
        <v>36</v>
      </c>
      <c r="U170" s="1" t="s">
        <v>37</v>
      </c>
      <c r="V170" s="1" t="s">
        <v>38</v>
      </c>
      <c r="W170" s="1" t="s">
        <v>39</v>
      </c>
      <c r="X170" s="1" t="s">
        <v>40</v>
      </c>
      <c r="Y170" s="1" t="s">
        <v>35</v>
      </c>
      <c r="Z170" s="1" t="s">
        <v>35</v>
      </c>
      <c r="AA170" s="1" t="s">
        <v>35</v>
      </c>
      <c r="AB170" s="1" t="s">
        <v>807</v>
      </c>
      <c r="AC170" s="1" t="s">
        <v>35</v>
      </c>
      <c r="AD170" s="1" t="s">
        <v>35</v>
      </c>
    </row>
    <row r="171" spans="1:30" x14ac:dyDescent="0.25">
      <c r="A171" s="1">
        <f>MATCH(B171,'20,08'!B:B,0)</f>
        <v>276</v>
      </c>
      <c r="B171" s="1" t="str">
        <f t="shared" si="2"/>
        <v>9105825500</v>
      </c>
      <c r="C171" s="1" t="s">
        <v>808</v>
      </c>
      <c r="D171" s="1" t="s">
        <v>23</v>
      </c>
      <c r="E171" s="1" t="s">
        <v>24</v>
      </c>
      <c r="F171" s="1" t="s">
        <v>25</v>
      </c>
      <c r="G171" s="1" t="s">
        <v>809</v>
      </c>
      <c r="H171" s="1" t="s">
        <v>27</v>
      </c>
      <c r="I171" s="1" t="s">
        <v>28</v>
      </c>
      <c r="J171" s="1" t="s">
        <v>215</v>
      </c>
      <c r="K171" s="1" t="s">
        <v>216</v>
      </c>
      <c r="L171" s="10">
        <v>80190</v>
      </c>
      <c r="M171" s="1" t="s">
        <v>299</v>
      </c>
      <c r="N171" s="1" t="s">
        <v>300</v>
      </c>
      <c r="O171" s="1" t="s">
        <v>301</v>
      </c>
      <c r="P171" s="1" t="s">
        <v>34</v>
      </c>
      <c r="Q171" s="1" t="s">
        <v>35</v>
      </c>
      <c r="R171" s="1" t="s">
        <v>35</v>
      </c>
      <c r="S171" s="1" t="s">
        <v>35</v>
      </c>
      <c r="T171" s="1" t="s">
        <v>36</v>
      </c>
      <c r="U171" s="1" t="s">
        <v>37</v>
      </c>
      <c r="V171" s="1" t="s">
        <v>38</v>
      </c>
      <c r="W171" s="1" t="s">
        <v>39</v>
      </c>
      <c r="X171" s="1" t="s">
        <v>40</v>
      </c>
      <c r="Y171" s="1" t="s">
        <v>35</v>
      </c>
      <c r="Z171" s="1" t="s">
        <v>35</v>
      </c>
      <c r="AA171" s="1" t="s">
        <v>35</v>
      </c>
      <c r="AB171" s="1" t="s">
        <v>810</v>
      </c>
      <c r="AC171" s="1" t="s">
        <v>35</v>
      </c>
      <c r="AD171" s="1" t="s">
        <v>35</v>
      </c>
    </row>
    <row r="172" spans="1:30" x14ac:dyDescent="0.25">
      <c r="A172" s="1">
        <f>MATCH(B172,'20,08'!B:B,0)</f>
        <v>277</v>
      </c>
      <c r="B172" s="1" t="str">
        <f t="shared" si="2"/>
        <v>9105829348</v>
      </c>
      <c r="C172" s="1" t="s">
        <v>811</v>
      </c>
      <c r="D172" s="1" t="s">
        <v>23</v>
      </c>
      <c r="E172" s="1" t="s">
        <v>24</v>
      </c>
      <c r="F172" s="1" t="s">
        <v>25</v>
      </c>
      <c r="G172" s="1" t="s">
        <v>812</v>
      </c>
      <c r="H172" s="1" t="s">
        <v>27</v>
      </c>
      <c r="I172" s="1" t="s">
        <v>28</v>
      </c>
      <c r="J172" s="1" t="s">
        <v>66</v>
      </c>
      <c r="K172" s="1" t="s">
        <v>67</v>
      </c>
      <c r="L172" s="10">
        <v>54197</v>
      </c>
      <c r="M172" s="1" t="s">
        <v>673</v>
      </c>
      <c r="N172" s="1" t="s">
        <v>674</v>
      </c>
      <c r="O172" s="1" t="s">
        <v>675</v>
      </c>
      <c r="P172" s="1" t="s">
        <v>35</v>
      </c>
      <c r="Q172" s="1" t="s">
        <v>35</v>
      </c>
      <c r="R172" s="1" t="s">
        <v>35</v>
      </c>
      <c r="S172" s="1" t="s">
        <v>35</v>
      </c>
      <c r="T172" s="1" t="s">
        <v>36</v>
      </c>
      <c r="U172" s="1" t="s">
        <v>37</v>
      </c>
      <c r="V172" s="1" t="s">
        <v>38</v>
      </c>
      <c r="W172" s="1" t="s">
        <v>39</v>
      </c>
      <c r="X172" s="1" t="s">
        <v>40</v>
      </c>
      <c r="Y172" s="1" t="s">
        <v>35</v>
      </c>
      <c r="Z172" s="1" t="s">
        <v>35</v>
      </c>
      <c r="AA172" s="1" t="s">
        <v>35</v>
      </c>
      <c r="AB172" s="1" t="s">
        <v>813</v>
      </c>
      <c r="AC172" s="1" t="s">
        <v>35</v>
      </c>
      <c r="AD172" s="1" t="s">
        <v>35</v>
      </c>
    </row>
    <row r="173" spans="1:30" x14ac:dyDescent="0.25">
      <c r="A173" s="1">
        <f>MATCH(B173,'20,08'!B:B,0)</f>
        <v>278</v>
      </c>
      <c r="B173" s="1" t="str">
        <f t="shared" si="2"/>
        <v>9105825521</v>
      </c>
      <c r="C173" s="1" t="s">
        <v>814</v>
      </c>
      <c r="D173" s="1" t="s">
        <v>23</v>
      </c>
      <c r="E173" s="1" t="s">
        <v>24</v>
      </c>
      <c r="F173" s="1" t="s">
        <v>25</v>
      </c>
      <c r="G173" s="1" t="s">
        <v>815</v>
      </c>
      <c r="H173" s="1" t="s">
        <v>27</v>
      </c>
      <c r="I173" s="1" t="s">
        <v>28</v>
      </c>
      <c r="J173" s="1" t="s">
        <v>816</v>
      </c>
      <c r="K173" s="1" t="s">
        <v>817</v>
      </c>
      <c r="L173" s="10">
        <v>695520</v>
      </c>
      <c r="M173" s="1" t="s">
        <v>299</v>
      </c>
      <c r="N173" s="1" t="s">
        <v>300</v>
      </c>
      <c r="O173" s="1" t="s">
        <v>301</v>
      </c>
      <c r="P173" s="1" t="s">
        <v>34</v>
      </c>
      <c r="Q173" s="1" t="s">
        <v>35</v>
      </c>
      <c r="R173" s="1" t="s">
        <v>35</v>
      </c>
      <c r="S173" s="1" t="s">
        <v>35</v>
      </c>
      <c r="T173" s="1" t="s">
        <v>36</v>
      </c>
      <c r="U173" s="1" t="s">
        <v>37</v>
      </c>
      <c r="V173" s="1" t="s">
        <v>38</v>
      </c>
      <c r="W173" s="1" t="s">
        <v>39</v>
      </c>
      <c r="X173" s="1" t="s">
        <v>40</v>
      </c>
      <c r="Y173" s="1" t="s">
        <v>35</v>
      </c>
      <c r="Z173" s="1" t="s">
        <v>35</v>
      </c>
      <c r="AA173" s="1" t="s">
        <v>35</v>
      </c>
      <c r="AB173" s="1" t="s">
        <v>818</v>
      </c>
      <c r="AC173" s="1" t="s">
        <v>35</v>
      </c>
      <c r="AD173" s="1" t="s">
        <v>35</v>
      </c>
    </row>
    <row r="174" spans="1:30" x14ac:dyDescent="0.25">
      <c r="A174" s="1">
        <f>MATCH(B174,'20,08'!B:B,0)</f>
        <v>279</v>
      </c>
      <c r="B174" s="1" t="str">
        <f t="shared" si="2"/>
        <v>9105828022</v>
      </c>
      <c r="C174" s="1" t="s">
        <v>819</v>
      </c>
      <c r="D174" s="1" t="s">
        <v>23</v>
      </c>
      <c r="E174" s="1" t="s">
        <v>24</v>
      </c>
      <c r="F174" s="1" t="s">
        <v>25</v>
      </c>
      <c r="G174" s="1" t="s">
        <v>820</v>
      </c>
      <c r="H174" s="1" t="s">
        <v>27</v>
      </c>
      <c r="I174" s="1" t="s">
        <v>28</v>
      </c>
      <c r="J174" s="1" t="s">
        <v>821</v>
      </c>
      <c r="K174" s="1" t="s">
        <v>822</v>
      </c>
      <c r="L174" s="10">
        <v>76626</v>
      </c>
      <c r="M174" s="1" t="s">
        <v>709</v>
      </c>
      <c r="N174" s="1" t="s">
        <v>710</v>
      </c>
      <c r="O174" s="1" t="s">
        <v>711</v>
      </c>
      <c r="P174" s="1" t="s">
        <v>35</v>
      </c>
      <c r="Q174" s="1" t="s">
        <v>35</v>
      </c>
      <c r="R174" s="1" t="s">
        <v>35</v>
      </c>
      <c r="S174" s="1" t="s">
        <v>35</v>
      </c>
      <c r="T174" s="1" t="s">
        <v>36</v>
      </c>
      <c r="U174" s="1" t="s">
        <v>37</v>
      </c>
      <c r="V174" s="1" t="s">
        <v>38</v>
      </c>
      <c r="W174" s="1" t="s">
        <v>39</v>
      </c>
      <c r="X174" s="1" t="s">
        <v>40</v>
      </c>
      <c r="Y174" s="1" t="s">
        <v>35</v>
      </c>
      <c r="Z174" s="1" t="s">
        <v>35</v>
      </c>
      <c r="AA174" s="1" t="s">
        <v>35</v>
      </c>
      <c r="AB174" s="1" t="s">
        <v>823</v>
      </c>
      <c r="AC174" s="1" t="s">
        <v>35</v>
      </c>
      <c r="AD174" s="1" t="s">
        <v>35</v>
      </c>
    </row>
    <row r="175" spans="1:30" x14ac:dyDescent="0.25">
      <c r="A175" s="1">
        <f>MATCH(B175,'20,08'!B:B,0)</f>
        <v>280</v>
      </c>
      <c r="B175" s="1" t="str">
        <f t="shared" si="2"/>
        <v>9105829497</v>
      </c>
      <c r="C175" s="1" t="s">
        <v>824</v>
      </c>
      <c r="D175" s="1" t="s">
        <v>23</v>
      </c>
      <c r="E175" s="1" t="s">
        <v>24</v>
      </c>
      <c r="F175" s="1" t="s">
        <v>25</v>
      </c>
      <c r="G175" s="1" t="s">
        <v>825</v>
      </c>
      <c r="H175" s="1" t="s">
        <v>27</v>
      </c>
      <c r="I175" s="1" t="s">
        <v>28</v>
      </c>
      <c r="J175" s="1" t="s">
        <v>826</v>
      </c>
      <c r="K175" s="1" t="s">
        <v>827</v>
      </c>
      <c r="L175" s="10">
        <v>361012</v>
      </c>
      <c r="M175" s="1" t="s">
        <v>673</v>
      </c>
      <c r="N175" s="1" t="s">
        <v>674</v>
      </c>
      <c r="O175" s="1" t="s">
        <v>675</v>
      </c>
      <c r="P175" s="1" t="s">
        <v>35</v>
      </c>
      <c r="Q175" s="1" t="s">
        <v>35</v>
      </c>
      <c r="R175" s="1" t="s">
        <v>35</v>
      </c>
      <c r="S175" s="1" t="s">
        <v>35</v>
      </c>
      <c r="T175" s="1" t="s">
        <v>36</v>
      </c>
      <c r="U175" s="1" t="s">
        <v>37</v>
      </c>
      <c r="V175" s="1" t="s">
        <v>38</v>
      </c>
      <c r="W175" s="1" t="s">
        <v>39</v>
      </c>
      <c r="X175" s="1" t="s">
        <v>40</v>
      </c>
      <c r="Y175" s="1" t="s">
        <v>35</v>
      </c>
      <c r="Z175" s="1" t="s">
        <v>35</v>
      </c>
      <c r="AA175" s="1" t="s">
        <v>35</v>
      </c>
      <c r="AB175" s="1" t="s">
        <v>828</v>
      </c>
      <c r="AC175" s="1" t="s">
        <v>35</v>
      </c>
      <c r="AD175" s="1" t="s">
        <v>35</v>
      </c>
    </row>
    <row r="176" spans="1:30" x14ac:dyDescent="0.25">
      <c r="A176" s="1">
        <f>MATCH(B176,'20,08'!B:B,0)</f>
        <v>282</v>
      </c>
      <c r="B176" s="1" t="str">
        <f t="shared" si="2"/>
        <v>9105828986</v>
      </c>
      <c r="C176" s="1" t="s">
        <v>829</v>
      </c>
      <c r="D176" s="1" t="s">
        <v>23</v>
      </c>
      <c r="E176" s="1" t="s">
        <v>24</v>
      </c>
      <c r="F176" s="1" t="s">
        <v>25</v>
      </c>
      <c r="G176" s="1" t="s">
        <v>830</v>
      </c>
      <c r="H176" s="1" t="s">
        <v>27</v>
      </c>
      <c r="I176" s="1" t="s">
        <v>28</v>
      </c>
      <c r="J176" s="1" t="s">
        <v>831</v>
      </c>
      <c r="K176" s="1" t="s">
        <v>832</v>
      </c>
      <c r="L176" s="10">
        <v>241069</v>
      </c>
      <c r="M176" s="1" t="s">
        <v>709</v>
      </c>
      <c r="N176" s="1" t="s">
        <v>710</v>
      </c>
      <c r="O176" s="1" t="s">
        <v>711</v>
      </c>
      <c r="P176" s="1" t="s">
        <v>35</v>
      </c>
      <c r="Q176" s="1" t="s">
        <v>35</v>
      </c>
      <c r="R176" s="1" t="s">
        <v>35</v>
      </c>
      <c r="S176" s="1" t="s">
        <v>35</v>
      </c>
      <c r="T176" s="1" t="s">
        <v>36</v>
      </c>
      <c r="U176" s="1" t="s">
        <v>37</v>
      </c>
      <c r="V176" s="1" t="s">
        <v>38</v>
      </c>
      <c r="W176" s="1" t="s">
        <v>39</v>
      </c>
      <c r="X176" s="1" t="s">
        <v>40</v>
      </c>
      <c r="Y176" s="1" t="s">
        <v>35</v>
      </c>
      <c r="Z176" s="1" t="s">
        <v>35</v>
      </c>
      <c r="AA176" s="1" t="s">
        <v>35</v>
      </c>
      <c r="AB176" s="1" t="s">
        <v>833</v>
      </c>
      <c r="AC176" s="1" t="s">
        <v>35</v>
      </c>
      <c r="AD176" s="1" t="s">
        <v>35</v>
      </c>
    </row>
    <row r="177" spans="1:30" x14ac:dyDescent="0.25">
      <c r="A177" s="1">
        <f>MATCH(B177,'20,08'!B:B,0)</f>
        <v>283</v>
      </c>
      <c r="B177" s="1" t="str">
        <f t="shared" si="2"/>
        <v>9105829241</v>
      </c>
      <c r="C177" s="1" t="s">
        <v>834</v>
      </c>
      <c r="D177" s="1" t="s">
        <v>23</v>
      </c>
      <c r="E177" s="1" t="s">
        <v>24</v>
      </c>
      <c r="F177" s="1" t="s">
        <v>25</v>
      </c>
      <c r="G177" s="1" t="s">
        <v>835</v>
      </c>
      <c r="H177" s="1" t="s">
        <v>27</v>
      </c>
      <c r="I177" s="1" t="s">
        <v>28</v>
      </c>
      <c r="J177" s="1" t="s">
        <v>140</v>
      </c>
      <c r="K177" s="1" t="s">
        <v>141</v>
      </c>
      <c r="L177" s="10">
        <v>119943</v>
      </c>
      <c r="M177" s="1" t="s">
        <v>76</v>
      </c>
      <c r="N177" s="1" t="s">
        <v>77</v>
      </c>
      <c r="O177" s="1" t="s">
        <v>78</v>
      </c>
      <c r="P177" s="1" t="s">
        <v>35</v>
      </c>
      <c r="Q177" s="1" t="s">
        <v>35</v>
      </c>
      <c r="R177" s="1" t="s">
        <v>35</v>
      </c>
      <c r="S177" s="1" t="s">
        <v>35</v>
      </c>
      <c r="T177" s="1" t="s">
        <v>36</v>
      </c>
      <c r="U177" s="1" t="s">
        <v>37</v>
      </c>
      <c r="V177" s="1" t="s">
        <v>38</v>
      </c>
      <c r="W177" s="1" t="s">
        <v>39</v>
      </c>
      <c r="X177" s="1" t="s">
        <v>40</v>
      </c>
      <c r="Y177" s="1" t="s">
        <v>35</v>
      </c>
      <c r="Z177" s="1" t="s">
        <v>35</v>
      </c>
      <c r="AA177" s="1" t="s">
        <v>35</v>
      </c>
      <c r="AB177" s="1" t="s">
        <v>836</v>
      </c>
      <c r="AC177" s="1" t="s">
        <v>35</v>
      </c>
      <c r="AD177" s="1" t="s">
        <v>35</v>
      </c>
    </row>
    <row r="178" spans="1:30" x14ac:dyDescent="0.25">
      <c r="A178" s="1">
        <f>MATCH(B178,'20,08'!B:B,0)</f>
        <v>284</v>
      </c>
      <c r="B178" s="1" t="str">
        <f t="shared" si="2"/>
        <v>9105828759</v>
      </c>
      <c r="C178" s="1" t="s">
        <v>837</v>
      </c>
      <c r="D178" s="1" t="s">
        <v>23</v>
      </c>
      <c r="E178" s="1" t="s">
        <v>24</v>
      </c>
      <c r="F178" s="1" t="s">
        <v>25</v>
      </c>
      <c r="G178" s="1" t="s">
        <v>838</v>
      </c>
      <c r="H178" s="1" t="s">
        <v>27</v>
      </c>
      <c r="I178" s="1" t="s">
        <v>28</v>
      </c>
      <c r="J178" s="1" t="s">
        <v>839</v>
      </c>
      <c r="K178" s="1" t="s">
        <v>840</v>
      </c>
      <c r="L178" s="10">
        <v>549008</v>
      </c>
      <c r="M178" s="1" t="s">
        <v>279</v>
      </c>
      <c r="N178" s="1" t="s">
        <v>280</v>
      </c>
      <c r="O178" s="1" t="s">
        <v>281</v>
      </c>
      <c r="P178" s="1" t="s">
        <v>35</v>
      </c>
      <c r="Q178" s="1" t="s">
        <v>35</v>
      </c>
      <c r="R178" s="1" t="s">
        <v>35</v>
      </c>
      <c r="S178" s="1" t="s">
        <v>35</v>
      </c>
      <c r="T178" s="1" t="s">
        <v>36</v>
      </c>
      <c r="U178" s="1" t="s">
        <v>37</v>
      </c>
      <c r="V178" s="1" t="s">
        <v>38</v>
      </c>
      <c r="W178" s="1" t="s">
        <v>39</v>
      </c>
      <c r="X178" s="1" t="s">
        <v>40</v>
      </c>
      <c r="Y178" s="1" t="s">
        <v>35</v>
      </c>
      <c r="Z178" s="1" t="s">
        <v>35</v>
      </c>
      <c r="AA178" s="1" t="s">
        <v>35</v>
      </c>
      <c r="AB178" s="1" t="s">
        <v>841</v>
      </c>
      <c r="AC178" s="1" t="s">
        <v>35</v>
      </c>
      <c r="AD178" s="1" t="s">
        <v>35</v>
      </c>
    </row>
    <row r="179" spans="1:30" x14ac:dyDescent="0.25">
      <c r="A179" s="1">
        <f>MATCH(B179,'20,08'!B:B,0)</f>
        <v>287</v>
      </c>
      <c r="B179" s="1" t="str">
        <f t="shared" si="2"/>
        <v>9105826306</v>
      </c>
      <c r="C179" s="1" t="s">
        <v>842</v>
      </c>
      <c r="D179" s="1" t="s">
        <v>23</v>
      </c>
      <c r="E179" s="1" t="s">
        <v>24</v>
      </c>
      <c r="F179" s="1" t="s">
        <v>25</v>
      </c>
      <c r="G179" s="1" t="s">
        <v>843</v>
      </c>
      <c r="H179" s="1" t="s">
        <v>27</v>
      </c>
      <c r="I179" s="1" t="s">
        <v>28</v>
      </c>
      <c r="J179" s="1" t="s">
        <v>150</v>
      </c>
      <c r="K179" s="1" t="s">
        <v>151</v>
      </c>
      <c r="L179" s="10">
        <v>180128</v>
      </c>
      <c r="M179" s="1" t="s">
        <v>76</v>
      </c>
      <c r="N179" s="1" t="s">
        <v>77</v>
      </c>
      <c r="O179" s="1" t="s">
        <v>78</v>
      </c>
      <c r="P179" s="1" t="s">
        <v>35</v>
      </c>
      <c r="Q179" s="1" t="s">
        <v>35</v>
      </c>
      <c r="R179" s="1" t="s">
        <v>35</v>
      </c>
      <c r="S179" s="1" t="s">
        <v>35</v>
      </c>
      <c r="T179" s="1" t="s">
        <v>36</v>
      </c>
      <c r="U179" s="1" t="s">
        <v>37</v>
      </c>
      <c r="V179" s="1" t="s">
        <v>38</v>
      </c>
      <c r="W179" s="1" t="s">
        <v>39</v>
      </c>
      <c r="X179" s="1" t="s">
        <v>40</v>
      </c>
      <c r="Y179" s="1" t="s">
        <v>35</v>
      </c>
      <c r="Z179" s="1" t="s">
        <v>35</v>
      </c>
      <c r="AA179" s="1" t="s">
        <v>35</v>
      </c>
      <c r="AB179" s="1" t="s">
        <v>844</v>
      </c>
      <c r="AC179" s="1" t="s">
        <v>35</v>
      </c>
      <c r="AD179" s="1" t="s">
        <v>35</v>
      </c>
    </row>
    <row r="180" spans="1:30" x14ac:dyDescent="0.25">
      <c r="A180" s="1">
        <f>MATCH(B180,'20,08'!B:B,0)</f>
        <v>288</v>
      </c>
      <c r="B180" s="1" t="str">
        <f t="shared" si="2"/>
        <v>9105828254</v>
      </c>
      <c r="C180" s="1" t="s">
        <v>845</v>
      </c>
      <c r="D180" s="1" t="s">
        <v>23</v>
      </c>
      <c r="E180" s="1" t="s">
        <v>24</v>
      </c>
      <c r="F180" s="1" t="s">
        <v>25</v>
      </c>
      <c r="G180" s="1" t="s">
        <v>846</v>
      </c>
      <c r="H180" s="1" t="s">
        <v>27</v>
      </c>
      <c r="I180" s="1" t="s">
        <v>28</v>
      </c>
      <c r="J180" s="1" t="s">
        <v>847</v>
      </c>
      <c r="K180" s="1" t="s">
        <v>848</v>
      </c>
      <c r="L180" s="10">
        <v>319191</v>
      </c>
      <c r="M180" s="1" t="s">
        <v>76</v>
      </c>
      <c r="N180" s="1" t="s">
        <v>77</v>
      </c>
      <c r="O180" s="1" t="s">
        <v>78</v>
      </c>
      <c r="P180" s="1" t="s">
        <v>35</v>
      </c>
      <c r="Q180" s="1" t="s">
        <v>35</v>
      </c>
      <c r="R180" s="1" t="s">
        <v>35</v>
      </c>
      <c r="S180" s="1" t="s">
        <v>35</v>
      </c>
      <c r="T180" s="1" t="s">
        <v>36</v>
      </c>
      <c r="U180" s="1" t="s">
        <v>37</v>
      </c>
      <c r="V180" s="1" t="s">
        <v>38</v>
      </c>
      <c r="W180" s="1" t="s">
        <v>39</v>
      </c>
      <c r="X180" s="1" t="s">
        <v>40</v>
      </c>
      <c r="Y180" s="1" t="s">
        <v>35</v>
      </c>
      <c r="Z180" s="1" t="s">
        <v>35</v>
      </c>
      <c r="AA180" s="1" t="s">
        <v>35</v>
      </c>
      <c r="AB180" s="1" t="s">
        <v>849</v>
      </c>
      <c r="AC180" s="1" t="s">
        <v>35</v>
      </c>
      <c r="AD180" s="1" t="s">
        <v>35</v>
      </c>
    </row>
    <row r="181" spans="1:30" x14ac:dyDescent="0.25">
      <c r="A181" s="1">
        <f>MATCH(B181,'20,08'!B:B,0)</f>
        <v>290</v>
      </c>
      <c r="B181" s="1" t="str">
        <f t="shared" si="2"/>
        <v>9105827293</v>
      </c>
      <c r="C181" s="1" t="s">
        <v>850</v>
      </c>
      <c r="D181" s="1" t="s">
        <v>23</v>
      </c>
      <c r="E181" s="1" t="s">
        <v>24</v>
      </c>
      <c r="F181" s="1" t="s">
        <v>25</v>
      </c>
      <c r="G181" s="1" t="s">
        <v>851</v>
      </c>
      <c r="H181" s="1" t="s">
        <v>27</v>
      </c>
      <c r="I181" s="1" t="s">
        <v>28</v>
      </c>
      <c r="J181" s="1" t="s">
        <v>269</v>
      </c>
      <c r="K181" s="1" t="s">
        <v>270</v>
      </c>
      <c r="L181" s="10">
        <v>359828</v>
      </c>
      <c r="M181" s="1" t="s">
        <v>231</v>
      </c>
      <c r="N181" s="1" t="s">
        <v>232</v>
      </c>
      <c r="O181" s="1" t="s">
        <v>233</v>
      </c>
      <c r="P181" s="1" t="s">
        <v>35</v>
      </c>
      <c r="Q181" s="1" t="s">
        <v>35</v>
      </c>
      <c r="R181" s="1" t="s">
        <v>35</v>
      </c>
      <c r="S181" s="1" t="s">
        <v>35</v>
      </c>
      <c r="T181" s="1" t="s">
        <v>36</v>
      </c>
      <c r="U181" s="1" t="s">
        <v>37</v>
      </c>
      <c r="V181" s="1" t="s">
        <v>38</v>
      </c>
      <c r="W181" s="1" t="s">
        <v>39</v>
      </c>
      <c r="X181" s="1" t="s">
        <v>40</v>
      </c>
      <c r="Y181" s="1" t="s">
        <v>35</v>
      </c>
      <c r="Z181" s="1" t="s">
        <v>35</v>
      </c>
      <c r="AA181" s="1" t="s">
        <v>35</v>
      </c>
      <c r="AB181" s="1" t="s">
        <v>852</v>
      </c>
      <c r="AC181" s="1" t="s">
        <v>35</v>
      </c>
      <c r="AD181" s="1" t="s">
        <v>35</v>
      </c>
    </row>
    <row r="182" spans="1:30" x14ac:dyDescent="0.25">
      <c r="A182" s="1">
        <f>MATCH(B182,'20,08'!B:B,0)</f>
        <v>291</v>
      </c>
      <c r="B182" s="1" t="str">
        <f t="shared" si="2"/>
        <v>9105828462</v>
      </c>
      <c r="C182" s="1" t="s">
        <v>853</v>
      </c>
      <c r="D182" s="1" t="s">
        <v>23</v>
      </c>
      <c r="E182" s="1" t="s">
        <v>24</v>
      </c>
      <c r="F182" s="1" t="s">
        <v>25</v>
      </c>
      <c r="G182" s="1" t="s">
        <v>854</v>
      </c>
      <c r="H182" s="1" t="s">
        <v>27</v>
      </c>
      <c r="I182" s="1" t="s">
        <v>28</v>
      </c>
      <c r="J182" s="1" t="s">
        <v>140</v>
      </c>
      <c r="K182" s="1" t="s">
        <v>141</v>
      </c>
      <c r="L182" s="10">
        <v>119943</v>
      </c>
      <c r="M182" s="1" t="s">
        <v>76</v>
      </c>
      <c r="N182" s="1" t="s">
        <v>77</v>
      </c>
      <c r="O182" s="1" t="s">
        <v>78</v>
      </c>
      <c r="P182" s="1" t="s">
        <v>35</v>
      </c>
      <c r="Q182" s="1" t="s">
        <v>35</v>
      </c>
      <c r="R182" s="1" t="s">
        <v>35</v>
      </c>
      <c r="S182" s="1" t="s">
        <v>35</v>
      </c>
      <c r="T182" s="1" t="s">
        <v>36</v>
      </c>
      <c r="U182" s="1" t="s">
        <v>37</v>
      </c>
      <c r="V182" s="1" t="s">
        <v>38</v>
      </c>
      <c r="W182" s="1" t="s">
        <v>39</v>
      </c>
      <c r="X182" s="1" t="s">
        <v>40</v>
      </c>
      <c r="Y182" s="1" t="s">
        <v>35</v>
      </c>
      <c r="Z182" s="1" t="s">
        <v>35</v>
      </c>
      <c r="AA182" s="1" t="s">
        <v>35</v>
      </c>
      <c r="AB182" s="1" t="s">
        <v>855</v>
      </c>
      <c r="AC182" s="1" t="s">
        <v>35</v>
      </c>
      <c r="AD182" s="1" t="s">
        <v>35</v>
      </c>
    </row>
    <row r="183" spans="1:30" x14ac:dyDescent="0.25">
      <c r="A183" s="1">
        <f>MATCH(B183,'20,08'!B:B,0)</f>
        <v>292</v>
      </c>
      <c r="B183" s="1" t="str">
        <f t="shared" si="2"/>
        <v>9105824719</v>
      </c>
      <c r="C183" s="1" t="s">
        <v>856</v>
      </c>
      <c r="D183" s="1" t="s">
        <v>23</v>
      </c>
      <c r="E183" s="1" t="s">
        <v>24</v>
      </c>
      <c r="F183" s="1" t="s">
        <v>25</v>
      </c>
      <c r="G183" s="1" t="s">
        <v>857</v>
      </c>
      <c r="H183" s="1" t="s">
        <v>27</v>
      </c>
      <c r="I183" s="1" t="s">
        <v>28</v>
      </c>
      <c r="J183" s="1" t="s">
        <v>285</v>
      </c>
      <c r="K183" s="1" t="s">
        <v>286</v>
      </c>
      <c r="L183" s="10">
        <v>162590</v>
      </c>
      <c r="M183" s="1" t="s">
        <v>858</v>
      </c>
      <c r="N183" s="1" t="s">
        <v>859</v>
      </c>
      <c r="O183" s="1" t="s">
        <v>860</v>
      </c>
      <c r="P183" s="1" t="s">
        <v>34</v>
      </c>
      <c r="Q183" s="1" t="s">
        <v>35</v>
      </c>
      <c r="R183" s="1" t="s">
        <v>35</v>
      </c>
      <c r="S183" s="1" t="s">
        <v>35</v>
      </c>
      <c r="T183" s="1" t="s">
        <v>36</v>
      </c>
      <c r="U183" s="1" t="s">
        <v>37</v>
      </c>
      <c r="V183" s="1" t="s">
        <v>38</v>
      </c>
      <c r="W183" s="1" t="s">
        <v>39</v>
      </c>
      <c r="X183" s="1" t="s">
        <v>40</v>
      </c>
      <c r="Y183" s="1" t="s">
        <v>35</v>
      </c>
      <c r="Z183" s="1" t="s">
        <v>35</v>
      </c>
      <c r="AA183" s="1" t="s">
        <v>35</v>
      </c>
      <c r="AB183" s="1" t="s">
        <v>861</v>
      </c>
      <c r="AC183" s="1" t="s">
        <v>35</v>
      </c>
      <c r="AD183" s="1" t="s">
        <v>35</v>
      </c>
    </row>
    <row r="184" spans="1:30" x14ac:dyDescent="0.25">
      <c r="A184" s="1">
        <f>MATCH(B184,'20,08'!B:B,0)</f>
        <v>293</v>
      </c>
      <c r="B184" s="1" t="str">
        <f t="shared" si="2"/>
        <v>9105828820</v>
      </c>
      <c r="C184" s="1" t="s">
        <v>862</v>
      </c>
      <c r="D184" s="1" t="s">
        <v>23</v>
      </c>
      <c r="E184" s="1" t="s">
        <v>24</v>
      </c>
      <c r="F184" s="1" t="s">
        <v>25</v>
      </c>
      <c r="G184" s="1" t="s">
        <v>863</v>
      </c>
      <c r="H184" s="1" t="s">
        <v>27</v>
      </c>
      <c r="I184" s="1" t="s">
        <v>28</v>
      </c>
      <c r="J184" s="1" t="s">
        <v>864</v>
      </c>
      <c r="K184" s="1" t="s">
        <v>865</v>
      </c>
      <c r="L184" s="10">
        <v>313200</v>
      </c>
      <c r="M184" s="1" t="s">
        <v>279</v>
      </c>
      <c r="N184" s="1" t="s">
        <v>280</v>
      </c>
      <c r="O184" s="1" t="s">
        <v>281</v>
      </c>
      <c r="P184" s="1" t="s">
        <v>35</v>
      </c>
      <c r="Q184" s="1" t="s">
        <v>35</v>
      </c>
      <c r="R184" s="1" t="s">
        <v>35</v>
      </c>
      <c r="S184" s="1" t="s">
        <v>35</v>
      </c>
      <c r="T184" s="1" t="s">
        <v>36</v>
      </c>
      <c r="U184" s="1" t="s">
        <v>37</v>
      </c>
      <c r="V184" s="1" t="s">
        <v>38</v>
      </c>
      <c r="W184" s="1" t="s">
        <v>39</v>
      </c>
      <c r="X184" s="1" t="s">
        <v>40</v>
      </c>
      <c r="Y184" s="1" t="s">
        <v>35</v>
      </c>
      <c r="Z184" s="1" t="s">
        <v>35</v>
      </c>
      <c r="AA184" s="1" t="s">
        <v>35</v>
      </c>
      <c r="AB184" s="1" t="s">
        <v>866</v>
      </c>
      <c r="AC184" s="1" t="s">
        <v>35</v>
      </c>
      <c r="AD184" s="1" t="s">
        <v>35</v>
      </c>
    </row>
    <row r="185" spans="1:30" x14ac:dyDescent="0.25">
      <c r="A185" s="1">
        <f>MATCH(B185,'20,08'!B:B,0)</f>
        <v>296</v>
      </c>
      <c r="B185" s="1" t="str">
        <f t="shared" si="2"/>
        <v>9105828267</v>
      </c>
      <c r="C185" s="1" t="s">
        <v>867</v>
      </c>
      <c r="D185" s="1" t="s">
        <v>23</v>
      </c>
      <c r="E185" s="1" t="s">
        <v>24</v>
      </c>
      <c r="F185" s="1" t="s">
        <v>25</v>
      </c>
      <c r="G185" s="1" t="s">
        <v>868</v>
      </c>
      <c r="H185" s="1" t="s">
        <v>27</v>
      </c>
      <c r="I185" s="1" t="s">
        <v>28</v>
      </c>
      <c r="J185" s="1" t="s">
        <v>269</v>
      </c>
      <c r="K185" s="1" t="s">
        <v>270</v>
      </c>
      <c r="L185" s="10">
        <v>359828</v>
      </c>
      <c r="M185" s="1" t="s">
        <v>76</v>
      </c>
      <c r="N185" s="1" t="s">
        <v>77</v>
      </c>
      <c r="O185" s="1" t="s">
        <v>78</v>
      </c>
      <c r="P185" s="1" t="s">
        <v>35</v>
      </c>
      <c r="Q185" s="1" t="s">
        <v>35</v>
      </c>
      <c r="R185" s="1" t="s">
        <v>35</v>
      </c>
      <c r="S185" s="1" t="s">
        <v>35</v>
      </c>
      <c r="T185" s="1" t="s">
        <v>36</v>
      </c>
      <c r="U185" s="1" t="s">
        <v>37</v>
      </c>
      <c r="V185" s="1" t="s">
        <v>38</v>
      </c>
      <c r="W185" s="1" t="s">
        <v>39</v>
      </c>
      <c r="X185" s="1" t="s">
        <v>40</v>
      </c>
      <c r="Y185" s="1" t="s">
        <v>35</v>
      </c>
      <c r="Z185" s="1" t="s">
        <v>35</v>
      </c>
      <c r="AA185" s="1" t="s">
        <v>35</v>
      </c>
      <c r="AB185" s="1" t="s">
        <v>869</v>
      </c>
      <c r="AC185" s="1" t="s">
        <v>35</v>
      </c>
      <c r="AD185" s="1" t="s">
        <v>35</v>
      </c>
    </row>
    <row r="186" spans="1:30" x14ac:dyDescent="0.25">
      <c r="A186" s="1">
        <f>MATCH(B186,'20,08'!B:B,0)</f>
        <v>297</v>
      </c>
      <c r="B186" s="1" t="str">
        <f t="shared" si="2"/>
        <v>9105827956</v>
      </c>
      <c r="C186" s="1" t="s">
        <v>870</v>
      </c>
      <c r="D186" s="1" t="s">
        <v>23</v>
      </c>
      <c r="E186" s="1" t="s">
        <v>24</v>
      </c>
      <c r="F186" s="1" t="s">
        <v>25</v>
      </c>
      <c r="G186" s="1" t="s">
        <v>871</v>
      </c>
      <c r="H186" s="1" t="s">
        <v>27</v>
      </c>
      <c r="I186" s="1" t="s">
        <v>28</v>
      </c>
      <c r="J186" s="1" t="s">
        <v>872</v>
      </c>
      <c r="K186" s="1" t="s">
        <v>873</v>
      </c>
      <c r="L186" s="10">
        <v>419871</v>
      </c>
      <c r="M186" s="1" t="s">
        <v>157</v>
      </c>
      <c r="N186" s="1" t="s">
        <v>158</v>
      </c>
      <c r="O186" s="1" t="s">
        <v>159</v>
      </c>
      <c r="P186" s="1" t="s">
        <v>160</v>
      </c>
      <c r="Q186" s="1" t="s">
        <v>35</v>
      </c>
      <c r="R186" s="1" t="s">
        <v>35</v>
      </c>
      <c r="S186" s="1" t="s">
        <v>35</v>
      </c>
      <c r="T186" s="1" t="s">
        <v>36</v>
      </c>
      <c r="U186" s="1" t="s">
        <v>37</v>
      </c>
      <c r="V186" s="1" t="s">
        <v>38</v>
      </c>
      <c r="W186" s="1" t="s">
        <v>39</v>
      </c>
      <c r="X186" s="1" t="s">
        <v>40</v>
      </c>
      <c r="Y186" s="1" t="s">
        <v>35</v>
      </c>
      <c r="Z186" s="1" t="s">
        <v>35</v>
      </c>
      <c r="AA186" s="1" t="s">
        <v>35</v>
      </c>
      <c r="AB186" s="1" t="s">
        <v>874</v>
      </c>
      <c r="AC186" s="1" t="s">
        <v>35</v>
      </c>
      <c r="AD186" s="1" t="s">
        <v>35</v>
      </c>
    </row>
    <row r="187" spans="1:30" x14ac:dyDescent="0.25">
      <c r="A187" s="1">
        <f>MATCH(B187,'20,08'!B:B,0)</f>
        <v>299</v>
      </c>
      <c r="B187" s="1" t="str">
        <f t="shared" si="2"/>
        <v>9105825783</v>
      </c>
      <c r="C187" s="1" t="s">
        <v>875</v>
      </c>
      <c r="D187" s="1" t="s">
        <v>23</v>
      </c>
      <c r="E187" s="1" t="s">
        <v>24</v>
      </c>
      <c r="F187" s="1" t="s">
        <v>25</v>
      </c>
      <c r="G187" s="1" t="s">
        <v>876</v>
      </c>
      <c r="H187" s="1" t="s">
        <v>27</v>
      </c>
      <c r="I187" s="1" t="s">
        <v>28</v>
      </c>
      <c r="J187" s="1" t="s">
        <v>877</v>
      </c>
      <c r="K187" s="1" t="s">
        <v>878</v>
      </c>
      <c r="L187" s="10">
        <v>398496</v>
      </c>
      <c r="M187" s="1" t="s">
        <v>76</v>
      </c>
      <c r="N187" s="1" t="s">
        <v>77</v>
      </c>
      <c r="O187" s="1" t="s">
        <v>78</v>
      </c>
      <c r="P187" s="1" t="s">
        <v>35</v>
      </c>
      <c r="Q187" s="1" t="s">
        <v>35</v>
      </c>
      <c r="R187" s="1" t="s">
        <v>35</v>
      </c>
      <c r="S187" s="1" t="s">
        <v>35</v>
      </c>
      <c r="T187" s="1" t="s">
        <v>36</v>
      </c>
      <c r="U187" s="1" t="s">
        <v>37</v>
      </c>
      <c r="V187" s="1" t="s">
        <v>38</v>
      </c>
      <c r="W187" s="1" t="s">
        <v>39</v>
      </c>
      <c r="X187" s="1" t="s">
        <v>40</v>
      </c>
      <c r="Y187" s="1" t="s">
        <v>35</v>
      </c>
      <c r="Z187" s="1" t="s">
        <v>35</v>
      </c>
      <c r="AA187" s="1" t="s">
        <v>35</v>
      </c>
      <c r="AB187" s="1" t="s">
        <v>879</v>
      </c>
      <c r="AC187" s="1" t="s">
        <v>35</v>
      </c>
      <c r="AD187" s="1" t="s">
        <v>35</v>
      </c>
    </row>
    <row r="188" spans="1:30" x14ac:dyDescent="0.25">
      <c r="A188" s="1">
        <f>MATCH(B188,'20,08'!B:B,0)</f>
        <v>301</v>
      </c>
      <c r="B188" s="1" t="str">
        <f t="shared" si="2"/>
        <v>9105826576</v>
      </c>
      <c r="C188" s="1" t="s">
        <v>880</v>
      </c>
      <c r="D188" s="1" t="s">
        <v>23</v>
      </c>
      <c r="E188" s="1" t="s">
        <v>24</v>
      </c>
      <c r="F188" s="1" t="s">
        <v>25</v>
      </c>
      <c r="G188" s="1" t="s">
        <v>881</v>
      </c>
      <c r="H188" s="1" t="s">
        <v>27</v>
      </c>
      <c r="I188" s="1" t="s">
        <v>28</v>
      </c>
      <c r="J188" s="1" t="s">
        <v>140</v>
      </c>
      <c r="K188" s="1" t="s">
        <v>141</v>
      </c>
      <c r="L188" s="10">
        <v>119943</v>
      </c>
      <c r="M188" s="1" t="s">
        <v>76</v>
      </c>
      <c r="N188" s="1" t="s">
        <v>77</v>
      </c>
      <c r="O188" s="1" t="s">
        <v>78</v>
      </c>
      <c r="P188" s="1" t="s">
        <v>35</v>
      </c>
      <c r="Q188" s="1" t="s">
        <v>35</v>
      </c>
      <c r="R188" s="1" t="s">
        <v>35</v>
      </c>
      <c r="S188" s="1" t="s">
        <v>35</v>
      </c>
      <c r="T188" s="1" t="s">
        <v>36</v>
      </c>
      <c r="U188" s="1" t="s">
        <v>37</v>
      </c>
      <c r="V188" s="1" t="s">
        <v>38</v>
      </c>
      <c r="W188" s="1" t="s">
        <v>39</v>
      </c>
      <c r="X188" s="1" t="s">
        <v>40</v>
      </c>
      <c r="Y188" s="1" t="s">
        <v>35</v>
      </c>
      <c r="Z188" s="1" t="s">
        <v>35</v>
      </c>
      <c r="AA188" s="1" t="s">
        <v>35</v>
      </c>
      <c r="AB188" s="1" t="s">
        <v>882</v>
      </c>
      <c r="AC188" s="1" t="s">
        <v>35</v>
      </c>
      <c r="AD188" s="1" t="s">
        <v>35</v>
      </c>
    </row>
    <row r="189" spans="1:30" x14ac:dyDescent="0.25">
      <c r="A189" s="1">
        <f>MATCH(B189,'20,08'!B:B,0)</f>
        <v>302</v>
      </c>
      <c r="B189" s="1" t="str">
        <f t="shared" si="2"/>
        <v>9105827989</v>
      </c>
      <c r="C189" s="1" t="s">
        <v>883</v>
      </c>
      <c r="D189" s="1" t="s">
        <v>23</v>
      </c>
      <c r="E189" s="1" t="s">
        <v>24</v>
      </c>
      <c r="F189" s="1" t="s">
        <v>25</v>
      </c>
      <c r="G189" s="1" t="s">
        <v>884</v>
      </c>
      <c r="H189" s="1" t="s">
        <v>27</v>
      </c>
      <c r="I189" s="1" t="s">
        <v>28</v>
      </c>
      <c r="J189" s="1" t="s">
        <v>885</v>
      </c>
      <c r="K189" s="1" t="s">
        <v>886</v>
      </c>
      <c r="L189" s="10">
        <v>633614</v>
      </c>
      <c r="M189" s="1" t="s">
        <v>157</v>
      </c>
      <c r="N189" s="1" t="s">
        <v>158</v>
      </c>
      <c r="O189" s="1" t="s">
        <v>159</v>
      </c>
      <c r="P189" s="1" t="s">
        <v>160</v>
      </c>
      <c r="Q189" s="1" t="s">
        <v>35</v>
      </c>
      <c r="R189" s="1" t="s">
        <v>35</v>
      </c>
      <c r="S189" s="1" t="s">
        <v>35</v>
      </c>
      <c r="T189" s="1" t="s">
        <v>36</v>
      </c>
      <c r="U189" s="1" t="s">
        <v>37</v>
      </c>
      <c r="V189" s="1" t="s">
        <v>38</v>
      </c>
      <c r="W189" s="1" t="s">
        <v>39</v>
      </c>
      <c r="X189" s="1" t="s">
        <v>40</v>
      </c>
      <c r="Y189" s="1" t="s">
        <v>35</v>
      </c>
      <c r="Z189" s="1" t="s">
        <v>35</v>
      </c>
      <c r="AA189" s="1" t="s">
        <v>35</v>
      </c>
      <c r="AB189" s="1" t="s">
        <v>887</v>
      </c>
      <c r="AC189" s="1" t="s">
        <v>35</v>
      </c>
      <c r="AD189" s="1" t="s">
        <v>35</v>
      </c>
    </row>
    <row r="190" spans="1:30" x14ac:dyDescent="0.25">
      <c r="A190" s="1">
        <f>MATCH(B190,'20,08'!B:B,0)</f>
        <v>305</v>
      </c>
      <c r="B190" s="1" t="str">
        <f t="shared" si="2"/>
        <v>9105828666</v>
      </c>
      <c r="C190" s="1" t="s">
        <v>888</v>
      </c>
      <c r="D190" s="1" t="s">
        <v>23</v>
      </c>
      <c r="E190" s="1" t="s">
        <v>24</v>
      </c>
      <c r="F190" s="1" t="s">
        <v>25</v>
      </c>
      <c r="G190" s="1" t="s">
        <v>889</v>
      </c>
      <c r="H190" s="1" t="s">
        <v>27</v>
      </c>
      <c r="I190" s="1" t="s">
        <v>28</v>
      </c>
      <c r="J190" s="1" t="s">
        <v>786</v>
      </c>
      <c r="K190" s="1" t="s">
        <v>787</v>
      </c>
      <c r="L190" s="10">
        <v>599713</v>
      </c>
      <c r="M190" s="1" t="s">
        <v>890</v>
      </c>
      <c r="N190" s="1" t="s">
        <v>891</v>
      </c>
      <c r="O190" s="1" t="s">
        <v>892</v>
      </c>
      <c r="P190" s="1" t="s">
        <v>35</v>
      </c>
      <c r="Q190" s="1" t="s">
        <v>35</v>
      </c>
      <c r="R190" s="1" t="s">
        <v>35</v>
      </c>
      <c r="S190" s="1" t="s">
        <v>35</v>
      </c>
      <c r="T190" s="1" t="s">
        <v>36</v>
      </c>
      <c r="U190" s="1" t="s">
        <v>37</v>
      </c>
      <c r="V190" s="1" t="s">
        <v>38</v>
      </c>
      <c r="W190" s="1" t="s">
        <v>39</v>
      </c>
      <c r="X190" s="1" t="s">
        <v>40</v>
      </c>
      <c r="Y190" s="1" t="s">
        <v>35</v>
      </c>
      <c r="Z190" s="1" t="s">
        <v>35</v>
      </c>
      <c r="AA190" s="1" t="s">
        <v>35</v>
      </c>
      <c r="AB190" s="1" t="s">
        <v>893</v>
      </c>
      <c r="AC190" s="1" t="s">
        <v>35</v>
      </c>
      <c r="AD190" s="1" t="s">
        <v>35</v>
      </c>
    </row>
    <row r="191" spans="1:30" x14ac:dyDescent="0.25">
      <c r="A191" s="1">
        <f>MATCH(B191,'20,08'!B:B,0)</f>
        <v>306</v>
      </c>
      <c r="B191" s="1" t="str">
        <f t="shared" si="2"/>
        <v>9105827579</v>
      </c>
      <c r="C191" s="1" t="s">
        <v>894</v>
      </c>
      <c r="D191" s="1" t="s">
        <v>23</v>
      </c>
      <c r="E191" s="1" t="s">
        <v>24</v>
      </c>
      <c r="F191" s="1" t="s">
        <v>25</v>
      </c>
      <c r="G191" s="1" t="s">
        <v>895</v>
      </c>
      <c r="H191" s="1" t="s">
        <v>27</v>
      </c>
      <c r="I191" s="1" t="s">
        <v>28</v>
      </c>
      <c r="J191" s="1" t="s">
        <v>135</v>
      </c>
      <c r="K191" s="1" t="s">
        <v>136</v>
      </c>
      <c r="L191" s="10">
        <v>239885</v>
      </c>
      <c r="M191" s="1" t="s">
        <v>231</v>
      </c>
      <c r="N191" s="1" t="s">
        <v>232</v>
      </c>
      <c r="O191" s="1" t="s">
        <v>233</v>
      </c>
      <c r="P191" s="1" t="s">
        <v>35</v>
      </c>
      <c r="Q191" s="1" t="s">
        <v>35</v>
      </c>
      <c r="R191" s="1" t="s">
        <v>35</v>
      </c>
      <c r="S191" s="1" t="s">
        <v>35</v>
      </c>
      <c r="T191" s="1" t="s">
        <v>36</v>
      </c>
      <c r="U191" s="1" t="s">
        <v>37</v>
      </c>
      <c r="V191" s="1" t="s">
        <v>38</v>
      </c>
      <c r="W191" s="1" t="s">
        <v>39</v>
      </c>
      <c r="X191" s="1" t="s">
        <v>40</v>
      </c>
      <c r="Y191" s="1" t="s">
        <v>35</v>
      </c>
      <c r="Z191" s="1" t="s">
        <v>35</v>
      </c>
      <c r="AA191" s="1" t="s">
        <v>35</v>
      </c>
      <c r="AB191" s="1" t="s">
        <v>896</v>
      </c>
      <c r="AC191" s="1" t="s">
        <v>35</v>
      </c>
      <c r="AD191" s="1" t="s">
        <v>35</v>
      </c>
    </row>
    <row r="192" spans="1:30" x14ac:dyDescent="0.25">
      <c r="A192" s="1">
        <f>MATCH(B192,'20,08'!B:B,0)</f>
        <v>307</v>
      </c>
      <c r="B192" s="1" t="str">
        <f t="shared" si="2"/>
        <v>9105827112</v>
      </c>
      <c r="C192" s="1" t="s">
        <v>897</v>
      </c>
      <c r="D192" s="1" t="s">
        <v>23</v>
      </c>
      <c r="E192" s="1" t="s">
        <v>24</v>
      </c>
      <c r="F192" s="1" t="s">
        <v>25</v>
      </c>
      <c r="G192" s="1" t="s">
        <v>898</v>
      </c>
      <c r="H192" s="1" t="s">
        <v>27</v>
      </c>
      <c r="I192" s="1" t="s">
        <v>28</v>
      </c>
      <c r="J192" s="1" t="s">
        <v>831</v>
      </c>
      <c r="K192" s="1" t="s">
        <v>832</v>
      </c>
      <c r="L192" s="10">
        <v>241069</v>
      </c>
      <c r="M192" s="1" t="s">
        <v>899</v>
      </c>
      <c r="N192" s="1" t="s">
        <v>900</v>
      </c>
      <c r="O192" s="1" t="s">
        <v>901</v>
      </c>
      <c r="P192" s="1" t="s">
        <v>35</v>
      </c>
      <c r="Q192" s="1" t="s">
        <v>35</v>
      </c>
      <c r="R192" s="1" t="s">
        <v>35</v>
      </c>
      <c r="S192" s="1" t="s">
        <v>35</v>
      </c>
      <c r="T192" s="1" t="s">
        <v>36</v>
      </c>
      <c r="U192" s="1" t="s">
        <v>37</v>
      </c>
      <c r="V192" s="1" t="s">
        <v>38</v>
      </c>
      <c r="W192" s="1" t="s">
        <v>39</v>
      </c>
      <c r="X192" s="1" t="s">
        <v>40</v>
      </c>
      <c r="Y192" s="1" t="s">
        <v>35</v>
      </c>
      <c r="Z192" s="1" t="s">
        <v>35</v>
      </c>
      <c r="AA192" s="1" t="s">
        <v>35</v>
      </c>
      <c r="AB192" s="1" t="s">
        <v>902</v>
      </c>
      <c r="AC192" s="1" t="s">
        <v>35</v>
      </c>
      <c r="AD192" s="1" t="s">
        <v>35</v>
      </c>
    </row>
    <row r="193" spans="1:30" x14ac:dyDescent="0.25">
      <c r="A193" s="1">
        <f>MATCH(B193,'20,08'!B:B,0)</f>
        <v>308</v>
      </c>
      <c r="B193" s="1" t="str">
        <f t="shared" si="2"/>
        <v>9105827582</v>
      </c>
      <c r="C193" s="1" t="s">
        <v>903</v>
      </c>
      <c r="D193" s="1" t="s">
        <v>23</v>
      </c>
      <c r="E193" s="1" t="s">
        <v>24</v>
      </c>
      <c r="F193" s="1" t="s">
        <v>25</v>
      </c>
      <c r="G193" s="1" t="s">
        <v>904</v>
      </c>
      <c r="H193" s="1" t="s">
        <v>27</v>
      </c>
      <c r="I193" s="1" t="s">
        <v>28</v>
      </c>
      <c r="J193" s="1" t="s">
        <v>135</v>
      </c>
      <c r="K193" s="1" t="s">
        <v>136</v>
      </c>
      <c r="L193" s="10">
        <v>239885</v>
      </c>
      <c r="M193" s="1" t="s">
        <v>231</v>
      </c>
      <c r="N193" s="1" t="s">
        <v>232</v>
      </c>
      <c r="O193" s="1" t="s">
        <v>233</v>
      </c>
      <c r="P193" s="1" t="s">
        <v>35</v>
      </c>
      <c r="Q193" s="1" t="s">
        <v>35</v>
      </c>
      <c r="R193" s="1" t="s">
        <v>35</v>
      </c>
      <c r="S193" s="1" t="s">
        <v>35</v>
      </c>
      <c r="T193" s="1" t="s">
        <v>36</v>
      </c>
      <c r="U193" s="1" t="s">
        <v>37</v>
      </c>
      <c r="V193" s="1" t="s">
        <v>38</v>
      </c>
      <c r="W193" s="1" t="s">
        <v>39</v>
      </c>
      <c r="X193" s="1" t="s">
        <v>40</v>
      </c>
      <c r="Y193" s="1" t="s">
        <v>35</v>
      </c>
      <c r="Z193" s="1" t="s">
        <v>35</v>
      </c>
      <c r="AA193" s="1" t="s">
        <v>35</v>
      </c>
      <c r="AB193" s="1" t="s">
        <v>905</v>
      </c>
      <c r="AC193" s="1" t="s">
        <v>35</v>
      </c>
      <c r="AD193" s="1" t="s">
        <v>35</v>
      </c>
    </row>
    <row r="194" spans="1:30" x14ac:dyDescent="0.25">
      <c r="A194" s="1">
        <f>MATCH(B194,'20,08'!B:B,0)</f>
        <v>309</v>
      </c>
      <c r="B194" s="1" t="str">
        <f t="shared" si="2"/>
        <v>9105827951</v>
      </c>
      <c r="C194" s="1" t="s">
        <v>906</v>
      </c>
      <c r="D194" s="1" t="s">
        <v>23</v>
      </c>
      <c r="E194" s="1" t="s">
        <v>24</v>
      </c>
      <c r="F194" s="1" t="s">
        <v>25</v>
      </c>
      <c r="G194" s="1" t="s">
        <v>907</v>
      </c>
      <c r="H194" s="1" t="s">
        <v>27</v>
      </c>
      <c r="I194" s="1" t="s">
        <v>28</v>
      </c>
      <c r="J194" s="1" t="s">
        <v>140</v>
      </c>
      <c r="K194" s="1" t="s">
        <v>141</v>
      </c>
      <c r="L194" s="10">
        <v>119943</v>
      </c>
      <c r="M194" s="1" t="s">
        <v>95</v>
      </c>
      <c r="N194" s="1" t="s">
        <v>96</v>
      </c>
      <c r="O194" s="1" t="s">
        <v>97</v>
      </c>
      <c r="P194" s="1" t="s">
        <v>35</v>
      </c>
      <c r="Q194" s="1" t="s">
        <v>35</v>
      </c>
      <c r="R194" s="1" t="s">
        <v>35</v>
      </c>
      <c r="S194" s="1" t="s">
        <v>35</v>
      </c>
      <c r="T194" s="1" t="s">
        <v>36</v>
      </c>
      <c r="U194" s="1" t="s">
        <v>37</v>
      </c>
      <c r="V194" s="1" t="s">
        <v>38</v>
      </c>
      <c r="W194" s="1" t="s">
        <v>39</v>
      </c>
      <c r="X194" s="1" t="s">
        <v>40</v>
      </c>
      <c r="Y194" s="1" t="s">
        <v>35</v>
      </c>
      <c r="Z194" s="1" t="s">
        <v>35</v>
      </c>
      <c r="AA194" s="1" t="s">
        <v>35</v>
      </c>
      <c r="AB194" s="1" t="s">
        <v>908</v>
      </c>
      <c r="AC194" s="1" t="s">
        <v>35</v>
      </c>
      <c r="AD194" s="1" t="s">
        <v>35</v>
      </c>
    </row>
    <row r="195" spans="1:30" x14ac:dyDescent="0.25">
      <c r="A195" s="1">
        <f>MATCH(B195,'20,08'!B:B,0)</f>
        <v>310</v>
      </c>
      <c r="B195" s="1" t="str">
        <f t="shared" ref="B195:B205" si="3">RIGHT(AB195,10)</f>
        <v>9105827696</v>
      </c>
      <c r="C195" s="1" t="s">
        <v>909</v>
      </c>
      <c r="D195" s="1" t="s">
        <v>23</v>
      </c>
      <c r="E195" s="1" t="s">
        <v>24</v>
      </c>
      <c r="F195" s="1" t="s">
        <v>25</v>
      </c>
      <c r="G195" s="1" t="s">
        <v>910</v>
      </c>
      <c r="H195" s="1" t="s">
        <v>27</v>
      </c>
      <c r="I195" s="1" t="s">
        <v>28</v>
      </c>
      <c r="J195" s="1" t="s">
        <v>66</v>
      </c>
      <c r="K195" s="1" t="s">
        <v>67</v>
      </c>
      <c r="L195" s="10">
        <v>54197</v>
      </c>
      <c r="M195" s="1" t="s">
        <v>231</v>
      </c>
      <c r="N195" s="1" t="s">
        <v>232</v>
      </c>
      <c r="O195" s="1" t="s">
        <v>233</v>
      </c>
      <c r="P195" s="1" t="s">
        <v>35</v>
      </c>
      <c r="Q195" s="1" t="s">
        <v>35</v>
      </c>
      <c r="R195" s="1" t="s">
        <v>35</v>
      </c>
      <c r="S195" s="1" t="s">
        <v>35</v>
      </c>
      <c r="T195" s="1" t="s">
        <v>36</v>
      </c>
      <c r="U195" s="1" t="s">
        <v>37</v>
      </c>
      <c r="V195" s="1" t="s">
        <v>38</v>
      </c>
      <c r="W195" s="1" t="s">
        <v>39</v>
      </c>
      <c r="X195" s="1" t="s">
        <v>40</v>
      </c>
      <c r="Y195" s="1" t="s">
        <v>35</v>
      </c>
      <c r="Z195" s="1" t="s">
        <v>35</v>
      </c>
      <c r="AA195" s="1" t="s">
        <v>35</v>
      </c>
      <c r="AB195" s="1" t="s">
        <v>911</v>
      </c>
      <c r="AC195" s="1" t="s">
        <v>35</v>
      </c>
      <c r="AD195" s="1" t="s">
        <v>35</v>
      </c>
    </row>
    <row r="196" spans="1:30" x14ac:dyDescent="0.25">
      <c r="A196" s="1">
        <f>MATCH(B196,'20,08'!B:B,0)</f>
        <v>311</v>
      </c>
      <c r="B196" s="1" t="str">
        <f t="shared" si="3"/>
        <v>9105828839</v>
      </c>
      <c r="C196" s="1" t="s">
        <v>912</v>
      </c>
      <c r="D196" s="1" t="s">
        <v>23</v>
      </c>
      <c r="E196" s="1" t="s">
        <v>24</v>
      </c>
      <c r="F196" s="1" t="s">
        <v>25</v>
      </c>
      <c r="G196" s="1" t="s">
        <v>913</v>
      </c>
      <c r="H196" s="1" t="s">
        <v>27</v>
      </c>
      <c r="I196" s="1" t="s">
        <v>28</v>
      </c>
      <c r="J196" s="1" t="s">
        <v>821</v>
      </c>
      <c r="K196" s="1" t="s">
        <v>822</v>
      </c>
      <c r="L196" s="10">
        <v>76626</v>
      </c>
      <c r="M196" s="1" t="s">
        <v>279</v>
      </c>
      <c r="N196" s="1" t="s">
        <v>280</v>
      </c>
      <c r="O196" s="1" t="s">
        <v>281</v>
      </c>
      <c r="P196" s="1" t="s">
        <v>35</v>
      </c>
      <c r="Q196" s="1" t="s">
        <v>35</v>
      </c>
      <c r="R196" s="1" t="s">
        <v>35</v>
      </c>
      <c r="S196" s="1" t="s">
        <v>35</v>
      </c>
      <c r="T196" s="1" t="s">
        <v>36</v>
      </c>
      <c r="U196" s="1" t="s">
        <v>37</v>
      </c>
      <c r="V196" s="1" t="s">
        <v>38</v>
      </c>
      <c r="W196" s="1" t="s">
        <v>39</v>
      </c>
      <c r="X196" s="1" t="s">
        <v>40</v>
      </c>
      <c r="Y196" s="1" t="s">
        <v>35</v>
      </c>
      <c r="Z196" s="1" t="s">
        <v>35</v>
      </c>
      <c r="AA196" s="1" t="s">
        <v>35</v>
      </c>
      <c r="AB196" s="1" t="s">
        <v>914</v>
      </c>
      <c r="AC196" s="1" t="s">
        <v>35</v>
      </c>
      <c r="AD196" s="1" t="s">
        <v>35</v>
      </c>
    </row>
    <row r="197" spans="1:30" x14ac:dyDescent="0.25">
      <c r="A197" s="1">
        <f>MATCH(B197,'20,08'!B:B,0)</f>
        <v>312</v>
      </c>
      <c r="B197" s="1" t="str">
        <f t="shared" si="3"/>
        <v>9105827342</v>
      </c>
      <c r="C197" s="1" t="s">
        <v>915</v>
      </c>
      <c r="D197" s="1" t="s">
        <v>23</v>
      </c>
      <c r="E197" s="1" t="s">
        <v>24</v>
      </c>
      <c r="F197" s="1" t="s">
        <v>25</v>
      </c>
      <c r="G197" s="1" t="s">
        <v>916</v>
      </c>
      <c r="H197" s="1" t="s">
        <v>27</v>
      </c>
      <c r="I197" s="1" t="s">
        <v>28</v>
      </c>
      <c r="J197" s="1" t="s">
        <v>140</v>
      </c>
      <c r="K197" s="1" t="s">
        <v>141</v>
      </c>
      <c r="L197" s="10">
        <v>119943</v>
      </c>
      <c r="M197" s="1" t="s">
        <v>76</v>
      </c>
      <c r="N197" s="1" t="s">
        <v>77</v>
      </c>
      <c r="O197" s="1" t="s">
        <v>78</v>
      </c>
      <c r="P197" s="1" t="s">
        <v>35</v>
      </c>
      <c r="Q197" s="1" t="s">
        <v>35</v>
      </c>
      <c r="R197" s="1" t="s">
        <v>35</v>
      </c>
      <c r="S197" s="1" t="s">
        <v>35</v>
      </c>
      <c r="T197" s="1" t="s">
        <v>36</v>
      </c>
      <c r="U197" s="1" t="s">
        <v>37</v>
      </c>
      <c r="V197" s="1" t="s">
        <v>38</v>
      </c>
      <c r="W197" s="1" t="s">
        <v>39</v>
      </c>
      <c r="X197" s="1" t="s">
        <v>40</v>
      </c>
      <c r="Y197" s="1" t="s">
        <v>35</v>
      </c>
      <c r="Z197" s="1" t="s">
        <v>35</v>
      </c>
      <c r="AA197" s="1" t="s">
        <v>35</v>
      </c>
      <c r="AB197" s="1" t="s">
        <v>917</v>
      </c>
      <c r="AC197" s="1" t="s">
        <v>35</v>
      </c>
      <c r="AD197" s="1" t="s">
        <v>35</v>
      </c>
    </row>
    <row r="198" spans="1:30" x14ac:dyDescent="0.25">
      <c r="A198" s="1">
        <f>MATCH(B198,'20,08'!B:B,0)</f>
        <v>313</v>
      </c>
      <c r="B198" s="1" t="str">
        <f t="shared" si="3"/>
        <v>9105826043</v>
      </c>
      <c r="C198" s="1" t="s">
        <v>918</v>
      </c>
      <c r="D198" s="1" t="s">
        <v>23</v>
      </c>
      <c r="E198" s="1" t="s">
        <v>24</v>
      </c>
      <c r="F198" s="1" t="s">
        <v>25</v>
      </c>
      <c r="G198" s="1" t="s">
        <v>919</v>
      </c>
      <c r="H198" s="1" t="s">
        <v>27</v>
      </c>
      <c r="I198" s="1" t="s">
        <v>28</v>
      </c>
      <c r="J198" s="1" t="s">
        <v>140</v>
      </c>
      <c r="K198" s="1" t="s">
        <v>141</v>
      </c>
      <c r="L198" s="10">
        <v>119943</v>
      </c>
      <c r="M198" s="1" t="s">
        <v>858</v>
      </c>
      <c r="N198" s="1" t="s">
        <v>859</v>
      </c>
      <c r="O198" s="1" t="s">
        <v>860</v>
      </c>
      <c r="P198" s="1" t="s">
        <v>34</v>
      </c>
      <c r="Q198" s="1" t="s">
        <v>35</v>
      </c>
      <c r="R198" s="1" t="s">
        <v>35</v>
      </c>
      <c r="S198" s="1" t="s">
        <v>35</v>
      </c>
      <c r="T198" s="1" t="s">
        <v>36</v>
      </c>
      <c r="U198" s="1" t="s">
        <v>37</v>
      </c>
      <c r="V198" s="1" t="s">
        <v>38</v>
      </c>
      <c r="W198" s="1" t="s">
        <v>39</v>
      </c>
      <c r="X198" s="1" t="s">
        <v>40</v>
      </c>
      <c r="Y198" s="1" t="s">
        <v>35</v>
      </c>
      <c r="Z198" s="1" t="s">
        <v>35</v>
      </c>
      <c r="AA198" s="1" t="s">
        <v>35</v>
      </c>
      <c r="AB198" s="1" t="s">
        <v>920</v>
      </c>
      <c r="AC198" s="1" t="s">
        <v>35</v>
      </c>
      <c r="AD198" s="1" t="s">
        <v>35</v>
      </c>
    </row>
    <row r="199" spans="1:30" x14ac:dyDescent="0.25">
      <c r="A199" s="1">
        <f>MATCH(B199,'20,08'!B:B,0)</f>
        <v>314</v>
      </c>
      <c r="B199" s="1" t="str">
        <f t="shared" si="3"/>
        <v>9105828848</v>
      </c>
      <c r="C199" s="1" t="s">
        <v>921</v>
      </c>
      <c r="D199" s="1" t="s">
        <v>23</v>
      </c>
      <c r="E199" s="1" t="s">
        <v>24</v>
      </c>
      <c r="F199" s="1" t="s">
        <v>25</v>
      </c>
      <c r="G199" s="1" t="s">
        <v>922</v>
      </c>
      <c r="H199" s="1" t="s">
        <v>27</v>
      </c>
      <c r="I199" s="1" t="s">
        <v>28</v>
      </c>
      <c r="J199" s="1" t="s">
        <v>140</v>
      </c>
      <c r="K199" s="1" t="s">
        <v>141</v>
      </c>
      <c r="L199" s="10">
        <v>119943</v>
      </c>
      <c r="M199" s="1" t="s">
        <v>279</v>
      </c>
      <c r="N199" s="1" t="s">
        <v>280</v>
      </c>
      <c r="O199" s="1" t="s">
        <v>281</v>
      </c>
      <c r="P199" s="1" t="s">
        <v>35</v>
      </c>
      <c r="Q199" s="1" t="s">
        <v>35</v>
      </c>
      <c r="R199" s="1" t="s">
        <v>35</v>
      </c>
      <c r="S199" s="1" t="s">
        <v>35</v>
      </c>
      <c r="T199" s="1" t="s">
        <v>36</v>
      </c>
      <c r="U199" s="1" t="s">
        <v>37</v>
      </c>
      <c r="V199" s="1" t="s">
        <v>38</v>
      </c>
      <c r="W199" s="1" t="s">
        <v>39</v>
      </c>
      <c r="X199" s="1" t="s">
        <v>40</v>
      </c>
      <c r="Y199" s="1" t="s">
        <v>35</v>
      </c>
      <c r="Z199" s="1" t="s">
        <v>35</v>
      </c>
      <c r="AA199" s="1" t="s">
        <v>35</v>
      </c>
      <c r="AB199" s="1" t="s">
        <v>923</v>
      </c>
      <c r="AC199" s="1" t="s">
        <v>35</v>
      </c>
      <c r="AD199" s="1" t="s">
        <v>35</v>
      </c>
    </row>
    <row r="200" spans="1:30" x14ac:dyDescent="0.25">
      <c r="A200" s="1">
        <f>MATCH(B200,'20,08'!B:B,0)</f>
        <v>315</v>
      </c>
      <c r="B200" s="1" t="str">
        <f t="shared" si="3"/>
        <v>9105829301</v>
      </c>
      <c r="C200" s="1" t="s">
        <v>924</v>
      </c>
      <c r="D200" s="1" t="s">
        <v>23</v>
      </c>
      <c r="E200" s="1" t="s">
        <v>24</v>
      </c>
      <c r="F200" s="1" t="s">
        <v>25</v>
      </c>
      <c r="G200" s="1" t="s">
        <v>925</v>
      </c>
      <c r="H200" s="1" t="s">
        <v>27</v>
      </c>
      <c r="I200" s="1" t="s">
        <v>28</v>
      </c>
      <c r="J200" s="1" t="s">
        <v>926</v>
      </c>
      <c r="K200" s="1" t="s">
        <v>927</v>
      </c>
      <c r="L200" s="10">
        <v>820221</v>
      </c>
      <c r="M200" s="1" t="s">
        <v>31</v>
      </c>
      <c r="N200" s="1" t="s">
        <v>32</v>
      </c>
      <c r="O200" s="1" t="s">
        <v>33</v>
      </c>
      <c r="P200" s="1" t="s">
        <v>34</v>
      </c>
      <c r="Q200" s="1" t="s">
        <v>35</v>
      </c>
      <c r="R200" s="1" t="s">
        <v>35</v>
      </c>
      <c r="S200" s="1" t="s">
        <v>35</v>
      </c>
      <c r="T200" s="1" t="s">
        <v>36</v>
      </c>
      <c r="U200" s="1" t="s">
        <v>37</v>
      </c>
      <c r="V200" s="1" t="s">
        <v>38</v>
      </c>
      <c r="W200" s="1" t="s">
        <v>39</v>
      </c>
      <c r="X200" s="1" t="s">
        <v>40</v>
      </c>
      <c r="Y200" s="1" t="s">
        <v>35</v>
      </c>
      <c r="Z200" s="1" t="s">
        <v>35</v>
      </c>
      <c r="AA200" s="1" t="s">
        <v>35</v>
      </c>
      <c r="AB200" s="1" t="s">
        <v>928</v>
      </c>
      <c r="AC200" s="1" t="s">
        <v>35</v>
      </c>
      <c r="AD200" s="1" t="s">
        <v>35</v>
      </c>
    </row>
    <row r="201" spans="1:30" x14ac:dyDescent="0.25">
      <c r="A201" s="1">
        <f>MATCH(B201,'20,08'!B:B,0)</f>
        <v>318</v>
      </c>
      <c r="B201" s="1" t="str">
        <f t="shared" si="3"/>
        <v>9105826373</v>
      </c>
      <c r="C201" s="1" t="s">
        <v>929</v>
      </c>
      <c r="D201" s="1" t="s">
        <v>23</v>
      </c>
      <c r="E201" s="1" t="s">
        <v>24</v>
      </c>
      <c r="F201" s="1" t="s">
        <v>25</v>
      </c>
      <c r="G201" s="1" t="s">
        <v>930</v>
      </c>
      <c r="H201" s="1" t="s">
        <v>27</v>
      </c>
      <c r="I201" s="1" t="s">
        <v>28</v>
      </c>
      <c r="J201" s="1" t="s">
        <v>931</v>
      </c>
      <c r="K201" s="1" t="s">
        <v>932</v>
      </c>
      <c r="L201" s="10">
        <v>554109</v>
      </c>
      <c r="M201" s="1" t="s">
        <v>157</v>
      </c>
      <c r="N201" s="1" t="s">
        <v>158</v>
      </c>
      <c r="O201" s="1" t="s">
        <v>159</v>
      </c>
      <c r="P201" s="1" t="s">
        <v>160</v>
      </c>
      <c r="Q201" s="1" t="s">
        <v>35</v>
      </c>
      <c r="R201" s="1" t="s">
        <v>35</v>
      </c>
      <c r="S201" s="1" t="s">
        <v>35</v>
      </c>
      <c r="T201" s="1" t="s">
        <v>36</v>
      </c>
      <c r="U201" s="1" t="s">
        <v>37</v>
      </c>
      <c r="V201" s="1" t="s">
        <v>38</v>
      </c>
      <c r="W201" s="1" t="s">
        <v>39</v>
      </c>
      <c r="X201" s="1" t="s">
        <v>40</v>
      </c>
      <c r="Y201" s="1" t="s">
        <v>35</v>
      </c>
      <c r="Z201" s="1" t="s">
        <v>35</v>
      </c>
      <c r="AA201" s="1" t="s">
        <v>35</v>
      </c>
      <c r="AB201" s="1" t="s">
        <v>933</v>
      </c>
      <c r="AC201" s="1" t="s">
        <v>35</v>
      </c>
      <c r="AD201" s="1" t="s">
        <v>35</v>
      </c>
    </row>
    <row r="202" spans="1:30" x14ac:dyDescent="0.25">
      <c r="A202" s="1">
        <f>MATCH(B202,'20,08'!B:B,0)</f>
        <v>322</v>
      </c>
      <c r="B202" s="1" t="str">
        <f t="shared" si="3"/>
        <v>9105826991</v>
      </c>
      <c r="C202" s="1" t="s">
        <v>934</v>
      </c>
      <c r="D202" s="1" t="s">
        <v>23</v>
      </c>
      <c r="E202" s="1" t="s">
        <v>24</v>
      </c>
      <c r="F202" s="1" t="s">
        <v>25</v>
      </c>
      <c r="G202" s="1" t="s">
        <v>935</v>
      </c>
      <c r="H202" s="1" t="s">
        <v>27</v>
      </c>
      <c r="I202" s="1" t="s">
        <v>28</v>
      </c>
      <c r="J202" s="1" t="s">
        <v>465</v>
      </c>
      <c r="K202" s="1" t="s">
        <v>466</v>
      </c>
      <c r="L202" s="10">
        <v>719656</v>
      </c>
      <c r="M202" s="1" t="s">
        <v>858</v>
      </c>
      <c r="N202" s="1" t="s">
        <v>859</v>
      </c>
      <c r="O202" s="1" t="s">
        <v>860</v>
      </c>
      <c r="P202" s="1" t="s">
        <v>34</v>
      </c>
      <c r="Q202" s="1" t="s">
        <v>35</v>
      </c>
      <c r="R202" s="1" t="s">
        <v>35</v>
      </c>
      <c r="S202" s="1" t="s">
        <v>35</v>
      </c>
      <c r="T202" s="1" t="s">
        <v>36</v>
      </c>
      <c r="U202" s="1" t="s">
        <v>37</v>
      </c>
      <c r="V202" s="1" t="s">
        <v>38</v>
      </c>
      <c r="W202" s="1" t="s">
        <v>39</v>
      </c>
      <c r="X202" s="1" t="s">
        <v>40</v>
      </c>
      <c r="Y202" s="1" t="s">
        <v>35</v>
      </c>
      <c r="Z202" s="1" t="s">
        <v>35</v>
      </c>
      <c r="AA202" s="1" t="s">
        <v>35</v>
      </c>
      <c r="AB202" s="1" t="s">
        <v>936</v>
      </c>
      <c r="AC202" s="1" t="s">
        <v>35</v>
      </c>
      <c r="AD202" s="1" t="s">
        <v>35</v>
      </c>
    </row>
    <row r="203" spans="1:30" x14ac:dyDescent="0.25">
      <c r="A203" s="1">
        <f>MATCH(B203,'20,08'!B:B,0)</f>
        <v>323</v>
      </c>
      <c r="B203" s="1" t="str">
        <f t="shared" si="3"/>
        <v>9105829627</v>
      </c>
      <c r="C203" s="1" t="s">
        <v>937</v>
      </c>
      <c r="D203" s="1" t="s">
        <v>23</v>
      </c>
      <c r="E203" s="1" t="s">
        <v>24</v>
      </c>
      <c r="F203" s="1" t="s">
        <v>25</v>
      </c>
      <c r="G203" s="1" t="s">
        <v>938</v>
      </c>
      <c r="H203" s="1" t="s">
        <v>27</v>
      </c>
      <c r="I203" s="1" t="s">
        <v>28</v>
      </c>
      <c r="J203" s="1" t="s">
        <v>939</v>
      </c>
      <c r="K203" s="1" t="s">
        <v>940</v>
      </c>
      <c r="L203" s="10">
        <v>396527</v>
      </c>
      <c r="M203" s="1" t="s">
        <v>55</v>
      </c>
      <c r="N203" s="1" t="s">
        <v>56</v>
      </c>
      <c r="O203" s="1" t="s">
        <v>57</v>
      </c>
      <c r="P203" s="1" t="s">
        <v>35</v>
      </c>
      <c r="Q203" s="1" t="s">
        <v>35</v>
      </c>
      <c r="R203" s="1" t="s">
        <v>35</v>
      </c>
      <c r="S203" s="1" t="s">
        <v>35</v>
      </c>
      <c r="T203" s="1" t="s">
        <v>36</v>
      </c>
      <c r="U203" s="1" t="s">
        <v>37</v>
      </c>
      <c r="V203" s="1" t="s">
        <v>38</v>
      </c>
      <c r="W203" s="1" t="s">
        <v>39</v>
      </c>
      <c r="X203" s="1" t="s">
        <v>40</v>
      </c>
      <c r="Y203" s="1" t="s">
        <v>35</v>
      </c>
      <c r="Z203" s="1" t="s">
        <v>35</v>
      </c>
      <c r="AA203" s="1" t="s">
        <v>35</v>
      </c>
      <c r="AB203" s="1" t="s">
        <v>941</v>
      </c>
      <c r="AC203" s="1" t="s">
        <v>35</v>
      </c>
      <c r="AD203" s="1" t="s">
        <v>35</v>
      </c>
    </row>
    <row r="204" spans="1:30" x14ac:dyDescent="0.25">
      <c r="A204" s="1">
        <f>MATCH(B204,'20,08'!B:B,0)</f>
        <v>324</v>
      </c>
      <c r="B204" s="1" t="str">
        <f t="shared" si="3"/>
        <v>9105824637</v>
      </c>
      <c r="C204" s="1" t="s">
        <v>942</v>
      </c>
      <c r="D204" s="1" t="s">
        <v>23</v>
      </c>
      <c r="E204" s="1" t="s">
        <v>24</v>
      </c>
      <c r="F204" s="1" t="s">
        <v>25</v>
      </c>
      <c r="G204" s="1" t="s">
        <v>943</v>
      </c>
      <c r="H204" s="1" t="s">
        <v>27</v>
      </c>
      <c r="I204" s="1" t="s">
        <v>28</v>
      </c>
      <c r="J204" s="1" t="s">
        <v>368</v>
      </c>
      <c r="K204" s="1" t="s">
        <v>369</v>
      </c>
      <c r="L204" s="10">
        <v>99360</v>
      </c>
      <c r="M204" s="1" t="s">
        <v>76</v>
      </c>
      <c r="N204" s="1" t="s">
        <v>77</v>
      </c>
      <c r="O204" s="1" t="s">
        <v>78</v>
      </c>
      <c r="P204" s="1" t="s">
        <v>35</v>
      </c>
      <c r="Q204" s="1" t="s">
        <v>35</v>
      </c>
      <c r="R204" s="1" t="s">
        <v>35</v>
      </c>
      <c r="S204" s="1" t="s">
        <v>35</v>
      </c>
      <c r="T204" s="1" t="s">
        <v>36</v>
      </c>
      <c r="U204" s="1" t="s">
        <v>37</v>
      </c>
      <c r="V204" s="1" t="s">
        <v>38</v>
      </c>
      <c r="W204" s="1" t="s">
        <v>39</v>
      </c>
      <c r="X204" s="1" t="s">
        <v>40</v>
      </c>
      <c r="Y204" s="1" t="s">
        <v>35</v>
      </c>
      <c r="Z204" s="1" t="s">
        <v>35</v>
      </c>
      <c r="AA204" s="1" t="s">
        <v>35</v>
      </c>
      <c r="AB204" s="1" t="s">
        <v>944</v>
      </c>
      <c r="AC204" s="1" t="s">
        <v>35</v>
      </c>
      <c r="AD204" s="1" t="s">
        <v>35</v>
      </c>
    </row>
    <row r="205" spans="1:30" x14ac:dyDescent="0.25">
      <c r="A205" s="1">
        <f>MATCH(B205,'20,08'!B:B,0)</f>
        <v>325</v>
      </c>
      <c r="B205" s="1" t="str">
        <f t="shared" si="3"/>
        <v>9105827456</v>
      </c>
      <c r="C205" s="1" t="s">
        <v>945</v>
      </c>
      <c r="D205" s="1" t="s">
        <v>23</v>
      </c>
      <c r="E205" s="1" t="s">
        <v>24</v>
      </c>
      <c r="F205" s="1" t="s">
        <v>25</v>
      </c>
      <c r="G205" s="1" t="s">
        <v>946</v>
      </c>
      <c r="H205" s="1" t="s">
        <v>27</v>
      </c>
      <c r="I205" s="1" t="s">
        <v>28</v>
      </c>
      <c r="J205" s="1" t="s">
        <v>947</v>
      </c>
      <c r="K205" s="1" t="s">
        <v>948</v>
      </c>
      <c r="L205" s="10">
        <v>627264</v>
      </c>
      <c r="M205" s="1" t="s">
        <v>279</v>
      </c>
      <c r="N205" s="1" t="s">
        <v>280</v>
      </c>
      <c r="O205" s="1" t="s">
        <v>281</v>
      </c>
      <c r="P205" s="1" t="s">
        <v>35</v>
      </c>
      <c r="Q205" s="1" t="s">
        <v>35</v>
      </c>
      <c r="R205" s="1" t="s">
        <v>35</v>
      </c>
      <c r="S205" s="1" t="s">
        <v>35</v>
      </c>
      <c r="T205" s="1" t="s">
        <v>36</v>
      </c>
      <c r="U205" s="1" t="s">
        <v>37</v>
      </c>
      <c r="V205" s="1" t="s">
        <v>38</v>
      </c>
      <c r="W205" s="1" t="s">
        <v>39</v>
      </c>
      <c r="X205" s="1" t="s">
        <v>40</v>
      </c>
      <c r="Y205" s="1" t="s">
        <v>35</v>
      </c>
      <c r="Z205" s="1" t="s">
        <v>35</v>
      </c>
      <c r="AA205" s="1" t="s">
        <v>35</v>
      </c>
      <c r="AB205" s="1" t="s">
        <v>949</v>
      </c>
      <c r="AC205" s="1" t="s">
        <v>35</v>
      </c>
      <c r="AD205" s="1" t="s">
        <v>35</v>
      </c>
    </row>
  </sheetData>
  <autoFilter ref="A1:AD2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3"/>
  <sheetViews>
    <sheetView workbookViewId="0"/>
  </sheetViews>
  <sheetFormatPr defaultRowHeight="15.75" x14ac:dyDescent="0.25"/>
  <cols>
    <col min="1" max="1" width="9" style="47"/>
    <col min="2" max="3" width="22" style="47" customWidth="1"/>
    <col min="4" max="14" width="24.75" style="47" customWidth="1"/>
    <col min="15" max="15" width="22" style="47" customWidth="1"/>
    <col min="16" max="16" width="24.75" style="47" customWidth="1"/>
    <col min="17" max="20" width="24.75" style="47" hidden="1" customWidth="1"/>
    <col min="21" max="31" width="24.75" style="47" customWidth="1"/>
    <col min="32" max="32" width="12.875" style="48" customWidth="1"/>
    <col min="33" max="34" width="24.75" style="47" customWidth="1"/>
    <col min="35" max="16384" width="9" style="47"/>
  </cols>
  <sheetData>
    <row r="1" spans="1:34" x14ac:dyDescent="0.25">
      <c r="D1" s="47" t="s">
        <v>4</v>
      </c>
      <c r="E1" s="47" t="s">
        <v>1</v>
      </c>
      <c r="F1" s="47" t="s">
        <v>2</v>
      </c>
      <c r="G1" s="47" t="s">
        <v>3</v>
      </c>
      <c r="H1" s="47" t="s">
        <v>4</v>
      </c>
      <c r="I1" s="47" t="s">
        <v>5</v>
      </c>
      <c r="J1" s="47" t="s">
        <v>6</v>
      </c>
      <c r="K1" s="47" t="s">
        <v>7</v>
      </c>
      <c r="L1" s="47" t="s">
        <v>8</v>
      </c>
      <c r="M1" s="47" t="s">
        <v>9</v>
      </c>
      <c r="N1" s="47" t="s">
        <v>10</v>
      </c>
      <c r="Q1" s="47" t="s">
        <v>11</v>
      </c>
      <c r="R1" s="47" t="s">
        <v>12</v>
      </c>
      <c r="S1" s="47" t="s">
        <v>13</v>
      </c>
      <c r="T1" s="47" t="s">
        <v>14</v>
      </c>
      <c r="U1" s="47" t="s">
        <v>15</v>
      </c>
      <c r="V1" s="47" t="s">
        <v>16</v>
      </c>
      <c r="W1" s="47" t="s">
        <v>17</v>
      </c>
      <c r="X1" s="47" t="s">
        <v>11</v>
      </c>
      <c r="Y1" s="47" t="s">
        <v>12</v>
      </c>
      <c r="Z1" s="47" t="s">
        <v>13</v>
      </c>
      <c r="AA1" s="47" t="s">
        <v>14</v>
      </c>
      <c r="AB1" s="47" t="s">
        <v>15</v>
      </c>
      <c r="AC1" s="47" t="s">
        <v>16</v>
      </c>
      <c r="AD1" s="47" t="s">
        <v>18</v>
      </c>
      <c r="AE1" s="47" t="s">
        <v>19</v>
      </c>
      <c r="AG1" s="47" t="s">
        <v>20</v>
      </c>
      <c r="AH1" s="47" t="s">
        <v>21</v>
      </c>
    </row>
    <row r="2" spans="1:34" x14ac:dyDescent="0.25">
      <c r="A2" s="47">
        <f>MATCH(B2,'Sheet1 (2)'!B:B,0)</f>
        <v>207</v>
      </c>
      <c r="B2" s="48">
        <f>AF2</f>
        <v>9105837612</v>
      </c>
      <c r="C2" s="48">
        <v>9105837612</v>
      </c>
      <c r="D2" s="47" t="s">
        <v>1863</v>
      </c>
      <c r="E2" s="47" t="s">
        <v>1862</v>
      </c>
      <c r="F2" s="47" t="s">
        <v>24</v>
      </c>
      <c r="G2" s="47" t="s">
        <v>25</v>
      </c>
      <c r="H2" s="47" t="s">
        <v>1863</v>
      </c>
      <c r="I2" s="47" t="s">
        <v>27</v>
      </c>
      <c r="J2" s="47" t="s">
        <v>28</v>
      </c>
      <c r="K2" s="47" t="s">
        <v>135</v>
      </c>
      <c r="L2" s="47" t="s">
        <v>136</v>
      </c>
      <c r="M2" s="47" t="s">
        <v>1864</v>
      </c>
      <c r="N2" s="47" t="s">
        <v>299</v>
      </c>
      <c r="O2" s="48">
        <v>9105837612</v>
      </c>
      <c r="P2" s="47" t="str">
        <f t="shared" ref="P2:P65" si="0">"WIN-"&amp;RIGHT(N2,3)</f>
        <v>WIN-020</v>
      </c>
      <c r="Q2" s="47" t="s">
        <v>300</v>
      </c>
      <c r="R2" s="47" t="s">
        <v>301</v>
      </c>
      <c r="S2" s="47" t="s">
        <v>34</v>
      </c>
      <c r="T2" s="47" t="s">
        <v>35</v>
      </c>
      <c r="U2" s="47" t="s">
        <v>35</v>
      </c>
      <c r="V2" s="47" t="s">
        <v>35</v>
      </c>
      <c r="W2" s="47" t="s">
        <v>36</v>
      </c>
      <c r="X2" s="47" t="s">
        <v>37</v>
      </c>
      <c r="Y2" s="47" t="s">
        <v>38</v>
      </c>
      <c r="Z2" s="47" t="s">
        <v>39</v>
      </c>
      <c r="AA2" s="47" t="s">
        <v>40</v>
      </c>
      <c r="AB2" s="47" t="s">
        <v>35</v>
      </c>
      <c r="AC2" s="47" t="s">
        <v>35</v>
      </c>
      <c r="AE2" s="47" t="s">
        <v>1865</v>
      </c>
      <c r="AF2" s="48">
        <v>9105837612</v>
      </c>
      <c r="AG2" s="47">
        <v>1</v>
      </c>
      <c r="AH2" s="47" t="s">
        <v>35</v>
      </c>
    </row>
    <row r="3" spans="1:34" x14ac:dyDescent="0.25">
      <c r="A3" s="47">
        <f>MATCH(B3,'Sheet1 (2)'!B:B,0)</f>
        <v>237</v>
      </c>
      <c r="B3" s="48">
        <f t="shared" ref="B3:B66" si="1">AF3</f>
        <v>9105837945</v>
      </c>
      <c r="C3" s="48">
        <v>9105837945</v>
      </c>
      <c r="D3" s="47" t="s">
        <v>1866</v>
      </c>
      <c r="E3" s="47" t="s">
        <v>1862</v>
      </c>
      <c r="F3" s="47" t="s">
        <v>24</v>
      </c>
      <c r="G3" s="47" t="s">
        <v>25</v>
      </c>
      <c r="H3" s="47" t="s">
        <v>1866</v>
      </c>
      <c r="I3" s="47" t="s">
        <v>27</v>
      </c>
      <c r="J3" s="47" t="s">
        <v>28</v>
      </c>
      <c r="K3" s="47" t="s">
        <v>1867</v>
      </c>
      <c r="L3" s="47" t="s">
        <v>1868</v>
      </c>
      <c r="M3" s="47" t="s">
        <v>1869</v>
      </c>
      <c r="N3" s="47" t="s">
        <v>76</v>
      </c>
      <c r="O3" s="48">
        <v>9105837945</v>
      </c>
      <c r="P3" s="47" t="str">
        <f t="shared" si="0"/>
        <v>WIN-002</v>
      </c>
      <c r="Q3" s="47" t="s">
        <v>77</v>
      </c>
      <c r="R3" s="47" t="s">
        <v>78</v>
      </c>
      <c r="S3" s="47" t="s">
        <v>35</v>
      </c>
      <c r="T3" s="47" t="s">
        <v>35</v>
      </c>
      <c r="U3" s="47" t="s">
        <v>35</v>
      </c>
      <c r="V3" s="47" t="s">
        <v>35</v>
      </c>
      <c r="W3" s="47" t="s">
        <v>36</v>
      </c>
      <c r="X3" s="47" t="s">
        <v>37</v>
      </c>
      <c r="Y3" s="47" t="s">
        <v>38</v>
      </c>
      <c r="Z3" s="47" t="s">
        <v>39</v>
      </c>
      <c r="AA3" s="47" t="s">
        <v>40</v>
      </c>
      <c r="AB3" s="47" t="s">
        <v>35</v>
      </c>
      <c r="AC3" s="47" t="s">
        <v>35</v>
      </c>
      <c r="AD3" s="47" t="s">
        <v>35</v>
      </c>
      <c r="AE3" s="47" t="s">
        <v>1870</v>
      </c>
      <c r="AF3" s="48">
        <v>9105837945</v>
      </c>
      <c r="AG3" s="47">
        <v>1</v>
      </c>
      <c r="AH3" s="47" t="s">
        <v>35</v>
      </c>
    </row>
    <row r="4" spans="1:34" x14ac:dyDescent="0.25">
      <c r="A4" s="47">
        <f>MATCH(B4,'Sheet1 (2)'!B:B,0)</f>
        <v>298</v>
      </c>
      <c r="B4" s="48">
        <f t="shared" si="1"/>
        <v>9105838681</v>
      </c>
      <c r="C4" s="48">
        <v>9105838681</v>
      </c>
      <c r="D4" s="47" t="s">
        <v>1871</v>
      </c>
      <c r="E4" s="47" t="s">
        <v>1862</v>
      </c>
      <c r="F4" s="47" t="s">
        <v>24</v>
      </c>
      <c r="G4" s="47" t="s">
        <v>25</v>
      </c>
      <c r="H4" s="47" t="s">
        <v>1871</v>
      </c>
      <c r="I4" s="47" t="s">
        <v>27</v>
      </c>
      <c r="J4" s="47" t="s">
        <v>28</v>
      </c>
      <c r="K4" s="47" t="s">
        <v>797</v>
      </c>
      <c r="L4" s="47" t="s">
        <v>798</v>
      </c>
      <c r="M4" s="47" t="s">
        <v>1872</v>
      </c>
      <c r="N4" s="47" t="s">
        <v>76</v>
      </c>
      <c r="O4" s="48">
        <v>9105838681</v>
      </c>
      <c r="P4" s="47" t="str">
        <f t="shared" si="0"/>
        <v>WIN-002</v>
      </c>
      <c r="Q4" s="47" t="s">
        <v>77</v>
      </c>
      <c r="R4" s="47" t="s">
        <v>78</v>
      </c>
      <c r="S4" s="47" t="s">
        <v>35</v>
      </c>
      <c r="T4" s="47" t="s">
        <v>35</v>
      </c>
      <c r="U4" s="47" t="s">
        <v>35</v>
      </c>
      <c r="V4" s="47" t="s">
        <v>35</v>
      </c>
      <c r="W4" s="47" t="s">
        <v>36</v>
      </c>
      <c r="X4" s="47" t="s">
        <v>37</v>
      </c>
      <c r="Y4" s="47" t="s">
        <v>38</v>
      </c>
      <c r="Z4" s="47" t="s">
        <v>39</v>
      </c>
      <c r="AA4" s="47" t="s">
        <v>40</v>
      </c>
      <c r="AB4" s="47" t="s">
        <v>35</v>
      </c>
      <c r="AC4" s="47" t="s">
        <v>35</v>
      </c>
      <c r="AD4" s="47" t="s">
        <v>35</v>
      </c>
      <c r="AE4" s="47" t="s">
        <v>1873</v>
      </c>
      <c r="AF4" s="48">
        <v>9105838681</v>
      </c>
      <c r="AG4" s="47">
        <v>1</v>
      </c>
      <c r="AH4" s="47" t="s">
        <v>35</v>
      </c>
    </row>
    <row r="5" spans="1:34" x14ac:dyDescent="0.25">
      <c r="A5" s="47">
        <f>MATCH(B5,'Sheet1 (2)'!B:B,0)</f>
        <v>300</v>
      </c>
      <c r="B5" s="48">
        <f t="shared" si="1"/>
        <v>9105838682</v>
      </c>
      <c r="C5" s="48">
        <v>9105838682</v>
      </c>
      <c r="D5" s="47" t="s">
        <v>1874</v>
      </c>
      <c r="E5" s="47" t="s">
        <v>1862</v>
      </c>
      <c r="F5" s="47" t="s">
        <v>24</v>
      </c>
      <c r="G5" s="47" t="s">
        <v>25</v>
      </c>
      <c r="H5" s="47" t="s">
        <v>1874</v>
      </c>
      <c r="I5" s="47" t="s">
        <v>27</v>
      </c>
      <c r="J5" s="47" t="s">
        <v>28</v>
      </c>
      <c r="K5" s="47" t="s">
        <v>172</v>
      </c>
      <c r="L5" s="47" t="s">
        <v>173</v>
      </c>
      <c r="M5" s="47" t="s">
        <v>1875</v>
      </c>
      <c r="N5" s="47" t="s">
        <v>76</v>
      </c>
      <c r="O5" s="48">
        <v>9105838682</v>
      </c>
      <c r="P5" s="47" t="str">
        <f t="shared" si="0"/>
        <v>WIN-002</v>
      </c>
      <c r="Q5" s="47" t="s">
        <v>77</v>
      </c>
      <c r="R5" s="47" t="s">
        <v>78</v>
      </c>
      <c r="S5" s="47" t="s">
        <v>35</v>
      </c>
      <c r="T5" s="47" t="s">
        <v>35</v>
      </c>
      <c r="U5" s="47" t="s">
        <v>35</v>
      </c>
      <c r="V5" s="47" t="s">
        <v>35</v>
      </c>
      <c r="W5" s="47" t="s">
        <v>36</v>
      </c>
      <c r="X5" s="47" t="s">
        <v>37</v>
      </c>
      <c r="Y5" s="47" t="s">
        <v>38</v>
      </c>
      <c r="Z5" s="47" t="s">
        <v>39</v>
      </c>
      <c r="AA5" s="47" t="s">
        <v>40</v>
      </c>
      <c r="AB5" s="47" t="s">
        <v>35</v>
      </c>
      <c r="AC5" s="47" t="s">
        <v>35</v>
      </c>
      <c r="AD5" s="47" t="s">
        <v>35</v>
      </c>
      <c r="AE5" s="47" t="s">
        <v>1876</v>
      </c>
      <c r="AF5" s="48">
        <v>9105838682</v>
      </c>
      <c r="AG5" s="47">
        <v>1</v>
      </c>
      <c r="AH5" s="47" t="s">
        <v>35</v>
      </c>
    </row>
    <row r="6" spans="1:34" x14ac:dyDescent="0.25">
      <c r="A6" s="47">
        <f>MATCH(B6,'Sheet1 (2)'!B:B,0)</f>
        <v>262</v>
      </c>
      <c r="B6" s="48">
        <f t="shared" si="1"/>
        <v>9105838295</v>
      </c>
      <c r="C6" s="48">
        <v>9105838295</v>
      </c>
      <c r="D6" s="47" t="s">
        <v>1877</v>
      </c>
      <c r="E6" s="47" t="s">
        <v>1862</v>
      </c>
      <c r="F6" s="47" t="s">
        <v>24</v>
      </c>
      <c r="G6" s="47" t="s">
        <v>25</v>
      </c>
      <c r="H6" s="47" t="s">
        <v>1877</v>
      </c>
      <c r="I6" s="47" t="s">
        <v>27</v>
      </c>
      <c r="J6" s="47" t="s">
        <v>28</v>
      </c>
      <c r="K6" s="47" t="s">
        <v>135</v>
      </c>
      <c r="L6" s="47" t="s">
        <v>136</v>
      </c>
      <c r="M6" s="47" t="s">
        <v>1864</v>
      </c>
      <c r="N6" s="47" t="s">
        <v>46</v>
      </c>
      <c r="O6" s="48">
        <v>9105838295</v>
      </c>
      <c r="P6" s="47" t="str">
        <f t="shared" si="0"/>
        <v>WIN-031</v>
      </c>
      <c r="Q6" s="47" t="s">
        <v>47</v>
      </c>
      <c r="R6" s="47" t="s">
        <v>48</v>
      </c>
      <c r="S6" s="47" t="s">
        <v>49</v>
      </c>
      <c r="T6" s="47" t="s">
        <v>35</v>
      </c>
      <c r="U6" s="47" t="s">
        <v>35</v>
      </c>
      <c r="V6" s="47" t="s">
        <v>35</v>
      </c>
      <c r="W6" s="47" t="s">
        <v>36</v>
      </c>
      <c r="X6" s="47" t="s">
        <v>37</v>
      </c>
      <c r="Y6" s="47" t="s">
        <v>38</v>
      </c>
      <c r="Z6" s="47" t="s">
        <v>39</v>
      </c>
      <c r="AA6" s="47" t="s">
        <v>40</v>
      </c>
      <c r="AB6" s="47" t="s">
        <v>35</v>
      </c>
      <c r="AC6" s="47" t="s">
        <v>35</v>
      </c>
      <c r="AD6" s="47" t="s">
        <v>35</v>
      </c>
      <c r="AE6" s="47" t="s">
        <v>1878</v>
      </c>
      <c r="AF6" s="48">
        <v>9105838295</v>
      </c>
      <c r="AG6" s="47">
        <v>1</v>
      </c>
      <c r="AH6" s="47" t="s">
        <v>35</v>
      </c>
    </row>
    <row r="7" spans="1:34" x14ac:dyDescent="0.25">
      <c r="A7" s="47">
        <f>MATCH(B7,'Sheet1 (2)'!B:B,0)</f>
        <v>154</v>
      </c>
      <c r="B7" s="48">
        <f t="shared" si="1"/>
        <v>9105837240</v>
      </c>
      <c r="C7" s="48">
        <v>9105837240</v>
      </c>
      <c r="D7" s="47" t="s">
        <v>1879</v>
      </c>
      <c r="E7" s="47" t="s">
        <v>1862</v>
      </c>
      <c r="F7" s="47" t="s">
        <v>24</v>
      </c>
      <c r="G7" s="47" t="s">
        <v>25</v>
      </c>
      <c r="H7" s="47" t="s">
        <v>1879</v>
      </c>
      <c r="I7" s="47" t="s">
        <v>27</v>
      </c>
      <c r="J7" s="47" t="s">
        <v>28</v>
      </c>
      <c r="K7" s="47" t="s">
        <v>167</v>
      </c>
      <c r="L7" s="47" t="s">
        <v>168</v>
      </c>
      <c r="M7" s="47" t="s">
        <v>1880</v>
      </c>
      <c r="N7" s="47" t="s">
        <v>500</v>
      </c>
      <c r="O7" s="48">
        <v>9105837240</v>
      </c>
      <c r="P7" s="47" t="str">
        <f t="shared" si="0"/>
        <v>WIN-038</v>
      </c>
      <c r="Q7" s="47" t="s">
        <v>501</v>
      </c>
      <c r="R7" s="47" t="s">
        <v>502</v>
      </c>
      <c r="S7" s="47" t="s">
        <v>34</v>
      </c>
      <c r="T7" s="47" t="s">
        <v>35</v>
      </c>
      <c r="U7" s="47" t="s">
        <v>35</v>
      </c>
      <c r="V7" s="47" t="s">
        <v>35</v>
      </c>
      <c r="W7" s="47" t="s">
        <v>36</v>
      </c>
      <c r="X7" s="47" t="s">
        <v>37</v>
      </c>
      <c r="Y7" s="47" t="s">
        <v>38</v>
      </c>
      <c r="Z7" s="47" t="s">
        <v>39</v>
      </c>
      <c r="AA7" s="47" t="s">
        <v>40</v>
      </c>
      <c r="AB7" s="47" t="s">
        <v>35</v>
      </c>
      <c r="AC7" s="47" t="s">
        <v>35</v>
      </c>
      <c r="AD7" s="47" t="s">
        <v>35</v>
      </c>
      <c r="AE7" s="47" t="s">
        <v>1881</v>
      </c>
      <c r="AF7" s="48">
        <v>9105837240</v>
      </c>
      <c r="AG7" s="47">
        <v>1</v>
      </c>
      <c r="AH7" s="47" t="s">
        <v>35</v>
      </c>
    </row>
    <row r="8" spans="1:34" x14ac:dyDescent="0.25">
      <c r="A8" s="47">
        <f>MATCH(B8,'Sheet1 (2)'!B:B,0)</f>
        <v>210</v>
      </c>
      <c r="B8" s="48">
        <f t="shared" si="1"/>
        <v>9105837700</v>
      </c>
      <c r="C8" s="48">
        <v>9105837700</v>
      </c>
      <c r="D8" s="47" t="s">
        <v>1882</v>
      </c>
      <c r="E8" s="47" t="s">
        <v>1862</v>
      </c>
      <c r="F8" s="47" t="s">
        <v>24</v>
      </c>
      <c r="G8" s="47" t="s">
        <v>25</v>
      </c>
      <c r="H8" s="47" t="s">
        <v>1882</v>
      </c>
      <c r="I8" s="47" t="s">
        <v>27</v>
      </c>
      <c r="J8" s="47" t="s">
        <v>28</v>
      </c>
      <c r="K8" s="47" t="s">
        <v>1883</v>
      </c>
      <c r="L8" s="47" t="s">
        <v>1884</v>
      </c>
      <c r="M8" s="47" t="s">
        <v>1885</v>
      </c>
      <c r="N8" s="47" t="s">
        <v>157</v>
      </c>
      <c r="O8" s="48">
        <v>9105837700</v>
      </c>
      <c r="P8" s="47" t="s">
        <v>1534</v>
      </c>
      <c r="Q8" s="47" t="s">
        <v>158</v>
      </c>
      <c r="R8" s="47" t="s">
        <v>159</v>
      </c>
      <c r="S8" s="47" t="s">
        <v>160</v>
      </c>
      <c r="T8" s="47" t="s">
        <v>35</v>
      </c>
      <c r="U8" s="47" t="s">
        <v>35</v>
      </c>
      <c r="V8" s="47" t="s">
        <v>35</v>
      </c>
      <c r="W8" s="47" t="s">
        <v>36</v>
      </c>
      <c r="X8" s="47" t="s">
        <v>37</v>
      </c>
      <c r="Y8" s="47" t="s">
        <v>38</v>
      </c>
      <c r="Z8" s="47" t="s">
        <v>39</v>
      </c>
      <c r="AA8" s="47" t="s">
        <v>40</v>
      </c>
      <c r="AB8" s="47" t="s">
        <v>35</v>
      </c>
      <c r="AC8" s="47" t="s">
        <v>35</v>
      </c>
      <c r="AD8" s="47" t="s">
        <v>35</v>
      </c>
      <c r="AE8" s="47" t="s">
        <v>1886</v>
      </c>
      <c r="AF8" s="48">
        <v>9105837700</v>
      </c>
      <c r="AG8" s="47">
        <v>1</v>
      </c>
      <c r="AH8" s="47" t="s">
        <v>35</v>
      </c>
    </row>
    <row r="9" spans="1:34" x14ac:dyDescent="0.25">
      <c r="A9" s="47">
        <f>MATCH(B9,'Sheet1 (2)'!B:B,0)</f>
        <v>48</v>
      </c>
      <c r="B9" s="48">
        <f t="shared" si="1"/>
        <v>9105835717</v>
      </c>
      <c r="C9" s="48">
        <v>9105835717</v>
      </c>
      <c r="D9" s="47" t="s">
        <v>1887</v>
      </c>
      <c r="E9" s="47" t="s">
        <v>1862</v>
      </c>
      <c r="F9" s="47" t="s">
        <v>24</v>
      </c>
      <c r="G9" s="47" t="s">
        <v>25</v>
      </c>
      <c r="H9" s="47" t="s">
        <v>1887</v>
      </c>
      <c r="I9" s="47" t="s">
        <v>27</v>
      </c>
      <c r="J9" s="47" t="s">
        <v>28</v>
      </c>
      <c r="K9" s="47" t="s">
        <v>167</v>
      </c>
      <c r="L9" s="47" t="s">
        <v>168</v>
      </c>
      <c r="M9" s="47" t="s">
        <v>1880</v>
      </c>
      <c r="N9" s="47" t="s">
        <v>109</v>
      </c>
      <c r="O9" s="48">
        <v>9105835717</v>
      </c>
      <c r="P9" s="47" t="str">
        <f t="shared" si="0"/>
        <v>WIN-004</v>
      </c>
      <c r="Q9" s="47" t="s">
        <v>110</v>
      </c>
      <c r="R9" s="47" t="s">
        <v>111</v>
      </c>
      <c r="S9" s="47" t="s">
        <v>112</v>
      </c>
      <c r="T9" s="47" t="s">
        <v>35</v>
      </c>
      <c r="U9" s="47" t="s">
        <v>35</v>
      </c>
      <c r="V9" s="47" t="s">
        <v>35</v>
      </c>
      <c r="W9" s="47" t="s">
        <v>36</v>
      </c>
      <c r="X9" s="47" t="s">
        <v>37</v>
      </c>
      <c r="Y9" s="47" t="s">
        <v>38</v>
      </c>
      <c r="Z9" s="47" t="s">
        <v>39</v>
      </c>
      <c r="AA9" s="47" t="s">
        <v>40</v>
      </c>
      <c r="AB9" s="47" t="s">
        <v>35</v>
      </c>
      <c r="AC9" s="47" t="s">
        <v>35</v>
      </c>
      <c r="AD9" s="47" t="s">
        <v>35</v>
      </c>
      <c r="AE9" s="47" t="s">
        <v>1888</v>
      </c>
      <c r="AF9" s="48">
        <v>9105835717</v>
      </c>
      <c r="AG9" s="47">
        <v>1</v>
      </c>
      <c r="AH9" s="47" t="s">
        <v>35</v>
      </c>
    </row>
    <row r="10" spans="1:34" x14ac:dyDescent="0.25">
      <c r="A10" s="47">
        <f>MATCH(B10,'Sheet1 (2)'!B:B,0)</f>
        <v>157</v>
      </c>
      <c r="B10" s="48">
        <f t="shared" si="1"/>
        <v>9105837260</v>
      </c>
      <c r="C10" s="48">
        <v>9105837260</v>
      </c>
      <c r="D10" s="47" t="s">
        <v>1889</v>
      </c>
      <c r="E10" s="47" t="s">
        <v>1862</v>
      </c>
      <c r="F10" s="47" t="s">
        <v>24</v>
      </c>
      <c r="G10" s="47" t="s">
        <v>25</v>
      </c>
      <c r="H10" s="47" t="s">
        <v>1889</v>
      </c>
      <c r="I10" s="47" t="s">
        <v>27</v>
      </c>
      <c r="J10" s="47" t="s">
        <v>28</v>
      </c>
      <c r="K10" s="47" t="s">
        <v>140</v>
      </c>
      <c r="L10" s="47" t="s">
        <v>141</v>
      </c>
      <c r="M10" s="47" t="s">
        <v>1890</v>
      </c>
      <c r="N10" s="47" t="s">
        <v>76</v>
      </c>
      <c r="O10" s="48">
        <v>9105837260</v>
      </c>
      <c r="P10" s="47" t="str">
        <f t="shared" si="0"/>
        <v>WIN-002</v>
      </c>
      <c r="Q10" s="47" t="s">
        <v>77</v>
      </c>
      <c r="R10" s="47" t="s">
        <v>78</v>
      </c>
      <c r="S10" s="47" t="s">
        <v>35</v>
      </c>
      <c r="T10" s="47" t="s">
        <v>35</v>
      </c>
      <c r="U10" s="47" t="s">
        <v>35</v>
      </c>
      <c r="V10" s="47" t="s">
        <v>35</v>
      </c>
      <c r="W10" s="47" t="s">
        <v>36</v>
      </c>
      <c r="X10" s="47" t="s">
        <v>37</v>
      </c>
      <c r="Y10" s="47" t="s">
        <v>38</v>
      </c>
      <c r="Z10" s="47" t="s">
        <v>39</v>
      </c>
      <c r="AA10" s="47" t="s">
        <v>40</v>
      </c>
      <c r="AB10" s="47" t="s">
        <v>35</v>
      </c>
      <c r="AC10" s="47" t="s">
        <v>35</v>
      </c>
      <c r="AD10" s="47" t="s">
        <v>35</v>
      </c>
      <c r="AE10" s="47" t="s">
        <v>1891</v>
      </c>
      <c r="AF10" s="48">
        <v>9105837260</v>
      </c>
      <c r="AG10" s="47">
        <v>1</v>
      </c>
      <c r="AH10" s="47" t="s">
        <v>35</v>
      </c>
    </row>
    <row r="11" spans="1:34" x14ac:dyDescent="0.25">
      <c r="A11" s="47">
        <f>MATCH(B11,'Sheet1 (2)'!B:B,0)</f>
        <v>7</v>
      </c>
      <c r="B11" s="48">
        <f t="shared" si="1"/>
        <v>9105834659</v>
      </c>
      <c r="C11" s="48">
        <v>9105834659</v>
      </c>
      <c r="D11" s="47" t="s">
        <v>1892</v>
      </c>
      <c r="E11" s="47" t="s">
        <v>1862</v>
      </c>
      <c r="F11" s="47" t="s">
        <v>24</v>
      </c>
      <c r="G11" s="47" t="s">
        <v>25</v>
      </c>
      <c r="H11" s="47" t="s">
        <v>1892</v>
      </c>
      <c r="I11" s="47" t="s">
        <v>27</v>
      </c>
      <c r="J11" s="47" t="s">
        <v>28</v>
      </c>
      <c r="K11" s="47" t="s">
        <v>590</v>
      </c>
      <c r="L11" s="47" t="s">
        <v>591</v>
      </c>
      <c r="M11" s="47" t="s">
        <v>1893</v>
      </c>
      <c r="N11" s="47" t="s">
        <v>76</v>
      </c>
      <c r="O11" s="48">
        <v>9105834659</v>
      </c>
      <c r="P11" s="47" t="str">
        <f t="shared" si="0"/>
        <v>WIN-002</v>
      </c>
      <c r="Q11" s="47" t="s">
        <v>77</v>
      </c>
      <c r="R11" s="47" t="s">
        <v>78</v>
      </c>
      <c r="S11" s="47" t="s">
        <v>35</v>
      </c>
      <c r="T11" s="47" t="s">
        <v>35</v>
      </c>
      <c r="U11" s="47" t="s">
        <v>35</v>
      </c>
      <c r="V11" s="47" t="s">
        <v>35</v>
      </c>
      <c r="W11" s="47" t="s">
        <v>36</v>
      </c>
      <c r="X11" s="47" t="s">
        <v>37</v>
      </c>
      <c r="Y11" s="47" t="s">
        <v>38</v>
      </c>
      <c r="Z11" s="47" t="s">
        <v>39</v>
      </c>
      <c r="AA11" s="47" t="s">
        <v>40</v>
      </c>
      <c r="AB11" s="47" t="s">
        <v>35</v>
      </c>
      <c r="AC11" s="47" t="s">
        <v>35</v>
      </c>
      <c r="AD11" s="47" t="s">
        <v>35</v>
      </c>
      <c r="AE11" s="47" t="s">
        <v>1894</v>
      </c>
      <c r="AF11" s="48">
        <v>9105834659</v>
      </c>
      <c r="AG11" s="47">
        <v>1</v>
      </c>
      <c r="AH11" s="47" t="s">
        <v>35</v>
      </c>
    </row>
    <row r="12" spans="1:34" x14ac:dyDescent="0.25">
      <c r="A12" s="47">
        <f>MATCH(B12,'Sheet1 (2)'!B:B,0)</f>
        <v>218</v>
      </c>
      <c r="B12" s="48">
        <f t="shared" si="1"/>
        <v>9105837714</v>
      </c>
      <c r="C12" s="48">
        <v>9105837714</v>
      </c>
      <c r="D12" s="47" t="s">
        <v>1895</v>
      </c>
      <c r="E12" s="47" t="s">
        <v>1862</v>
      </c>
      <c r="F12" s="47" t="s">
        <v>24</v>
      </c>
      <c r="G12" s="47" t="s">
        <v>25</v>
      </c>
      <c r="H12" s="47" t="s">
        <v>1895</v>
      </c>
      <c r="I12" s="47" t="s">
        <v>27</v>
      </c>
      <c r="J12" s="47" t="s">
        <v>28</v>
      </c>
      <c r="K12" s="47" t="s">
        <v>470</v>
      </c>
      <c r="L12" s="47" t="s">
        <v>471</v>
      </c>
      <c r="M12" s="47" t="s">
        <v>1896</v>
      </c>
      <c r="N12" s="47" t="s">
        <v>76</v>
      </c>
      <c r="O12" s="48">
        <v>9105837714</v>
      </c>
      <c r="P12" s="47" t="str">
        <f t="shared" si="0"/>
        <v>WIN-002</v>
      </c>
      <c r="Q12" s="47" t="s">
        <v>77</v>
      </c>
      <c r="R12" s="47" t="s">
        <v>78</v>
      </c>
      <c r="S12" s="47" t="s">
        <v>35</v>
      </c>
      <c r="T12" s="47" t="s">
        <v>35</v>
      </c>
      <c r="U12" s="47" t="s">
        <v>35</v>
      </c>
      <c r="V12" s="47" t="s">
        <v>35</v>
      </c>
      <c r="W12" s="47" t="s">
        <v>36</v>
      </c>
      <c r="X12" s="47" t="s">
        <v>37</v>
      </c>
      <c r="Y12" s="47" t="s">
        <v>38</v>
      </c>
      <c r="Z12" s="47" t="s">
        <v>39</v>
      </c>
      <c r="AA12" s="47" t="s">
        <v>40</v>
      </c>
      <c r="AB12" s="47" t="s">
        <v>35</v>
      </c>
      <c r="AC12" s="47" t="s">
        <v>35</v>
      </c>
      <c r="AD12" s="47" t="s">
        <v>35</v>
      </c>
      <c r="AE12" s="47" t="s">
        <v>1897</v>
      </c>
      <c r="AF12" s="48">
        <v>9105837714</v>
      </c>
      <c r="AG12" s="47">
        <v>1</v>
      </c>
      <c r="AH12" s="47" t="s">
        <v>35</v>
      </c>
    </row>
    <row r="13" spans="1:34" x14ac:dyDescent="0.25">
      <c r="A13" s="47">
        <f>MATCH(B13,'Sheet1 (2)'!B:B,0)</f>
        <v>305</v>
      </c>
      <c r="B13" s="48">
        <f t="shared" si="1"/>
        <v>9105838900</v>
      </c>
      <c r="C13" s="48">
        <v>9105838900</v>
      </c>
      <c r="D13" s="47" t="s">
        <v>1898</v>
      </c>
      <c r="E13" s="47" t="s">
        <v>1862</v>
      </c>
      <c r="F13" s="47" t="s">
        <v>24</v>
      </c>
      <c r="G13" s="47" t="s">
        <v>25</v>
      </c>
      <c r="H13" s="47" t="s">
        <v>1898</v>
      </c>
      <c r="I13" s="47" t="s">
        <v>27</v>
      </c>
      <c r="J13" s="47" t="s">
        <v>28</v>
      </c>
      <c r="K13" s="47" t="s">
        <v>140</v>
      </c>
      <c r="L13" s="47" t="s">
        <v>141</v>
      </c>
      <c r="M13" s="47" t="s">
        <v>1890</v>
      </c>
      <c r="N13" s="47" t="s">
        <v>1573</v>
      </c>
      <c r="O13" s="48">
        <v>9105838900</v>
      </c>
      <c r="P13" s="47" t="str">
        <f t="shared" si="0"/>
        <v>WIN-070</v>
      </c>
      <c r="Q13" s="47" t="s">
        <v>1899</v>
      </c>
      <c r="R13" s="47" t="s">
        <v>1900</v>
      </c>
      <c r="S13" s="47" t="s">
        <v>35</v>
      </c>
      <c r="T13" s="47" t="s">
        <v>35</v>
      </c>
      <c r="U13" s="47" t="s">
        <v>35</v>
      </c>
      <c r="V13" s="47" t="s">
        <v>35</v>
      </c>
      <c r="W13" s="47" t="s">
        <v>36</v>
      </c>
      <c r="X13" s="47" t="s">
        <v>37</v>
      </c>
      <c r="Y13" s="47" t="s">
        <v>38</v>
      </c>
      <c r="Z13" s="47" t="s">
        <v>39</v>
      </c>
      <c r="AA13" s="47" t="s">
        <v>40</v>
      </c>
      <c r="AB13" s="47" t="s">
        <v>35</v>
      </c>
      <c r="AC13" s="47" t="s">
        <v>35</v>
      </c>
      <c r="AD13" s="47" t="s">
        <v>35</v>
      </c>
      <c r="AE13" s="47" t="s">
        <v>1901</v>
      </c>
      <c r="AF13" s="48">
        <v>9105838900</v>
      </c>
      <c r="AG13" s="47">
        <v>1</v>
      </c>
      <c r="AH13" s="47" t="s">
        <v>35</v>
      </c>
    </row>
    <row r="14" spans="1:34" x14ac:dyDescent="0.25">
      <c r="A14" s="47">
        <f>MATCH(B14,'Sheet1 (2)'!B:B,0)</f>
        <v>54</v>
      </c>
      <c r="B14" s="48">
        <f t="shared" si="1"/>
        <v>9105835885</v>
      </c>
      <c r="C14" s="48">
        <v>9105835885</v>
      </c>
      <c r="D14" s="47" t="s">
        <v>1902</v>
      </c>
      <c r="E14" s="47" t="s">
        <v>1862</v>
      </c>
      <c r="F14" s="47" t="s">
        <v>24</v>
      </c>
      <c r="G14" s="47" t="s">
        <v>25</v>
      </c>
      <c r="H14" s="47" t="s">
        <v>1902</v>
      </c>
      <c r="I14" s="47" t="s">
        <v>27</v>
      </c>
      <c r="J14" s="47" t="s">
        <v>28</v>
      </c>
      <c r="K14" s="47" t="s">
        <v>1903</v>
      </c>
      <c r="L14" s="47" t="s">
        <v>1904</v>
      </c>
      <c r="M14" s="47" t="s">
        <v>1905</v>
      </c>
      <c r="N14" s="47" t="s">
        <v>411</v>
      </c>
      <c r="O14" s="48">
        <v>9105835885</v>
      </c>
      <c r="P14" s="47" t="str">
        <f t="shared" si="0"/>
        <v>WIN-044</v>
      </c>
      <c r="Q14" s="47" t="s">
        <v>412</v>
      </c>
      <c r="R14" s="47" t="s">
        <v>413</v>
      </c>
      <c r="S14" s="47" t="s">
        <v>35</v>
      </c>
      <c r="T14" s="47" t="s">
        <v>35</v>
      </c>
      <c r="U14" s="47" t="s">
        <v>35</v>
      </c>
      <c r="V14" s="47" t="s">
        <v>35</v>
      </c>
      <c r="W14" s="47" t="s">
        <v>36</v>
      </c>
      <c r="X14" s="47" t="s">
        <v>37</v>
      </c>
      <c r="Y14" s="47" t="s">
        <v>38</v>
      </c>
      <c r="Z14" s="47" t="s">
        <v>39</v>
      </c>
      <c r="AA14" s="47" t="s">
        <v>40</v>
      </c>
      <c r="AB14" s="47" t="s">
        <v>35</v>
      </c>
      <c r="AC14" s="47" t="s">
        <v>35</v>
      </c>
      <c r="AD14" s="47" t="s">
        <v>35</v>
      </c>
      <c r="AE14" s="47" t="s">
        <v>1906</v>
      </c>
      <c r="AF14" s="48">
        <v>9105835885</v>
      </c>
      <c r="AG14" s="47">
        <v>1</v>
      </c>
      <c r="AH14" s="47" t="s">
        <v>35</v>
      </c>
    </row>
    <row r="15" spans="1:34" x14ac:dyDescent="0.25">
      <c r="A15" s="47">
        <f>MATCH(B15,'Sheet1 (2)'!B:B,0)</f>
        <v>8</v>
      </c>
      <c r="B15" s="48">
        <f t="shared" si="1"/>
        <v>9105834679</v>
      </c>
      <c r="C15" s="48">
        <v>9105834679</v>
      </c>
      <c r="D15" s="47" t="s">
        <v>1907</v>
      </c>
      <c r="E15" s="47" t="s">
        <v>1862</v>
      </c>
      <c r="F15" s="47" t="s">
        <v>24</v>
      </c>
      <c r="G15" s="47" t="s">
        <v>25</v>
      </c>
      <c r="H15" s="47" t="s">
        <v>1907</v>
      </c>
      <c r="I15" s="47" t="s">
        <v>27</v>
      </c>
      <c r="J15" s="47" t="s">
        <v>28</v>
      </c>
      <c r="K15" s="47" t="s">
        <v>124</v>
      </c>
      <c r="L15" s="47" t="s">
        <v>125</v>
      </c>
      <c r="M15" s="47" t="s">
        <v>1908</v>
      </c>
      <c r="N15" s="47" t="s">
        <v>76</v>
      </c>
      <c r="O15" s="48">
        <v>9105834679</v>
      </c>
      <c r="P15" s="47" t="str">
        <f t="shared" si="0"/>
        <v>WIN-002</v>
      </c>
      <c r="Q15" s="47" t="s">
        <v>77</v>
      </c>
      <c r="R15" s="47" t="s">
        <v>78</v>
      </c>
      <c r="S15" s="47" t="s">
        <v>35</v>
      </c>
      <c r="T15" s="47" t="s">
        <v>35</v>
      </c>
      <c r="U15" s="47" t="s">
        <v>35</v>
      </c>
      <c r="V15" s="47" t="s">
        <v>35</v>
      </c>
      <c r="W15" s="47" t="s">
        <v>36</v>
      </c>
      <c r="X15" s="47" t="s">
        <v>37</v>
      </c>
      <c r="Y15" s="47" t="s">
        <v>38</v>
      </c>
      <c r="Z15" s="47" t="s">
        <v>39</v>
      </c>
      <c r="AA15" s="47" t="s">
        <v>40</v>
      </c>
      <c r="AB15" s="47" t="s">
        <v>35</v>
      </c>
      <c r="AC15" s="47" t="s">
        <v>35</v>
      </c>
      <c r="AD15" s="47" t="s">
        <v>35</v>
      </c>
      <c r="AE15" s="47" t="s">
        <v>1909</v>
      </c>
      <c r="AF15" s="48">
        <v>9105834679</v>
      </c>
      <c r="AG15" s="47">
        <v>1</v>
      </c>
      <c r="AH15" s="47" t="s">
        <v>35</v>
      </c>
    </row>
    <row r="16" spans="1:34" x14ac:dyDescent="0.25">
      <c r="A16" s="47">
        <f>MATCH(B16,'Sheet1 (2)'!B:B,0)</f>
        <v>52</v>
      </c>
      <c r="B16" s="48">
        <f t="shared" si="1"/>
        <v>9105835936</v>
      </c>
      <c r="C16" s="48">
        <v>9105835936</v>
      </c>
      <c r="D16" s="47" t="s">
        <v>1910</v>
      </c>
      <c r="E16" s="47" t="s">
        <v>1862</v>
      </c>
      <c r="F16" s="47" t="s">
        <v>24</v>
      </c>
      <c r="G16" s="47" t="s">
        <v>25</v>
      </c>
      <c r="H16" s="47" t="s">
        <v>1910</v>
      </c>
      <c r="I16" s="47" t="s">
        <v>27</v>
      </c>
      <c r="J16" s="47" t="s">
        <v>28</v>
      </c>
      <c r="K16" s="47" t="s">
        <v>124</v>
      </c>
      <c r="L16" s="47" t="s">
        <v>125</v>
      </c>
      <c r="M16" s="47" t="s">
        <v>1908</v>
      </c>
      <c r="N16" s="47" t="s">
        <v>76</v>
      </c>
      <c r="O16" s="48">
        <v>9105835936</v>
      </c>
      <c r="P16" s="47" t="str">
        <f t="shared" si="0"/>
        <v>WIN-002</v>
      </c>
      <c r="Q16" s="47" t="s">
        <v>77</v>
      </c>
      <c r="R16" s="47" t="s">
        <v>78</v>
      </c>
      <c r="S16" s="47" t="s">
        <v>35</v>
      </c>
      <c r="T16" s="47" t="s">
        <v>35</v>
      </c>
      <c r="U16" s="47" t="s">
        <v>35</v>
      </c>
      <c r="V16" s="47" t="s">
        <v>35</v>
      </c>
      <c r="W16" s="47" t="s">
        <v>36</v>
      </c>
      <c r="X16" s="47" t="s">
        <v>37</v>
      </c>
      <c r="Y16" s="47" t="s">
        <v>38</v>
      </c>
      <c r="Z16" s="47" t="s">
        <v>39</v>
      </c>
      <c r="AA16" s="47" t="s">
        <v>40</v>
      </c>
      <c r="AB16" s="47" t="s">
        <v>35</v>
      </c>
      <c r="AC16" s="47" t="s">
        <v>35</v>
      </c>
      <c r="AD16" s="47" t="s">
        <v>35</v>
      </c>
      <c r="AE16" s="47" t="s">
        <v>1911</v>
      </c>
      <c r="AF16" s="48">
        <v>9105835936</v>
      </c>
      <c r="AG16" s="47">
        <v>1</v>
      </c>
      <c r="AH16" s="47" t="s">
        <v>35</v>
      </c>
    </row>
    <row r="17" spans="1:34" x14ac:dyDescent="0.25">
      <c r="A17" s="47">
        <f>MATCH(B17,'Sheet1 (2)'!B:B,0)</f>
        <v>110</v>
      </c>
      <c r="B17" s="48">
        <f t="shared" si="1"/>
        <v>9105836688</v>
      </c>
      <c r="C17" s="48">
        <v>9105836688</v>
      </c>
      <c r="D17" s="47" t="s">
        <v>1912</v>
      </c>
      <c r="E17" s="47" t="s">
        <v>1862</v>
      </c>
      <c r="F17" s="47" t="s">
        <v>24</v>
      </c>
      <c r="G17" s="47" t="s">
        <v>25</v>
      </c>
      <c r="H17" s="47" t="s">
        <v>1912</v>
      </c>
      <c r="I17" s="47" t="s">
        <v>27</v>
      </c>
      <c r="J17" s="47" t="s">
        <v>28</v>
      </c>
      <c r="K17" s="47" t="s">
        <v>1913</v>
      </c>
      <c r="L17" s="47" t="s">
        <v>1914</v>
      </c>
      <c r="M17" s="47" t="s">
        <v>1915</v>
      </c>
      <c r="N17" s="47" t="s">
        <v>157</v>
      </c>
      <c r="O17" s="48">
        <v>9105836688</v>
      </c>
      <c r="P17" s="47" t="s">
        <v>1534</v>
      </c>
      <c r="Q17" s="47" t="s">
        <v>158</v>
      </c>
      <c r="R17" s="47" t="s">
        <v>159</v>
      </c>
      <c r="S17" s="47" t="s">
        <v>160</v>
      </c>
      <c r="T17" s="47" t="s">
        <v>35</v>
      </c>
      <c r="U17" s="47" t="s">
        <v>35</v>
      </c>
      <c r="V17" s="47" t="s">
        <v>35</v>
      </c>
      <c r="W17" s="47" t="s">
        <v>36</v>
      </c>
      <c r="X17" s="47" t="s">
        <v>37</v>
      </c>
      <c r="Y17" s="47" t="s">
        <v>38</v>
      </c>
      <c r="Z17" s="47" t="s">
        <v>39</v>
      </c>
      <c r="AA17" s="47" t="s">
        <v>40</v>
      </c>
      <c r="AB17" s="47" t="s">
        <v>35</v>
      </c>
      <c r="AC17" s="47" t="s">
        <v>35</v>
      </c>
      <c r="AD17" s="47" t="s">
        <v>35</v>
      </c>
      <c r="AE17" s="47" t="s">
        <v>1916</v>
      </c>
      <c r="AF17" s="48">
        <v>9105836688</v>
      </c>
      <c r="AG17" s="47">
        <v>1</v>
      </c>
      <c r="AH17" s="47" t="s">
        <v>35</v>
      </c>
    </row>
    <row r="18" spans="1:34" x14ac:dyDescent="0.25">
      <c r="A18" s="47">
        <f>MATCH(B18,'Sheet1 (2)'!B:B,0)</f>
        <v>55</v>
      </c>
      <c r="B18" s="48">
        <f t="shared" si="1"/>
        <v>9105835886</v>
      </c>
      <c r="C18" s="48">
        <v>9105835886</v>
      </c>
      <c r="D18" s="47" t="s">
        <v>1917</v>
      </c>
      <c r="E18" s="47" t="s">
        <v>1862</v>
      </c>
      <c r="F18" s="47" t="s">
        <v>24</v>
      </c>
      <c r="G18" s="47" t="s">
        <v>25</v>
      </c>
      <c r="H18" s="47" t="s">
        <v>1917</v>
      </c>
      <c r="I18" s="47" t="s">
        <v>27</v>
      </c>
      <c r="J18" s="47" t="s">
        <v>28</v>
      </c>
      <c r="K18" s="47" t="s">
        <v>140</v>
      </c>
      <c r="L18" s="47" t="s">
        <v>141</v>
      </c>
      <c r="M18" s="47" t="s">
        <v>1890</v>
      </c>
      <c r="N18" s="47" t="s">
        <v>157</v>
      </c>
      <c r="O18" s="48">
        <v>9105835886</v>
      </c>
      <c r="P18" s="47" t="s">
        <v>1534</v>
      </c>
      <c r="Q18" s="47" t="s">
        <v>158</v>
      </c>
      <c r="R18" s="47" t="s">
        <v>159</v>
      </c>
      <c r="S18" s="47" t="s">
        <v>160</v>
      </c>
      <c r="T18" s="47" t="s">
        <v>35</v>
      </c>
      <c r="U18" s="47" t="s">
        <v>35</v>
      </c>
      <c r="V18" s="47" t="s">
        <v>35</v>
      </c>
      <c r="W18" s="47" t="s">
        <v>36</v>
      </c>
      <c r="X18" s="47" t="s">
        <v>37</v>
      </c>
      <c r="Y18" s="47" t="s">
        <v>38</v>
      </c>
      <c r="Z18" s="47" t="s">
        <v>39</v>
      </c>
      <c r="AA18" s="47" t="s">
        <v>40</v>
      </c>
      <c r="AB18" s="47" t="s">
        <v>35</v>
      </c>
      <c r="AC18" s="47" t="s">
        <v>35</v>
      </c>
      <c r="AD18" s="47" t="s">
        <v>35</v>
      </c>
      <c r="AE18" s="47" t="s">
        <v>1918</v>
      </c>
      <c r="AF18" s="48">
        <v>9105835886</v>
      </c>
      <c r="AG18" s="47">
        <v>1</v>
      </c>
      <c r="AH18" s="47" t="s">
        <v>35</v>
      </c>
    </row>
    <row r="19" spans="1:34" x14ac:dyDescent="0.25">
      <c r="A19" s="47">
        <f>MATCH(B19,'Sheet1 (2)'!B:B,0)</f>
        <v>160</v>
      </c>
      <c r="B19" s="48">
        <f t="shared" si="1"/>
        <v>9105837273</v>
      </c>
      <c r="C19" s="48">
        <v>9105837273</v>
      </c>
      <c r="D19" s="47" t="s">
        <v>1919</v>
      </c>
      <c r="E19" s="47" t="s">
        <v>1862</v>
      </c>
      <c r="F19" s="47" t="s">
        <v>24</v>
      </c>
      <c r="G19" s="47" t="s">
        <v>25</v>
      </c>
      <c r="H19" s="47" t="s">
        <v>1919</v>
      </c>
      <c r="I19" s="47" t="s">
        <v>27</v>
      </c>
      <c r="J19" s="47" t="s">
        <v>28</v>
      </c>
      <c r="K19" s="47" t="s">
        <v>285</v>
      </c>
      <c r="L19" s="47" t="s">
        <v>286</v>
      </c>
      <c r="M19" s="47" t="s">
        <v>1920</v>
      </c>
      <c r="N19" s="47" t="s">
        <v>76</v>
      </c>
      <c r="O19" s="48">
        <v>9105837273</v>
      </c>
      <c r="P19" s="47" t="str">
        <f t="shared" si="0"/>
        <v>WIN-002</v>
      </c>
      <c r="Q19" s="47" t="s">
        <v>77</v>
      </c>
      <c r="R19" s="47" t="s">
        <v>78</v>
      </c>
      <c r="S19" s="47" t="s">
        <v>35</v>
      </c>
      <c r="T19" s="47" t="s">
        <v>35</v>
      </c>
      <c r="U19" s="47" t="s">
        <v>35</v>
      </c>
      <c r="V19" s="47" t="s">
        <v>35</v>
      </c>
      <c r="W19" s="47" t="s">
        <v>36</v>
      </c>
      <c r="X19" s="47" t="s">
        <v>37</v>
      </c>
      <c r="Y19" s="47" t="s">
        <v>38</v>
      </c>
      <c r="Z19" s="47" t="s">
        <v>39</v>
      </c>
      <c r="AA19" s="47" t="s">
        <v>40</v>
      </c>
      <c r="AB19" s="47" t="s">
        <v>35</v>
      </c>
      <c r="AC19" s="47" t="s">
        <v>35</v>
      </c>
      <c r="AD19" s="47" t="s">
        <v>35</v>
      </c>
      <c r="AE19" s="47" t="s">
        <v>1921</v>
      </c>
      <c r="AF19" s="48">
        <v>9105837273</v>
      </c>
      <c r="AG19" s="47">
        <v>1</v>
      </c>
      <c r="AH19" s="47" t="s">
        <v>35</v>
      </c>
    </row>
    <row r="20" spans="1:34" x14ac:dyDescent="0.25">
      <c r="A20" s="47">
        <f>MATCH(B20,'Sheet1 (2)'!B:B,0)</f>
        <v>38</v>
      </c>
      <c r="B20" s="48">
        <f t="shared" si="1"/>
        <v>9105835300</v>
      </c>
      <c r="C20" s="48">
        <v>9105835300</v>
      </c>
      <c r="D20" s="47" t="s">
        <v>1922</v>
      </c>
      <c r="E20" s="47" t="s">
        <v>1862</v>
      </c>
      <c r="F20" s="47" t="s">
        <v>24</v>
      </c>
      <c r="G20" s="47" t="s">
        <v>25</v>
      </c>
      <c r="H20" s="47" t="s">
        <v>1922</v>
      </c>
      <c r="I20" s="47" t="s">
        <v>27</v>
      </c>
      <c r="J20" s="47" t="s">
        <v>28</v>
      </c>
      <c r="K20" s="47" t="s">
        <v>140</v>
      </c>
      <c r="L20" s="47" t="s">
        <v>141</v>
      </c>
      <c r="M20" s="47" t="s">
        <v>1890</v>
      </c>
      <c r="N20" s="47" t="s">
        <v>299</v>
      </c>
      <c r="O20" s="48">
        <v>9105835300</v>
      </c>
      <c r="P20" s="47" t="str">
        <f t="shared" si="0"/>
        <v>WIN-020</v>
      </c>
      <c r="Q20" s="47" t="s">
        <v>300</v>
      </c>
      <c r="R20" s="47" t="s">
        <v>301</v>
      </c>
      <c r="S20" s="47" t="s">
        <v>34</v>
      </c>
      <c r="T20" s="47" t="s">
        <v>35</v>
      </c>
      <c r="U20" s="47" t="s">
        <v>35</v>
      </c>
      <c r="V20" s="47" t="s">
        <v>35</v>
      </c>
      <c r="W20" s="47" t="s">
        <v>36</v>
      </c>
      <c r="X20" s="47" t="s">
        <v>37</v>
      </c>
      <c r="Y20" s="47" t="s">
        <v>38</v>
      </c>
      <c r="Z20" s="47" t="s">
        <v>39</v>
      </c>
      <c r="AA20" s="47" t="s">
        <v>40</v>
      </c>
      <c r="AB20" s="47" t="s">
        <v>35</v>
      </c>
      <c r="AC20" s="47" t="s">
        <v>35</v>
      </c>
      <c r="AD20" s="47" t="s">
        <v>35</v>
      </c>
      <c r="AE20" s="47" t="s">
        <v>1923</v>
      </c>
      <c r="AF20" s="48">
        <v>9105835300</v>
      </c>
      <c r="AG20" s="47">
        <v>1</v>
      </c>
      <c r="AH20" s="47" t="s">
        <v>35</v>
      </c>
    </row>
    <row r="21" spans="1:34" x14ac:dyDescent="0.25">
      <c r="A21" s="47">
        <f>MATCH(B21,'Sheet1 (2)'!B:B,0)</f>
        <v>2</v>
      </c>
      <c r="B21" s="48">
        <f t="shared" si="1"/>
        <v>9105821781</v>
      </c>
      <c r="C21" s="48">
        <v>9105821781</v>
      </c>
      <c r="D21" s="47" t="s">
        <v>1924</v>
      </c>
      <c r="E21" s="47" t="s">
        <v>1862</v>
      </c>
      <c r="F21" s="47" t="s">
        <v>24</v>
      </c>
      <c r="G21" s="47" t="s">
        <v>25</v>
      </c>
      <c r="H21" s="47" t="s">
        <v>1924</v>
      </c>
      <c r="I21" s="47" t="s">
        <v>27</v>
      </c>
      <c r="J21" s="47" t="s">
        <v>28</v>
      </c>
      <c r="K21" s="47" t="s">
        <v>1925</v>
      </c>
      <c r="L21" s="47" t="s">
        <v>1926</v>
      </c>
      <c r="M21" s="47" t="s">
        <v>1927</v>
      </c>
      <c r="N21" s="47" t="s">
        <v>188</v>
      </c>
      <c r="O21" s="48">
        <v>9105821781</v>
      </c>
      <c r="P21" s="47" t="str">
        <f t="shared" si="0"/>
        <v>WIN-016</v>
      </c>
      <c r="Q21" s="47" t="s">
        <v>189</v>
      </c>
      <c r="R21" s="47" t="s">
        <v>190</v>
      </c>
      <c r="S21" s="47" t="s">
        <v>160</v>
      </c>
      <c r="T21" s="47" t="s">
        <v>35</v>
      </c>
      <c r="U21" s="47" t="s">
        <v>35</v>
      </c>
      <c r="V21" s="47" t="s">
        <v>35</v>
      </c>
      <c r="W21" s="47" t="s">
        <v>36</v>
      </c>
      <c r="X21" s="47" t="s">
        <v>37</v>
      </c>
      <c r="Y21" s="47" t="s">
        <v>38</v>
      </c>
      <c r="Z21" s="47" t="s">
        <v>39</v>
      </c>
      <c r="AA21" s="47" t="s">
        <v>40</v>
      </c>
      <c r="AB21" s="47" t="s">
        <v>35</v>
      </c>
      <c r="AC21" s="47" t="s">
        <v>35</v>
      </c>
      <c r="AD21" s="47" t="s">
        <v>35</v>
      </c>
      <c r="AE21" s="47" t="s">
        <v>1928</v>
      </c>
      <c r="AF21" s="48">
        <v>9105821781</v>
      </c>
      <c r="AG21" s="47">
        <v>1</v>
      </c>
      <c r="AH21" s="47" t="s">
        <v>35</v>
      </c>
    </row>
    <row r="22" spans="1:34" x14ac:dyDescent="0.25">
      <c r="A22" s="47">
        <f>MATCH(B22,'Sheet1 (2)'!B:B,0)</f>
        <v>122</v>
      </c>
      <c r="B22" s="48">
        <f t="shared" si="1"/>
        <v>9105836865</v>
      </c>
      <c r="C22" s="48">
        <v>9105836865</v>
      </c>
      <c r="D22" s="47" t="s">
        <v>1929</v>
      </c>
      <c r="E22" s="47" t="s">
        <v>1862</v>
      </c>
      <c r="F22" s="47" t="s">
        <v>24</v>
      </c>
      <c r="G22" s="47" t="s">
        <v>25</v>
      </c>
      <c r="H22" s="47" t="s">
        <v>1929</v>
      </c>
      <c r="I22" s="47" t="s">
        <v>27</v>
      </c>
      <c r="J22" s="47" t="s">
        <v>28</v>
      </c>
      <c r="K22" s="47" t="s">
        <v>760</v>
      </c>
      <c r="L22" s="47" t="s">
        <v>761</v>
      </c>
      <c r="M22" s="47" t="s">
        <v>1930</v>
      </c>
      <c r="N22" s="47" t="s">
        <v>55</v>
      </c>
      <c r="O22" s="48">
        <v>9105836865</v>
      </c>
      <c r="P22" s="47" t="str">
        <f t="shared" si="0"/>
        <v>WIN-058</v>
      </c>
      <c r="Q22" s="47" t="s">
        <v>56</v>
      </c>
      <c r="R22" s="47" t="s">
        <v>57</v>
      </c>
      <c r="S22" s="47" t="s">
        <v>35</v>
      </c>
      <c r="T22" s="47" t="s">
        <v>35</v>
      </c>
      <c r="U22" s="47" t="s">
        <v>35</v>
      </c>
      <c r="V22" s="47" t="s">
        <v>35</v>
      </c>
      <c r="W22" s="47" t="s">
        <v>36</v>
      </c>
      <c r="X22" s="47" t="s">
        <v>37</v>
      </c>
      <c r="Y22" s="47" t="s">
        <v>38</v>
      </c>
      <c r="Z22" s="47" t="s">
        <v>39</v>
      </c>
      <c r="AA22" s="47" t="s">
        <v>40</v>
      </c>
      <c r="AB22" s="47" t="s">
        <v>35</v>
      </c>
      <c r="AC22" s="47" t="s">
        <v>35</v>
      </c>
      <c r="AD22" s="47" t="s">
        <v>35</v>
      </c>
      <c r="AE22" s="47" t="s">
        <v>1931</v>
      </c>
      <c r="AF22" s="48">
        <v>9105836865</v>
      </c>
      <c r="AG22" s="47">
        <v>1</v>
      </c>
      <c r="AH22" s="47" t="s">
        <v>35</v>
      </c>
    </row>
    <row r="23" spans="1:34" x14ac:dyDescent="0.25">
      <c r="A23" s="47">
        <f>MATCH(B23,'Sheet1 (2)'!B:B,0)</f>
        <v>304</v>
      </c>
      <c r="B23" s="48">
        <f t="shared" si="1"/>
        <v>9105838898</v>
      </c>
      <c r="C23" s="48">
        <v>9105838898</v>
      </c>
      <c r="D23" s="47" t="s">
        <v>1932</v>
      </c>
      <c r="E23" s="47" t="s">
        <v>1862</v>
      </c>
      <c r="F23" s="47" t="s">
        <v>24</v>
      </c>
      <c r="G23" s="47" t="s">
        <v>25</v>
      </c>
      <c r="H23" s="47" t="s">
        <v>1932</v>
      </c>
      <c r="I23" s="47" t="s">
        <v>27</v>
      </c>
      <c r="J23" s="47" t="s">
        <v>28</v>
      </c>
      <c r="K23" s="47" t="s">
        <v>786</v>
      </c>
      <c r="L23" s="47" t="s">
        <v>787</v>
      </c>
      <c r="M23" s="47" t="s">
        <v>1933</v>
      </c>
      <c r="N23" s="47" t="s">
        <v>188</v>
      </c>
      <c r="O23" s="48">
        <v>9105838898</v>
      </c>
      <c r="P23" s="47" t="str">
        <f t="shared" si="0"/>
        <v>WIN-016</v>
      </c>
      <c r="Q23" s="47" t="s">
        <v>189</v>
      </c>
      <c r="R23" s="47" t="s">
        <v>190</v>
      </c>
      <c r="S23" s="47" t="s">
        <v>160</v>
      </c>
      <c r="T23" s="47" t="s">
        <v>35</v>
      </c>
      <c r="U23" s="47" t="s">
        <v>35</v>
      </c>
      <c r="V23" s="47" t="s">
        <v>35</v>
      </c>
      <c r="W23" s="47" t="s">
        <v>36</v>
      </c>
      <c r="X23" s="47" t="s">
        <v>37</v>
      </c>
      <c r="Y23" s="47" t="s">
        <v>38</v>
      </c>
      <c r="Z23" s="47" t="s">
        <v>39</v>
      </c>
      <c r="AA23" s="47" t="s">
        <v>40</v>
      </c>
      <c r="AB23" s="47" t="s">
        <v>35</v>
      </c>
      <c r="AC23" s="47" t="s">
        <v>35</v>
      </c>
      <c r="AD23" s="47" t="s">
        <v>35</v>
      </c>
      <c r="AE23" s="47" t="s">
        <v>1934</v>
      </c>
      <c r="AF23" s="48">
        <v>9105838898</v>
      </c>
      <c r="AG23" s="47">
        <v>1</v>
      </c>
      <c r="AH23" s="47" t="s">
        <v>35</v>
      </c>
    </row>
    <row r="24" spans="1:34" x14ac:dyDescent="0.25">
      <c r="A24" s="47">
        <f>MATCH(B24,'Sheet1 (2)'!B:B,0)</f>
        <v>268</v>
      </c>
      <c r="B24" s="48">
        <f t="shared" si="1"/>
        <v>9105838362</v>
      </c>
      <c r="C24" s="48">
        <v>9105838362</v>
      </c>
      <c r="D24" s="47" t="s">
        <v>1935</v>
      </c>
      <c r="E24" s="47" t="s">
        <v>1862</v>
      </c>
      <c r="F24" s="47" t="s">
        <v>24</v>
      </c>
      <c r="G24" s="47" t="s">
        <v>25</v>
      </c>
      <c r="H24" s="47" t="s">
        <v>1935</v>
      </c>
      <c r="I24" s="47" t="s">
        <v>27</v>
      </c>
      <c r="J24" s="47" t="s">
        <v>28</v>
      </c>
      <c r="K24" s="47" t="s">
        <v>167</v>
      </c>
      <c r="L24" s="47" t="s">
        <v>168</v>
      </c>
      <c r="M24" s="47" t="s">
        <v>1880</v>
      </c>
      <c r="N24" s="47" t="s">
        <v>299</v>
      </c>
      <c r="O24" s="48">
        <v>9105838362</v>
      </c>
      <c r="P24" s="47" t="str">
        <f t="shared" si="0"/>
        <v>WIN-020</v>
      </c>
      <c r="Q24" s="47" t="s">
        <v>300</v>
      </c>
      <c r="R24" s="47" t="s">
        <v>301</v>
      </c>
      <c r="S24" s="47" t="s">
        <v>34</v>
      </c>
      <c r="T24" s="47" t="s">
        <v>35</v>
      </c>
      <c r="U24" s="47" t="s">
        <v>35</v>
      </c>
      <c r="V24" s="47" t="s">
        <v>35</v>
      </c>
      <c r="W24" s="47" t="s">
        <v>36</v>
      </c>
      <c r="X24" s="47" t="s">
        <v>37</v>
      </c>
      <c r="Y24" s="47" t="s">
        <v>38</v>
      </c>
      <c r="Z24" s="47" t="s">
        <v>39</v>
      </c>
      <c r="AA24" s="47" t="s">
        <v>40</v>
      </c>
      <c r="AB24" s="47" t="s">
        <v>35</v>
      </c>
      <c r="AC24" s="47" t="s">
        <v>35</v>
      </c>
      <c r="AD24" s="47" t="s">
        <v>35</v>
      </c>
      <c r="AE24" s="47" t="s">
        <v>1936</v>
      </c>
      <c r="AF24" s="48">
        <v>9105838362</v>
      </c>
      <c r="AG24" s="47">
        <v>1</v>
      </c>
      <c r="AH24" s="47" t="s">
        <v>35</v>
      </c>
    </row>
    <row r="25" spans="1:34" x14ac:dyDescent="0.25">
      <c r="A25" s="47">
        <f>MATCH(B25,'Sheet1 (2)'!B:B,0)</f>
        <v>276</v>
      </c>
      <c r="B25" s="48">
        <f t="shared" si="1"/>
        <v>9105838602</v>
      </c>
      <c r="C25" s="48">
        <v>9105838602</v>
      </c>
      <c r="D25" s="47" t="s">
        <v>1937</v>
      </c>
      <c r="E25" s="47" t="s">
        <v>1862</v>
      </c>
      <c r="F25" s="47" t="s">
        <v>24</v>
      </c>
      <c r="G25" s="47" t="s">
        <v>25</v>
      </c>
      <c r="H25" s="47" t="s">
        <v>1937</v>
      </c>
      <c r="I25" s="47" t="s">
        <v>27</v>
      </c>
      <c r="J25" s="47" t="s">
        <v>28</v>
      </c>
      <c r="K25" s="47" t="s">
        <v>1938</v>
      </c>
      <c r="L25" s="47" t="s">
        <v>1939</v>
      </c>
      <c r="M25" s="47" t="s">
        <v>1940</v>
      </c>
      <c r="N25" s="47" t="s">
        <v>157</v>
      </c>
      <c r="O25" s="48">
        <v>9105838602</v>
      </c>
      <c r="P25" s="47" t="s">
        <v>1534</v>
      </c>
      <c r="Q25" s="47" t="s">
        <v>158</v>
      </c>
      <c r="R25" s="47" t="s">
        <v>159</v>
      </c>
      <c r="S25" s="47" t="s">
        <v>160</v>
      </c>
      <c r="T25" s="47" t="s">
        <v>35</v>
      </c>
      <c r="U25" s="47" t="s">
        <v>35</v>
      </c>
      <c r="V25" s="47" t="s">
        <v>35</v>
      </c>
      <c r="W25" s="47" t="s">
        <v>36</v>
      </c>
      <c r="X25" s="47" t="s">
        <v>37</v>
      </c>
      <c r="Y25" s="47" t="s">
        <v>38</v>
      </c>
      <c r="Z25" s="47" t="s">
        <v>39</v>
      </c>
      <c r="AA25" s="47" t="s">
        <v>40</v>
      </c>
      <c r="AB25" s="47" t="s">
        <v>35</v>
      </c>
      <c r="AC25" s="47" t="s">
        <v>35</v>
      </c>
      <c r="AD25" s="47" t="s">
        <v>35</v>
      </c>
      <c r="AE25" s="47" t="s">
        <v>1941</v>
      </c>
      <c r="AF25" s="48">
        <v>9105838602</v>
      </c>
      <c r="AG25" s="47">
        <v>1</v>
      </c>
      <c r="AH25" s="47" t="s">
        <v>35</v>
      </c>
    </row>
    <row r="26" spans="1:34" x14ac:dyDescent="0.25">
      <c r="A26" s="47">
        <f>MATCH(B26,'Sheet1 (2)'!B:B,0)</f>
        <v>220</v>
      </c>
      <c r="B26" s="48">
        <f t="shared" si="1"/>
        <v>9105837726</v>
      </c>
      <c r="C26" s="48">
        <v>9105837726</v>
      </c>
      <c r="D26" s="47" t="s">
        <v>1942</v>
      </c>
      <c r="E26" s="47" t="s">
        <v>1862</v>
      </c>
      <c r="F26" s="47" t="s">
        <v>24</v>
      </c>
      <c r="G26" s="47" t="s">
        <v>25</v>
      </c>
      <c r="H26" s="47" t="s">
        <v>1942</v>
      </c>
      <c r="I26" s="47" t="s">
        <v>27</v>
      </c>
      <c r="J26" s="47" t="s">
        <v>28</v>
      </c>
      <c r="K26" s="47" t="s">
        <v>140</v>
      </c>
      <c r="L26" s="47" t="s">
        <v>141</v>
      </c>
      <c r="M26" s="47" t="s">
        <v>1890</v>
      </c>
      <c r="N26" s="47" t="s">
        <v>68</v>
      </c>
      <c r="O26" s="48">
        <v>9105837726</v>
      </c>
      <c r="P26" s="47" t="str">
        <f t="shared" si="0"/>
        <v>WIN-056</v>
      </c>
      <c r="Q26" s="47" t="s">
        <v>69</v>
      </c>
      <c r="R26" s="47" t="s">
        <v>70</v>
      </c>
      <c r="S26" s="47" t="s">
        <v>34</v>
      </c>
      <c r="T26" s="47" t="s">
        <v>35</v>
      </c>
      <c r="U26" s="47" t="s">
        <v>35</v>
      </c>
      <c r="V26" s="47" t="s">
        <v>35</v>
      </c>
      <c r="W26" s="47" t="s">
        <v>36</v>
      </c>
      <c r="X26" s="47" t="s">
        <v>37</v>
      </c>
      <c r="Y26" s="47" t="s">
        <v>38</v>
      </c>
      <c r="Z26" s="47" t="s">
        <v>39</v>
      </c>
      <c r="AA26" s="47" t="s">
        <v>40</v>
      </c>
      <c r="AB26" s="47" t="s">
        <v>35</v>
      </c>
      <c r="AC26" s="47" t="s">
        <v>35</v>
      </c>
      <c r="AD26" s="47" t="s">
        <v>35</v>
      </c>
      <c r="AE26" s="47" t="s">
        <v>1943</v>
      </c>
      <c r="AF26" s="48">
        <v>9105837726</v>
      </c>
      <c r="AG26" s="47">
        <v>1</v>
      </c>
      <c r="AH26" s="47" t="s">
        <v>35</v>
      </c>
    </row>
    <row r="27" spans="1:34" x14ac:dyDescent="0.25">
      <c r="A27" s="47">
        <f>MATCH(B27,'Sheet1 (2)'!B:B,0)</f>
        <v>117</v>
      </c>
      <c r="B27" s="48">
        <f t="shared" si="1"/>
        <v>9105836674</v>
      </c>
      <c r="C27" s="48">
        <v>9105836674</v>
      </c>
      <c r="D27" s="47" t="s">
        <v>1944</v>
      </c>
      <c r="E27" s="47" t="s">
        <v>1862</v>
      </c>
      <c r="F27" s="47" t="s">
        <v>24</v>
      </c>
      <c r="G27" s="47" t="s">
        <v>25</v>
      </c>
      <c r="H27" s="47" t="s">
        <v>1944</v>
      </c>
      <c r="I27" s="47" t="s">
        <v>27</v>
      </c>
      <c r="J27" s="47" t="s">
        <v>28</v>
      </c>
      <c r="K27" s="47" t="s">
        <v>368</v>
      </c>
      <c r="L27" s="47" t="s">
        <v>369</v>
      </c>
      <c r="M27" s="47" t="s">
        <v>1945</v>
      </c>
      <c r="N27" s="47" t="s">
        <v>103</v>
      </c>
      <c r="O27" s="48">
        <v>9105836674</v>
      </c>
      <c r="P27" s="47" t="str">
        <f t="shared" si="0"/>
        <v>WIN-025</v>
      </c>
      <c r="Q27" s="47" t="s">
        <v>104</v>
      </c>
      <c r="R27" s="47" t="s">
        <v>105</v>
      </c>
      <c r="S27" s="47" t="s">
        <v>35</v>
      </c>
      <c r="T27" s="47" t="s">
        <v>35</v>
      </c>
      <c r="U27" s="47" t="s">
        <v>35</v>
      </c>
      <c r="V27" s="47" t="s">
        <v>35</v>
      </c>
      <c r="W27" s="47" t="s">
        <v>36</v>
      </c>
      <c r="X27" s="47" t="s">
        <v>37</v>
      </c>
      <c r="Y27" s="47" t="s">
        <v>38</v>
      </c>
      <c r="Z27" s="47" t="s">
        <v>39</v>
      </c>
      <c r="AA27" s="47" t="s">
        <v>40</v>
      </c>
      <c r="AB27" s="47" t="s">
        <v>35</v>
      </c>
      <c r="AC27" s="47" t="s">
        <v>35</v>
      </c>
      <c r="AD27" s="47" t="s">
        <v>35</v>
      </c>
      <c r="AE27" s="47" t="s">
        <v>1946</v>
      </c>
      <c r="AF27" s="48">
        <v>9105836674</v>
      </c>
      <c r="AG27" s="47">
        <v>1</v>
      </c>
      <c r="AH27" s="47" t="s">
        <v>35</v>
      </c>
    </row>
    <row r="28" spans="1:34" x14ac:dyDescent="0.25">
      <c r="A28" s="47">
        <f>MATCH(B28,'Sheet1 (2)'!B:B,0)</f>
        <v>283</v>
      </c>
      <c r="B28" s="48">
        <f t="shared" si="1"/>
        <v>9105838608</v>
      </c>
      <c r="C28" s="48">
        <v>9105838608</v>
      </c>
      <c r="D28" s="47" t="s">
        <v>1947</v>
      </c>
      <c r="E28" s="47" t="s">
        <v>1862</v>
      </c>
      <c r="F28" s="47" t="s">
        <v>24</v>
      </c>
      <c r="G28" s="47" t="s">
        <v>25</v>
      </c>
      <c r="H28" s="47" t="s">
        <v>1947</v>
      </c>
      <c r="I28" s="47" t="s">
        <v>27</v>
      </c>
      <c r="J28" s="47" t="s">
        <v>28</v>
      </c>
      <c r="K28" s="47" t="s">
        <v>1948</v>
      </c>
      <c r="L28" s="47" t="s">
        <v>1949</v>
      </c>
      <c r="M28" s="47" t="s">
        <v>1950</v>
      </c>
      <c r="N28" s="47" t="s">
        <v>157</v>
      </c>
      <c r="O28" s="48">
        <v>9105838608</v>
      </c>
      <c r="P28" s="47" t="s">
        <v>1534</v>
      </c>
      <c r="Q28" s="47" t="s">
        <v>158</v>
      </c>
      <c r="R28" s="47" t="s">
        <v>159</v>
      </c>
      <c r="S28" s="47" t="s">
        <v>160</v>
      </c>
      <c r="T28" s="47" t="s">
        <v>35</v>
      </c>
      <c r="U28" s="47" t="s">
        <v>35</v>
      </c>
      <c r="V28" s="47" t="s">
        <v>35</v>
      </c>
      <c r="W28" s="47" t="s">
        <v>36</v>
      </c>
      <c r="X28" s="47" t="s">
        <v>37</v>
      </c>
      <c r="Y28" s="47" t="s">
        <v>38</v>
      </c>
      <c r="Z28" s="47" t="s">
        <v>39</v>
      </c>
      <c r="AA28" s="47" t="s">
        <v>40</v>
      </c>
      <c r="AB28" s="47" t="s">
        <v>35</v>
      </c>
      <c r="AC28" s="47" t="s">
        <v>35</v>
      </c>
      <c r="AD28" s="47" t="s">
        <v>35</v>
      </c>
      <c r="AE28" s="47" t="s">
        <v>1951</v>
      </c>
      <c r="AF28" s="48">
        <v>9105838608</v>
      </c>
      <c r="AG28" s="47">
        <v>1</v>
      </c>
      <c r="AH28" s="47" t="s">
        <v>35</v>
      </c>
    </row>
    <row r="29" spans="1:34" x14ac:dyDescent="0.25">
      <c r="A29" s="47">
        <f>MATCH(B29,'Sheet1 (2)'!B:B,0)</f>
        <v>275</v>
      </c>
      <c r="B29" s="48">
        <f t="shared" si="1"/>
        <v>9105838534</v>
      </c>
      <c r="C29" s="48">
        <v>9105838534</v>
      </c>
      <c r="D29" s="47" t="s">
        <v>1952</v>
      </c>
      <c r="E29" s="47" t="s">
        <v>1862</v>
      </c>
      <c r="F29" s="47" t="s">
        <v>24</v>
      </c>
      <c r="G29" s="47" t="s">
        <v>25</v>
      </c>
      <c r="H29" s="47" t="s">
        <v>1952</v>
      </c>
      <c r="I29" s="47" t="s">
        <v>27</v>
      </c>
      <c r="J29" s="47" t="s">
        <v>28</v>
      </c>
      <c r="K29" s="47" t="s">
        <v>629</v>
      </c>
      <c r="L29" s="47" t="s">
        <v>630</v>
      </c>
      <c r="M29" s="47" t="s">
        <v>1953</v>
      </c>
      <c r="N29" s="47" t="s">
        <v>299</v>
      </c>
      <c r="O29" s="48">
        <v>9105838534</v>
      </c>
      <c r="P29" s="47" t="str">
        <f t="shared" si="0"/>
        <v>WIN-020</v>
      </c>
      <c r="Q29" s="47" t="s">
        <v>300</v>
      </c>
      <c r="R29" s="47" t="s">
        <v>301</v>
      </c>
      <c r="S29" s="47" t="s">
        <v>34</v>
      </c>
      <c r="T29" s="47" t="s">
        <v>35</v>
      </c>
      <c r="U29" s="47" t="s">
        <v>35</v>
      </c>
      <c r="V29" s="47" t="s">
        <v>35</v>
      </c>
      <c r="W29" s="47" t="s">
        <v>36</v>
      </c>
      <c r="X29" s="47" t="s">
        <v>37</v>
      </c>
      <c r="Y29" s="47" t="s">
        <v>38</v>
      </c>
      <c r="Z29" s="47" t="s">
        <v>39</v>
      </c>
      <c r="AA29" s="47" t="s">
        <v>40</v>
      </c>
      <c r="AB29" s="47" t="s">
        <v>35</v>
      </c>
      <c r="AC29" s="47" t="s">
        <v>35</v>
      </c>
      <c r="AD29" s="47" t="s">
        <v>35</v>
      </c>
      <c r="AE29" s="47" t="s">
        <v>1954</v>
      </c>
      <c r="AF29" s="48">
        <v>9105838534</v>
      </c>
      <c r="AG29" s="47">
        <v>1</v>
      </c>
      <c r="AH29" s="47" t="s">
        <v>35</v>
      </c>
    </row>
    <row r="30" spans="1:34" x14ac:dyDescent="0.25">
      <c r="A30" s="47">
        <f>MATCH(B30,'Sheet1 (2)'!B:B,0)</f>
        <v>221</v>
      </c>
      <c r="B30" s="48">
        <f t="shared" si="1"/>
        <v>9105837841</v>
      </c>
      <c r="C30" s="48">
        <v>9105837841</v>
      </c>
      <c r="D30" s="47" t="s">
        <v>1955</v>
      </c>
      <c r="E30" s="47" t="s">
        <v>1862</v>
      </c>
      <c r="F30" s="47" t="s">
        <v>24</v>
      </c>
      <c r="G30" s="47" t="s">
        <v>25</v>
      </c>
      <c r="H30" s="47" t="s">
        <v>1955</v>
      </c>
      <c r="I30" s="47" t="s">
        <v>27</v>
      </c>
      <c r="J30" s="47" t="s">
        <v>28</v>
      </c>
      <c r="K30" s="47" t="s">
        <v>269</v>
      </c>
      <c r="L30" s="47" t="s">
        <v>270</v>
      </c>
      <c r="M30" s="47" t="s">
        <v>1956</v>
      </c>
      <c r="N30" s="47" t="s">
        <v>68</v>
      </c>
      <c r="O30" s="48">
        <v>9105837841</v>
      </c>
      <c r="P30" s="47" t="str">
        <f t="shared" si="0"/>
        <v>WIN-056</v>
      </c>
      <c r="Q30" s="47" t="s">
        <v>69</v>
      </c>
      <c r="R30" s="47" t="s">
        <v>70</v>
      </c>
      <c r="S30" s="47" t="s">
        <v>34</v>
      </c>
      <c r="T30" s="47" t="s">
        <v>35</v>
      </c>
      <c r="U30" s="47" t="s">
        <v>35</v>
      </c>
      <c r="V30" s="47" t="s">
        <v>35</v>
      </c>
      <c r="W30" s="47" t="s">
        <v>36</v>
      </c>
      <c r="X30" s="47" t="s">
        <v>37</v>
      </c>
      <c r="Y30" s="47" t="s">
        <v>38</v>
      </c>
      <c r="Z30" s="47" t="s">
        <v>39</v>
      </c>
      <c r="AA30" s="47" t="s">
        <v>40</v>
      </c>
      <c r="AB30" s="47" t="s">
        <v>35</v>
      </c>
      <c r="AC30" s="47" t="s">
        <v>35</v>
      </c>
      <c r="AD30" s="47" t="s">
        <v>35</v>
      </c>
      <c r="AE30" s="47" t="s">
        <v>1957</v>
      </c>
      <c r="AF30" s="48">
        <v>9105837841</v>
      </c>
      <c r="AG30" s="47">
        <v>1</v>
      </c>
      <c r="AH30" s="47" t="s">
        <v>35</v>
      </c>
    </row>
    <row r="31" spans="1:34" x14ac:dyDescent="0.25">
      <c r="A31" s="47">
        <f>MATCH(B31,'Sheet1 (2)'!B:B,0)</f>
        <v>225</v>
      </c>
      <c r="B31" s="48">
        <f t="shared" si="1"/>
        <v>9105837895</v>
      </c>
      <c r="C31" s="48">
        <v>9105837895</v>
      </c>
      <c r="D31" s="47" t="s">
        <v>1958</v>
      </c>
      <c r="E31" s="47" t="s">
        <v>1862</v>
      </c>
      <c r="F31" s="47" t="s">
        <v>24</v>
      </c>
      <c r="G31" s="47" t="s">
        <v>25</v>
      </c>
      <c r="H31" s="47" t="s">
        <v>1958</v>
      </c>
      <c r="I31" s="47" t="s">
        <v>27</v>
      </c>
      <c r="J31" s="47" t="s">
        <v>28</v>
      </c>
      <c r="K31" s="47" t="s">
        <v>821</v>
      </c>
      <c r="L31" s="47" t="s">
        <v>822</v>
      </c>
      <c r="M31" s="47" t="s">
        <v>1959</v>
      </c>
      <c r="N31" s="47" t="s">
        <v>31</v>
      </c>
      <c r="O31" s="48">
        <v>9105837895</v>
      </c>
      <c r="P31" s="47" t="str">
        <f t="shared" si="0"/>
        <v>WIN-007</v>
      </c>
      <c r="Q31" s="47" t="s">
        <v>32</v>
      </c>
      <c r="R31" s="47" t="s">
        <v>33</v>
      </c>
      <c r="S31" s="47" t="s">
        <v>34</v>
      </c>
      <c r="T31" s="47" t="s">
        <v>35</v>
      </c>
      <c r="U31" s="47" t="s">
        <v>35</v>
      </c>
      <c r="V31" s="47" t="s">
        <v>35</v>
      </c>
      <c r="W31" s="47" t="s">
        <v>36</v>
      </c>
      <c r="X31" s="47" t="s">
        <v>37</v>
      </c>
      <c r="Y31" s="47" t="s">
        <v>38</v>
      </c>
      <c r="Z31" s="47" t="s">
        <v>39</v>
      </c>
      <c r="AA31" s="47" t="s">
        <v>40</v>
      </c>
      <c r="AB31" s="47" t="s">
        <v>35</v>
      </c>
      <c r="AC31" s="47" t="s">
        <v>35</v>
      </c>
      <c r="AD31" s="47" t="s">
        <v>35</v>
      </c>
      <c r="AE31" s="47" t="s">
        <v>1960</v>
      </c>
      <c r="AF31" s="48">
        <v>9105837895</v>
      </c>
      <c r="AG31" s="47">
        <v>1</v>
      </c>
      <c r="AH31" s="47" t="s">
        <v>35</v>
      </c>
    </row>
    <row r="32" spans="1:34" x14ac:dyDescent="0.25">
      <c r="A32" s="47">
        <f>MATCH(B32,'Sheet1 (2)'!B:B,0)</f>
        <v>190</v>
      </c>
      <c r="B32" s="48">
        <f t="shared" si="1"/>
        <v>9105837514</v>
      </c>
      <c r="C32" s="48">
        <v>9105837514</v>
      </c>
      <c r="D32" s="47" t="s">
        <v>1961</v>
      </c>
      <c r="E32" s="47" t="s">
        <v>1862</v>
      </c>
      <c r="F32" s="47" t="s">
        <v>24</v>
      </c>
      <c r="G32" s="47" t="s">
        <v>25</v>
      </c>
      <c r="H32" s="47" t="s">
        <v>1961</v>
      </c>
      <c r="I32" s="47" t="s">
        <v>27</v>
      </c>
      <c r="J32" s="47" t="s">
        <v>28</v>
      </c>
      <c r="K32" s="47" t="s">
        <v>1962</v>
      </c>
      <c r="L32" s="47" t="s">
        <v>1963</v>
      </c>
      <c r="M32" s="47" t="s">
        <v>1964</v>
      </c>
      <c r="N32" s="47" t="s">
        <v>76</v>
      </c>
      <c r="O32" s="48">
        <v>9105837514</v>
      </c>
      <c r="P32" s="47" t="str">
        <f t="shared" si="0"/>
        <v>WIN-002</v>
      </c>
      <c r="Q32" s="47" t="s">
        <v>77</v>
      </c>
      <c r="R32" s="47" t="s">
        <v>78</v>
      </c>
      <c r="S32" s="47" t="s">
        <v>35</v>
      </c>
      <c r="T32" s="47" t="s">
        <v>35</v>
      </c>
      <c r="U32" s="47" t="s">
        <v>35</v>
      </c>
      <c r="V32" s="47" t="s">
        <v>35</v>
      </c>
      <c r="W32" s="47" t="s">
        <v>36</v>
      </c>
      <c r="X32" s="47" t="s">
        <v>37</v>
      </c>
      <c r="Y32" s="47" t="s">
        <v>38</v>
      </c>
      <c r="Z32" s="47" t="s">
        <v>39</v>
      </c>
      <c r="AA32" s="47" t="s">
        <v>40</v>
      </c>
      <c r="AB32" s="47" t="s">
        <v>35</v>
      </c>
      <c r="AC32" s="47" t="s">
        <v>35</v>
      </c>
      <c r="AD32" s="47" t="s">
        <v>35</v>
      </c>
      <c r="AE32" s="47" t="s">
        <v>1965</v>
      </c>
      <c r="AF32" s="48">
        <v>9105837514</v>
      </c>
      <c r="AG32" s="47">
        <v>1</v>
      </c>
      <c r="AH32" s="47" t="s">
        <v>35</v>
      </c>
    </row>
    <row r="33" spans="1:34" x14ac:dyDescent="0.25">
      <c r="A33" s="47">
        <f>MATCH(B33,'Sheet1 (2)'!B:B,0)</f>
        <v>214</v>
      </c>
      <c r="B33" s="48">
        <f t="shared" si="1"/>
        <v>9105837740</v>
      </c>
      <c r="C33" s="48">
        <v>9105837740</v>
      </c>
      <c r="D33" s="47" t="s">
        <v>1966</v>
      </c>
      <c r="E33" s="47" t="s">
        <v>1862</v>
      </c>
      <c r="F33" s="47" t="s">
        <v>24</v>
      </c>
      <c r="G33" s="47" t="s">
        <v>25</v>
      </c>
      <c r="H33" s="47" t="s">
        <v>1966</v>
      </c>
      <c r="I33" s="47" t="s">
        <v>27</v>
      </c>
      <c r="J33" s="47" t="s">
        <v>28</v>
      </c>
      <c r="K33" s="47" t="s">
        <v>1967</v>
      </c>
      <c r="L33" s="47" t="s">
        <v>1968</v>
      </c>
      <c r="M33" s="47" t="s">
        <v>1969</v>
      </c>
      <c r="N33" s="47" t="s">
        <v>76</v>
      </c>
      <c r="O33" s="48">
        <v>9105837740</v>
      </c>
      <c r="P33" s="47" t="str">
        <f t="shared" si="0"/>
        <v>WIN-002</v>
      </c>
      <c r="Q33" s="47" t="s">
        <v>77</v>
      </c>
      <c r="R33" s="47" t="s">
        <v>78</v>
      </c>
      <c r="S33" s="47" t="s">
        <v>35</v>
      </c>
      <c r="T33" s="47" t="s">
        <v>35</v>
      </c>
      <c r="U33" s="47" t="s">
        <v>35</v>
      </c>
      <c r="V33" s="47" t="s">
        <v>35</v>
      </c>
      <c r="W33" s="47" t="s">
        <v>36</v>
      </c>
      <c r="X33" s="47" t="s">
        <v>37</v>
      </c>
      <c r="Y33" s="47" t="s">
        <v>38</v>
      </c>
      <c r="Z33" s="47" t="s">
        <v>39</v>
      </c>
      <c r="AA33" s="47" t="s">
        <v>40</v>
      </c>
      <c r="AB33" s="47" t="s">
        <v>35</v>
      </c>
      <c r="AC33" s="47" t="s">
        <v>35</v>
      </c>
      <c r="AD33" s="47" t="s">
        <v>35</v>
      </c>
      <c r="AE33" s="47" t="s">
        <v>1970</v>
      </c>
      <c r="AF33" s="48">
        <v>9105837740</v>
      </c>
      <c r="AG33" s="47">
        <v>1</v>
      </c>
      <c r="AH33" s="47" t="s">
        <v>35</v>
      </c>
    </row>
    <row r="34" spans="1:34" x14ac:dyDescent="0.25">
      <c r="A34" s="47">
        <f>MATCH(B34,'Sheet1 (2)'!B:B,0)</f>
        <v>41</v>
      </c>
      <c r="B34" s="48">
        <f t="shared" si="1"/>
        <v>9105835560</v>
      </c>
      <c r="C34" s="48">
        <v>9105835560</v>
      </c>
      <c r="D34" s="47" t="s">
        <v>1971</v>
      </c>
      <c r="E34" s="47" t="s">
        <v>1862</v>
      </c>
      <c r="F34" s="47" t="s">
        <v>24</v>
      </c>
      <c r="G34" s="47" t="s">
        <v>25</v>
      </c>
      <c r="H34" s="47" t="s">
        <v>1971</v>
      </c>
      <c r="I34" s="47" t="s">
        <v>27</v>
      </c>
      <c r="J34" s="47" t="s">
        <v>28</v>
      </c>
      <c r="K34" s="47" t="s">
        <v>1972</v>
      </c>
      <c r="L34" s="47" t="s">
        <v>1973</v>
      </c>
      <c r="M34" s="47" t="s">
        <v>1974</v>
      </c>
      <c r="N34" s="47" t="s">
        <v>709</v>
      </c>
      <c r="O34" s="48">
        <v>9105835560</v>
      </c>
      <c r="P34" s="47" t="str">
        <f t="shared" si="0"/>
        <v>WIN-042</v>
      </c>
      <c r="Q34" s="47" t="s">
        <v>710</v>
      </c>
      <c r="R34" s="47" t="s">
        <v>711</v>
      </c>
      <c r="S34" s="47" t="s">
        <v>35</v>
      </c>
      <c r="T34" s="47" t="s">
        <v>35</v>
      </c>
      <c r="U34" s="47" t="s">
        <v>35</v>
      </c>
      <c r="V34" s="47" t="s">
        <v>35</v>
      </c>
      <c r="W34" s="47" t="s">
        <v>36</v>
      </c>
      <c r="X34" s="47" t="s">
        <v>37</v>
      </c>
      <c r="Y34" s="47" t="s">
        <v>38</v>
      </c>
      <c r="Z34" s="47" t="s">
        <v>39</v>
      </c>
      <c r="AA34" s="47" t="s">
        <v>40</v>
      </c>
      <c r="AB34" s="47" t="s">
        <v>35</v>
      </c>
      <c r="AC34" s="47" t="s">
        <v>35</v>
      </c>
      <c r="AD34" s="47" t="s">
        <v>35</v>
      </c>
      <c r="AE34" s="47" t="s">
        <v>1975</v>
      </c>
      <c r="AF34" s="48">
        <v>9105835560</v>
      </c>
      <c r="AG34" s="47">
        <v>1</v>
      </c>
      <c r="AH34" s="47" t="s">
        <v>35</v>
      </c>
    </row>
    <row r="35" spans="1:34" x14ac:dyDescent="0.25">
      <c r="A35" s="47">
        <f>MATCH(B35,'Sheet1 (2)'!B:B,0)</f>
        <v>313</v>
      </c>
      <c r="B35" s="48">
        <f t="shared" si="1"/>
        <v>9105839282</v>
      </c>
      <c r="C35" s="48">
        <v>9105839282</v>
      </c>
      <c r="D35" s="47" t="s">
        <v>1976</v>
      </c>
      <c r="E35" s="47" t="s">
        <v>1862</v>
      </c>
      <c r="F35" s="47" t="s">
        <v>24</v>
      </c>
      <c r="G35" s="47" t="s">
        <v>25</v>
      </c>
      <c r="H35" s="47" t="s">
        <v>1976</v>
      </c>
      <c r="I35" s="47" t="s">
        <v>27</v>
      </c>
      <c r="J35" s="47" t="s">
        <v>28</v>
      </c>
      <c r="K35" s="47" t="s">
        <v>1977</v>
      </c>
      <c r="L35" s="47" t="s">
        <v>1978</v>
      </c>
      <c r="M35" s="47" t="s">
        <v>1979</v>
      </c>
      <c r="N35" s="47" t="s">
        <v>506</v>
      </c>
      <c r="O35" s="48">
        <v>9105839282</v>
      </c>
      <c r="P35" s="47" t="str">
        <f t="shared" si="0"/>
        <v>WIN-065</v>
      </c>
      <c r="Q35" s="47" t="s">
        <v>507</v>
      </c>
      <c r="R35" s="47" t="s">
        <v>508</v>
      </c>
      <c r="S35" s="47" t="s">
        <v>35</v>
      </c>
      <c r="T35" s="47" t="s">
        <v>35</v>
      </c>
      <c r="U35" s="47" t="s">
        <v>35</v>
      </c>
      <c r="V35" s="47" t="s">
        <v>35</v>
      </c>
      <c r="W35" s="47" t="s">
        <v>36</v>
      </c>
      <c r="X35" s="47" t="s">
        <v>37</v>
      </c>
      <c r="Y35" s="47" t="s">
        <v>38</v>
      </c>
      <c r="Z35" s="47" t="s">
        <v>39</v>
      </c>
      <c r="AA35" s="47" t="s">
        <v>40</v>
      </c>
      <c r="AB35" s="47" t="s">
        <v>35</v>
      </c>
      <c r="AC35" s="47" t="s">
        <v>35</v>
      </c>
      <c r="AD35" s="47" t="s">
        <v>35</v>
      </c>
      <c r="AE35" s="47" t="s">
        <v>1980</v>
      </c>
      <c r="AF35" s="48">
        <v>9105839282</v>
      </c>
      <c r="AG35" s="47">
        <v>1</v>
      </c>
      <c r="AH35" s="47" t="s">
        <v>35</v>
      </c>
    </row>
    <row r="36" spans="1:34" x14ac:dyDescent="0.25">
      <c r="A36" s="47">
        <f>MATCH(B36,'Sheet1 (2)'!B:B,0)</f>
        <v>124</v>
      </c>
      <c r="B36" s="48">
        <f t="shared" si="1"/>
        <v>9105836894</v>
      </c>
      <c r="C36" s="48">
        <v>9105836894</v>
      </c>
      <c r="D36" s="47" t="s">
        <v>1981</v>
      </c>
      <c r="E36" s="47" t="s">
        <v>1862</v>
      </c>
      <c r="F36" s="47" t="s">
        <v>24</v>
      </c>
      <c r="G36" s="47" t="s">
        <v>25</v>
      </c>
      <c r="H36" s="47" t="s">
        <v>1981</v>
      </c>
      <c r="I36" s="47" t="s">
        <v>27</v>
      </c>
      <c r="J36" s="47" t="s">
        <v>28</v>
      </c>
      <c r="K36" s="47" t="s">
        <v>1982</v>
      </c>
      <c r="L36" s="47" t="s">
        <v>1983</v>
      </c>
      <c r="M36" s="47" t="s">
        <v>1984</v>
      </c>
      <c r="N36" s="47" t="s">
        <v>157</v>
      </c>
      <c r="O36" s="48">
        <v>9105836894</v>
      </c>
      <c r="P36" s="47" t="s">
        <v>1534</v>
      </c>
      <c r="Q36" s="47" t="s">
        <v>158</v>
      </c>
      <c r="R36" s="47" t="s">
        <v>159</v>
      </c>
      <c r="S36" s="47" t="s">
        <v>160</v>
      </c>
      <c r="T36" s="47" t="s">
        <v>35</v>
      </c>
      <c r="U36" s="47" t="s">
        <v>35</v>
      </c>
      <c r="V36" s="47" t="s">
        <v>35</v>
      </c>
      <c r="W36" s="47" t="s">
        <v>36</v>
      </c>
      <c r="X36" s="47" t="s">
        <v>37</v>
      </c>
      <c r="Y36" s="47" t="s">
        <v>38</v>
      </c>
      <c r="Z36" s="47" t="s">
        <v>39</v>
      </c>
      <c r="AA36" s="47" t="s">
        <v>40</v>
      </c>
      <c r="AB36" s="47" t="s">
        <v>35</v>
      </c>
      <c r="AC36" s="47" t="s">
        <v>35</v>
      </c>
      <c r="AD36" s="47" t="s">
        <v>35</v>
      </c>
      <c r="AE36" s="47" t="s">
        <v>1985</v>
      </c>
      <c r="AF36" s="48">
        <v>9105836894</v>
      </c>
      <c r="AG36" s="47">
        <v>1</v>
      </c>
      <c r="AH36" s="47" t="s">
        <v>35</v>
      </c>
    </row>
    <row r="37" spans="1:34" x14ac:dyDescent="0.25">
      <c r="A37" s="47">
        <f>MATCH(B37,'Sheet1 (2)'!B:B,0)</f>
        <v>118</v>
      </c>
      <c r="B37" s="48">
        <f t="shared" si="1"/>
        <v>9105836769</v>
      </c>
      <c r="C37" s="48">
        <v>9105836769</v>
      </c>
      <c r="D37" s="47" t="s">
        <v>1986</v>
      </c>
      <c r="E37" s="47" t="s">
        <v>1862</v>
      </c>
      <c r="F37" s="47" t="s">
        <v>24</v>
      </c>
      <c r="G37" s="47" t="s">
        <v>25</v>
      </c>
      <c r="H37" s="47" t="s">
        <v>1986</v>
      </c>
      <c r="I37" s="47" t="s">
        <v>27</v>
      </c>
      <c r="J37" s="47" t="s">
        <v>28</v>
      </c>
      <c r="K37" s="47" t="s">
        <v>1987</v>
      </c>
      <c r="L37" s="47" t="s">
        <v>1988</v>
      </c>
      <c r="M37" s="47" t="s">
        <v>1989</v>
      </c>
      <c r="N37" s="47" t="s">
        <v>231</v>
      </c>
      <c r="O37" s="48">
        <v>9105836769</v>
      </c>
      <c r="P37" s="47" t="str">
        <f t="shared" si="0"/>
        <v>WIN-006</v>
      </c>
      <c r="Q37" s="47" t="s">
        <v>232</v>
      </c>
      <c r="R37" s="47" t="s">
        <v>233</v>
      </c>
      <c r="S37" s="47" t="s">
        <v>35</v>
      </c>
      <c r="T37" s="47" t="s">
        <v>35</v>
      </c>
      <c r="U37" s="47" t="s">
        <v>35</v>
      </c>
      <c r="V37" s="47" t="s">
        <v>35</v>
      </c>
      <c r="W37" s="47" t="s">
        <v>36</v>
      </c>
      <c r="X37" s="47" t="s">
        <v>37</v>
      </c>
      <c r="Y37" s="47" t="s">
        <v>38</v>
      </c>
      <c r="Z37" s="47" t="s">
        <v>39</v>
      </c>
      <c r="AA37" s="47" t="s">
        <v>40</v>
      </c>
      <c r="AB37" s="47" t="s">
        <v>35</v>
      </c>
      <c r="AC37" s="47" t="s">
        <v>35</v>
      </c>
      <c r="AD37" s="47" t="s">
        <v>35</v>
      </c>
      <c r="AE37" s="47" t="s">
        <v>1990</v>
      </c>
      <c r="AF37" s="48">
        <v>9105836769</v>
      </c>
      <c r="AG37" s="47">
        <v>1</v>
      </c>
      <c r="AH37" s="47" t="s">
        <v>35</v>
      </c>
    </row>
    <row r="38" spans="1:34" x14ac:dyDescent="0.25">
      <c r="A38" s="47">
        <f>MATCH(B38,'Sheet1 (2)'!B:B,0)</f>
        <v>162</v>
      </c>
      <c r="B38" s="48">
        <f t="shared" si="1"/>
        <v>9105837325</v>
      </c>
      <c r="C38" s="48">
        <v>9105837325</v>
      </c>
      <c r="D38" s="47" t="s">
        <v>1991</v>
      </c>
      <c r="E38" s="47" t="s">
        <v>1862</v>
      </c>
      <c r="F38" s="47" t="s">
        <v>24</v>
      </c>
      <c r="G38" s="47" t="s">
        <v>25</v>
      </c>
      <c r="H38" s="47" t="s">
        <v>1991</v>
      </c>
      <c r="I38" s="47" t="s">
        <v>27</v>
      </c>
      <c r="J38" s="47" t="s">
        <v>28</v>
      </c>
      <c r="K38" s="47" t="s">
        <v>590</v>
      </c>
      <c r="L38" s="47" t="s">
        <v>591</v>
      </c>
      <c r="M38" s="47" t="s">
        <v>1893</v>
      </c>
      <c r="N38" s="47" t="s">
        <v>899</v>
      </c>
      <c r="O38" s="48">
        <v>9105837325</v>
      </c>
      <c r="P38" s="47" t="str">
        <f t="shared" si="0"/>
        <v>WIN-047</v>
      </c>
      <c r="Q38" s="47" t="s">
        <v>900</v>
      </c>
      <c r="R38" s="47" t="s">
        <v>901</v>
      </c>
      <c r="S38" s="47" t="s">
        <v>35</v>
      </c>
      <c r="T38" s="47" t="s">
        <v>35</v>
      </c>
      <c r="U38" s="47" t="s">
        <v>35</v>
      </c>
      <c r="V38" s="47" t="s">
        <v>35</v>
      </c>
      <c r="W38" s="47" t="s">
        <v>36</v>
      </c>
      <c r="X38" s="47" t="s">
        <v>37</v>
      </c>
      <c r="Y38" s="47" t="s">
        <v>38</v>
      </c>
      <c r="Z38" s="47" t="s">
        <v>39</v>
      </c>
      <c r="AA38" s="47" t="s">
        <v>40</v>
      </c>
      <c r="AB38" s="47" t="s">
        <v>35</v>
      </c>
      <c r="AC38" s="47" t="s">
        <v>35</v>
      </c>
      <c r="AD38" s="47" t="s">
        <v>35</v>
      </c>
      <c r="AE38" s="47" t="s">
        <v>1992</v>
      </c>
      <c r="AF38" s="48">
        <v>9105837325</v>
      </c>
      <c r="AG38" s="47">
        <v>1</v>
      </c>
      <c r="AH38" s="47" t="s">
        <v>35</v>
      </c>
    </row>
    <row r="39" spans="1:34" x14ac:dyDescent="0.25">
      <c r="A39" s="47">
        <f>MATCH(B39,'Sheet1 (2)'!B:B,0)</f>
        <v>287</v>
      </c>
      <c r="B39" s="48">
        <f t="shared" si="1"/>
        <v>9105838641</v>
      </c>
      <c r="C39" s="48">
        <v>9105838641</v>
      </c>
      <c r="D39" s="47" t="s">
        <v>1993</v>
      </c>
      <c r="E39" s="47" t="s">
        <v>1862</v>
      </c>
      <c r="F39" s="47" t="s">
        <v>24</v>
      </c>
      <c r="G39" s="47" t="s">
        <v>25</v>
      </c>
      <c r="H39" s="47" t="s">
        <v>1993</v>
      </c>
      <c r="I39" s="47" t="s">
        <v>27</v>
      </c>
      <c r="J39" s="47" t="s">
        <v>28</v>
      </c>
      <c r="K39" s="47" t="s">
        <v>1994</v>
      </c>
      <c r="L39" s="47" t="s">
        <v>1995</v>
      </c>
      <c r="M39" s="47" t="s">
        <v>1996</v>
      </c>
      <c r="N39" s="47" t="s">
        <v>157</v>
      </c>
      <c r="O39" s="48">
        <v>9105838641</v>
      </c>
      <c r="P39" s="47" t="s">
        <v>1534</v>
      </c>
      <c r="Q39" s="47" t="s">
        <v>158</v>
      </c>
      <c r="R39" s="47" t="s">
        <v>159</v>
      </c>
      <c r="S39" s="47" t="s">
        <v>160</v>
      </c>
      <c r="T39" s="47" t="s">
        <v>35</v>
      </c>
      <c r="U39" s="47" t="s">
        <v>35</v>
      </c>
      <c r="V39" s="47" t="s">
        <v>35</v>
      </c>
      <c r="W39" s="47" t="s">
        <v>36</v>
      </c>
      <c r="X39" s="47" t="s">
        <v>37</v>
      </c>
      <c r="Y39" s="47" t="s">
        <v>38</v>
      </c>
      <c r="Z39" s="47" t="s">
        <v>39</v>
      </c>
      <c r="AA39" s="47" t="s">
        <v>40</v>
      </c>
      <c r="AB39" s="47" t="s">
        <v>35</v>
      </c>
      <c r="AC39" s="47" t="s">
        <v>35</v>
      </c>
      <c r="AD39" s="47" t="s">
        <v>35</v>
      </c>
      <c r="AE39" s="47" t="s">
        <v>1997</v>
      </c>
      <c r="AF39" s="48">
        <v>9105838641</v>
      </c>
      <c r="AG39" s="47">
        <v>1</v>
      </c>
      <c r="AH39" s="47" t="s">
        <v>35</v>
      </c>
    </row>
    <row r="40" spans="1:34" x14ac:dyDescent="0.25">
      <c r="A40" s="47">
        <f>MATCH(B40,'Sheet1 (2)'!B:B,0)</f>
        <v>23</v>
      </c>
      <c r="B40" s="48">
        <f t="shared" si="1"/>
        <v>9105835161</v>
      </c>
      <c r="C40" s="48">
        <v>9105835161</v>
      </c>
      <c r="D40" s="47" t="s">
        <v>1998</v>
      </c>
      <c r="E40" s="47" t="s">
        <v>1862</v>
      </c>
      <c r="F40" s="47" t="s">
        <v>24</v>
      </c>
      <c r="G40" s="47" t="s">
        <v>25</v>
      </c>
      <c r="H40" s="47" t="s">
        <v>1998</v>
      </c>
      <c r="I40" s="47" t="s">
        <v>27</v>
      </c>
      <c r="J40" s="47" t="s">
        <v>28</v>
      </c>
      <c r="K40" s="47" t="s">
        <v>1999</v>
      </c>
      <c r="L40" s="47" t="s">
        <v>2000</v>
      </c>
      <c r="M40" s="47" t="s">
        <v>2001</v>
      </c>
      <c r="N40" s="47" t="s">
        <v>188</v>
      </c>
      <c r="O40" s="48">
        <v>9105835161</v>
      </c>
      <c r="P40" s="47" t="str">
        <f t="shared" si="0"/>
        <v>WIN-016</v>
      </c>
      <c r="Q40" s="47" t="s">
        <v>189</v>
      </c>
      <c r="R40" s="47" t="s">
        <v>190</v>
      </c>
      <c r="S40" s="47" t="s">
        <v>160</v>
      </c>
      <c r="T40" s="47" t="s">
        <v>35</v>
      </c>
      <c r="U40" s="47" t="s">
        <v>35</v>
      </c>
      <c r="V40" s="47" t="s">
        <v>35</v>
      </c>
      <c r="W40" s="47" t="s">
        <v>36</v>
      </c>
      <c r="X40" s="47" t="s">
        <v>37</v>
      </c>
      <c r="Y40" s="47" t="s">
        <v>38</v>
      </c>
      <c r="Z40" s="47" t="s">
        <v>39</v>
      </c>
      <c r="AA40" s="47" t="s">
        <v>40</v>
      </c>
      <c r="AB40" s="47" t="s">
        <v>35</v>
      </c>
      <c r="AC40" s="47" t="s">
        <v>35</v>
      </c>
      <c r="AD40" s="47" t="s">
        <v>35</v>
      </c>
      <c r="AE40" s="47" t="s">
        <v>2002</v>
      </c>
      <c r="AF40" s="48">
        <v>9105835161</v>
      </c>
      <c r="AG40" s="47">
        <v>1</v>
      </c>
      <c r="AH40" s="47" t="s">
        <v>35</v>
      </c>
    </row>
    <row r="41" spans="1:34" x14ac:dyDescent="0.25">
      <c r="A41" s="47">
        <f>MATCH(B41,'Sheet1 (2)'!B:B,0)</f>
        <v>13</v>
      </c>
      <c r="B41" s="48">
        <f t="shared" si="1"/>
        <v>9105834920</v>
      </c>
      <c r="C41" s="48">
        <v>9105834920</v>
      </c>
      <c r="D41" s="47" t="s">
        <v>2003</v>
      </c>
      <c r="E41" s="47" t="s">
        <v>1862</v>
      </c>
      <c r="F41" s="47" t="s">
        <v>24</v>
      </c>
      <c r="G41" s="47" t="s">
        <v>25</v>
      </c>
      <c r="H41" s="47" t="s">
        <v>2003</v>
      </c>
      <c r="I41" s="47" t="s">
        <v>27</v>
      </c>
      <c r="J41" s="47" t="s">
        <v>28</v>
      </c>
      <c r="K41" s="47" t="s">
        <v>526</v>
      </c>
      <c r="L41" s="47" t="s">
        <v>527</v>
      </c>
      <c r="M41" s="47" t="s">
        <v>2004</v>
      </c>
      <c r="N41" s="47" t="s">
        <v>31</v>
      </c>
      <c r="O41" s="48">
        <v>9105834920</v>
      </c>
      <c r="P41" s="47" t="str">
        <f t="shared" si="0"/>
        <v>WIN-007</v>
      </c>
      <c r="Q41" s="47" t="s">
        <v>32</v>
      </c>
      <c r="R41" s="47" t="s">
        <v>33</v>
      </c>
      <c r="S41" s="47" t="s">
        <v>34</v>
      </c>
      <c r="T41" s="47" t="s">
        <v>35</v>
      </c>
      <c r="U41" s="47" t="s">
        <v>35</v>
      </c>
      <c r="V41" s="47" t="s">
        <v>35</v>
      </c>
      <c r="W41" s="47" t="s">
        <v>36</v>
      </c>
      <c r="X41" s="47" t="s">
        <v>37</v>
      </c>
      <c r="Y41" s="47" t="s">
        <v>38</v>
      </c>
      <c r="Z41" s="47" t="s">
        <v>39</v>
      </c>
      <c r="AA41" s="47" t="s">
        <v>40</v>
      </c>
      <c r="AB41" s="47" t="s">
        <v>35</v>
      </c>
      <c r="AC41" s="47" t="s">
        <v>35</v>
      </c>
      <c r="AD41" s="47" t="s">
        <v>35</v>
      </c>
      <c r="AE41" s="47" t="s">
        <v>2005</v>
      </c>
      <c r="AF41" s="48">
        <v>9105834920</v>
      </c>
      <c r="AG41" s="47">
        <v>1</v>
      </c>
      <c r="AH41" s="47" t="s">
        <v>35</v>
      </c>
    </row>
    <row r="42" spans="1:34" x14ac:dyDescent="0.25">
      <c r="A42" s="47">
        <f>MATCH(B42,'Sheet1 (2)'!B:B,0)</f>
        <v>261</v>
      </c>
      <c r="B42" s="48">
        <f t="shared" si="1"/>
        <v>9105838229</v>
      </c>
      <c r="C42" s="48">
        <v>9105838229</v>
      </c>
      <c r="D42" s="47" t="s">
        <v>2006</v>
      </c>
      <c r="E42" s="47" t="s">
        <v>1862</v>
      </c>
      <c r="F42" s="47" t="s">
        <v>24</v>
      </c>
      <c r="G42" s="47" t="s">
        <v>25</v>
      </c>
      <c r="H42" s="47" t="s">
        <v>2006</v>
      </c>
      <c r="I42" s="47" t="s">
        <v>27</v>
      </c>
      <c r="J42" s="47" t="s">
        <v>28</v>
      </c>
      <c r="K42" s="47" t="s">
        <v>140</v>
      </c>
      <c r="L42" s="47" t="s">
        <v>141</v>
      </c>
      <c r="M42" s="47" t="s">
        <v>1890</v>
      </c>
      <c r="N42" s="47" t="s">
        <v>76</v>
      </c>
      <c r="O42" s="48">
        <v>9105838229</v>
      </c>
      <c r="P42" s="47" t="str">
        <f t="shared" si="0"/>
        <v>WIN-002</v>
      </c>
      <c r="Q42" s="47" t="s">
        <v>77</v>
      </c>
      <c r="R42" s="47" t="s">
        <v>78</v>
      </c>
      <c r="S42" s="47" t="s">
        <v>35</v>
      </c>
      <c r="T42" s="47" t="s">
        <v>35</v>
      </c>
      <c r="U42" s="47" t="s">
        <v>35</v>
      </c>
      <c r="V42" s="47" t="s">
        <v>35</v>
      </c>
      <c r="W42" s="47" t="s">
        <v>36</v>
      </c>
      <c r="X42" s="47" t="s">
        <v>37</v>
      </c>
      <c r="Y42" s="47" t="s">
        <v>38</v>
      </c>
      <c r="Z42" s="47" t="s">
        <v>39</v>
      </c>
      <c r="AA42" s="47" t="s">
        <v>40</v>
      </c>
      <c r="AB42" s="47" t="s">
        <v>35</v>
      </c>
      <c r="AC42" s="47" t="s">
        <v>35</v>
      </c>
      <c r="AD42" s="47" t="s">
        <v>35</v>
      </c>
      <c r="AE42" s="47" t="s">
        <v>2007</v>
      </c>
      <c r="AF42" s="48">
        <v>9105838229</v>
      </c>
      <c r="AG42" s="47">
        <v>1</v>
      </c>
      <c r="AH42" s="47" t="s">
        <v>35</v>
      </c>
    </row>
    <row r="43" spans="1:34" x14ac:dyDescent="0.25">
      <c r="A43" s="47">
        <f>MATCH(B43,'Sheet1 (2)'!B:B,0)</f>
        <v>323</v>
      </c>
      <c r="B43" s="48">
        <f t="shared" si="1"/>
        <v>9105658624</v>
      </c>
      <c r="C43" s="48">
        <v>9105658624</v>
      </c>
      <c r="D43" s="47" t="s">
        <v>2008</v>
      </c>
      <c r="E43" s="47" t="s">
        <v>1862</v>
      </c>
      <c r="F43" s="47" t="s">
        <v>24</v>
      </c>
      <c r="G43" s="47" t="s">
        <v>25</v>
      </c>
      <c r="H43" s="47" t="s">
        <v>2008</v>
      </c>
      <c r="I43" s="47" t="s">
        <v>27</v>
      </c>
      <c r="J43" s="47" t="s">
        <v>28</v>
      </c>
      <c r="K43" s="47" t="s">
        <v>2009</v>
      </c>
      <c r="L43" s="47" t="s">
        <v>2010</v>
      </c>
      <c r="M43" s="47" t="s">
        <v>2011</v>
      </c>
      <c r="N43" s="47" t="s">
        <v>217</v>
      </c>
      <c r="O43" s="48">
        <v>9105658624</v>
      </c>
      <c r="P43" s="47" t="str">
        <f t="shared" si="0"/>
        <v>WIN-061</v>
      </c>
      <c r="Q43" s="47" t="s">
        <v>218</v>
      </c>
      <c r="R43" s="47" t="s">
        <v>219</v>
      </c>
      <c r="S43" s="47" t="s">
        <v>34</v>
      </c>
      <c r="T43" s="47" t="s">
        <v>35</v>
      </c>
      <c r="U43" s="47" t="s">
        <v>35</v>
      </c>
      <c r="V43" s="47" t="s">
        <v>35</v>
      </c>
      <c r="W43" s="47" t="s">
        <v>36</v>
      </c>
      <c r="X43" s="47" t="s">
        <v>37</v>
      </c>
      <c r="Y43" s="47" t="s">
        <v>38</v>
      </c>
      <c r="Z43" s="47" t="s">
        <v>39</v>
      </c>
      <c r="AA43" s="47" t="s">
        <v>40</v>
      </c>
      <c r="AB43" s="47" t="s">
        <v>35</v>
      </c>
      <c r="AC43" s="47" t="s">
        <v>35</v>
      </c>
      <c r="AD43" s="47" t="s">
        <v>35</v>
      </c>
      <c r="AE43" s="47" t="s">
        <v>2012</v>
      </c>
      <c r="AF43" s="48">
        <v>9105658624</v>
      </c>
      <c r="AG43" s="47">
        <v>1</v>
      </c>
      <c r="AH43" s="47" t="s">
        <v>35</v>
      </c>
    </row>
    <row r="44" spans="1:34" x14ac:dyDescent="0.25">
      <c r="A44" s="47">
        <f>MATCH(B44,'Sheet1 (2)'!B:B,0)</f>
        <v>327</v>
      </c>
      <c r="B44" s="48">
        <f t="shared" si="1"/>
        <v>9105658704</v>
      </c>
      <c r="C44" s="48">
        <v>9105658704</v>
      </c>
      <c r="D44" s="47" t="s">
        <v>2013</v>
      </c>
      <c r="E44" s="47" t="s">
        <v>1862</v>
      </c>
      <c r="F44" s="47" t="s">
        <v>24</v>
      </c>
      <c r="G44" s="47" t="s">
        <v>25</v>
      </c>
      <c r="H44" s="47" t="s">
        <v>2013</v>
      </c>
      <c r="I44" s="47" t="s">
        <v>27</v>
      </c>
      <c r="J44" s="47" t="s">
        <v>28</v>
      </c>
      <c r="K44" s="47" t="s">
        <v>2014</v>
      </c>
      <c r="L44" s="47" t="s">
        <v>2015</v>
      </c>
      <c r="M44" s="47" t="s">
        <v>2016</v>
      </c>
      <c r="N44" s="47" t="s">
        <v>217</v>
      </c>
      <c r="O44" s="48">
        <v>9105658704</v>
      </c>
      <c r="P44" s="47" t="str">
        <f t="shared" si="0"/>
        <v>WIN-061</v>
      </c>
      <c r="Q44" s="47" t="s">
        <v>218</v>
      </c>
      <c r="R44" s="47" t="s">
        <v>219</v>
      </c>
      <c r="S44" s="47" t="s">
        <v>34</v>
      </c>
      <c r="T44" s="47" t="s">
        <v>35</v>
      </c>
      <c r="U44" s="47" t="s">
        <v>35</v>
      </c>
      <c r="V44" s="47" t="s">
        <v>35</v>
      </c>
      <c r="W44" s="47" t="s">
        <v>36</v>
      </c>
      <c r="X44" s="47" t="s">
        <v>37</v>
      </c>
      <c r="Y44" s="47" t="s">
        <v>38</v>
      </c>
      <c r="Z44" s="47" t="s">
        <v>39</v>
      </c>
      <c r="AA44" s="47" t="s">
        <v>40</v>
      </c>
      <c r="AB44" s="47" t="s">
        <v>35</v>
      </c>
      <c r="AC44" s="47" t="s">
        <v>35</v>
      </c>
      <c r="AD44" s="47" t="s">
        <v>35</v>
      </c>
      <c r="AE44" s="47" t="s">
        <v>2017</v>
      </c>
      <c r="AF44" s="48">
        <v>9105658704</v>
      </c>
      <c r="AG44" s="47">
        <v>1</v>
      </c>
      <c r="AH44" s="47" t="s">
        <v>35</v>
      </c>
    </row>
    <row r="45" spans="1:34" x14ac:dyDescent="0.25">
      <c r="A45" s="47">
        <f>MATCH(B45,'Sheet1 (2)'!B:B,0)</f>
        <v>244</v>
      </c>
      <c r="B45" s="48">
        <f t="shared" si="1"/>
        <v>9105838006</v>
      </c>
      <c r="C45" s="48">
        <v>9105838006</v>
      </c>
      <c r="D45" s="47" t="s">
        <v>2018</v>
      </c>
      <c r="E45" s="47" t="s">
        <v>1862</v>
      </c>
      <c r="F45" s="47" t="s">
        <v>24</v>
      </c>
      <c r="G45" s="47" t="s">
        <v>25</v>
      </c>
      <c r="H45" s="47" t="s">
        <v>2018</v>
      </c>
      <c r="I45" s="47" t="s">
        <v>27</v>
      </c>
      <c r="J45" s="47" t="s">
        <v>28</v>
      </c>
      <c r="K45" s="47" t="s">
        <v>2019</v>
      </c>
      <c r="L45" s="47" t="s">
        <v>2020</v>
      </c>
      <c r="M45" s="47" t="s">
        <v>2021</v>
      </c>
      <c r="N45" s="47" t="s">
        <v>76</v>
      </c>
      <c r="O45" s="48">
        <v>9105838006</v>
      </c>
      <c r="P45" s="47" t="str">
        <f t="shared" si="0"/>
        <v>WIN-002</v>
      </c>
      <c r="Q45" s="47" t="s">
        <v>77</v>
      </c>
      <c r="R45" s="47" t="s">
        <v>78</v>
      </c>
      <c r="S45" s="47" t="s">
        <v>35</v>
      </c>
      <c r="T45" s="47" t="s">
        <v>35</v>
      </c>
      <c r="U45" s="47" t="s">
        <v>35</v>
      </c>
      <c r="V45" s="47" t="s">
        <v>35</v>
      </c>
      <c r="W45" s="47" t="s">
        <v>36</v>
      </c>
      <c r="X45" s="47" t="s">
        <v>37</v>
      </c>
      <c r="Y45" s="47" t="s">
        <v>38</v>
      </c>
      <c r="Z45" s="47" t="s">
        <v>39</v>
      </c>
      <c r="AA45" s="47" t="s">
        <v>40</v>
      </c>
      <c r="AB45" s="47" t="s">
        <v>35</v>
      </c>
      <c r="AC45" s="47" t="s">
        <v>35</v>
      </c>
      <c r="AD45" s="47" t="s">
        <v>35</v>
      </c>
      <c r="AE45" s="47" t="s">
        <v>2022</v>
      </c>
      <c r="AF45" s="48">
        <v>9105838006</v>
      </c>
      <c r="AG45" s="47">
        <v>1</v>
      </c>
      <c r="AH45" s="47" t="s">
        <v>35</v>
      </c>
    </row>
    <row r="46" spans="1:34" x14ac:dyDescent="0.25">
      <c r="A46" s="47">
        <f>MATCH(B46,'Sheet1 (2)'!B:B,0)</f>
        <v>5</v>
      </c>
      <c r="B46" s="48">
        <f t="shared" si="1"/>
        <v>9105824651</v>
      </c>
      <c r="C46" s="48">
        <v>9105824651</v>
      </c>
      <c r="D46" s="47" t="s">
        <v>2023</v>
      </c>
      <c r="E46" s="47" t="s">
        <v>1862</v>
      </c>
      <c r="F46" s="47" t="s">
        <v>24</v>
      </c>
      <c r="G46" s="47" t="s">
        <v>25</v>
      </c>
      <c r="H46" s="47" t="s">
        <v>2023</v>
      </c>
      <c r="I46" s="47" t="s">
        <v>27</v>
      </c>
      <c r="J46" s="47" t="s">
        <v>28</v>
      </c>
      <c r="K46" s="47" t="s">
        <v>2024</v>
      </c>
      <c r="L46" s="47" t="s">
        <v>2025</v>
      </c>
      <c r="M46" s="47" t="s">
        <v>2026</v>
      </c>
      <c r="N46" s="47" t="s">
        <v>244</v>
      </c>
      <c r="O46" s="48">
        <v>9105824651</v>
      </c>
      <c r="P46" s="47" t="str">
        <f t="shared" si="0"/>
        <v>WIN-003</v>
      </c>
      <c r="Q46" s="47" t="s">
        <v>245</v>
      </c>
      <c r="R46" s="47" t="s">
        <v>246</v>
      </c>
      <c r="S46" s="47" t="s">
        <v>35</v>
      </c>
      <c r="T46" s="47" t="s">
        <v>35</v>
      </c>
      <c r="U46" s="47" t="s">
        <v>35</v>
      </c>
      <c r="V46" s="47" t="s">
        <v>35</v>
      </c>
      <c r="W46" s="47" t="s">
        <v>36</v>
      </c>
      <c r="X46" s="47" t="s">
        <v>37</v>
      </c>
      <c r="Y46" s="47" t="s">
        <v>38</v>
      </c>
      <c r="Z46" s="47" t="s">
        <v>39</v>
      </c>
      <c r="AA46" s="47" t="s">
        <v>40</v>
      </c>
      <c r="AB46" s="47" t="s">
        <v>35</v>
      </c>
      <c r="AC46" s="47" t="s">
        <v>35</v>
      </c>
      <c r="AD46" s="47" t="s">
        <v>35</v>
      </c>
      <c r="AE46" s="47" t="s">
        <v>2027</v>
      </c>
      <c r="AF46" s="48">
        <v>9105824651</v>
      </c>
      <c r="AG46" s="47">
        <v>1</v>
      </c>
      <c r="AH46" s="47" t="s">
        <v>35</v>
      </c>
    </row>
    <row r="47" spans="1:34" x14ac:dyDescent="0.25">
      <c r="A47" s="47">
        <f>MATCH(B47,'Sheet1 (2)'!B:B,0)</f>
        <v>295</v>
      </c>
      <c r="B47" s="48">
        <f t="shared" si="1"/>
        <v>9105838624</v>
      </c>
      <c r="C47" s="48">
        <v>9105838624</v>
      </c>
      <c r="D47" s="47" t="s">
        <v>2028</v>
      </c>
      <c r="E47" s="47" t="s">
        <v>1862</v>
      </c>
      <c r="F47" s="47" t="s">
        <v>24</v>
      </c>
      <c r="G47" s="47" t="s">
        <v>25</v>
      </c>
      <c r="H47" s="47" t="s">
        <v>2028</v>
      </c>
      <c r="I47" s="47" t="s">
        <v>27</v>
      </c>
      <c r="J47" s="47" t="s">
        <v>28</v>
      </c>
      <c r="K47" s="47" t="s">
        <v>831</v>
      </c>
      <c r="L47" s="47" t="s">
        <v>832</v>
      </c>
      <c r="M47" s="47" t="s">
        <v>2029</v>
      </c>
      <c r="N47" s="47" t="s">
        <v>373</v>
      </c>
      <c r="O47" s="48">
        <v>9105838624</v>
      </c>
      <c r="P47" s="47" t="str">
        <f t="shared" si="0"/>
        <v>WIN-021</v>
      </c>
      <c r="Q47" s="47" t="s">
        <v>374</v>
      </c>
      <c r="R47" s="47" t="s">
        <v>375</v>
      </c>
      <c r="S47" s="47" t="s">
        <v>35</v>
      </c>
      <c r="T47" s="47" t="s">
        <v>35</v>
      </c>
      <c r="U47" s="47" t="s">
        <v>35</v>
      </c>
      <c r="V47" s="47" t="s">
        <v>35</v>
      </c>
      <c r="W47" s="47" t="s">
        <v>36</v>
      </c>
      <c r="X47" s="47" t="s">
        <v>37</v>
      </c>
      <c r="Y47" s="47" t="s">
        <v>38</v>
      </c>
      <c r="Z47" s="47" t="s">
        <v>39</v>
      </c>
      <c r="AA47" s="47" t="s">
        <v>40</v>
      </c>
      <c r="AB47" s="47" t="s">
        <v>35</v>
      </c>
      <c r="AC47" s="47" t="s">
        <v>35</v>
      </c>
      <c r="AD47" s="47" t="s">
        <v>35</v>
      </c>
      <c r="AE47" s="47" t="s">
        <v>2030</v>
      </c>
      <c r="AF47" s="48">
        <v>9105838624</v>
      </c>
      <c r="AG47" s="47">
        <v>1</v>
      </c>
      <c r="AH47" s="47" t="s">
        <v>35</v>
      </c>
    </row>
    <row r="48" spans="1:34" x14ac:dyDescent="0.25">
      <c r="A48" s="47">
        <f>MATCH(B48,'Sheet1 (2)'!B:B,0)</f>
        <v>58</v>
      </c>
      <c r="B48" s="48">
        <f t="shared" si="1"/>
        <v>9105835984</v>
      </c>
      <c r="C48" s="48">
        <v>9105835984</v>
      </c>
      <c r="D48" s="47" t="s">
        <v>2031</v>
      </c>
      <c r="E48" s="47" t="s">
        <v>1862</v>
      </c>
      <c r="F48" s="47" t="s">
        <v>24</v>
      </c>
      <c r="G48" s="47" t="s">
        <v>25</v>
      </c>
      <c r="H48" s="47" t="s">
        <v>2031</v>
      </c>
      <c r="I48" s="47" t="s">
        <v>27</v>
      </c>
      <c r="J48" s="47" t="s">
        <v>28</v>
      </c>
      <c r="K48" s="47" t="s">
        <v>2032</v>
      </c>
      <c r="L48" s="47" t="s">
        <v>2033</v>
      </c>
      <c r="M48" s="47" t="s">
        <v>2034</v>
      </c>
      <c r="N48" s="47" t="s">
        <v>157</v>
      </c>
      <c r="O48" s="48">
        <v>9105835984</v>
      </c>
      <c r="P48" s="47" t="s">
        <v>1534</v>
      </c>
      <c r="Q48" s="47" t="s">
        <v>158</v>
      </c>
      <c r="R48" s="47" t="s">
        <v>159</v>
      </c>
      <c r="S48" s="47" t="s">
        <v>160</v>
      </c>
      <c r="T48" s="47" t="s">
        <v>35</v>
      </c>
      <c r="U48" s="47" t="s">
        <v>35</v>
      </c>
      <c r="V48" s="47" t="s">
        <v>35</v>
      </c>
      <c r="W48" s="47" t="s">
        <v>36</v>
      </c>
      <c r="X48" s="47" t="s">
        <v>37</v>
      </c>
      <c r="Y48" s="47" t="s">
        <v>38</v>
      </c>
      <c r="Z48" s="47" t="s">
        <v>39</v>
      </c>
      <c r="AA48" s="47" t="s">
        <v>40</v>
      </c>
      <c r="AB48" s="47" t="s">
        <v>35</v>
      </c>
      <c r="AC48" s="47" t="s">
        <v>35</v>
      </c>
      <c r="AD48" s="47" t="s">
        <v>35</v>
      </c>
      <c r="AE48" s="47" t="s">
        <v>2035</v>
      </c>
      <c r="AF48" s="48">
        <v>9105835984</v>
      </c>
      <c r="AG48" s="47">
        <v>1</v>
      </c>
      <c r="AH48" s="47" t="s">
        <v>35</v>
      </c>
    </row>
    <row r="49" spans="1:34" x14ac:dyDescent="0.25">
      <c r="A49" s="47">
        <f>MATCH(B49,'Sheet1 (2)'!B:B,0)</f>
        <v>213</v>
      </c>
      <c r="B49" s="48">
        <f t="shared" si="1"/>
        <v>9105837666</v>
      </c>
      <c r="C49" s="48">
        <v>9105837666</v>
      </c>
      <c r="D49" s="47" t="s">
        <v>2036</v>
      </c>
      <c r="E49" s="47" t="s">
        <v>1862</v>
      </c>
      <c r="F49" s="47" t="s">
        <v>24</v>
      </c>
      <c r="G49" s="47" t="s">
        <v>25</v>
      </c>
      <c r="H49" s="47" t="s">
        <v>2036</v>
      </c>
      <c r="I49" s="47" t="s">
        <v>27</v>
      </c>
      <c r="J49" s="47" t="s">
        <v>28</v>
      </c>
      <c r="K49" s="47" t="s">
        <v>140</v>
      </c>
      <c r="L49" s="47" t="s">
        <v>141</v>
      </c>
      <c r="M49" s="47" t="s">
        <v>1890</v>
      </c>
      <c r="N49" s="47" t="s">
        <v>109</v>
      </c>
      <c r="O49" s="48">
        <v>9105837666</v>
      </c>
      <c r="P49" s="47" t="str">
        <f t="shared" si="0"/>
        <v>WIN-004</v>
      </c>
      <c r="Q49" s="47" t="s">
        <v>110</v>
      </c>
      <c r="R49" s="47" t="s">
        <v>111</v>
      </c>
      <c r="S49" s="47" t="s">
        <v>112</v>
      </c>
      <c r="T49" s="47" t="s">
        <v>35</v>
      </c>
      <c r="U49" s="47" t="s">
        <v>35</v>
      </c>
      <c r="V49" s="47" t="s">
        <v>35</v>
      </c>
      <c r="W49" s="47" t="s">
        <v>36</v>
      </c>
      <c r="X49" s="47" t="s">
        <v>37</v>
      </c>
      <c r="Y49" s="47" t="s">
        <v>38</v>
      </c>
      <c r="Z49" s="47" t="s">
        <v>39</v>
      </c>
      <c r="AA49" s="47" t="s">
        <v>40</v>
      </c>
      <c r="AB49" s="47" t="s">
        <v>35</v>
      </c>
      <c r="AC49" s="47" t="s">
        <v>35</v>
      </c>
      <c r="AD49" s="47" t="s">
        <v>35</v>
      </c>
      <c r="AE49" s="47" t="s">
        <v>2037</v>
      </c>
      <c r="AF49" s="48">
        <v>9105837666</v>
      </c>
      <c r="AG49" s="47">
        <v>1</v>
      </c>
      <c r="AH49" s="47" t="s">
        <v>35</v>
      </c>
    </row>
    <row r="50" spans="1:34" x14ac:dyDescent="0.25">
      <c r="A50" s="47">
        <f>MATCH(B50,'Sheet1 (2)'!B:B,0)</f>
        <v>130</v>
      </c>
      <c r="B50" s="48">
        <f t="shared" si="1"/>
        <v>9105836988</v>
      </c>
      <c r="C50" s="48">
        <v>9105836988</v>
      </c>
      <c r="D50" s="47" t="s">
        <v>2038</v>
      </c>
      <c r="E50" s="47" t="s">
        <v>1862</v>
      </c>
      <c r="F50" s="47" t="s">
        <v>24</v>
      </c>
      <c r="G50" s="47" t="s">
        <v>25</v>
      </c>
      <c r="H50" s="47" t="s">
        <v>2038</v>
      </c>
      <c r="I50" s="47" t="s">
        <v>27</v>
      </c>
      <c r="J50" s="47" t="s">
        <v>28</v>
      </c>
      <c r="K50" s="47" t="s">
        <v>665</v>
      </c>
      <c r="L50" s="47" t="s">
        <v>666</v>
      </c>
      <c r="M50" s="47" t="s">
        <v>2039</v>
      </c>
      <c r="N50" s="47" t="s">
        <v>118</v>
      </c>
      <c r="O50" s="48">
        <v>9105836988</v>
      </c>
      <c r="P50" s="47" t="str">
        <f t="shared" si="0"/>
        <v>WIN-029</v>
      </c>
      <c r="Q50" s="47" t="s">
        <v>119</v>
      </c>
      <c r="R50" s="47" t="s">
        <v>120</v>
      </c>
      <c r="S50" s="47" t="s">
        <v>35</v>
      </c>
      <c r="T50" s="47" t="s">
        <v>35</v>
      </c>
      <c r="U50" s="47" t="s">
        <v>35</v>
      </c>
      <c r="V50" s="47" t="s">
        <v>35</v>
      </c>
      <c r="W50" s="47" t="s">
        <v>36</v>
      </c>
      <c r="X50" s="47" t="s">
        <v>37</v>
      </c>
      <c r="Y50" s="47" t="s">
        <v>38</v>
      </c>
      <c r="Z50" s="47" t="s">
        <v>39</v>
      </c>
      <c r="AA50" s="47" t="s">
        <v>40</v>
      </c>
      <c r="AB50" s="47" t="s">
        <v>35</v>
      </c>
      <c r="AC50" s="47" t="s">
        <v>35</v>
      </c>
      <c r="AD50" s="47" t="s">
        <v>35</v>
      </c>
      <c r="AE50" s="47" t="s">
        <v>2040</v>
      </c>
      <c r="AF50" s="48">
        <v>9105836988</v>
      </c>
      <c r="AG50" s="47">
        <v>1</v>
      </c>
      <c r="AH50" s="47" t="s">
        <v>35</v>
      </c>
    </row>
    <row r="51" spans="1:34" x14ac:dyDescent="0.25">
      <c r="A51" s="47">
        <f>MATCH(B51,'Sheet1 (2)'!B:B,0)</f>
        <v>239</v>
      </c>
      <c r="B51" s="48">
        <f t="shared" si="1"/>
        <v>9105838047</v>
      </c>
      <c r="C51" s="48">
        <v>9105838047</v>
      </c>
      <c r="D51" s="47" t="s">
        <v>2041</v>
      </c>
      <c r="E51" s="47" t="s">
        <v>1862</v>
      </c>
      <c r="F51" s="47" t="s">
        <v>24</v>
      </c>
      <c r="G51" s="47" t="s">
        <v>25</v>
      </c>
      <c r="H51" s="47" t="s">
        <v>2041</v>
      </c>
      <c r="I51" s="47" t="s">
        <v>27</v>
      </c>
      <c r="J51" s="47" t="s">
        <v>28</v>
      </c>
      <c r="K51" s="47" t="s">
        <v>135</v>
      </c>
      <c r="L51" s="47" t="s">
        <v>136</v>
      </c>
      <c r="M51" s="47" t="s">
        <v>1864</v>
      </c>
      <c r="N51" s="47" t="s">
        <v>31</v>
      </c>
      <c r="O51" s="48">
        <v>9105838047</v>
      </c>
      <c r="P51" s="47" t="str">
        <f t="shared" si="0"/>
        <v>WIN-007</v>
      </c>
      <c r="Q51" s="47" t="s">
        <v>32</v>
      </c>
      <c r="R51" s="47" t="s">
        <v>33</v>
      </c>
      <c r="S51" s="47" t="s">
        <v>34</v>
      </c>
      <c r="T51" s="47" t="s">
        <v>35</v>
      </c>
      <c r="U51" s="47" t="s">
        <v>35</v>
      </c>
      <c r="V51" s="47" t="s">
        <v>35</v>
      </c>
      <c r="W51" s="47" t="s">
        <v>36</v>
      </c>
      <c r="X51" s="47" t="s">
        <v>37</v>
      </c>
      <c r="Y51" s="47" t="s">
        <v>38</v>
      </c>
      <c r="Z51" s="47" t="s">
        <v>39</v>
      </c>
      <c r="AA51" s="47" t="s">
        <v>40</v>
      </c>
      <c r="AB51" s="47" t="s">
        <v>35</v>
      </c>
      <c r="AC51" s="47" t="s">
        <v>35</v>
      </c>
      <c r="AD51" s="47" t="s">
        <v>35</v>
      </c>
      <c r="AE51" s="47" t="s">
        <v>2042</v>
      </c>
      <c r="AF51" s="48">
        <v>9105838047</v>
      </c>
      <c r="AG51" s="47">
        <v>1</v>
      </c>
      <c r="AH51" s="47" t="s">
        <v>35</v>
      </c>
    </row>
    <row r="52" spans="1:34" x14ac:dyDescent="0.25">
      <c r="A52" s="47">
        <f>MATCH(B52,'Sheet1 (2)'!B:B,0)</f>
        <v>247</v>
      </c>
      <c r="B52" s="48">
        <f t="shared" si="1"/>
        <v>9105838087</v>
      </c>
      <c r="C52" s="48">
        <v>9105838087</v>
      </c>
      <c r="D52" s="47" t="s">
        <v>2043</v>
      </c>
      <c r="E52" s="47" t="s">
        <v>1862</v>
      </c>
      <c r="F52" s="47" t="s">
        <v>24</v>
      </c>
      <c r="G52" s="47" t="s">
        <v>25</v>
      </c>
      <c r="H52" s="47" t="s">
        <v>2043</v>
      </c>
      <c r="I52" s="47" t="s">
        <v>27</v>
      </c>
      <c r="J52" s="47" t="s">
        <v>28</v>
      </c>
      <c r="K52" s="47" t="s">
        <v>269</v>
      </c>
      <c r="L52" s="47" t="s">
        <v>270</v>
      </c>
      <c r="M52" s="47" t="s">
        <v>1956</v>
      </c>
      <c r="N52" s="47" t="s">
        <v>31</v>
      </c>
      <c r="O52" s="48">
        <v>9105838087</v>
      </c>
      <c r="P52" s="47" t="str">
        <f t="shared" si="0"/>
        <v>WIN-007</v>
      </c>
      <c r="Q52" s="47" t="s">
        <v>32</v>
      </c>
      <c r="R52" s="47" t="s">
        <v>33</v>
      </c>
      <c r="S52" s="47" t="s">
        <v>34</v>
      </c>
      <c r="T52" s="47" t="s">
        <v>35</v>
      </c>
      <c r="U52" s="47" t="s">
        <v>35</v>
      </c>
      <c r="V52" s="47" t="s">
        <v>35</v>
      </c>
      <c r="W52" s="47" t="s">
        <v>36</v>
      </c>
      <c r="X52" s="47" t="s">
        <v>37</v>
      </c>
      <c r="Y52" s="47" t="s">
        <v>38</v>
      </c>
      <c r="Z52" s="47" t="s">
        <v>39</v>
      </c>
      <c r="AA52" s="47" t="s">
        <v>40</v>
      </c>
      <c r="AB52" s="47" t="s">
        <v>35</v>
      </c>
      <c r="AC52" s="47" t="s">
        <v>35</v>
      </c>
      <c r="AD52" s="47" t="s">
        <v>35</v>
      </c>
      <c r="AE52" s="47" t="s">
        <v>2044</v>
      </c>
      <c r="AF52" s="48">
        <v>9105838087</v>
      </c>
      <c r="AG52" s="47">
        <v>1</v>
      </c>
      <c r="AH52" s="47" t="s">
        <v>35</v>
      </c>
    </row>
    <row r="53" spans="1:34" x14ac:dyDescent="0.25">
      <c r="A53" s="47">
        <f>MATCH(B53,'Sheet1 (2)'!B:B,0)</f>
        <v>297</v>
      </c>
      <c r="B53" s="48">
        <f t="shared" si="1"/>
        <v>9105838698</v>
      </c>
      <c r="C53" s="48">
        <v>9105838698</v>
      </c>
      <c r="D53" s="47" t="s">
        <v>2045</v>
      </c>
      <c r="E53" s="47" t="s">
        <v>1862</v>
      </c>
      <c r="F53" s="47" t="s">
        <v>24</v>
      </c>
      <c r="G53" s="47" t="s">
        <v>25</v>
      </c>
      <c r="H53" s="47" t="s">
        <v>2045</v>
      </c>
      <c r="I53" s="47" t="s">
        <v>27</v>
      </c>
      <c r="J53" s="47" t="s">
        <v>28</v>
      </c>
      <c r="K53" s="47" t="s">
        <v>82</v>
      </c>
      <c r="L53" s="47" t="s">
        <v>83</v>
      </c>
      <c r="M53" s="47" t="s">
        <v>2046</v>
      </c>
      <c r="N53" s="47" t="s">
        <v>68</v>
      </c>
      <c r="O53" s="48">
        <v>9105838698</v>
      </c>
      <c r="P53" s="47" t="str">
        <f t="shared" si="0"/>
        <v>WIN-056</v>
      </c>
      <c r="Q53" s="47" t="s">
        <v>69</v>
      </c>
      <c r="R53" s="47" t="s">
        <v>70</v>
      </c>
      <c r="S53" s="47" t="s">
        <v>34</v>
      </c>
      <c r="T53" s="47" t="s">
        <v>35</v>
      </c>
      <c r="U53" s="47" t="s">
        <v>35</v>
      </c>
      <c r="V53" s="47" t="s">
        <v>35</v>
      </c>
      <c r="W53" s="47" t="s">
        <v>36</v>
      </c>
      <c r="X53" s="47" t="s">
        <v>37</v>
      </c>
      <c r="Y53" s="47" t="s">
        <v>38</v>
      </c>
      <c r="Z53" s="47" t="s">
        <v>39</v>
      </c>
      <c r="AA53" s="47" t="s">
        <v>40</v>
      </c>
      <c r="AB53" s="47" t="s">
        <v>35</v>
      </c>
      <c r="AC53" s="47" t="s">
        <v>35</v>
      </c>
      <c r="AD53" s="47" t="s">
        <v>35</v>
      </c>
      <c r="AE53" s="47" t="s">
        <v>2047</v>
      </c>
      <c r="AF53" s="48">
        <v>9105838698</v>
      </c>
      <c r="AG53" s="47">
        <v>1</v>
      </c>
      <c r="AH53" s="47" t="s">
        <v>35</v>
      </c>
    </row>
    <row r="54" spans="1:34" x14ac:dyDescent="0.25">
      <c r="A54" s="47">
        <f>MATCH(B54,'Sheet1 (2)'!B:B,0)</f>
        <v>158</v>
      </c>
      <c r="B54" s="48">
        <f t="shared" si="1"/>
        <v>9105837314</v>
      </c>
      <c r="C54" s="48">
        <v>9105837314</v>
      </c>
      <c r="D54" s="47" t="s">
        <v>2048</v>
      </c>
      <c r="E54" s="47" t="s">
        <v>1862</v>
      </c>
      <c r="F54" s="47" t="s">
        <v>24</v>
      </c>
      <c r="G54" s="47" t="s">
        <v>25</v>
      </c>
      <c r="H54" s="47" t="s">
        <v>2048</v>
      </c>
      <c r="I54" s="47" t="s">
        <v>27</v>
      </c>
      <c r="J54" s="47" t="s">
        <v>28</v>
      </c>
      <c r="K54" s="47" t="s">
        <v>135</v>
      </c>
      <c r="L54" s="47" t="s">
        <v>136</v>
      </c>
      <c r="M54" s="47" t="s">
        <v>1864</v>
      </c>
      <c r="N54" s="47" t="s">
        <v>55</v>
      </c>
      <c r="O54" s="48">
        <v>9105837314</v>
      </c>
      <c r="P54" s="47" t="str">
        <f t="shared" si="0"/>
        <v>WIN-058</v>
      </c>
      <c r="Q54" s="47" t="s">
        <v>56</v>
      </c>
      <c r="R54" s="47" t="s">
        <v>57</v>
      </c>
      <c r="S54" s="47" t="s">
        <v>35</v>
      </c>
      <c r="T54" s="47" t="s">
        <v>35</v>
      </c>
      <c r="U54" s="47" t="s">
        <v>35</v>
      </c>
      <c r="V54" s="47" t="s">
        <v>35</v>
      </c>
      <c r="W54" s="47" t="s">
        <v>36</v>
      </c>
      <c r="X54" s="47" t="s">
        <v>37</v>
      </c>
      <c r="Y54" s="47" t="s">
        <v>38</v>
      </c>
      <c r="Z54" s="47" t="s">
        <v>39</v>
      </c>
      <c r="AA54" s="47" t="s">
        <v>40</v>
      </c>
      <c r="AB54" s="47" t="s">
        <v>35</v>
      </c>
      <c r="AC54" s="47" t="s">
        <v>35</v>
      </c>
      <c r="AD54" s="47" t="s">
        <v>35</v>
      </c>
      <c r="AE54" s="47" t="s">
        <v>2049</v>
      </c>
      <c r="AF54" s="48">
        <v>9105837314</v>
      </c>
      <c r="AG54" s="47">
        <v>1</v>
      </c>
      <c r="AH54" s="47" t="s">
        <v>35</v>
      </c>
    </row>
    <row r="55" spans="1:34" x14ac:dyDescent="0.25">
      <c r="A55" s="47">
        <f>MATCH(B55,'Sheet1 (2)'!B:B,0)</f>
        <v>35</v>
      </c>
      <c r="B55" s="48">
        <f t="shared" si="1"/>
        <v>9105835242</v>
      </c>
      <c r="C55" s="48">
        <v>9105835242</v>
      </c>
      <c r="D55" s="47" t="s">
        <v>2050</v>
      </c>
      <c r="E55" s="47" t="s">
        <v>1862</v>
      </c>
      <c r="F55" s="47" t="s">
        <v>24</v>
      </c>
      <c r="G55" s="47" t="s">
        <v>25</v>
      </c>
      <c r="H55" s="47" t="s">
        <v>2050</v>
      </c>
      <c r="I55" s="47" t="s">
        <v>27</v>
      </c>
      <c r="J55" s="47" t="s">
        <v>28</v>
      </c>
      <c r="K55" s="47" t="s">
        <v>2051</v>
      </c>
      <c r="L55" s="47" t="s">
        <v>2052</v>
      </c>
      <c r="M55" s="47" t="s">
        <v>2053</v>
      </c>
      <c r="N55" s="47" t="s">
        <v>1710</v>
      </c>
      <c r="O55" s="48">
        <v>9105835242</v>
      </c>
      <c r="P55" s="47" t="str">
        <f t="shared" si="0"/>
        <v>WIN-046</v>
      </c>
      <c r="Q55" s="47" t="s">
        <v>2054</v>
      </c>
      <c r="R55" s="47" t="s">
        <v>2055</v>
      </c>
      <c r="S55" s="47" t="s">
        <v>35</v>
      </c>
      <c r="T55" s="47" t="s">
        <v>35</v>
      </c>
      <c r="U55" s="47" t="s">
        <v>35</v>
      </c>
      <c r="V55" s="47" t="s">
        <v>35</v>
      </c>
      <c r="W55" s="47" t="s">
        <v>36</v>
      </c>
      <c r="X55" s="47" t="s">
        <v>37</v>
      </c>
      <c r="Y55" s="47" t="s">
        <v>38</v>
      </c>
      <c r="Z55" s="47" t="s">
        <v>39</v>
      </c>
      <c r="AA55" s="47" t="s">
        <v>40</v>
      </c>
      <c r="AB55" s="47" t="s">
        <v>35</v>
      </c>
      <c r="AC55" s="47" t="s">
        <v>35</v>
      </c>
      <c r="AD55" s="47" t="s">
        <v>35</v>
      </c>
      <c r="AE55" s="47" t="s">
        <v>2056</v>
      </c>
      <c r="AF55" s="48">
        <v>9105835242</v>
      </c>
      <c r="AG55" s="47">
        <v>1</v>
      </c>
      <c r="AH55" s="47" t="s">
        <v>35</v>
      </c>
    </row>
    <row r="56" spans="1:34" x14ac:dyDescent="0.25">
      <c r="A56" s="47">
        <f>MATCH(B56,'Sheet1 (2)'!B:B,0)</f>
        <v>203</v>
      </c>
      <c r="B56" s="48">
        <f t="shared" si="1"/>
        <v>9105837618</v>
      </c>
      <c r="C56" s="48">
        <v>9105837618</v>
      </c>
      <c r="D56" s="47" t="s">
        <v>2057</v>
      </c>
      <c r="E56" s="47" t="s">
        <v>1862</v>
      </c>
      <c r="F56" s="47" t="s">
        <v>24</v>
      </c>
      <c r="G56" s="47" t="s">
        <v>25</v>
      </c>
      <c r="H56" s="47" t="s">
        <v>2057</v>
      </c>
      <c r="I56" s="47" t="s">
        <v>27</v>
      </c>
      <c r="J56" s="47" t="s">
        <v>28</v>
      </c>
      <c r="K56" s="47" t="s">
        <v>665</v>
      </c>
      <c r="L56" s="47" t="s">
        <v>666</v>
      </c>
      <c r="M56" s="47" t="s">
        <v>2039</v>
      </c>
      <c r="N56" s="47" t="s">
        <v>1555</v>
      </c>
      <c r="O56" s="48">
        <v>9105837618</v>
      </c>
      <c r="P56" s="47" t="str">
        <f t="shared" si="0"/>
        <v>WIN-027</v>
      </c>
      <c r="Q56" s="47" t="s">
        <v>2058</v>
      </c>
      <c r="R56" s="47" t="s">
        <v>2059</v>
      </c>
      <c r="S56" s="47" t="s">
        <v>35</v>
      </c>
      <c r="T56" s="47" t="s">
        <v>35</v>
      </c>
      <c r="U56" s="47" t="s">
        <v>35</v>
      </c>
      <c r="V56" s="47" t="s">
        <v>35</v>
      </c>
      <c r="W56" s="47" t="s">
        <v>36</v>
      </c>
      <c r="X56" s="47" t="s">
        <v>37</v>
      </c>
      <c r="Y56" s="47" t="s">
        <v>38</v>
      </c>
      <c r="Z56" s="47" t="s">
        <v>39</v>
      </c>
      <c r="AA56" s="47" t="s">
        <v>40</v>
      </c>
      <c r="AB56" s="47" t="s">
        <v>35</v>
      </c>
      <c r="AC56" s="47" t="s">
        <v>35</v>
      </c>
      <c r="AD56" s="47" t="s">
        <v>35</v>
      </c>
      <c r="AE56" s="47" t="s">
        <v>2060</v>
      </c>
      <c r="AF56" s="48">
        <v>9105837618</v>
      </c>
      <c r="AG56" s="47">
        <v>1</v>
      </c>
      <c r="AH56" s="47" t="s">
        <v>35</v>
      </c>
    </row>
    <row r="57" spans="1:34" x14ac:dyDescent="0.25">
      <c r="A57" s="47">
        <f>MATCH(B57,'Sheet1 (2)'!B:B,0)</f>
        <v>144</v>
      </c>
      <c r="B57" s="48">
        <f t="shared" si="1"/>
        <v>9105837112</v>
      </c>
      <c r="C57" s="48">
        <v>9105837112</v>
      </c>
      <c r="D57" s="47" t="s">
        <v>2061</v>
      </c>
      <c r="E57" s="47" t="s">
        <v>1862</v>
      </c>
      <c r="F57" s="47" t="s">
        <v>24</v>
      </c>
      <c r="G57" s="47" t="s">
        <v>25</v>
      </c>
      <c r="H57" s="47" t="s">
        <v>2061</v>
      </c>
      <c r="I57" s="47" t="s">
        <v>27</v>
      </c>
      <c r="J57" s="47" t="s">
        <v>28</v>
      </c>
      <c r="K57" s="47" t="s">
        <v>140</v>
      </c>
      <c r="L57" s="47" t="s">
        <v>141</v>
      </c>
      <c r="M57" s="47" t="s">
        <v>1890</v>
      </c>
      <c r="N57" s="47" t="s">
        <v>76</v>
      </c>
      <c r="O57" s="48">
        <v>9105837112</v>
      </c>
      <c r="P57" s="47" t="str">
        <f t="shared" si="0"/>
        <v>WIN-002</v>
      </c>
      <c r="Q57" s="47" t="s">
        <v>77</v>
      </c>
      <c r="R57" s="47" t="s">
        <v>78</v>
      </c>
      <c r="S57" s="47" t="s">
        <v>35</v>
      </c>
      <c r="T57" s="47" t="s">
        <v>35</v>
      </c>
      <c r="U57" s="47" t="s">
        <v>35</v>
      </c>
      <c r="V57" s="47" t="s">
        <v>35</v>
      </c>
      <c r="W57" s="47" t="s">
        <v>36</v>
      </c>
      <c r="X57" s="47" t="s">
        <v>37</v>
      </c>
      <c r="Y57" s="47" t="s">
        <v>38</v>
      </c>
      <c r="Z57" s="47" t="s">
        <v>39</v>
      </c>
      <c r="AA57" s="47" t="s">
        <v>40</v>
      </c>
      <c r="AB57" s="47" t="s">
        <v>35</v>
      </c>
      <c r="AC57" s="47" t="s">
        <v>35</v>
      </c>
      <c r="AD57" s="47" t="s">
        <v>35</v>
      </c>
      <c r="AE57" s="47" t="s">
        <v>2062</v>
      </c>
      <c r="AF57" s="48">
        <v>9105837112</v>
      </c>
      <c r="AG57" s="47">
        <v>1</v>
      </c>
      <c r="AH57" s="47" t="s">
        <v>35</v>
      </c>
    </row>
    <row r="58" spans="1:34" x14ac:dyDescent="0.25">
      <c r="A58" s="47">
        <f>MATCH(B58,'Sheet1 (2)'!B:B,0)</f>
        <v>195</v>
      </c>
      <c r="B58" s="48">
        <f t="shared" si="1"/>
        <v>9105837574</v>
      </c>
      <c r="C58" s="48">
        <v>9105837574</v>
      </c>
      <c r="D58" s="47" t="s">
        <v>2063</v>
      </c>
      <c r="E58" s="47" t="s">
        <v>1862</v>
      </c>
      <c r="F58" s="47" t="s">
        <v>24</v>
      </c>
      <c r="G58" s="47" t="s">
        <v>25</v>
      </c>
      <c r="H58" s="47" t="s">
        <v>2063</v>
      </c>
      <c r="I58" s="47" t="s">
        <v>27</v>
      </c>
      <c r="J58" s="47" t="s">
        <v>28</v>
      </c>
      <c r="K58" s="47" t="s">
        <v>939</v>
      </c>
      <c r="L58" s="47" t="s">
        <v>940</v>
      </c>
      <c r="M58" s="47" t="s">
        <v>2064</v>
      </c>
      <c r="N58" s="47" t="s">
        <v>76</v>
      </c>
      <c r="O58" s="48">
        <v>9105837574</v>
      </c>
      <c r="P58" s="47" t="str">
        <f t="shared" si="0"/>
        <v>WIN-002</v>
      </c>
      <c r="Q58" s="47" t="s">
        <v>77</v>
      </c>
      <c r="R58" s="47" t="s">
        <v>78</v>
      </c>
      <c r="S58" s="47" t="s">
        <v>35</v>
      </c>
      <c r="T58" s="47" t="s">
        <v>35</v>
      </c>
      <c r="U58" s="47" t="s">
        <v>35</v>
      </c>
      <c r="V58" s="47" t="s">
        <v>35</v>
      </c>
      <c r="W58" s="47" t="s">
        <v>36</v>
      </c>
      <c r="X58" s="47" t="s">
        <v>37</v>
      </c>
      <c r="Y58" s="47" t="s">
        <v>38</v>
      </c>
      <c r="Z58" s="47" t="s">
        <v>39</v>
      </c>
      <c r="AA58" s="47" t="s">
        <v>40</v>
      </c>
      <c r="AB58" s="47" t="s">
        <v>35</v>
      </c>
      <c r="AC58" s="47" t="s">
        <v>35</v>
      </c>
      <c r="AD58" s="47" t="s">
        <v>35</v>
      </c>
      <c r="AE58" s="47" t="s">
        <v>2065</v>
      </c>
      <c r="AF58" s="48">
        <v>9105837574</v>
      </c>
      <c r="AG58" s="47">
        <v>1</v>
      </c>
      <c r="AH58" s="47" t="s">
        <v>35</v>
      </c>
    </row>
    <row r="59" spans="1:34" x14ac:dyDescent="0.25">
      <c r="A59" s="47">
        <f>MATCH(B59,'Sheet1 (2)'!B:B,0)</f>
        <v>65</v>
      </c>
      <c r="B59" s="48">
        <f t="shared" si="1"/>
        <v>9105836093</v>
      </c>
      <c r="C59" s="48">
        <v>9105836093</v>
      </c>
      <c r="D59" s="47" t="s">
        <v>2066</v>
      </c>
      <c r="E59" s="47" t="s">
        <v>1862</v>
      </c>
      <c r="F59" s="47" t="s">
        <v>24</v>
      </c>
      <c r="G59" s="47" t="s">
        <v>25</v>
      </c>
      <c r="H59" s="47" t="s">
        <v>2066</v>
      </c>
      <c r="I59" s="47" t="s">
        <v>27</v>
      </c>
      <c r="J59" s="47" t="s">
        <v>28</v>
      </c>
      <c r="K59" s="47" t="s">
        <v>2067</v>
      </c>
      <c r="L59" s="47" t="s">
        <v>2068</v>
      </c>
      <c r="M59" s="47" t="s">
        <v>2069</v>
      </c>
      <c r="N59" s="47" t="s">
        <v>157</v>
      </c>
      <c r="O59" s="48">
        <v>9105836093</v>
      </c>
      <c r="P59" s="47" t="s">
        <v>1534</v>
      </c>
      <c r="Q59" s="47" t="s">
        <v>158</v>
      </c>
      <c r="R59" s="47" t="s">
        <v>159</v>
      </c>
      <c r="S59" s="47" t="s">
        <v>160</v>
      </c>
      <c r="T59" s="47" t="s">
        <v>35</v>
      </c>
      <c r="U59" s="47" t="s">
        <v>35</v>
      </c>
      <c r="V59" s="47" t="s">
        <v>35</v>
      </c>
      <c r="W59" s="47" t="s">
        <v>36</v>
      </c>
      <c r="X59" s="47" t="s">
        <v>37</v>
      </c>
      <c r="Y59" s="47" t="s">
        <v>38</v>
      </c>
      <c r="Z59" s="47" t="s">
        <v>39</v>
      </c>
      <c r="AA59" s="47" t="s">
        <v>40</v>
      </c>
      <c r="AB59" s="47" t="s">
        <v>35</v>
      </c>
      <c r="AC59" s="47" t="s">
        <v>35</v>
      </c>
      <c r="AD59" s="47" t="s">
        <v>35</v>
      </c>
      <c r="AE59" s="47" t="s">
        <v>2070</v>
      </c>
      <c r="AF59" s="48">
        <v>9105836093</v>
      </c>
      <c r="AG59" s="47">
        <v>1</v>
      </c>
      <c r="AH59" s="47" t="s">
        <v>35</v>
      </c>
    </row>
    <row r="60" spans="1:34" x14ac:dyDescent="0.25">
      <c r="A60" s="47">
        <f>MATCH(B60,'Sheet1 (2)'!B:B,0)</f>
        <v>216</v>
      </c>
      <c r="B60" s="48">
        <f t="shared" si="1"/>
        <v>9105837770</v>
      </c>
      <c r="C60" s="48">
        <v>9105837770</v>
      </c>
      <c r="D60" s="47" t="s">
        <v>2071</v>
      </c>
      <c r="E60" s="47" t="s">
        <v>1862</v>
      </c>
      <c r="F60" s="47" t="s">
        <v>24</v>
      </c>
      <c r="G60" s="47" t="s">
        <v>25</v>
      </c>
      <c r="H60" s="47" t="s">
        <v>2071</v>
      </c>
      <c r="I60" s="47" t="s">
        <v>27</v>
      </c>
      <c r="J60" s="47" t="s">
        <v>28</v>
      </c>
      <c r="K60" s="47" t="s">
        <v>2072</v>
      </c>
      <c r="L60" s="47" t="s">
        <v>2073</v>
      </c>
      <c r="M60" s="47" t="s">
        <v>2074</v>
      </c>
      <c r="N60" s="47" t="s">
        <v>76</v>
      </c>
      <c r="O60" s="48">
        <v>9105837770</v>
      </c>
      <c r="P60" s="47" t="str">
        <f t="shared" si="0"/>
        <v>WIN-002</v>
      </c>
      <c r="Q60" s="47" t="s">
        <v>77</v>
      </c>
      <c r="R60" s="47" t="s">
        <v>78</v>
      </c>
      <c r="S60" s="47" t="s">
        <v>35</v>
      </c>
      <c r="T60" s="47" t="s">
        <v>35</v>
      </c>
      <c r="U60" s="47" t="s">
        <v>35</v>
      </c>
      <c r="V60" s="47" t="s">
        <v>35</v>
      </c>
      <c r="W60" s="47" t="s">
        <v>36</v>
      </c>
      <c r="X60" s="47" t="s">
        <v>37</v>
      </c>
      <c r="Y60" s="47" t="s">
        <v>38</v>
      </c>
      <c r="Z60" s="47" t="s">
        <v>39</v>
      </c>
      <c r="AA60" s="47" t="s">
        <v>40</v>
      </c>
      <c r="AB60" s="47" t="s">
        <v>35</v>
      </c>
      <c r="AC60" s="47" t="s">
        <v>35</v>
      </c>
      <c r="AD60" s="47" t="s">
        <v>35</v>
      </c>
      <c r="AE60" s="47" t="s">
        <v>2075</v>
      </c>
      <c r="AF60" s="48">
        <v>9105837770</v>
      </c>
      <c r="AG60" s="47">
        <v>1</v>
      </c>
      <c r="AH60" s="47" t="s">
        <v>35</v>
      </c>
    </row>
    <row r="61" spans="1:34" x14ac:dyDescent="0.25">
      <c r="A61" s="47">
        <f>MATCH(B61,'Sheet1 (2)'!B:B,0)</f>
        <v>273</v>
      </c>
      <c r="B61" s="48">
        <f t="shared" si="1"/>
        <v>9105838540</v>
      </c>
      <c r="C61" s="48">
        <v>9105838540</v>
      </c>
      <c r="D61" s="47" t="s">
        <v>2076</v>
      </c>
      <c r="E61" s="47" t="s">
        <v>1862</v>
      </c>
      <c r="F61" s="47" t="s">
        <v>24</v>
      </c>
      <c r="G61" s="47" t="s">
        <v>25</v>
      </c>
      <c r="H61" s="47" t="s">
        <v>2076</v>
      </c>
      <c r="I61" s="47" t="s">
        <v>27</v>
      </c>
      <c r="J61" s="47" t="s">
        <v>28</v>
      </c>
      <c r="K61" s="47" t="s">
        <v>2077</v>
      </c>
      <c r="L61" s="47" t="s">
        <v>2078</v>
      </c>
      <c r="M61" s="47" t="s">
        <v>2079</v>
      </c>
      <c r="N61" s="47" t="s">
        <v>279</v>
      </c>
      <c r="O61" s="48">
        <v>9105838540</v>
      </c>
      <c r="P61" s="47" t="str">
        <f t="shared" si="0"/>
        <v>WIN-009</v>
      </c>
      <c r="Q61" s="47" t="s">
        <v>280</v>
      </c>
      <c r="R61" s="47" t="s">
        <v>281</v>
      </c>
      <c r="S61" s="47" t="s">
        <v>35</v>
      </c>
      <c r="T61" s="47" t="s">
        <v>35</v>
      </c>
      <c r="U61" s="47" t="s">
        <v>35</v>
      </c>
      <c r="V61" s="47" t="s">
        <v>35</v>
      </c>
      <c r="W61" s="47" t="s">
        <v>36</v>
      </c>
      <c r="X61" s="47" t="s">
        <v>37</v>
      </c>
      <c r="Y61" s="47" t="s">
        <v>38</v>
      </c>
      <c r="Z61" s="47" t="s">
        <v>39</v>
      </c>
      <c r="AA61" s="47" t="s">
        <v>40</v>
      </c>
      <c r="AB61" s="47" t="s">
        <v>35</v>
      </c>
      <c r="AC61" s="47" t="s">
        <v>35</v>
      </c>
      <c r="AD61" s="47" t="s">
        <v>35</v>
      </c>
      <c r="AE61" s="47" t="s">
        <v>2080</v>
      </c>
      <c r="AF61" s="48">
        <v>9105838540</v>
      </c>
      <c r="AG61" s="47">
        <v>1</v>
      </c>
      <c r="AH61" s="47" t="s">
        <v>35</v>
      </c>
    </row>
    <row r="62" spans="1:34" x14ac:dyDescent="0.25">
      <c r="A62" s="47">
        <f>MATCH(B62,'Sheet1 (2)'!B:B,0)</f>
        <v>274</v>
      </c>
      <c r="B62" s="48">
        <f t="shared" si="1"/>
        <v>9105838547</v>
      </c>
      <c r="C62" s="48">
        <v>9105838547</v>
      </c>
      <c r="D62" s="47" t="s">
        <v>2081</v>
      </c>
      <c r="E62" s="47" t="s">
        <v>1862</v>
      </c>
      <c r="F62" s="47" t="s">
        <v>24</v>
      </c>
      <c r="G62" s="47" t="s">
        <v>25</v>
      </c>
      <c r="H62" s="47" t="s">
        <v>2081</v>
      </c>
      <c r="I62" s="47" t="s">
        <v>27</v>
      </c>
      <c r="J62" s="47" t="s">
        <v>28</v>
      </c>
      <c r="K62" s="47" t="s">
        <v>140</v>
      </c>
      <c r="L62" s="47" t="s">
        <v>141</v>
      </c>
      <c r="M62" s="47" t="s">
        <v>1890</v>
      </c>
      <c r="N62" s="47" t="s">
        <v>279</v>
      </c>
      <c r="O62" s="48">
        <v>9105838547</v>
      </c>
      <c r="P62" s="47" t="str">
        <f t="shared" si="0"/>
        <v>WIN-009</v>
      </c>
      <c r="Q62" s="47" t="s">
        <v>280</v>
      </c>
      <c r="R62" s="47" t="s">
        <v>281</v>
      </c>
      <c r="S62" s="47" t="s">
        <v>35</v>
      </c>
      <c r="T62" s="47" t="s">
        <v>35</v>
      </c>
      <c r="U62" s="47" t="s">
        <v>35</v>
      </c>
      <c r="V62" s="47" t="s">
        <v>35</v>
      </c>
      <c r="W62" s="47" t="s">
        <v>36</v>
      </c>
      <c r="X62" s="47" t="s">
        <v>37</v>
      </c>
      <c r="Y62" s="47" t="s">
        <v>38</v>
      </c>
      <c r="Z62" s="47" t="s">
        <v>39</v>
      </c>
      <c r="AA62" s="47" t="s">
        <v>40</v>
      </c>
      <c r="AB62" s="47" t="s">
        <v>35</v>
      </c>
      <c r="AC62" s="47" t="s">
        <v>35</v>
      </c>
      <c r="AD62" s="47" t="s">
        <v>35</v>
      </c>
      <c r="AE62" s="47" t="s">
        <v>2082</v>
      </c>
      <c r="AF62" s="48">
        <v>9105838547</v>
      </c>
      <c r="AG62" s="47">
        <v>1</v>
      </c>
      <c r="AH62" s="47" t="s">
        <v>35</v>
      </c>
    </row>
    <row r="63" spans="1:34" x14ac:dyDescent="0.25">
      <c r="A63" s="47">
        <f>MATCH(B63,'Sheet1 (2)'!B:B,0)</f>
        <v>70</v>
      </c>
      <c r="B63" s="48">
        <f t="shared" si="1"/>
        <v>9105836212</v>
      </c>
      <c r="C63" s="48">
        <v>9105836212</v>
      </c>
      <c r="D63" s="47" t="s">
        <v>2083</v>
      </c>
      <c r="E63" s="47" t="s">
        <v>1862</v>
      </c>
      <c r="F63" s="47" t="s">
        <v>24</v>
      </c>
      <c r="G63" s="47" t="s">
        <v>25</v>
      </c>
      <c r="H63" s="47" t="s">
        <v>2083</v>
      </c>
      <c r="I63" s="47" t="s">
        <v>27</v>
      </c>
      <c r="J63" s="47" t="s">
        <v>28</v>
      </c>
      <c r="K63" s="47" t="s">
        <v>368</v>
      </c>
      <c r="L63" s="47" t="s">
        <v>369</v>
      </c>
      <c r="M63" s="47" t="s">
        <v>1945</v>
      </c>
      <c r="N63" s="47" t="s">
        <v>76</v>
      </c>
      <c r="O63" s="48">
        <v>9105836212</v>
      </c>
      <c r="P63" s="47" t="str">
        <f t="shared" si="0"/>
        <v>WIN-002</v>
      </c>
      <c r="Q63" s="47" t="s">
        <v>77</v>
      </c>
      <c r="R63" s="47" t="s">
        <v>78</v>
      </c>
      <c r="S63" s="47" t="s">
        <v>35</v>
      </c>
      <c r="T63" s="47" t="s">
        <v>35</v>
      </c>
      <c r="U63" s="47" t="s">
        <v>35</v>
      </c>
      <c r="V63" s="47" t="s">
        <v>35</v>
      </c>
      <c r="W63" s="47" t="s">
        <v>36</v>
      </c>
      <c r="X63" s="47" t="s">
        <v>37</v>
      </c>
      <c r="Y63" s="47" t="s">
        <v>38</v>
      </c>
      <c r="Z63" s="47" t="s">
        <v>39</v>
      </c>
      <c r="AA63" s="47" t="s">
        <v>40</v>
      </c>
      <c r="AB63" s="47" t="s">
        <v>35</v>
      </c>
      <c r="AC63" s="47" t="s">
        <v>35</v>
      </c>
      <c r="AD63" s="47" t="s">
        <v>35</v>
      </c>
      <c r="AE63" s="47" t="s">
        <v>2084</v>
      </c>
      <c r="AF63" s="48">
        <v>9105836212</v>
      </c>
      <c r="AG63" s="47">
        <v>1</v>
      </c>
      <c r="AH63" s="47" t="s">
        <v>35</v>
      </c>
    </row>
    <row r="64" spans="1:34" x14ac:dyDescent="0.25">
      <c r="A64" s="47">
        <f>MATCH(B64,'Sheet1 (2)'!B:B,0)</f>
        <v>206</v>
      </c>
      <c r="B64" s="48">
        <f t="shared" si="1"/>
        <v>9105837611</v>
      </c>
      <c r="C64" s="48">
        <v>9105837611</v>
      </c>
      <c r="D64" s="47" t="s">
        <v>2085</v>
      </c>
      <c r="E64" s="47" t="s">
        <v>1862</v>
      </c>
      <c r="F64" s="47" t="s">
        <v>24</v>
      </c>
      <c r="G64" s="47" t="s">
        <v>25</v>
      </c>
      <c r="H64" s="47" t="s">
        <v>2085</v>
      </c>
      <c r="I64" s="47" t="s">
        <v>27</v>
      </c>
      <c r="J64" s="47" t="s">
        <v>28</v>
      </c>
      <c r="K64" s="47" t="s">
        <v>269</v>
      </c>
      <c r="L64" s="47" t="s">
        <v>270</v>
      </c>
      <c r="M64" s="47" t="s">
        <v>1956</v>
      </c>
      <c r="N64" s="47" t="s">
        <v>231</v>
      </c>
      <c r="O64" s="48">
        <v>9105837611</v>
      </c>
      <c r="P64" s="47" t="str">
        <f t="shared" si="0"/>
        <v>WIN-006</v>
      </c>
      <c r="Q64" s="47" t="s">
        <v>232</v>
      </c>
      <c r="R64" s="47" t="s">
        <v>233</v>
      </c>
      <c r="S64" s="47" t="s">
        <v>35</v>
      </c>
      <c r="T64" s="47" t="s">
        <v>35</v>
      </c>
      <c r="U64" s="47" t="s">
        <v>35</v>
      </c>
      <c r="V64" s="47" t="s">
        <v>35</v>
      </c>
      <c r="W64" s="47" t="s">
        <v>36</v>
      </c>
      <c r="X64" s="47" t="s">
        <v>37</v>
      </c>
      <c r="Y64" s="47" t="s">
        <v>38</v>
      </c>
      <c r="Z64" s="47" t="s">
        <v>39</v>
      </c>
      <c r="AA64" s="47" t="s">
        <v>40</v>
      </c>
      <c r="AB64" s="47" t="s">
        <v>35</v>
      </c>
      <c r="AC64" s="47" t="s">
        <v>35</v>
      </c>
      <c r="AD64" s="47" t="s">
        <v>35</v>
      </c>
      <c r="AE64" s="47" t="s">
        <v>2086</v>
      </c>
      <c r="AF64" s="48">
        <v>9105837611</v>
      </c>
      <c r="AG64" s="47">
        <v>1</v>
      </c>
      <c r="AH64" s="47" t="s">
        <v>35</v>
      </c>
    </row>
    <row r="65" spans="1:34" x14ac:dyDescent="0.25">
      <c r="A65" s="47">
        <f>MATCH(B65,'Sheet1 (2)'!B:B,0)</f>
        <v>279</v>
      </c>
      <c r="B65" s="48">
        <f t="shared" si="1"/>
        <v>9105838581</v>
      </c>
      <c r="C65" s="48">
        <v>9105838581</v>
      </c>
      <c r="D65" s="47" t="s">
        <v>2087</v>
      </c>
      <c r="E65" s="47" t="s">
        <v>1862</v>
      </c>
      <c r="F65" s="47" t="s">
        <v>24</v>
      </c>
      <c r="G65" s="47" t="s">
        <v>25</v>
      </c>
      <c r="H65" s="47" t="s">
        <v>2087</v>
      </c>
      <c r="I65" s="47" t="s">
        <v>27</v>
      </c>
      <c r="J65" s="47" t="s">
        <v>28</v>
      </c>
      <c r="K65" s="47" t="s">
        <v>2088</v>
      </c>
      <c r="L65" s="47" t="s">
        <v>2089</v>
      </c>
      <c r="M65" s="47" t="s">
        <v>2090</v>
      </c>
      <c r="N65" s="47" t="s">
        <v>279</v>
      </c>
      <c r="O65" s="48">
        <v>9105838581</v>
      </c>
      <c r="P65" s="47" t="str">
        <f t="shared" si="0"/>
        <v>WIN-009</v>
      </c>
      <c r="Q65" s="47" t="s">
        <v>280</v>
      </c>
      <c r="R65" s="47" t="s">
        <v>281</v>
      </c>
      <c r="S65" s="47" t="s">
        <v>35</v>
      </c>
      <c r="T65" s="47" t="s">
        <v>35</v>
      </c>
      <c r="U65" s="47" t="s">
        <v>35</v>
      </c>
      <c r="V65" s="47" t="s">
        <v>35</v>
      </c>
      <c r="W65" s="47" t="s">
        <v>36</v>
      </c>
      <c r="X65" s="47" t="s">
        <v>37</v>
      </c>
      <c r="Y65" s="47" t="s">
        <v>38</v>
      </c>
      <c r="Z65" s="47" t="s">
        <v>39</v>
      </c>
      <c r="AA65" s="47" t="s">
        <v>40</v>
      </c>
      <c r="AB65" s="47" t="s">
        <v>35</v>
      </c>
      <c r="AC65" s="47" t="s">
        <v>35</v>
      </c>
      <c r="AD65" s="47" t="s">
        <v>35</v>
      </c>
      <c r="AE65" s="47" t="s">
        <v>2091</v>
      </c>
      <c r="AF65" s="48">
        <v>9105838581</v>
      </c>
      <c r="AG65" s="47">
        <v>1</v>
      </c>
      <c r="AH65" s="47" t="s">
        <v>35</v>
      </c>
    </row>
    <row r="66" spans="1:34" x14ac:dyDescent="0.25">
      <c r="A66" s="47">
        <f>MATCH(B66,'Sheet1 (2)'!B:B,0)</f>
        <v>285</v>
      </c>
      <c r="B66" s="48">
        <f t="shared" si="1"/>
        <v>9105838584</v>
      </c>
      <c r="C66" s="48">
        <v>9105838584</v>
      </c>
      <c r="D66" s="47" t="s">
        <v>2092</v>
      </c>
      <c r="E66" s="47" t="s">
        <v>1862</v>
      </c>
      <c r="F66" s="47" t="s">
        <v>24</v>
      </c>
      <c r="G66" s="47" t="s">
        <v>25</v>
      </c>
      <c r="H66" s="47" t="s">
        <v>2092</v>
      </c>
      <c r="I66" s="47" t="s">
        <v>27</v>
      </c>
      <c r="J66" s="47" t="s">
        <v>28</v>
      </c>
      <c r="K66" s="47" t="s">
        <v>66</v>
      </c>
      <c r="L66" s="47" t="s">
        <v>67</v>
      </c>
      <c r="M66" s="47" t="s">
        <v>2093</v>
      </c>
      <c r="N66" s="47" t="s">
        <v>279</v>
      </c>
      <c r="O66" s="48">
        <v>9105838584</v>
      </c>
      <c r="P66" s="47" t="str">
        <f t="shared" ref="P66:P129" si="2">"WIN-"&amp;RIGHT(N66,3)</f>
        <v>WIN-009</v>
      </c>
      <c r="Q66" s="47" t="s">
        <v>280</v>
      </c>
      <c r="R66" s="47" t="s">
        <v>281</v>
      </c>
      <c r="S66" s="47" t="s">
        <v>35</v>
      </c>
      <c r="T66" s="47" t="s">
        <v>35</v>
      </c>
      <c r="U66" s="47" t="s">
        <v>35</v>
      </c>
      <c r="V66" s="47" t="s">
        <v>35</v>
      </c>
      <c r="W66" s="47" t="s">
        <v>36</v>
      </c>
      <c r="X66" s="47" t="s">
        <v>37</v>
      </c>
      <c r="Y66" s="47" t="s">
        <v>38</v>
      </c>
      <c r="Z66" s="47" t="s">
        <v>39</v>
      </c>
      <c r="AA66" s="47" t="s">
        <v>40</v>
      </c>
      <c r="AB66" s="47" t="s">
        <v>35</v>
      </c>
      <c r="AC66" s="47" t="s">
        <v>35</v>
      </c>
      <c r="AD66" s="47" t="s">
        <v>35</v>
      </c>
      <c r="AE66" s="47" t="s">
        <v>2094</v>
      </c>
      <c r="AF66" s="48">
        <v>9105838584</v>
      </c>
      <c r="AG66" s="47">
        <v>1</v>
      </c>
      <c r="AH66" s="47" t="s">
        <v>35</v>
      </c>
    </row>
    <row r="67" spans="1:34" x14ac:dyDescent="0.25">
      <c r="A67" s="47">
        <f>MATCH(B67,'Sheet1 (2)'!B:B,0)</f>
        <v>293</v>
      </c>
      <c r="B67" s="48">
        <f t="shared" ref="B67:B130" si="3">AF67</f>
        <v>9105838615</v>
      </c>
      <c r="C67" s="48">
        <v>9105838615</v>
      </c>
      <c r="D67" s="47" t="s">
        <v>2095</v>
      </c>
      <c r="E67" s="47" t="s">
        <v>1862</v>
      </c>
      <c r="F67" s="47" t="s">
        <v>24</v>
      </c>
      <c r="G67" s="47" t="s">
        <v>25</v>
      </c>
      <c r="H67" s="47" t="s">
        <v>2095</v>
      </c>
      <c r="I67" s="47" t="s">
        <v>27</v>
      </c>
      <c r="J67" s="47" t="s">
        <v>28</v>
      </c>
      <c r="K67" s="47" t="s">
        <v>2096</v>
      </c>
      <c r="L67" s="47" t="s">
        <v>2097</v>
      </c>
      <c r="M67" s="47" t="s">
        <v>2098</v>
      </c>
      <c r="N67" s="47" t="s">
        <v>411</v>
      </c>
      <c r="O67" s="48">
        <v>9105838615</v>
      </c>
      <c r="P67" s="47" t="str">
        <f t="shared" si="2"/>
        <v>WIN-044</v>
      </c>
      <c r="Q67" s="47" t="s">
        <v>412</v>
      </c>
      <c r="R67" s="47" t="s">
        <v>413</v>
      </c>
      <c r="S67" s="47" t="s">
        <v>35</v>
      </c>
      <c r="T67" s="47" t="s">
        <v>35</v>
      </c>
      <c r="U67" s="47" t="s">
        <v>35</v>
      </c>
      <c r="V67" s="47" t="s">
        <v>35</v>
      </c>
      <c r="W67" s="47" t="s">
        <v>36</v>
      </c>
      <c r="X67" s="47" t="s">
        <v>37</v>
      </c>
      <c r="Y67" s="47" t="s">
        <v>38</v>
      </c>
      <c r="Z67" s="47" t="s">
        <v>39</v>
      </c>
      <c r="AA67" s="47" t="s">
        <v>40</v>
      </c>
      <c r="AB67" s="47" t="s">
        <v>35</v>
      </c>
      <c r="AC67" s="47" t="s">
        <v>35</v>
      </c>
      <c r="AD67" s="47" t="s">
        <v>35</v>
      </c>
      <c r="AE67" s="47" t="s">
        <v>2099</v>
      </c>
      <c r="AF67" s="48">
        <v>9105838615</v>
      </c>
      <c r="AG67" s="47">
        <v>1</v>
      </c>
      <c r="AH67" s="47" t="s">
        <v>35</v>
      </c>
    </row>
    <row r="68" spans="1:34" x14ac:dyDescent="0.25">
      <c r="A68" s="47">
        <f>MATCH(B68,'Sheet1 (2)'!B:B,0)</f>
        <v>271</v>
      </c>
      <c r="B68" s="48">
        <f t="shared" si="3"/>
        <v>9105838374</v>
      </c>
      <c r="C68" s="48">
        <v>9105838374</v>
      </c>
      <c r="D68" s="47" t="s">
        <v>2100</v>
      </c>
      <c r="E68" s="47" t="s">
        <v>1862</v>
      </c>
      <c r="F68" s="47" t="s">
        <v>24</v>
      </c>
      <c r="G68" s="47" t="s">
        <v>25</v>
      </c>
      <c r="H68" s="47" t="s">
        <v>2100</v>
      </c>
      <c r="I68" s="47" t="s">
        <v>27</v>
      </c>
      <c r="J68" s="47" t="s">
        <v>28</v>
      </c>
      <c r="K68" s="47" t="s">
        <v>140</v>
      </c>
      <c r="L68" s="47" t="s">
        <v>141</v>
      </c>
      <c r="M68" s="47" t="s">
        <v>1890</v>
      </c>
      <c r="N68" s="47" t="s">
        <v>31</v>
      </c>
      <c r="O68" s="48">
        <v>9105838374</v>
      </c>
      <c r="P68" s="47" t="str">
        <f t="shared" si="2"/>
        <v>WIN-007</v>
      </c>
      <c r="Q68" s="47" t="s">
        <v>32</v>
      </c>
      <c r="R68" s="47" t="s">
        <v>33</v>
      </c>
      <c r="S68" s="47" t="s">
        <v>34</v>
      </c>
      <c r="T68" s="47" t="s">
        <v>35</v>
      </c>
      <c r="U68" s="47" t="s">
        <v>35</v>
      </c>
      <c r="V68" s="47" t="s">
        <v>35</v>
      </c>
      <c r="W68" s="47" t="s">
        <v>36</v>
      </c>
      <c r="X68" s="47" t="s">
        <v>37</v>
      </c>
      <c r="Y68" s="47" t="s">
        <v>38</v>
      </c>
      <c r="Z68" s="47" t="s">
        <v>39</v>
      </c>
      <c r="AA68" s="47" t="s">
        <v>40</v>
      </c>
      <c r="AB68" s="47" t="s">
        <v>35</v>
      </c>
      <c r="AC68" s="47" t="s">
        <v>35</v>
      </c>
      <c r="AD68" s="47" t="s">
        <v>35</v>
      </c>
      <c r="AE68" s="47" t="s">
        <v>2101</v>
      </c>
      <c r="AF68" s="48">
        <v>9105838374</v>
      </c>
      <c r="AG68" s="47">
        <v>1</v>
      </c>
      <c r="AH68" s="47" t="s">
        <v>35</v>
      </c>
    </row>
    <row r="69" spans="1:34" x14ac:dyDescent="0.25">
      <c r="A69" s="47">
        <f>MATCH(B69,'Sheet1 (2)'!B:B,0)</f>
        <v>141</v>
      </c>
      <c r="B69" s="48">
        <f t="shared" si="3"/>
        <v>9105837132</v>
      </c>
      <c r="C69" s="48">
        <v>9105837132</v>
      </c>
      <c r="D69" s="47" t="s">
        <v>2102</v>
      </c>
      <c r="E69" s="47" t="s">
        <v>1862</v>
      </c>
      <c r="F69" s="47" t="s">
        <v>24</v>
      </c>
      <c r="G69" s="47" t="s">
        <v>25</v>
      </c>
      <c r="H69" s="47" t="s">
        <v>2102</v>
      </c>
      <c r="I69" s="47" t="s">
        <v>27</v>
      </c>
      <c r="J69" s="47" t="s">
        <v>28</v>
      </c>
      <c r="K69" s="47" t="s">
        <v>2103</v>
      </c>
      <c r="L69" s="47" t="s">
        <v>2104</v>
      </c>
      <c r="M69" s="47" t="s">
        <v>2105</v>
      </c>
      <c r="N69" s="47" t="s">
        <v>76</v>
      </c>
      <c r="O69" s="48">
        <v>9105837132</v>
      </c>
      <c r="P69" s="47" t="str">
        <f t="shared" si="2"/>
        <v>WIN-002</v>
      </c>
      <c r="Q69" s="47" t="s">
        <v>77</v>
      </c>
      <c r="R69" s="47" t="s">
        <v>78</v>
      </c>
      <c r="S69" s="47" t="s">
        <v>35</v>
      </c>
      <c r="T69" s="47" t="s">
        <v>35</v>
      </c>
      <c r="U69" s="47" t="s">
        <v>35</v>
      </c>
      <c r="V69" s="47" t="s">
        <v>35</v>
      </c>
      <c r="W69" s="47" t="s">
        <v>36</v>
      </c>
      <c r="X69" s="47" t="s">
        <v>37</v>
      </c>
      <c r="Y69" s="47" t="s">
        <v>38</v>
      </c>
      <c r="Z69" s="47" t="s">
        <v>39</v>
      </c>
      <c r="AA69" s="47" t="s">
        <v>40</v>
      </c>
      <c r="AB69" s="47" t="s">
        <v>35</v>
      </c>
      <c r="AC69" s="47" t="s">
        <v>35</v>
      </c>
      <c r="AD69" s="47" t="s">
        <v>35</v>
      </c>
      <c r="AE69" s="47" t="s">
        <v>2106</v>
      </c>
      <c r="AF69" s="48">
        <v>9105837132</v>
      </c>
      <c r="AG69" s="47">
        <v>1</v>
      </c>
      <c r="AH69" s="47" t="s">
        <v>35</v>
      </c>
    </row>
    <row r="70" spans="1:34" x14ac:dyDescent="0.25">
      <c r="A70" s="47">
        <f>MATCH(B70,'Sheet1 (2)'!B:B,0)</f>
        <v>164</v>
      </c>
      <c r="B70" s="48">
        <f t="shared" si="3"/>
        <v>9105837363</v>
      </c>
      <c r="C70" s="48">
        <v>9105837363</v>
      </c>
      <c r="D70" s="47" t="s">
        <v>2107</v>
      </c>
      <c r="E70" s="47" t="s">
        <v>1862</v>
      </c>
      <c r="F70" s="47" t="s">
        <v>24</v>
      </c>
      <c r="G70" s="47" t="s">
        <v>25</v>
      </c>
      <c r="H70" s="47" t="s">
        <v>2107</v>
      </c>
      <c r="I70" s="47" t="s">
        <v>27</v>
      </c>
      <c r="J70" s="47" t="s">
        <v>28</v>
      </c>
      <c r="K70" s="47" t="s">
        <v>167</v>
      </c>
      <c r="L70" s="47" t="s">
        <v>168</v>
      </c>
      <c r="M70" s="47" t="s">
        <v>1880</v>
      </c>
      <c r="N70" s="47" t="s">
        <v>858</v>
      </c>
      <c r="O70" s="48">
        <v>9105837363</v>
      </c>
      <c r="P70" s="47" t="str">
        <f t="shared" si="2"/>
        <v>WIN-035</v>
      </c>
      <c r="Q70" s="47" t="s">
        <v>859</v>
      </c>
      <c r="R70" s="47" t="s">
        <v>860</v>
      </c>
      <c r="S70" s="47" t="s">
        <v>34</v>
      </c>
      <c r="T70" s="47" t="s">
        <v>35</v>
      </c>
      <c r="U70" s="47" t="s">
        <v>35</v>
      </c>
      <c r="V70" s="47" t="s">
        <v>35</v>
      </c>
      <c r="W70" s="47" t="s">
        <v>36</v>
      </c>
      <c r="X70" s="47" t="s">
        <v>37</v>
      </c>
      <c r="Y70" s="47" t="s">
        <v>38</v>
      </c>
      <c r="Z70" s="47" t="s">
        <v>39</v>
      </c>
      <c r="AA70" s="47" t="s">
        <v>40</v>
      </c>
      <c r="AB70" s="47" t="s">
        <v>35</v>
      </c>
      <c r="AC70" s="47" t="s">
        <v>35</v>
      </c>
      <c r="AD70" s="47" t="s">
        <v>35</v>
      </c>
      <c r="AE70" s="47" t="s">
        <v>2108</v>
      </c>
      <c r="AF70" s="48">
        <v>9105837363</v>
      </c>
      <c r="AG70" s="47">
        <v>1</v>
      </c>
      <c r="AH70" s="47" t="s">
        <v>35</v>
      </c>
    </row>
    <row r="71" spans="1:34" x14ac:dyDescent="0.25">
      <c r="A71" s="47">
        <f>MATCH(B71,'Sheet1 (2)'!B:B,0)</f>
        <v>115</v>
      </c>
      <c r="B71" s="48">
        <f t="shared" si="3"/>
        <v>9105836646</v>
      </c>
      <c r="C71" s="48">
        <v>9105836646</v>
      </c>
      <c r="D71" s="47" t="s">
        <v>2109</v>
      </c>
      <c r="E71" s="47" t="s">
        <v>1862</v>
      </c>
      <c r="F71" s="47" t="s">
        <v>24</v>
      </c>
      <c r="G71" s="47" t="s">
        <v>25</v>
      </c>
      <c r="H71" s="47" t="s">
        <v>2109</v>
      </c>
      <c r="I71" s="47" t="s">
        <v>27</v>
      </c>
      <c r="J71" s="47" t="s">
        <v>28</v>
      </c>
      <c r="K71" s="47" t="s">
        <v>760</v>
      </c>
      <c r="L71" s="47" t="s">
        <v>761</v>
      </c>
      <c r="M71" s="47" t="s">
        <v>1930</v>
      </c>
      <c r="N71" s="47" t="s">
        <v>1729</v>
      </c>
      <c r="O71" s="48">
        <v>9105836646</v>
      </c>
      <c r="P71" s="47" t="str">
        <f t="shared" si="2"/>
        <v>WIN-053</v>
      </c>
      <c r="Q71" s="47" t="s">
        <v>2110</v>
      </c>
      <c r="R71" s="47" t="s">
        <v>2111</v>
      </c>
      <c r="S71" s="47" t="s">
        <v>35</v>
      </c>
      <c r="T71" s="47" t="s">
        <v>35</v>
      </c>
      <c r="U71" s="47" t="s">
        <v>35</v>
      </c>
      <c r="V71" s="47" t="s">
        <v>35</v>
      </c>
      <c r="W71" s="47" t="s">
        <v>36</v>
      </c>
      <c r="X71" s="47" t="s">
        <v>37</v>
      </c>
      <c r="Y71" s="47" t="s">
        <v>38</v>
      </c>
      <c r="Z71" s="47" t="s">
        <v>39</v>
      </c>
      <c r="AA71" s="47" t="s">
        <v>40</v>
      </c>
      <c r="AB71" s="47" t="s">
        <v>35</v>
      </c>
      <c r="AC71" s="47" t="s">
        <v>35</v>
      </c>
      <c r="AD71" s="47" t="s">
        <v>35</v>
      </c>
      <c r="AE71" s="47" t="s">
        <v>2112</v>
      </c>
      <c r="AF71" s="48">
        <v>9105836646</v>
      </c>
      <c r="AG71" s="47">
        <v>1</v>
      </c>
      <c r="AH71" s="47" t="s">
        <v>35</v>
      </c>
    </row>
    <row r="72" spans="1:34" x14ac:dyDescent="0.25">
      <c r="A72" s="47">
        <f>MATCH(B72,'Sheet1 (2)'!B:B,0)</f>
        <v>326</v>
      </c>
      <c r="B72" s="48">
        <f t="shared" si="3"/>
        <v>9105787752</v>
      </c>
      <c r="C72" s="48">
        <v>9105787752</v>
      </c>
      <c r="D72" s="47" t="s">
        <v>2113</v>
      </c>
      <c r="E72" s="47" t="s">
        <v>1862</v>
      </c>
      <c r="F72" s="47" t="s">
        <v>24</v>
      </c>
      <c r="G72" s="47" t="s">
        <v>25</v>
      </c>
      <c r="H72" s="47" t="s">
        <v>2113</v>
      </c>
      <c r="I72" s="47" t="s">
        <v>27</v>
      </c>
      <c r="J72" s="47" t="s">
        <v>28</v>
      </c>
      <c r="K72" s="47" t="s">
        <v>665</v>
      </c>
      <c r="L72" s="47" t="s">
        <v>666</v>
      </c>
      <c r="M72" s="47" t="s">
        <v>2039</v>
      </c>
      <c r="N72" s="47" t="s">
        <v>217</v>
      </c>
      <c r="O72" s="48">
        <v>9105787752</v>
      </c>
      <c r="P72" s="47" t="str">
        <f t="shared" si="2"/>
        <v>WIN-061</v>
      </c>
      <c r="Q72" s="47" t="s">
        <v>218</v>
      </c>
      <c r="R72" s="47" t="s">
        <v>219</v>
      </c>
      <c r="S72" s="47" t="s">
        <v>34</v>
      </c>
      <c r="T72" s="47" t="s">
        <v>35</v>
      </c>
      <c r="U72" s="47" t="s">
        <v>35</v>
      </c>
      <c r="V72" s="47" t="s">
        <v>35</v>
      </c>
      <c r="W72" s="47" t="s">
        <v>36</v>
      </c>
      <c r="X72" s="47" t="s">
        <v>37</v>
      </c>
      <c r="Y72" s="47" t="s">
        <v>38</v>
      </c>
      <c r="Z72" s="47" t="s">
        <v>39</v>
      </c>
      <c r="AA72" s="47" t="s">
        <v>40</v>
      </c>
      <c r="AB72" s="47" t="s">
        <v>35</v>
      </c>
      <c r="AC72" s="47" t="s">
        <v>35</v>
      </c>
      <c r="AD72" s="47" t="s">
        <v>35</v>
      </c>
      <c r="AE72" s="47" t="s">
        <v>2114</v>
      </c>
      <c r="AF72" s="48">
        <v>9105787752</v>
      </c>
      <c r="AG72" s="47">
        <v>1</v>
      </c>
      <c r="AH72" s="47" t="s">
        <v>35</v>
      </c>
    </row>
    <row r="73" spans="1:34" x14ac:dyDescent="0.25">
      <c r="A73" s="47">
        <f>MATCH(B73,'Sheet1 (2)'!B:B,0)</f>
        <v>328</v>
      </c>
      <c r="B73" s="48">
        <f t="shared" si="3"/>
        <v>9105794604</v>
      </c>
      <c r="C73" s="48">
        <v>9105794604</v>
      </c>
      <c r="D73" s="47" t="s">
        <v>2115</v>
      </c>
      <c r="E73" s="47" t="s">
        <v>1862</v>
      </c>
      <c r="F73" s="47" t="s">
        <v>24</v>
      </c>
      <c r="G73" s="47" t="s">
        <v>25</v>
      </c>
      <c r="H73" s="47" t="s">
        <v>2115</v>
      </c>
      <c r="I73" s="47" t="s">
        <v>27</v>
      </c>
      <c r="J73" s="47" t="s">
        <v>28</v>
      </c>
      <c r="K73" s="47" t="s">
        <v>2116</v>
      </c>
      <c r="L73" s="47" t="s">
        <v>2117</v>
      </c>
      <c r="M73" s="47" t="s">
        <v>2118</v>
      </c>
      <c r="N73" s="47" t="s">
        <v>217</v>
      </c>
      <c r="O73" s="48">
        <v>9105794604</v>
      </c>
      <c r="P73" s="47" t="str">
        <f t="shared" si="2"/>
        <v>WIN-061</v>
      </c>
      <c r="Q73" s="47" t="s">
        <v>218</v>
      </c>
      <c r="R73" s="47" t="s">
        <v>219</v>
      </c>
      <c r="S73" s="47" t="s">
        <v>34</v>
      </c>
      <c r="T73" s="47" t="s">
        <v>35</v>
      </c>
      <c r="U73" s="47" t="s">
        <v>35</v>
      </c>
      <c r="V73" s="47" t="s">
        <v>35</v>
      </c>
      <c r="W73" s="47" t="s">
        <v>36</v>
      </c>
      <c r="X73" s="47" t="s">
        <v>37</v>
      </c>
      <c r="Y73" s="47" t="s">
        <v>38</v>
      </c>
      <c r="Z73" s="47" t="s">
        <v>39</v>
      </c>
      <c r="AA73" s="47" t="s">
        <v>40</v>
      </c>
      <c r="AB73" s="47" t="s">
        <v>35</v>
      </c>
      <c r="AC73" s="47" t="s">
        <v>35</v>
      </c>
      <c r="AD73" s="47" t="s">
        <v>35</v>
      </c>
      <c r="AE73" s="47" t="s">
        <v>2119</v>
      </c>
      <c r="AF73" s="48">
        <v>9105794604</v>
      </c>
      <c r="AG73" s="47">
        <v>1</v>
      </c>
      <c r="AH73" s="47" t="s">
        <v>35</v>
      </c>
    </row>
    <row r="74" spans="1:34" x14ac:dyDescent="0.25">
      <c r="A74" s="47">
        <f>MATCH(B74,'Sheet1 (2)'!B:B,0)</f>
        <v>248</v>
      </c>
      <c r="B74" s="48">
        <f t="shared" si="3"/>
        <v>9105838059</v>
      </c>
      <c r="C74" s="48">
        <v>9105838059</v>
      </c>
      <c r="D74" s="47" t="s">
        <v>2120</v>
      </c>
      <c r="E74" s="47" t="s">
        <v>1862</v>
      </c>
      <c r="F74" s="47" t="s">
        <v>24</v>
      </c>
      <c r="G74" s="47" t="s">
        <v>25</v>
      </c>
      <c r="H74" s="47" t="s">
        <v>2120</v>
      </c>
      <c r="I74" s="47" t="s">
        <v>27</v>
      </c>
      <c r="J74" s="47" t="s">
        <v>28</v>
      </c>
      <c r="K74" s="47" t="s">
        <v>2121</v>
      </c>
      <c r="L74" s="47" t="s">
        <v>2122</v>
      </c>
      <c r="M74" s="47" t="s">
        <v>2123</v>
      </c>
      <c r="N74" s="47" t="s">
        <v>157</v>
      </c>
      <c r="O74" s="48">
        <v>9105838059</v>
      </c>
      <c r="P74" s="47" t="s">
        <v>1534</v>
      </c>
      <c r="Q74" s="47" t="s">
        <v>158</v>
      </c>
      <c r="R74" s="47" t="s">
        <v>159</v>
      </c>
      <c r="S74" s="47" t="s">
        <v>160</v>
      </c>
      <c r="T74" s="47" t="s">
        <v>35</v>
      </c>
      <c r="U74" s="47" t="s">
        <v>35</v>
      </c>
      <c r="V74" s="47" t="s">
        <v>35</v>
      </c>
      <c r="W74" s="47" t="s">
        <v>36</v>
      </c>
      <c r="X74" s="47" t="s">
        <v>37</v>
      </c>
      <c r="Y74" s="47" t="s">
        <v>38</v>
      </c>
      <c r="Z74" s="47" t="s">
        <v>39</v>
      </c>
      <c r="AA74" s="47" t="s">
        <v>40</v>
      </c>
      <c r="AB74" s="47" t="s">
        <v>35</v>
      </c>
      <c r="AC74" s="47" t="s">
        <v>35</v>
      </c>
      <c r="AD74" s="47" t="s">
        <v>35</v>
      </c>
      <c r="AE74" s="47" t="s">
        <v>2124</v>
      </c>
      <c r="AF74" s="48">
        <v>9105838059</v>
      </c>
      <c r="AG74" s="47">
        <v>1</v>
      </c>
      <c r="AH74" s="47" t="s">
        <v>35</v>
      </c>
    </row>
    <row r="75" spans="1:34" x14ac:dyDescent="0.25">
      <c r="A75" s="47">
        <f>MATCH(B75,'Sheet1 (2)'!B:B,0)</f>
        <v>204</v>
      </c>
      <c r="B75" s="48">
        <f t="shared" si="3"/>
        <v>9105837592</v>
      </c>
      <c r="C75" s="48">
        <v>9105837592</v>
      </c>
      <c r="D75" s="47" t="s">
        <v>2125</v>
      </c>
      <c r="E75" s="47" t="s">
        <v>1862</v>
      </c>
      <c r="F75" s="47" t="s">
        <v>24</v>
      </c>
      <c r="G75" s="47" t="s">
        <v>25</v>
      </c>
      <c r="H75" s="47" t="s">
        <v>2125</v>
      </c>
      <c r="I75" s="47" t="s">
        <v>27</v>
      </c>
      <c r="J75" s="47" t="s">
        <v>28</v>
      </c>
      <c r="K75" s="47" t="s">
        <v>53</v>
      </c>
      <c r="L75" s="47" t="s">
        <v>54</v>
      </c>
      <c r="M75" s="47" t="s">
        <v>2126</v>
      </c>
      <c r="N75" s="47" t="s">
        <v>76</v>
      </c>
      <c r="O75" s="48">
        <v>9105837592</v>
      </c>
      <c r="P75" s="47" t="str">
        <f t="shared" si="2"/>
        <v>WIN-002</v>
      </c>
      <c r="Q75" s="47" t="s">
        <v>77</v>
      </c>
      <c r="R75" s="47" t="s">
        <v>78</v>
      </c>
      <c r="S75" s="47" t="s">
        <v>35</v>
      </c>
      <c r="T75" s="47" t="s">
        <v>35</v>
      </c>
      <c r="U75" s="47" t="s">
        <v>35</v>
      </c>
      <c r="V75" s="47" t="s">
        <v>35</v>
      </c>
      <c r="W75" s="47" t="s">
        <v>36</v>
      </c>
      <c r="X75" s="47" t="s">
        <v>37</v>
      </c>
      <c r="Y75" s="47" t="s">
        <v>38</v>
      </c>
      <c r="Z75" s="47" t="s">
        <v>39</v>
      </c>
      <c r="AA75" s="47" t="s">
        <v>40</v>
      </c>
      <c r="AB75" s="47" t="s">
        <v>35</v>
      </c>
      <c r="AC75" s="47" t="s">
        <v>35</v>
      </c>
      <c r="AD75" s="47" t="s">
        <v>35</v>
      </c>
      <c r="AE75" s="47" t="s">
        <v>2127</v>
      </c>
      <c r="AF75" s="48">
        <v>9105837592</v>
      </c>
      <c r="AG75" s="47">
        <v>1</v>
      </c>
      <c r="AH75" s="47" t="s">
        <v>35</v>
      </c>
    </row>
    <row r="76" spans="1:34" x14ac:dyDescent="0.25">
      <c r="A76" s="47">
        <f>MATCH(B76,'Sheet1 (2)'!B:B,0)</f>
        <v>47</v>
      </c>
      <c r="B76" s="48">
        <f t="shared" si="3"/>
        <v>9105835700</v>
      </c>
      <c r="C76" s="48">
        <v>9105835700</v>
      </c>
      <c r="D76" s="47" t="s">
        <v>2128</v>
      </c>
      <c r="E76" s="47" t="s">
        <v>1862</v>
      </c>
      <c r="F76" s="47" t="s">
        <v>24</v>
      </c>
      <c r="G76" s="47" t="s">
        <v>25</v>
      </c>
      <c r="H76" s="47" t="s">
        <v>2128</v>
      </c>
      <c r="I76" s="47" t="s">
        <v>27</v>
      </c>
      <c r="J76" s="47" t="s">
        <v>28</v>
      </c>
      <c r="K76" s="47" t="s">
        <v>135</v>
      </c>
      <c r="L76" s="47" t="s">
        <v>136</v>
      </c>
      <c r="M76" s="47" t="s">
        <v>1864</v>
      </c>
      <c r="N76" s="47" t="s">
        <v>31</v>
      </c>
      <c r="O76" s="48">
        <v>9105835700</v>
      </c>
      <c r="P76" s="47" t="str">
        <f t="shared" si="2"/>
        <v>WIN-007</v>
      </c>
      <c r="Q76" s="47" t="s">
        <v>32</v>
      </c>
      <c r="R76" s="47" t="s">
        <v>33</v>
      </c>
      <c r="S76" s="47" t="s">
        <v>34</v>
      </c>
      <c r="T76" s="47" t="s">
        <v>35</v>
      </c>
      <c r="U76" s="47" t="s">
        <v>35</v>
      </c>
      <c r="V76" s="47" t="s">
        <v>35</v>
      </c>
      <c r="W76" s="47" t="s">
        <v>36</v>
      </c>
      <c r="X76" s="47" t="s">
        <v>37</v>
      </c>
      <c r="Y76" s="47" t="s">
        <v>38</v>
      </c>
      <c r="Z76" s="47" t="s">
        <v>39</v>
      </c>
      <c r="AA76" s="47" t="s">
        <v>40</v>
      </c>
      <c r="AB76" s="47" t="s">
        <v>35</v>
      </c>
      <c r="AC76" s="47" t="s">
        <v>35</v>
      </c>
      <c r="AD76" s="47" t="s">
        <v>35</v>
      </c>
      <c r="AE76" s="47" t="s">
        <v>2129</v>
      </c>
      <c r="AF76" s="48">
        <v>9105835700</v>
      </c>
      <c r="AG76" s="47">
        <v>1</v>
      </c>
      <c r="AH76" s="47" t="s">
        <v>35</v>
      </c>
    </row>
    <row r="77" spans="1:34" x14ac:dyDescent="0.25">
      <c r="A77" s="47">
        <f>MATCH(B77,'Sheet1 (2)'!B:B,0)</f>
        <v>258</v>
      </c>
      <c r="B77" s="48">
        <f t="shared" si="3"/>
        <v>9105838177</v>
      </c>
      <c r="C77" s="48">
        <v>9105838177</v>
      </c>
      <c r="D77" s="47" t="s">
        <v>2130</v>
      </c>
      <c r="E77" s="47" t="s">
        <v>1862</v>
      </c>
      <c r="F77" s="47" t="s">
        <v>24</v>
      </c>
      <c r="G77" s="47" t="s">
        <v>25</v>
      </c>
      <c r="H77" s="47" t="s">
        <v>2130</v>
      </c>
      <c r="I77" s="47" t="s">
        <v>27</v>
      </c>
      <c r="J77" s="47" t="s">
        <v>28</v>
      </c>
      <c r="K77" s="47" t="s">
        <v>285</v>
      </c>
      <c r="L77" s="47" t="s">
        <v>286</v>
      </c>
      <c r="M77" s="47" t="s">
        <v>1920</v>
      </c>
      <c r="N77" s="47" t="s">
        <v>109</v>
      </c>
      <c r="O77" s="48">
        <v>9105838177</v>
      </c>
      <c r="P77" s="47" t="str">
        <f t="shared" si="2"/>
        <v>WIN-004</v>
      </c>
      <c r="Q77" s="47" t="s">
        <v>110</v>
      </c>
      <c r="R77" s="47" t="s">
        <v>111</v>
      </c>
      <c r="S77" s="47" t="s">
        <v>112</v>
      </c>
      <c r="T77" s="47" t="s">
        <v>35</v>
      </c>
      <c r="U77" s="47" t="s">
        <v>35</v>
      </c>
      <c r="V77" s="47" t="s">
        <v>35</v>
      </c>
      <c r="W77" s="47" t="s">
        <v>36</v>
      </c>
      <c r="X77" s="47" t="s">
        <v>37</v>
      </c>
      <c r="Y77" s="47" t="s">
        <v>38</v>
      </c>
      <c r="Z77" s="47" t="s">
        <v>39</v>
      </c>
      <c r="AA77" s="47" t="s">
        <v>40</v>
      </c>
      <c r="AB77" s="47" t="s">
        <v>35</v>
      </c>
      <c r="AC77" s="47" t="s">
        <v>35</v>
      </c>
      <c r="AD77" s="47" t="s">
        <v>35</v>
      </c>
      <c r="AE77" s="47" t="s">
        <v>2131</v>
      </c>
      <c r="AF77" s="48">
        <v>9105838177</v>
      </c>
      <c r="AG77" s="47">
        <v>1</v>
      </c>
      <c r="AH77" s="47" t="s">
        <v>35</v>
      </c>
    </row>
    <row r="78" spans="1:34" x14ac:dyDescent="0.25">
      <c r="A78" s="47">
        <f>MATCH(B78,'Sheet1 (2)'!B:B,0)</f>
        <v>28</v>
      </c>
      <c r="B78" s="48">
        <f t="shared" si="3"/>
        <v>9105835269</v>
      </c>
      <c r="C78" s="48">
        <v>9105835269</v>
      </c>
      <c r="D78" s="47" t="s">
        <v>2132</v>
      </c>
      <c r="E78" s="47" t="s">
        <v>1862</v>
      </c>
      <c r="F78" s="47" t="s">
        <v>24</v>
      </c>
      <c r="G78" s="47" t="s">
        <v>25</v>
      </c>
      <c r="H78" s="47" t="s">
        <v>2132</v>
      </c>
      <c r="I78" s="47" t="s">
        <v>27</v>
      </c>
      <c r="J78" s="47" t="s">
        <v>28</v>
      </c>
      <c r="K78" s="47" t="s">
        <v>2133</v>
      </c>
      <c r="L78" s="47" t="s">
        <v>2134</v>
      </c>
      <c r="M78" s="47" t="s">
        <v>2135</v>
      </c>
      <c r="N78" s="47" t="s">
        <v>157</v>
      </c>
      <c r="O78" s="48">
        <v>9105835269</v>
      </c>
      <c r="P78" s="47" t="s">
        <v>1534</v>
      </c>
      <c r="Q78" s="47" t="s">
        <v>158</v>
      </c>
      <c r="R78" s="47" t="s">
        <v>159</v>
      </c>
      <c r="S78" s="47" t="s">
        <v>160</v>
      </c>
      <c r="T78" s="47" t="s">
        <v>35</v>
      </c>
      <c r="U78" s="47" t="s">
        <v>35</v>
      </c>
      <c r="V78" s="47" t="s">
        <v>35</v>
      </c>
      <c r="W78" s="47" t="s">
        <v>36</v>
      </c>
      <c r="X78" s="47" t="s">
        <v>37</v>
      </c>
      <c r="Y78" s="47" t="s">
        <v>38</v>
      </c>
      <c r="Z78" s="47" t="s">
        <v>39</v>
      </c>
      <c r="AA78" s="47" t="s">
        <v>40</v>
      </c>
      <c r="AB78" s="47" t="s">
        <v>35</v>
      </c>
      <c r="AC78" s="47" t="s">
        <v>35</v>
      </c>
      <c r="AD78" s="47" t="s">
        <v>35</v>
      </c>
      <c r="AE78" s="47" t="s">
        <v>2136</v>
      </c>
      <c r="AF78" s="48">
        <v>9105835269</v>
      </c>
      <c r="AG78" s="47">
        <v>1</v>
      </c>
      <c r="AH78" s="47" t="s">
        <v>35</v>
      </c>
    </row>
    <row r="79" spans="1:34" x14ac:dyDescent="0.25">
      <c r="A79" s="47">
        <f>MATCH(B79,'Sheet1 (2)'!B:B,0)</f>
        <v>306</v>
      </c>
      <c r="B79" s="48">
        <f t="shared" si="3"/>
        <v>9105838950</v>
      </c>
      <c r="C79" s="48">
        <v>9105838950</v>
      </c>
      <c r="D79" s="47" t="s">
        <v>2137</v>
      </c>
      <c r="E79" s="47" t="s">
        <v>1862</v>
      </c>
      <c r="F79" s="47" t="s">
        <v>24</v>
      </c>
      <c r="G79" s="47" t="s">
        <v>25</v>
      </c>
      <c r="H79" s="47" t="s">
        <v>2137</v>
      </c>
      <c r="I79" s="47" t="s">
        <v>27</v>
      </c>
      <c r="J79" s="47" t="s">
        <v>28</v>
      </c>
      <c r="K79" s="47" t="s">
        <v>140</v>
      </c>
      <c r="L79" s="47" t="s">
        <v>141</v>
      </c>
      <c r="M79" s="47" t="s">
        <v>1890</v>
      </c>
      <c r="N79" s="47" t="s">
        <v>68</v>
      </c>
      <c r="O79" s="48">
        <v>9105838950</v>
      </c>
      <c r="P79" s="47" t="str">
        <f t="shared" si="2"/>
        <v>WIN-056</v>
      </c>
      <c r="Q79" s="47" t="s">
        <v>69</v>
      </c>
      <c r="R79" s="47" t="s">
        <v>70</v>
      </c>
      <c r="S79" s="47" t="s">
        <v>34</v>
      </c>
      <c r="T79" s="47" t="s">
        <v>35</v>
      </c>
      <c r="U79" s="47" t="s">
        <v>35</v>
      </c>
      <c r="V79" s="47" t="s">
        <v>35</v>
      </c>
      <c r="W79" s="47" t="s">
        <v>36</v>
      </c>
      <c r="X79" s="47" t="s">
        <v>37</v>
      </c>
      <c r="Y79" s="47" t="s">
        <v>38</v>
      </c>
      <c r="Z79" s="47" t="s">
        <v>39</v>
      </c>
      <c r="AA79" s="47" t="s">
        <v>40</v>
      </c>
      <c r="AB79" s="47" t="s">
        <v>35</v>
      </c>
      <c r="AC79" s="47" t="s">
        <v>35</v>
      </c>
      <c r="AD79" s="47" t="s">
        <v>35</v>
      </c>
      <c r="AE79" s="47" t="s">
        <v>2138</v>
      </c>
      <c r="AF79" s="48">
        <v>9105838950</v>
      </c>
      <c r="AG79" s="47">
        <v>1</v>
      </c>
      <c r="AH79" s="47" t="s">
        <v>35</v>
      </c>
    </row>
    <row r="80" spans="1:34" x14ac:dyDescent="0.25">
      <c r="A80" s="47">
        <f>MATCH(B80,'Sheet1 (2)'!B:B,0)</f>
        <v>267</v>
      </c>
      <c r="B80" s="48">
        <f t="shared" si="3"/>
        <v>9105838361</v>
      </c>
      <c r="C80" s="48">
        <v>9105838361</v>
      </c>
      <c r="D80" s="47" t="s">
        <v>2139</v>
      </c>
      <c r="E80" s="47" t="s">
        <v>1862</v>
      </c>
      <c r="F80" s="47" t="s">
        <v>24</v>
      </c>
      <c r="G80" s="47" t="s">
        <v>25</v>
      </c>
      <c r="H80" s="47" t="s">
        <v>2139</v>
      </c>
      <c r="I80" s="47" t="s">
        <v>27</v>
      </c>
      <c r="J80" s="47" t="s">
        <v>28</v>
      </c>
      <c r="K80" s="47" t="s">
        <v>140</v>
      </c>
      <c r="L80" s="47" t="s">
        <v>141</v>
      </c>
      <c r="M80" s="47" t="s">
        <v>1890</v>
      </c>
      <c r="N80" s="47" t="s">
        <v>109</v>
      </c>
      <c r="O80" s="48">
        <v>9105838361</v>
      </c>
      <c r="P80" s="47" t="str">
        <f t="shared" si="2"/>
        <v>WIN-004</v>
      </c>
      <c r="Q80" s="47" t="s">
        <v>110</v>
      </c>
      <c r="R80" s="47" t="s">
        <v>111</v>
      </c>
      <c r="S80" s="47" t="s">
        <v>112</v>
      </c>
      <c r="T80" s="47" t="s">
        <v>35</v>
      </c>
      <c r="U80" s="47" t="s">
        <v>35</v>
      </c>
      <c r="V80" s="47" t="s">
        <v>35</v>
      </c>
      <c r="W80" s="47" t="s">
        <v>36</v>
      </c>
      <c r="X80" s="47" t="s">
        <v>37</v>
      </c>
      <c r="Y80" s="47" t="s">
        <v>38</v>
      </c>
      <c r="Z80" s="47" t="s">
        <v>39</v>
      </c>
      <c r="AA80" s="47" t="s">
        <v>40</v>
      </c>
      <c r="AB80" s="47" t="s">
        <v>35</v>
      </c>
      <c r="AC80" s="47" t="s">
        <v>35</v>
      </c>
      <c r="AD80" s="47" t="s">
        <v>35</v>
      </c>
      <c r="AE80" s="47" t="s">
        <v>2140</v>
      </c>
      <c r="AF80" s="48">
        <v>9105838361</v>
      </c>
      <c r="AG80" s="47">
        <v>1</v>
      </c>
      <c r="AH80" s="47" t="s">
        <v>35</v>
      </c>
    </row>
    <row r="81" spans="1:34" x14ac:dyDescent="0.25">
      <c r="A81" s="47">
        <f>MATCH(B81,'Sheet1 (2)'!B:B,0)</f>
        <v>145</v>
      </c>
      <c r="B81" s="48">
        <f t="shared" si="3"/>
        <v>9105837124</v>
      </c>
      <c r="C81" s="48">
        <v>9105837124</v>
      </c>
      <c r="D81" s="47" t="s">
        <v>2141</v>
      </c>
      <c r="E81" s="47" t="s">
        <v>1862</v>
      </c>
      <c r="F81" s="47" t="s">
        <v>24</v>
      </c>
      <c r="G81" s="47" t="s">
        <v>25</v>
      </c>
      <c r="H81" s="47" t="s">
        <v>2141</v>
      </c>
      <c r="I81" s="47" t="s">
        <v>27</v>
      </c>
      <c r="J81" s="47" t="s">
        <v>28</v>
      </c>
      <c r="K81" s="47" t="s">
        <v>2142</v>
      </c>
      <c r="L81" s="47" t="s">
        <v>2143</v>
      </c>
      <c r="M81" s="47" t="s">
        <v>2144</v>
      </c>
      <c r="N81" s="47" t="s">
        <v>157</v>
      </c>
      <c r="O81" s="48">
        <v>9105837124</v>
      </c>
      <c r="P81" s="47" t="s">
        <v>1534</v>
      </c>
      <c r="Q81" s="47" t="s">
        <v>158</v>
      </c>
      <c r="R81" s="47" t="s">
        <v>159</v>
      </c>
      <c r="S81" s="47" t="s">
        <v>160</v>
      </c>
      <c r="T81" s="47" t="s">
        <v>35</v>
      </c>
      <c r="U81" s="47" t="s">
        <v>35</v>
      </c>
      <c r="V81" s="47" t="s">
        <v>35</v>
      </c>
      <c r="W81" s="47" t="s">
        <v>36</v>
      </c>
      <c r="X81" s="47" t="s">
        <v>37</v>
      </c>
      <c r="Y81" s="47" t="s">
        <v>38</v>
      </c>
      <c r="Z81" s="47" t="s">
        <v>39</v>
      </c>
      <c r="AA81" s="47" t="s">
        <v>40</v>
      </c>
      <c r="AB81" s="47" t="s">
        <v>35</v>
      </c>
      <c r="AC81" s="47" t="s">
        <v>35</v>
      </c>
      <c r="AD81" s="47" t="s">
        <v>35</v>
      </c>
      <c r="AE81" s="47" t="s">
        <v>2145</v>
      </c>
      <c r="AF81" s="48">
        <v>9105837124</v>
      </c>
      <c r="AG81" s="47">
        <v>1</v>
      </c>
      <c r="AH81" s="47" t="s">
        <v>35</v>
      </c>
    </row>
    <row r="82" spans="1:34" x14ac:dyDescent="0.25">
      <c r="A82" s="47">
        <f>MATCH(B82,'Sheet1 (2)'!B:B,0)</f>
        <v>148</v>
      </c>
      <c r="B82" s="48">
        <f t="shared" si="3"/>
        <v>9105837146</v>
      </c>
      <c r="C82" s="48">
        <v>9105837146</v>
      </c>
      <c r="D82" s="47" t="s">
        <v>2146</v>
      </c>
      <c r="E82" s="47" t="s">
        <v>1862</v>
      </c>
      <c r="F82" s="47" t="s">
        <v>24</v>
      </c>
      <c r="G82" s="47" t="s">
        <v>25</v>
      </c>
      <c r="H82" s="47" t="s">
        <v>2146</v>
      </c>
      <c r="I82" s="47" t="s">
        <v>27</v>
      </c>
      <c r="J82" s="47" t="s">
        <v>28</v>
      </c>
      <c r="K82" s="47" t="s">
        <v>2147</v>
      </c>
      <c r="L82" s="47" t="s">
        <v>2148</v>
      </c>
      <c r="M82" s="47" t="s">
        <v>2149</v>
      </c>
      <c r="N82" s="47" t="s">
        <v>157</v>
      </c>
      <c r="O82" s="48">
        <v>9105837146</v>
      </c>
      <c r="P82" s="47" t="s">
        <v>1534</v>
      </c>
      <c r="Q82" s="47" t="s">
        <v>158</v>
      </c>
      <c r="R82" s="47" t="s">
        <v>159</v>
      </c>
      <c r="S82" s="47" t="s">
        <v>160</v>
      </c>
      <c r="T82" s="47" t="s">
        <v>35</v>
      </c>
      <c r="U82" s="47" t="s">
        <v>35</v>
      </c>
      <c r="V82" s="47" t="s">
        <v>35</v>
      </c>
      <c r="W82" s="47" t="s">
        <v>36</v>
      </c>
      <c r="X82" s="47" t="s">
        <v>37</v>
      </c>
      <c r="Y82" s="47" t="s">
        <v>38</v>
      </c>
      <c r="Z82" s="47" t="s">
        <v>39</v>
      </c>
      <c r="AA82" s="47" t="s">
        <v>40</v>
      </c>
      <c r="AB82" s="47" t="s">
        <v>35</v>
      </c>
      <c r="AC82" s="47" t="s">
        <v>35</v>
      </c>
      <c r="AD82" s="47" t="s">
        <v>35</v>
      </c>
      <c r="AE82" s="47" t="s">
        <v>2150</v>
      </c>
      <c r="AF82" s="48">
        <v>9105837146</v>
      </c>
      <c r="AG82" s="47">
        <v>1</v>
      </c>
      <c r="AH82" s="47" t="s">
        <v>35</v>
      </c>
    </row>
    <row r="83" spans="1:34" x14ac:dyDescent="0.25">
      <c r="A83" s="47">
        <f>MATCH(B83,'Sheet1 (2)'!B:B,0)</f>
        <v>50</v>
      </c>
      <c r="B83" s="48">
        <f t="shared" si="3"/>
        <v>9105835866</v>
      </c>
      <c r="C83" s="48">
        <v>9105835866</v>
      </c>
      <c r="D83" s="47" t="s">
        <v>2151</v>
      </c>
      <c r="E83" s="47" t="s">
        <v>1862</v>
      </c>
      <c r="F83" s="47" t="s">
        <v>24</v>
      </c>
      <c r="G83" s="47" t="s">
        <v>25</v>
      </c>
      <c r="H83" s="47" t="s">
        <v>2151</v>
      </c>
      <c r="I83" s="47" t="s">
        <v>27</v>
      </c>
      <c r="J83" s="47" t="s">
        <v>28</v>
      </c>
      <c r="K83" s="47" t="s">
        <v>2152</v>
      </c>
      <c r="L83" s="47" t="s">
        <v>2153</v>
      </c>
      <c r="M83" s="47" t="s">
        <v>2154</v>
      </c>
      <c r="N83" s="47" t="s">
        <v>743</v>
      </c>
      <c r="O83" s="48">
        <v>9105835866</v>
      </c>
      <c r="P83" s="47" t="str">
        <f t="shared" si="2"/>
        <v>WIN-023</v>
      </c>
      <c r="Q83" s="47" t="s">
        <v>744</v>
      </c>
      <c r="R83" s="47" t="s">
        <v>745</v>
      </c>
      <c r="S83" s="47" t="s">
        <v>34</v>
      </c>
      <c r="T83" s="47" t="s">
        <v>35</v>
      </c>
      <c r="U83" s="47" t="s">
        <v>35</v>
      </c>
      <c r="V83" s="47" t="s">
        <v>35</v>
      </c>
      <c r="W83" s="47" t="s">
        <v>36</v>
      </c>
      <c r="X83" s="47" t="s">
        <v>37</v>
      </c>
      <c r="Y83" s="47" t="s">
        <v>38</v>
      </c>
      <c r="Z83" s="47" t="s">
        <v>39</v>
      </c>
      <c r="AA83" s="47" t="s">
        <v>40</v>
      </c>
      <c r="AB83" s="47" t="s">
        <v>35</v>
      </c>
      <c r="AC83" s="47" t="s">
        <v>35</v>
      </c>
      <c r="AD83" s="47" t="s">
        <v>35</v>
      </c>
      <c r="AE83" s="47" t="s">
        <v>2155</v>
      </c>
      <c r="AF83" s="48">
        <v>9105835866</v>
      </c>
      <c r="AG83" s="47">
        <v>1</v>
      </c>
      <c r="AH83" s="47" t="s">
        <v>35</v>
      </c>
    </row>
    <row r="84" spans="1:34" x14ac:dyDescent="0.25">
      <c r="A84" s="47">
        <f>MATCH(B84,'Sheet1 (2)'!B:B,0)</f>
        <v>57</v>
      </c>
      <c r="B84" s="48">
        <f t="shared" si="3"/>
        <v>9105835964</v>
      </c>
      <c r="C84" s="48">
        <v>9105835964</v>
      </c>
      <c r="D84" s="47" t="s">
        <v>2156</v>
      </c>
      <c r="E84" s="47" t="s">
        <v>1862</v>
      </c>
      <c r="F84" s="47" t="s">
        <v>24</v>
      </c>
      <c r="G84" s="47" t="s">
        <v>25</v>
      </c>
      <c r="H84" s="47" t="s">
        <v>2156</v>
      </c>
      <c r="I84" s="47" t="s">
        <v>27</v>
      </c>
      <c r="J84" s="47" t="s">
        <v>28</v>
      </c>
      <c r="K84" s="47" t="s">
        <v>135</v>
      </c>
      <c r="L84" s="47" t="s">
        <v>136</v>
      </c>
      <c r="M84" s="47" t="s">
        <v>1864</v>
      </c>
      <c r="N84" s="47" t="s">
        <v>743</v>
      </c>
      <c r="O84" s="48">
        <v>9105835964</v>
      </c>
      <c r="P84" s="47" t="str">
        <f t="shared" si="2"/>
        <v>WIN-023</v>
      </c>
      <c r="Q84" s="47" t="s">
        <v>744</v>
      </c>
      <c r="R84" s="47" t="s">
        <v>745</v>
      </c>
      <c r="S84" s="47" t="s">
        <v>34</v>
      </c>
      <c r="T84" s="47" t="s">
        <v>35</v>
      </c>
      <c r="U84" s="47" t="s">
        <v>35</v>
      </c>
      <c r="V84" s="47" t="s">
        <v>35</v>
      </c>
      <c r="W84" s="47" t="s">
        <v>36</v>
      </c>
      <c r="X84" s="47" t="s">
        <v>37</v>
      </c>
      <c r="Y84" s="47" t="s">
        <v>38</v>
      </c>
      <c r="Z84" s="47" t="s">
        <v>39</v>
      </c>
      <c r="AA84" s="47" t="s">
        <v>40</v>
      </c>
      <c r="AB84" s="47" t="s">
        <v>35</v>
      </c>
      <c r="AC84" s="47" t="s">
        <v>35</v>
      </c>
      <c r="AD84" s="47" t="s">
        <v>35</v>
      </c>
      <c r="AE84" s="47" t="s">
        <v>2157</v>
      </c>
      <c r="AF84" s="48">
        <v>9105835964</v>
      </c>
      <c r="AG84" s="47">
        <v>1</v>
      </c>
      <c r="AH84" s="47" t="s">
        <v>35</v>
      </c>
    </row>
    <row r="85" spans="1:34" x14ac:dyDescent="0.25">
      <c r="A85" s="47">
        <f>MATCH(B85,'Sheet1 (2)'!B:B,0)</f>
        <v>232</v>
      </c>
      <c r="B85" s="48">
        <f t="shared" si="3"/>
        <v>9105837856</v>
      </c>
      <c r="C85" s="48">
        <v>9105837856</v>
      </c>
      <c r="D85" s="47" t="s">
        <v>2158</v>
      </c>
      <c r="E85" s="47" t="s">
        <v>1862</v>
      </c>
      <c r="F85" s="47" t="s">
        <v>24</v>
      </c>
      <c r="G85" s="47" t="s">
        <v>25</v>
      </c>
      <c r="H85" s="47" t="s">
        <v>2158</v>
      </c>
      <c r="I85" s="47" t="s">
        <v>27</v>
      </c>
      <c r="J85" s="47" t="s">
        <v>28</v>
      </c>
      <c r="K85" s="47" t="s">
        <v>2159</v>
      </c>
      <c r="L85" s="47" t="s">
        <v>2160</v>
      </c>
      <c r="M85" s="47" t="s">
        <v>2161</v>
      </c>
      <c r="N85" s="47" t="s">
        <v>1696</v>
      </c>
      <c r="O85" s="48">
        <v>9105837856</v>
      </c>
      <c r="P85" s="47" t="str">
        <f t="shared" si="2"/>
        <v>WIN-041</v>
      </c>
      <c r="Q85" s="47" t="s">
        <v>2162</v>
      </c>
      <c r="R85" s="47" t="s">
        <v>2163</v>
      </c>
      <c r="S85" s="47" t="s">
        <v>35</v>
      </c>
      <c r="T85" s="47" t="s">
        <v>35</v>
      </c>
      <c r="U85" s="47" t="s">
        <v>35</v>
      </c>
      <c r="V85" s="47" t="s">
        <v>35</v>
      </c>
      <c r="W85" s="47" t="s">
        <v>36</v>
      </c>
      <c r="X85" s="47" t="s">
        <v>37</v>
      </c>
      <c r="Y85" s="47" t="s">
        <v>38</v>
      </c>
      <c r="Z85" s="47" t="s">
        <v>39</v>
      </c>
      <c r="AA85" s="47" t="s">
        <v>40</v>
      </c>
      <c r="AB85" s="47" t="s">
        <v>35</v>
      </c>
      <c r="AC85" s="47" t="s">
        <v>35</v>
      </c>
      <c r="AD85" s="47" t="s">
        <v>35</v>
      </c>
      <c r="AE85" s="47" t="s">
        <v>2164</v>
      </c>
      <c r="AF85" s="48">
        <v>9105837856</v>
      </c>
      <c r="AG85" s="47">
        <v>1</v>
      </c>
      <c r="AH85" s="47" t="s">
        <v>35</v>
      </c>
    </row>
    <row r="86" spans="1:34" x14ac:dyDescent="0.25">
      <c r="A86" s="47">
        <f>MATCH(B86,'Sheet1 (2)'!B:B,0)</f>
        <v>263</v>
      </c>
      <c r="B86" s="48">
        <f t="shared" si="3"/>
        <v>9105838327</v>
      </c>
      <c r="C86" s="48">
        <v>9105838327</v>
      </c>
      <c r="D86" s="47" t="s">
        <v>2165</v>
      </c>
      <c r="E86" s="47" t="s">
        <v>1862</v>
      </c>
      <c r="F86" s="47" t="s">
        <v>24</v>
      </c>
      <c r="G86" s="47" t="s">
        <v>25</v>
      </c>
      <c r="H86" s="47" t="s">
        <v>2165</v>
      </c>
      <c r="I86" s="47" t="s">
        <v>27</v>
      </c>
      <c r="J86" s="47" t="s">
        <v>28</v>
      </c>
      <c r="K86" s="47" t="s">
        <v>2166</v>
      </c>
      <c r="L86" s="47" t="s">
        <v>2167</v>
      </c>
      <c r="M86" s="47" t="s">
        <v>2168</v>
      </c>
      <c r="N86" s="47" t="s">
        <v>118</v>
      </c>
      <c r="O86" s="48">
        <v>9105838327</v>
      </c>
      <c r="P86" s="47" t="str">
        <f t="shared" si="2"/>
        <v>WIN-029</v>
      </c>
      <c r="Q86" s="47" t="s">
        <v>119</v>
      </c>
      <c r="R86" s="47" t="s">
        <v>120</v>
      </c>
      <c r="S86" s="47" t="s">
        <v>35</v>
      </c>
      <c r="T86" s="47" t="s">
        <v>35</v>
      </c>
      <c r="U86" s="47" t="s">
        <v>35</v>
      </c>
      <c r="V86" s="47" t="s">
        <v>35</v>
      </c>
      <c r="W86" s="47" t="s">
        <v>36</v>
      </c>
      <c r="X86" s="47" t="s">
        <v>37</v>
      </c>
      <c r="Y86" s="47" t="s">
        <v>38</v>
      </c>
      <c r="Z86" s="47" t="s">
        <v>39</v>
      </c>
      <c r="AA86" s="47" t="s">
        <v>40</v>
      </c>
      <c r="AB86" s="47" t="s">
        <v>35</v>
      </c>
      <c r="AC86" s="47" t="s">
        <v>35</v>
      </c>
      <c r="AD86" s="47" t="s">
        <v>35</v>
      </c>
      <c r="AE86" s="47" t="s">
        <v>2169</v>
      </c>
      <c r="AF86" s="48">
        <v>9105838327</v>
      </c>
      <c r="AG86" s="47">
        <v>1</v>
      </c>
      <c r="AH86" s="47" t="s">
        <v>35</v>
      </c>
    </row>
    <row r="87" spans="1:34" x14ac:dyDescent="0.25">
      <c r="A87" s="47">
        <f>MATCH(B87,'Sheet1 (2)'!B:B,0)</f>
        <v>74</v>
      </c>
      <c r="B87" s="48">
        <f t="shared" si="3"/>
        <v>9105836174</v>
      </c>
      <c r="C87" s="48">
        <v>9105836174</v>
      </c>
      <c r="D87" s="47" t="s">
        <v>2170</v>
      </c>
      <c r="E87" s="47" t="s">
        <v>1862</v>
      </c>
      <c r="F87" s="47" t="s">
        <v>24</v>
      </c>
      <c r="G87" s="47" t="s">
        <v>25</v>
      </c>
      <c r="H87" s="47" t="s">
        <v>2170</v>
      </c>
      <c r="I87" s="47" t="s">
        <v>27</v>
      </c>
      <c r="J87" s="47" t="s">
        <v>28</v>
      </c>
      <c r="K87" s="47" t="s">
        <v>2171</v>
      </c>
      <c r="L87" s="47" t="s">
        <v>2172</v>
      </c>
      <c r="M87" s="47" t="s">
        <v>2173</v>
      </c>
      <c r="N87" s="47" t="s">
        <v>743</v>
      </c>
      <c r="O87" s="48">
        <v>9105836174</v>
      </c>
      <c r="P87" s="47" t="str">
        <f t="shared" si="2"/>
        <v>WIN-023</v>
      </c>
      <c r="Q87" s="47" t="s">
        <v>744</v>
      </c>
      <c r="R87" s="47" t="s">
        <v>745</v>
      </c>
      <c r="S87" s="47" t="s">
        <v>34</v>
      </c>
      <c r="T87" s="47" t="s">
        <v>35</v>
      </c>
      <c r="U87" s="47" t="s">
        <v>35</v>
      </c>
      <c r="V87" s="47" t="s">
        <v>35</v>
      </c>
      <c r="W87" s="47" t="s">
        <v>36</v>
      </c>
      <c r="X87" s="47" t="s">
        <v>37</v>
      </c>
      <c r="Y87" s="47" t="s">
        <v>38</v>
      </c>
      <c r="Z87" s="47" t="s">
        <v>39</v>
      </c>
      <c r="AA87" s="47" t="s">
        <v>40</v>
      </c>
      <c r="AB87" s="47" t="s">
        <v>35</v>
      </c>
      <c r="AC87" s="47" t="s">
        <v>35</v>
      </c>
      <c r="AD87" s="47" t="s">
        <v>35</v>
      </c>
      <c r="AE87" s="47" t="s">
        <v>2174</v>
      </c>
      <c r="AF87" s="48">
        <v>9105836174</v>
      </c>
      <c r="AG87" s="47">
        <v>1</v>
      </c>
      <c r="AH87" s="47" t="s">
        <v>35</v>
      </c>
    </row>
    <row r="88" spans="1:34" x14ac:dyDescent="0.25">
      <c r="A88" s="47">
        <f>MATCH(B88,'Sheet1 (2)'!B:B,0)</f>
        <v>265</v>
      </c>
      <c r="B88" s="48">
        <f t="shared" si="3"/>
        <v>9105838339</v>
      </c>
      <c r="C88" s="48">
        <v>9105838339</v>
      </c>
      <c r="D88" s="47" t="s">
        <v>2175</v>
      </c>
      <c r="E88" s="47" t="s">
        <v>1862</v>
      </c>
      <c r="F88" s="47" t="s">
        <v>24</v>
      </c>
      <c r="G88" s="47" t="s">
        <v>25</v>
      </c>
      <c r="H88" s="47" t="s">
        <v>2175</v>
      </c>
      <c r="I88" s="47" t="s">
        <v>27</v>
      </c>
      <c r="J88" s="47" t="s">
        <v>28</v>
      </c>
      <c r="K88" s="47" t="s">
        <v>285</v>
      </c>
      <c r="L88" s="47" t="s">
        <v>286</v>
      </c>
      <c r="M88" s="47" t="s">
        <v>1920</v>
      </c>
      <c r="N88" s="47" t="s">
        <v>118</v>
      </c>
      <c r="O88" s="48">
        <v>9105838339</v>
      </c>
      <c r="P88" s="47" t="str">
        <f t="shared" si="2"/>
        <v>WIN-029</v>
      </c>
      <c r="Q88" s="47" t="s">
        <v>119</v>
      </c>
      <c r="R88" s="47" t="s">
        <v>120</v>
      </c>
      <c r="S88" s="47" t="s">
        <v>35</v>
      </c>
      <c r="T88" s="47" t="s">
        <v>35</v>
      </c>
      <c r="U88" s="47" t="s">
        <v>35</v>
      </c>
      <c r="V88" s="47" t="s">
        <v>35</v>
      </c>
      <c r="W88" s="47" t="s">
        <v>36</v>
      </c>
      <c r="X88" s="47" t="s">
        <v>37</v>
      </c>
      <c r="Y88" s="47" t="s">
        <v>38</v>
      </c>
      <c r="Z88" s="47" t="s">
        <v>39</v>
      </c>
      <c r="AA88" s="47" t="s">
        <v>40</v>
      </c>
      <c r="AB88" s="47" t="s">
        <v>35</v>
      </c>
      <c r="AC88" s="47" t="s">
        <v>35</v>
      </c>
      <c r="AD88" s="47" t="s">
        <v>35</v>
      </c>
      <c r="AE88" s="47" t="s">
        <v>2176</v>
      </c>
      <c r="AF88" s="48">
        <v>9105838339</v>
      </c>
      <c r="AG88" s="47">
        <v>1</v>
      </c>
      <c r="AH88" s="47" t="s">
        <v>35</v>
      </c>
    </row>
    <row r="89" spans="1:34" x14ac:dyDescent="0.25">
      <c r="A89" s="47">
        <f>MATCH(B89,'Sheet1 (2)'!B:B,0)</f>
        <v>88</v>
      </c>
      <c r="B89" s="48">
        <f t="shared" si="3"/>
        <v>9105836309</v>
      </c>
      <c r="C89" s="48">
        <v>9105836309</v>
      </c>
      <c r="D89" s="47" t="s">
        <v>2177</v>
      </c>
      <c r="E89" s="47" t="s">
        <v>1862</v>
      </c>
      <c r="F89" s="47" t="s">
        <v>24</v>
      </c>
      <c r="G89" s="47" t="s">
        <v>25</v>
      </c>
      <c r="H89" s="47" t="s">
        <v>2177</v>
      </c>
      <c r="I89" s="47" t="s">
        <v>27</v>
      </c>
      <c r="J89" s="47" t="s">
        <v>28</v>
      </c>
      <c r="K89" s="47" t="s">
        <v>2178</v>
      </c>
      <c r="L89" s="47" t="s">
        <v>2179</v>
      </c>
      <c r="M89" s="47" t="s">
        <v>2180</v>
      </c>
      <c r="N89" s="47" t="s">
        <v>743</v>
      </c>
      <c r="O89" s="48">
        <v>9105836309</v>
      </c>
      <c r="P89" s="47" t="str">
        <f t="shared" si="2"/>
        <v>WIN-023</v>
      </c>
      <c r="Q89" s="47" t="s">
        <v>744</v>
      </c>
      <c r="R89" s="47" t="s">
        <v>745</v>
      </c>
      <c r="S89" s="47" t="s">
        <v>34</v>
      </c>
      <c r="T89" s="47" t="s">
        <v>35</v>
      </c>
      <c r="U89" s="47" t="s">
        <v>35</v>
      </c>
      <c r="V89" s="47" t="s">
        <v>35</v>
      </c>
      <c r="W89" s="47" t="s">
        <v>36</v>
      </c>
      <c r="X89" s="47" t="s">
        <v>37</v>
      </c>
      <c r="Y89" s="47" t="s">
        <v>38</v>
      </c>
      <c r="Z89" s="47" t="s">
        <v>39</v>
      </c>
      <c r="AA89" s="47" t="s">
        <v>40</v>
      </c>
      <c r="AB89" s="47" t="s">
        <v>35</v>
      </c>
      <c r="AC89" s="47" t="s">
        <v>35</v>
      </c>
      <c r="AD89" s="47" t="s">
        <v>35</v>
      </c>
      <c r="AE89" s="47" t="s">
        <v>2181</v>
      </c>
      <c r="AF89" s="48">
        <v>9105836309</v>
      </c>
      <c r="AG89" s="47">
        <v>1</v>
      </c>
      <c r="AH89" s="47" t="s">
        <v>35</v>
      </c>
    </row>
    <row r="90" spans="1:34" x14ac:dyDescent="0.25">
      <c r="A90" s="47">
        <f>MATCH(B90,'Sheet1 (2)'!B:B,0)</f>
        <v>159</v>
      </c>
      <c r="B90" s="48">
        <f t="shared" si="3"/>
        <v>9105837291</v>
      </c>
      <c r="C90" s="48">
        <v>9105837291</v>
      </c>
      <c r="D90" s="47" t="s">
        <v>2182</v>
      </c>
      <c r="E90" s="47" t="s">
        <v>1862</v>
      </c>
      <c r="F90" s="47" t="s">
        <v>24</v>
      </c>
      <c r="G90" s="47" t="s">
        <v>25</v>
      </c>
      <c r="H90" s="47" t="s">
        <v>2182</v>
      </c>
      <c r="I90" s="47" t="s">
        <v>27</v>
      </c>
      <c r="J90" s="47" t="s">
        <v>28</v>
      </c>
      <c r="K90" s="47" t="s">
        <v>802</v>
      </c>
      <c r="L90" s="47" t="s">
        <v>803</v>
      </c>
      <c r="M90" s="47" t="s">
        <v>2183</v>
      </c>
      <c r="N90" s="47" t="s">
        <v>1756</v>
      </c>
      <c r="O90" s="48">
        <v>9105837291</v>
      </c>
      <c r="P90" s="47" t="str">
        <f t="shared" si="2"/>
        <v>WIN-062</v>
      </c>
      <c r="Q90" s="47" t="s">
        <v>2184</v>
      </c>
      <c r="R90" s="47" t="s">
        <v>2185</v>
      </c>
      <c r="S90" s="47" t="s">
        <v>35</v>
      </c>
      <c r="T90" s="47" t="s">
        <v>35</v>
      </c>
      <c r="U90" s="47" t="s">
        <v>35</v>
      </c>
      <c r="V90" s="47" t="s">
        <v>35</v>
      </c>
      <c r="W90" s="47" t="s">
        <v>36</v>
      </c>
      <c r="X90" s="47" t="s">
        <v>37</v>
      </c>
      <c r="Y90" s="47" t="s">
        <v>38</v>
      </c>
      <c r="Z90" s="47" t="s">
        <v>39</v>
      </c>
      <c r="AA90" s="47" t="s">
        <v>40</v>
      </c>
      <c r="AB90" s="47" t="s">
        <v>35</v>
      </c>
      <c r="AC90" s="47" t="s">
        <v>35</v>
      </c>
      <c r="AD90" s="47" t="s">
        <v>35</v>
      </c>
      <c r="AE90" s="47" t="s">
        <v>2186</v>
      </c>
      <c r="AF90" s="48">
        <v>9105837291</v>
      </c>
      <c r="AG90" s="47">
        <v>1</v>
      </c>
      <c r="AH90" s="47" t="s">
        <v>35</v>
      </c>
    </row>
    <row r="91" spans="1:34" x14ac:dyDescent="0.25">
      <c r="A91" s="47">
        <f>MATCH(B91,'Sheet1 (2)'!B:B,0)</f>
        <v>116</v>
      </c>
      <c r="B91" s="48">
        <f t="shared" si="3"/>
        <v>9105836683</v>
      </c>
      <c r="C91" s="48">
        <v>9105836683</v>
      </c>
      <c r="D91" s="47" t="s">
        <v>2187</v>
      </c>
      <c r="E91" s="47" t="s">
        <v>1862</v>
      </c>
      <c r="F91" s="47" t="s">
        <v>24</v>
      </c>
      <c r="G91" s="47" t="s">
        <v>25</v>
      </c>
      <c r="H91" s="47" t="s">
        <v>2187</v>
      </c>
      <c r="I91" s="47" t="s">
        <v>27</v>
      </c>
      <c r="J91" s="47" t="s">
        <v>28</v>
      </c>
      <c r="K91" s="47" t="s">
        <v>368</v>
      </c>
      <c r="L91" s="47" t="s">
        <v>369</v>
      </c>
      <c r="M91" s="47" t="s">
        <v>1945</v>
      </c>
      <c r="N91" s="47" t="s">
        <v>76</v>
      </c>
      <c r="O91" s="48">
        <v>9105836683</v>
      </c>
      <c r="P91" s="47" t="str">
        <f t="shared" si="2"/>
        <v>WIN-002</v>
      </c>
      <c r="Q91" s="47" t="s">
        <v>77</v>
      </c>
      <c r="R91" s="47" t="s">
        <v>78</v>
      </c>
      <c r="S91" s="47" t="s">
        <v>35</v>
      </c>
      <c r="T91" s="47" t="s">
        <v>35</v>
      </c>
      <c r="U91" s="47" t="s">
        <v>35</v>
      </c>
      <c r="V91" s="47" t="s">
        <v>35</v>
      </c>
      <c r="W91" s="47" t="s">
        <v>36</v>
      </c>
      <c r="X91" s="47" t="s">
        <v>37</v>
      </c>
      <c r="Y91" s="47" t="s">
        <v>38</v>
      </c>
      <c r="Z91" s="47" t="s">
        <v>39</v>
      </c>
      <c r="AA91" s="47" t="s">
        <v>40</v>
      </c>
      <c r="AB91" s="47" t="s">
        <v>35</v>
      </c>
      <c r="AC91" s="47" t="s">
        <v>35</v>
      </c>
      <c r="AD91" s="47" t="s">
        <v>35</v>
      </c>
      <c r="AE91" s="47" t="s">
        <v>2188</v>
      </c>
      <c r="AF91" s="48">
        <v>9105836683</v>
      </c>
      <c r="AG91" s="47">
        <v>1</v>
      </c>
      <c r="AH91" s="47" t="s">
        <v>35</v>
      </c>
    </row>
    <row r="92" spans="1:34" x14ac:dyDescent="0.25">
      <c r="A92" s="47">
        <f>MATCH(B92,'Sheet1 (2)'!B:B,0)</f>
        <v>266</v>
      </c>
      <c r="B92" s="48">
        <f t="shared" si="3"/>
        <v>9105838341</v>
      </c>
      <c r="C92" s="48">
        <v>9105838341</v>
      </c>
      <c r="D92" s="47" t="s">
        <v>2189</v>
      </c>
      <c r="E92" s="47" t="s">
        <v>1862</v>
      </c>
      <c r="F92" s="47" t="s">
        <v>24</v>
      </c>
      <c r="G92" s="47" t="s">
        <v>25</v>
      </c>
      <c r="H92" s="47" t="s">
        <v>2189</v>
      </c>
      <c r="I92" s="47" t="s">
        <v>27</v>
      </c>
      <c r="J92" s="47" t="s">
        <v>28</v>
      </c>
      <c r="K92" s="47" t="s">
        <v>821</v>
      </c>
      <c r="L92" s="47" t="s">
        <v>822</v>
      </c>
      <c r="M92" s="47" t="s">
        <v>1959</v>
      </c>
      <c r="N92" s="47" t="s">
        <v>118</v>
      </c>
      <c r="O92" s="48">
        <v>9105838341</v>
      </c>
      <c r="P92" s="47" t="str">
        <f t="shared" si="2"/>
        <v>WIN-029</v>
      </c>
      <c r="Q92" s="47" t="s">
        <v>119</v>
      </c>
      <c r="R92" s="47" t="s">
        <v>120</v>
      </c>
      <c r="S92" s="47" t="s">
        <v>35</v>
      </c>
      <c r="T92" s="47" t="s">
        <v>35</v>
      </c>
      <c r="U92" s="47" t="s">
        <v>35</v>
      </c>
      <c r="V92" s="47" t="s">
        <v>35</v>
      </c>
      <c r="W92" s="47" t="s">
        <v>36</v>
      </c>
      <c r="X92" s="47" t="s">
        <v>37</v>
      </c>
      <c r="Y92" s="47" t="s">
        <v>38</v>
      </c>
      <c r="Z92" s="47" t="s">
        <v>39</v>
      </c>
      <c r="AA92" s="47" t="s">
        <v>40</v>
      </c>
      <c r="AB92" s="47" t="s">
        <v>35</v>
      </c>
      <c r="AC92" s="47" t="s">
        <v>35</v>
      </c>
      <c r="AD92" s="47" t="s">
        <v>35</v>
      </c>
      <c r="AE92" s="47" t="s">
        <v>2190</v>
      </c>
      <c r="AF92" s="48">
        <v>9105838341</v>
      </c>
      <c r="AG92" s="47">
        <v>1</v>
      </c>
      <c r="AH92" s="47" t="s">
        <v>35</v>
      </c>
    </row>
    <row r="93" spans="1:34" x14ac:dyDescent="0.25">
      <c r="A93" s="47">
        <f>MATCH(B93,'Sheet1 (2)'!B:B,0)</f>
        <v>132</v>
      </c>
      <c r="B93" s="48">
        <f t="shared" si="3"/>
        <v>9105836982</v>
      </c>
      <c r="C93" s="48">
        <v>9105836982</v>
      </c>
      <c r="D93" s="47" t="s">
        <v>2191</v>
      </c>
      <c r="E93" s="47" t="s">
        <v>1862</v>
      </c>
      <c r="F93" s="47" t="s">
        <v>24</v>
      </c>
      <c r="G93" s="47" t="s">
        <v>25</v>
      </c>
      <c r="H93" s="47" t="s">
        <v>2191</v>
      </c>
      <c r="I93" s="47" t="s">
        <v>27</v>
      </c>
      <c r="J93" s="47" t="s">
        <v>28</v>
      </c>
      <c r="K93" s="47" t="s">
        <v>2192</v>
      </c>
      <c r="L93" s="47" t="s">
        <v>2193</v>
      </c>
      <c r="M93" s="47" t="s">
        <v>2194</v>
      </c>
      <c r="N93" s="47" t="s">
        <v>76</v>
      </c>
      <c r="O93" s="48">
        <v>9105836982</v>
      </c>
      <c r="P93" s="47" t="str">
        <f t="shared" si="2"/>
        <v>WIN-002</v>
      </c>
      <c r="Q93" s="47" t="s">
        <v>77</v>
      </c>
      <c r="R93" s="47" t="s">
        <v>78</v>
      </c>
      <c r="S93" s="47" t="s">
        <v>35</v>
      </c>
      <c r="T93" s="47" t="s">
        <v>35</v>
      </c>
      <c r="U93" s="47" t="s">
        <v>35</v>
      </c>
      <c r="V93" s="47" t="s">
        <v>35</v>
      </c>
      <c r="W93" s="47" t="s">
        <v>36</v>
      </c>
      <c r="X93" s="47" t="s">
        <v>37</v>
      </c>
      <c r="Y93" s="47" t="s">
        <v>38</v>
      </c>
      <c r="Z93" s="47" t="s">
        <v>39</v>
      </c>
      <c r="AA93" s="47" t="s">
        <v>40</v>
      </c>
      <c r="AB93" s="47" t="s">
        <v>35</v>
      </c>
      <c r="AC93" s="47" t="s">
        <v>35</v>
      </c>
      <c r="AD93" s="47" t="s">
        <v>35</v>
      </c>
      <c r="AE93" s="47" t="s">
        <v>2195</v>
      </c>
      <c r="AF93" s="48">
        <v>9105836982</v>
      </c>
      <c r="AG93" s="47">
        <v>1</v>
      </c>
      <c r="AH93" s="47" t="s">
        <v>35</v>
      </c>
    </row>
    <row r="94" spans="1:34" x14ac:dyDescent="0.25">
      <c r="A94" s="47">
        <f>MATCH(B94,'Sheet1 (2)'!B:B,0)</f>
        <v>56</v>
      </c>
      <c r="B94" s="48">
        <f t="shared" si="3"/>
        <v>9105835978</v>
      </c>
      <c r="C94" s="48">
        <v>9105835978</v>
      </c>
      <c r="D94" s="47" t="s">
        <v>2196</v>
      </c>
      <c r="E94" s="47" t="s">
        <v>1862</v>
      </c>
      <c r="F94" s="47" t="s">
        <v>24</v>
      </c>
      <c r="G94" s="47" t="s">
        <v>25</v>
      </c>
      <c r="H94" s="47" t="s">
        <v>2196</v>
      </c>
      <c r="I94" s="47" t="s">
        <v>27</v>
      </c>
      <c r="J94" s="47" t="s">
        <v>28</v>
      </c>
      <c r="K94" s="47" t="s">
        <v>237</v>
      </c>
      <c r="L94" s="47" t="s">
        <v>238</v>
      </c>
      <c r="M94" s="47" t="s">
        <v>2197</v>
      </c>
      <c r="N94" s="47" t="s">
        <v>31</v>
      </c>
      <c r="O94" s="48">
        <v>9105835978</v>
      </c>
      <c r="P94" s="47" t="str">
        <f t="shared" si="2"/>
        <v>WIN-007</v>
      </c>
      <c r="Q94" s="47" t="s">
        <v>32</v>
      </c>
      <c r="R94" s="47" t="s">
        <v>33</v>
      </c>
      <c r="S94" s="47" t="s">
        <v>34</v>
      </c>
      <c r="T94" s="47" t="s">
        <v>35</v>
      </c>
      <c r="U94" s="47" t="s">
        <v>35</v>
      </c>
      <c r="V94" s="47" t="s">
        <v>35</v>
      </c>
      <c r="W94" s="47" t="s">
        <v>36</v>
      </c>
      <c r="X94" s="47" t="s">
        <v>37</v>
      </c>
      <c r="Y94" s="47" t="s">
        <v>38</v>
      </c>
      <c r="Z94" s="47" t="s">
        <v>39</v>
      </c>
      <c r="AA94" s="47" t="s">
        <v>40</v>
      </c>
      <c r="AB94" s="47" t="s">
        <v>35</v>
      </c>
      <c r="AC94" s="47" t="s">
        <v>35</v>
      </c>
      <c r="AD94" s="47" t="s">
        <v>35</v>
      </c>
      <c r="AE94" s="47" t="s">
        <v>2198</v>
      </c>
      <c r="AF94" s="48">
        <v>9105835978</v>
      </c>
      <c r="AG94" s="47">
        <v>1</v>
      </c>
      <c r="AH94" s="47" t="s">
        <v>35</v>
      </c>
    </row>
    <row r="95" spans="1:34" x14ac:dyDescent="0.25">
      <c r="A95" s="47">
        <f>MATCH(B95,'Sheet1 (2)'!B:B,0)</f>
        <v>205</v>
      </c>
      <c r="B95" s="48">
        <f t="shared" si="3"/>
        <v>9105837622</v>
      </c>
      <c r="C95" s="48">
        <v>9105837622</v>
      </c>
      <c r="D95" s="47" t="s">
        <v>2199</v>
      </c>
      <c r="E95" s="47" t="s">
        <v>1862</v>
      </c>
      <c r="F95" s="47" t="s">
        <v>24</v>
      </c>
      <c r="G95" s="47" t="s">
        <v>25</v>
      </c>
      <c r="H95" s="47" t="s">
        <v>2199</v>
      </c>
      <c r="I95" s="47" t="s">
        <v>27</v>
      </c>
      <c r="J95" s="47" t="s">
        <v>28</v>
      </c>
      <c r="K95" s="47" t="s">
        <v>66</v>
      </c>
      <c r="L95" s="47" t="s">
        <v>67</v>
      </c>
      <c r="M95" s="47" t="s">
        <v>2093</v>
      </c>
      <c r="N95" s="47" t="s">
        <v>76</v>
      </c>
      <c r="O95" s="48">
        <v>9105837622</v>
      </c>
      <c r="P95" s="47" t="str">
        <f t="shared" si="2"/>
        <v>WIN-002</v>
      </c>
      <c r="Q95" s="47" t="s">
        <v>77</v>
      </c>
      <c r="R95" s="47" t="s">
        <v>78</v>
      </c>
      <c r="S95" s="47" t="s">
        <v>35</v>
      </c>
      <c r="T95" s="47" t="s">
        <v>35</v>
      </c>
      <c r="U95" s="47" t="s">
        <v>35</v>
      </c>
      <c r="V95" s="47" t="s">
        <v>35</v>
      </c>
      <c r="W95" s="47" t="s">
        <v>36</v>
      </c>
      <c r="X95" s="47" t="s">
        <v>37</v>
      </c>
      <c r="Y95" s="47" t="s">
        <v>38</v>
      </c>
      <c r="Z95" s="47" t="s">
        <v>39</v>
      </c>
      <c r="AA95" s="47" t="s">
        <v>40</v>
      </c>
      <c r="AB95" s="47" t="s">
        <v>35</v>
      </c>
      <c r="AC95" s="47" t="s">
        <v>35</v>
      </c>
      <c r="AD95" s="47" t="s">
        <v>35</v>
      </c>
      <c r="AE95" s="47" t="s">
        <v>2200</v>
      </c>
      <c r="AF95" s="48">
        <v>9105837622</v>
      </c>
      <c r="AG95" s="47">
        <v>1</v>
      </c>
      <c r="AH95" s="47" t="s">
        <v>35</v>
      </c>
    </row>
    <row r="96" spans="1:34" x14ac:dyDescent="0.25">
      <c r="A96" s="47">
        <f>MATCH(B96,'Sheet1 (2)'!B:B,0)</f>
        <v>78</v>
      </c>
      <c r="B96" s="48">
        <f t="shared" si="3"/>
        <v>9105836230</v>
      </c>
      <c r="C96" s="48">
        <v>9105836230</v>
      </c>
      <c r="D96" s="47" t="s">
        <v>2201</v>
      </c>
      <c r="E96" s="47" t="s">
        <v>1862</v>
      </c>
      <c r="F96" s="47" t="s">
        <v>24</v>
      </c>
      <c r="G96" s="47" t="s">
        <v>25</v>
      </c>
      <c r="H96" s="47" t="s">
        <v>2201</v>
      </c>
      <c r="I96" s="47" t="s">
        <v>27</v>
      </c>
      <c r="J96" s="47" t="s">
        <v>28</v>
      </c>
      <c r="K96" s="47" t="s">
        <v>2202</v>
      </c>
      <c r="L96" s="47" t="s">
        <v>2203</v>
      </c>
      <c r="M96" s="47" t="s">
        <v>2204</v>
      </c>
      <c r="N96" s="47" t="s">
        <v>157</v>
      </c>
      <c r="O96" s="48">
        <v>9105836230</v>
      </c>
      <c r="P96" s="47" t="s">
        <v>1534</v>
      </c>
      <c r="Q96" s="47" t="s">
        <v>158</v>
      </c>
      <c r="R96" s="47" t="s">
        <v>159</v>
      </c>
      <c r="S96" s="47" t="s">
        <v>160</v>
      </c>
      <c r="T96" s="47" t="s">
        <v>35</v>
      </c>
      <c r="U96" s="47" t="s">
        <v>35</v>
      </c>
      <c r="V96" s="47" t="s">
        <v>35</v>
      </c>
      <c r="W96" s="47" t="s">
        <v>36</v>
      </c>
      <c r="X96" s="47" t="s">
        <v>37</v>
      </c>
      <c r="Y96" s="47" t="s">
        <v>38</v>
      </c>
      <c r="Z96" s="47" t="s">
        <v>39</v>
      </c>
      <c r="AA96" s="47" t="s">
        <v>40</v>
      </c>
      <c r="AB96" s="47" t="s">
        <v>35</v>
      </c>
      <c r="AC96" s="47" t="s">
        <v>35</v>
      </c>
      <c r="AD96" s="47" t="s">
        <v>35</v>
      </c>
      <c r="AE96" s="47" t="s">
        <v>2205</v>
      </c>
      <c r="AF96" s="48">
        <v>9105836230</v>
      </c>
      <c r="AG96" s="47">
        <v>1</v>
      </c>
      <c r="AH96" s="47" t="s">
        <v>35</v>
      </c>
    </row>
    <row r="97" spans="1:34" x14ac:dyDescent="0.25">
      <c r="A97" s="47">
        <f>MATCH(B97,'Sheet1 (2)'!B:B,0)</f>
        <v>208</v>
      </c>
      <c r="B97" s="48">
        <f t="shared" si="3"/>
        <v>9105837626</v>
      </c>
      <c r="C97" s="48">
        <v>9105837626</v>
      </c>
      <c r="D97" s="47" t="s">
        <v>2206</v>
      </c>
      <c r="E97" s="47" t="s">
        <v>1862</v>
      </c>
      <c r="F97" s="47" t="s">
        <v>24</v>
      </c>
      <c r="G97" s="47" t="s">
        <v>25</v>
      </c>
      <c r="H97" s="47" t="s">
        <v>2206</v>
      </c>
      <c r="I97" s="47" t="s">
        <v>27</v>
      </c>
      <c r="J97" s="47" t="s">
        <v>28</v>
      </c>
      <c r="K97" s="47" t="s">
        <v>135</v>
      </c>
      <c r="L97" s="47" t="s">
        <v>136</v>
      </c>
      <c r="M97" s="47" t="s">
        <v>1864</v>
      </c>
      <c r="N97" s="47" t="s">
        <v>76</v>
      </c>
      <c r="O97" s="48">
        <v>9105837626</v>
      </c>
      <c r="P97" s="47" t="str">
        <f t="shared" si="2"/>
        <v>WIN-002</v>
      </c>
      <c r="Q97" s="47" t="s">
        <v>77</v>
      </c>
      <c r="R97" s="47" t="s">
        <v>78</v>
      </c>
      <c r="S97" s="47" t="s">
        <v>35</v>
      </c>
      <c r="T97" s="47" t="s">
        <v>35</v>
      </c>
      <c r="U97" s="47" t="s">
        <v>35</v>
      </c>
      <c r="V97" s="47" t="s">
        <v>35</v>
      </c>
      <c r="W97" s="47" t="s">
        <v>36</v>
      </c>
      <c r="X97" s="47" t="s">
        <v>37</v>
      </c>
      <c r="Y97" s="47" t="s">
        <v>38</v>
      </c>
      <c r="Z97" s="47" t="s">
        <v>39</v>
      </c>
      <c r="AA97" s="47" t="s">
        <v>40</v>
      </c>
      <c r="AB97" s="47" t="s">
        <v>35</v>
      </c>
      <c r="AC97" s="47" t="s">
        <v>35</v>
      </c>
      <c r="AD97" s="47" t="s">
        <v>35</v>
      </c>
      <c r="AE97" s="47" t="s">
        <v>2207</v>
      </c>
      <c r="AF97" s="48">
        <v>9105837626</v>
      </c>
      <c r="AG97" s="47">
        <v>1</v>
      </c>
      <c r="AH97" s="47" t="s">
        <v>35</v>
      </c>
    </row>
    <row r="98" spans="1:34" x14ac:dyDescent="0.25">
      <c r="A98" s="47">
        <f>MATCH(B98,'Sheet1 (2)'!B:B,0)</f>
        <v>95</v>
      </c>
      <c r="B98" s="48">
        <f t="shared" si="3"/>
        <v>9105836373</v>
      </c>
      <c r="C98" s="48">
        <v>9105836373</v>
      </c>
      <c r="D98" s="47" t="s">
        <v>2208</v>
      </c>
      <c r="E98" s="47" t="s">
        <v>1862</v>
      </c>
      <c r="F98" s="47" t="s">
        <v>24</v>
      </c>
      <c r="G98" s="47" t="s">
        <v>25</v>
      </c>
      <c r="H98" s="47" t="s">
        <v>2208</v>
      </c>
      <c r="I98" s="47" t="s">
        <v>27</v>
      </c>
      <c r="J98" s="47" t="s">
        <v>28</v>
      </c>
      <c r="K98" s="47" t="s">
        <v>140</v>
      </c>
      <c r="L98" s="47" t="s">
        <v>141</v>
      </c>
      <c r="M98" s="47" t="s">
        <v>1890</v>
      </c>
      <c r="N98" s="47" t="s">
        <v>188</v>
      </c>
      <c r="O98" s="48">
        <v>9105836373</v>
      </c>
      <c r="P98" s="47" t="str">
        <f t="shared" si="2"/>
        <v>WIN-016</v>
      </c>
      <c r="Q98" s="47" t="s">
        <v>189</v>
      </c>
      <c r="R98" s="47" t="s">
        <v>190</v>
      </c>
      <c r="S98" s="47" t="s">
        <v>160</v>
      </c>
      <c r="T98" s="47" t="s">
        <v>35</v>
      </c>
      <c r="U98" s="47" t="s">
        <v>35</v>
      </c>
      <c r="V98" s="47" t="s">
        <v>35</v>
      </c>
      <c r="W98" s="47" t="s">
        <v>36</v>
      </c>
      <c r="X98" s="47" t="s">
        <v>37</v>
      </c>
      <c r="Y98" s="47" t="s">
        <v>38</v>
      </c>
      <c r="Z98" s="47" t="s">
        <v>39</v>
      </c>
      <c r="AA98" s="47" t="s">
        <v>40</v>
      </c>
      <c r="AB98" s="47" t="s">
        <v>35</v>
      </c>
      <c r="AC98" s="47" t="s">
        <v>35</v>
      </c>
      <c r="AD98" s="47" t="s">
        <v>35</v>
      </c>
      <c r="AE98" s="47" t="s">
        <v>2209</v>
      </c>
      <c r="AF98" s="48">
        <v>9105836373</v>
      </c>
      <c r="AG98" s="47">
        <v>1</v>
      </c>
      <c r="AH98" s="47" t="s">
        <v>35</v>
      </c>
    </row>
    <row r="99" spans="1:34" x14ac:dyDescent="0.25">
      <c r="A99" s="47">
        <f>MATCH(B99,'Sheet1 (2)'!B:B,0)</f>
        <v>301</v>
      </c>
      <c r="B99" s="48">
        <f t="shared" si="3"/>
        <v>9105838798</v>
      </c>
      <c r="C99" s="48">
        <v>9105838798</v>
      </c>
      <c r="D99" s="47" t="s">
        <v>2210</v>
      </c>
      <c r="E99" s="47" t="s">
        <v>1862</v>
      </c>
      <c r="F99" s="47" t="s">
        <v>24</v>
      </c>
      <c r="G99" s="47" t="s">
        <v>25</v>
      </c>
      <c r="H99" s="47" t="s">
        <v>2210</v>
      </c>
      <c r="I99" s="47" t="s">
        <v>27</v>
      </c>
      <c r="J99" s="47" t="s">
        <v>28</v>
      </c>
      <c r="K99" s="47" t="s">
        <v>526</v>
      </c>
      <c r="L99" s="47" t="s">
        <v>527</v>
      </c>
      <c r="M99" s="47" t="s">
        <v>2004</v>
      </c>
      <c r="N99" s="47" t="s">
        <v>118</v>
      </c>
      <c r="O99" s="48">
        <v>9105838798</v>
      </c>
      <c r="P99" s="47" t="str">
        <f t="shared" si="2"/>
        <v>WIN-029</v>
      </c>
      <c r="Q99" s="47" t="s">
        <v>119</v>
      </c>
      <c r="R99" s="47" t="s">
        <v>120</v>
      </c>
      <c r="S99" s="47" t="s">
        <v>35</v>
      </c>
      <c r="T99" s="47" t="s">
        <v>35</v>
      </c>
      <c r="U99" s="47" t="s">
        <v>35</v>
      </c>
      <c r="V99" s="47" t="s">
        <v>35</v>
      </c>
      <c r="W99" s="47" t="s">
        <v>36</v>
      </c>
      <c r="X99" s="47" t="s">
        <v>37</v>
      </c>
      <c r="Y99" s="47" t="s">
        <v>38</v>
      </c>
      <c r="Z99" s="47" t="s">
        <v>39</v>
      </c>
      <c r="AA99" s="47" t="s">
        <v>40</v>
      </c>
      <c r="AB99" s="47" t="s">
        <v>35</v>
      </c>
      <c r="AC99" s="47" t="s">
        <v>35</v>
      </c>
      <c r="AD99" s="47" t="s">
        <v>35</v>
      </c>
      <c r="AE99" s="47" t="s">
        <v>2211</v>
      </c>
      <c r="AF99" s="48">
        <v>9105838798</v>
      </c>
      <c r="AG99" s="47">
        <v>1</v>
      </c>
      <c r="AH99" s="47" t="s">
        <v>35</v>
      </c>
    </row>
    <row r="100" spans="1:34" x14ac:dyDescent="0.25">
      <c r="A100" s="47">
        <f>MATCH(B100,'Sheet1 (2)'!B:B,0)</f>
        <v>155</v>
      </c>
      <c r="B100" s="48">
        <f t="shared" si="3"/>
        <v>9105837241</v>
      </c>
      <c r="C100" s="48">
        <v>9105837241</v>
      </c>
      <c r="D100" s="47" t="s">
        <v>2212</v>
      </c>
      <c r="E100" s="47" t="s">
        <v>1862</v>
      </c>
      <c r="F100" s="47" t="s">
        <v>24</v>
      </c>
      <c r="G100" s="47" t="s">
        <v>25</v>
      </c>
      <c r="H100" s="47" t="s">
        <v>2212</v>
      </c>
      <c r="I100" s="47" t="s">
        <v>27</v>
      </c>
      <c r="J100" s="47" t="s">
        <v>28</v>
      </c>
      <c r="K100" s="47" t="s">
        <v>215</v>
      </c>
      <c r="L100" s="47" t="s">
        <v>216</v>
      </c>
      <c r="M100" s="47" t="s">
        <v>2213</v>
      </c>
      <c r="N100" s="47" t="s">
        <v>244</v>
      </c>
      <c r="O100" s="48">
        <v>9105837241</v>
      </c>
      <c r="P100" s="47" t="str">
        <f t="shared" si="2"/>
        <v>WIN-003</v>
      </c>
      <c r="Q100" s="47" t="s">
        <v>245</v>
      </c>
      <c r="R100" s="47" t="s">
        <v>246</v>
      </c>
      <c r="S100" s="47" t="s">
        <v>35</v>
      </c>
      <c r="T100" s="47" t="s">
        <v>35</v>
      </c>
      <c r="U100" s="47" t="s">
        <v>35</v>
      </c>
      <c r="V100" s="47" t="s">
        <v>35</v>
      </c>
      <c r="W100" s="47" t="s">
        <v>36</v>
      </c>
      <c r="X100" s="47" t="s">
        <v>37</v>
      </c>
      <c r="Y100" s="47" t="s">
        <v>38</v>
      </c>
      <c r="Z100" s="47" t="s">
        <v>39</v>
      </c>
      <c r="AA100" s="47" t="s">
        <v>40</v>
      </c>
      <c r="AB100" s="47" t="s">
        <v>35</v>
      </c>
      <c r="AC100" s="47" t="s">
        <v>35</v>
      </c>
      <c r="AD100" s="47" t="s">
        <v>35</v>
      </c>
      <c r="AE100" s="47" t="s">
        <v>2214</v>
      </c>
      <c r="AF100" s="48">
        <v>9105837241</v>
      </c>
      <c r="AG100" s="47">
        <v>1</v>
      </c>
      <c r="AH100" s="47" t="s">
        <v>35</v>
      </c>
    </row>
    <row r="101" spans="1:34" x14ac:dyDescent="0.25">
      <c r="A101" s="47">
        <f>MATCH(B101,'Sheet1 (2)'!B:B,0)</f>
        <v>302</v>
      </c>
      <c r="B101" s="48">
        <f t="shared" si="3"/>
        <v>9105838828</v>
      </c>
      <c r="C101" s="48">
        <v>9105838828</v>
      </c>
      <c r="D101" s="47" t="s">
        <v>2215</v>
      </c>
      <c r="E101" s="47" t="s">
        <v>1862</v>
      </c>
      <c r="F101" s="47" t="s">
        <v>24</v>
      </c>
      <c r="G101" s="47" t="s">
        <v>25</v>
      </c>
      <c r="H101" s="47" t="s">
        <v>2215</v>
      </c>
      <c r="I101" s="47" t="s">
        <v>27</v>
      </c>
      <c r="J101" s="47" t="s">
        <v>28</v>
      </c>
      <c r="K101" s="47" t="s">
        <v>2216</v>
      </c>
      <c r="L101" s="47" t="s">
        <v>2217</v>
      </c>
      <c r="M101" s="47" t="s">
        <v>2218</v>
      </c>
      <c r="N101" s="47" t="s">
        <v>76</v>
      </c>
      <c r="O101" s="48">
        <v>9105838828</v>
      </c>
      <c r="P101" s="47" t="str">
        <f t="shared" si="2"/>
        <v>WIN-002</v>
      </c>
      <c r="Q101" s="47" t="s">
        <v>77</v>
      </c>
      <c r="R101" s="47" t="s">
        <v>78</v>
      </c>
      <c r="S101" s="47" t="s">
        <v>35</v>
      </c>
      <c r="T101" s="47" t="s">
        <v>35</v>
      </c>
      <c r="U101" s="47" t="s">
        <v>35</v>
      </c>
      <c r="V101" s="47" t="s">
        <v>35</v>
      </c>
      <c r="W101" s="47" t="s">
        <v>36</v>
      </c>
      <c r="X101" s="47" t="s">
        <v>37</v>
      </c>
      <c r="Y101" s="47" t="s">
        <v>38</v>
      </c>
      <c r="Z101" s="47" t="s">
        <v>39</v>
      </c>
      <c r="AA101" s="47" t="s">
        <v>40</v>
      </c>
      <c r="AB101" s="47" t="s">
        <v>35</v>
      </c>
      <c r="AC101" s="47" t="s">
        <v>35</v>
      </c>
      <c r="AD101" s="47" t="s">
        <v>35</v>
      </c>
      <c r="AE101" s="47" t="s">
        <v>2219</v>
      </c>
      <c r="AF101" s="48">
        <v>9105838828</v>
      </c>
      <c r="AG101" s="47">
        <v>1</v>
      </c>
      <c r="AH101" s="47" t="s">
        <v>35</v>
      </c>
    </row>
    <row r="102" spans="1:34" x14ac:dyDescent="0.25">
      <c r="A102" s="47">
        <f>MATCH(B102,'Sheet1 (2)'!B:B,0)</f>
        <v>87</v>
      </c>
      <c r="B102" s="48">
        <f t="shared" si="3"/>
        <v>9105836284</v>
      </c>
      <c r="C102" s="48">
        <v>9105836284</v>
      </c>
      <c r="D102" s="47" t="s">
        <v>2220</v>
      </c>
      <c r="E102" s="47" t="s">
        <v>1862</v>
      </c>
      <c r="F102" s="47" t="s">
        <v>24</v>
      </c>
      <c r="G102" s="47" t="s">
        <v>25</v>
      </c>
      <c r="H102" s="47" t="s">
        <v>2220</v>
      </c>
      <c r="I102" s="47" t="s">
        <v>27</v>
      </c>
      <c r="J102" s="47" t="s">
        <v>28</v>
      </c>
      <c r="K102" s="47" t="s">
        <v>135</v>
      </c>
      <c r="L102" s="47" t="s">
        <v>136</v>
      </c>
      <c r="M102" s="47" t="s">
        <v>1864</v>
      </c>
      <c r="N102" s="47" t="s">
        <v>31</v>
      </c>
      <c r="O102" s="48">
        <v>9105836284</v>
      </c>
      <c r="P102" s="47" t="str">
        <f t="shared" si="2"/>
        <v>WIN-007</v>
      </c>
      <c r="Q102" s="47" t="s">
        <v>32</v>
      </c>
      <c r="R102" s="47" t="s">
        <v>33</v>
      </c>
      <c r="S102" s="47" t="s">
        <v>34</v>
      </c>
      <c r="T102" s="47" t="s">
        <v>35</v>
      </c>
      <c r="U102" s="47" t="s">
        <v>35</v>
      </c>
      <c r="V102" s="47" t="s">
        <v>35</v>
      </c>
      <c r="W102" s="47" t="s">
        <v>36</v>
      </c>
      <c r="X102" s="47" t="s">
        <v>37</v>
      </c>
      <c r="Y102" s="47" t="s">
        <v>38</v>
      </c>
      <c r="Z102" s="47" t="s">
        <v>39</v>
      </c>
      <c r="AA102" s="47" t="s">
        <v>40</v>
      </c>
      <c r="AB102" s="47" t="s">
        <v>35</v>
      </c>
      <c r="AC102" s="47" t="s">
        <v>35</v>
      </c>
      <c r="AD102" s="47" t="s">
        <v>35</v>
      </c>
      <c r="AE102" s="47" t="s">
        <v>2221</v>
      </c>
      <c r="AF102" s="48">
        <v>9105836284</v>
      </c>
      <c r="AG102" s="47">
        <v>1</v>
      </c>
      <c r="AH102" s="47" t="s">
        <v>35</v>
      </c>
    </row>
    <row r="103" spans="1:34" x14ac:dyDescent="0.25">
      <c r="A103" s="47">
        <f>MATCH(B103,'Sheet1 (2)'!B:B,0)</f>
        <v>256</v>
      </c>
      <c r="B103" s="48">
        <f t="shared" si="3"/>
        <v>9105838147</v>
      </c>
      <c r="C103" s="48">
        <v>9105838147</v>
      </c>
      <c r="D103" s="47" t="s">
        <v>2222</v>
      </c>
      <c r="E103" s="47" t="s">
        <v>1862</v>
      </c>
      <c r="F103" s="47" t="s">
        <v>24</v>
      </c>
      <c r="G103" s="47" t="s">
        <v>25</v>
      </c>
      <c r="H103" s="47" t="s">
        <v>2222</v>
      </c>
      <c r="I103" s="47" t="s">
        <v>27</v>
      </c>
      <c r="J103" s="47" t="s">
        <v>28</v>
      </c>
      <c r="K103" s="47" t="s">
        <v>53</v>
      </c>
      <c r="L103" s="47" t="s">
        <v>54</v>
      </c>
      <c r="M103" s="47" t="s">
        <v>2126</v>
      </c>
      <c r="N103" s="47" t="s">
        <v>55</v>
      </c>
      <c r="O103" s="48">
        <v>9105838147</v>
      </c>
      <c r="P103" s="47" t="str">
        <f t="shared" si="2"/>
        <v>WIN-058</v>
      </c>
      <c r="Q103" s="47" t="s">
        <v>56</v>
      </c>
      <c r="R103" s="47" t="s">
        <v>57</v>
      </c>
      <c r="S103" s="47" t="s">
        <v>35</v>
      </c>
      <c r="T103" s="47" t="s">
        <v>35</v>
      </c>
      <c r="U103" s="47" t="s">
        <v>35</v>
      </c>
      <c r="V103" s="47" t="s">
        <v>35</v>
      </c>
      <c r="W103" s="47" t="s">
        <v>36</v>
      </c>
      <c r="X103" s="47" t="s">
        <v>37</v>
      </c>
      <c r="Y103" s="47" t="s">
        <v>38</v>
      </c>
      <c r="Z103" s="47" t="s">
        <v>39</v>
      </c>
      <c r="AA103" s="47" t="s">
        <v>40</v>
      </c>
      <c r="AB103" s="47" t="s">
        <v>35</v>
      </c>
      <c r="AC103" s="47" t="s">
        <v>35</v>
      </c>
      <c r="AD103" s="47" t="s">
        <v>35</v>
      </c>
      <c r="AE103" s="47" t="s">
        <v>2223</v>
      </c>
      <c r="AF103" s="48">
        <v>9105838147</v>
      </c>
      <c r="AG103" s="47">
        <v>1</v>
      </c>
      <c r="AH103" s="47" t="s">
        <v>35</v>
      </c>
    </row>
    <row r="104" spans="1:34" x14ac:dyDescent="0.25">
      <c r="A104" s="47">
        <f>MATCH(B104,'Sheet1 (2)'!B:B,0)</f>
        <v>96</v>
      </c>
      <c r="B104" s="48">
        <f t="shared" si="3"/>
        <v>9105836346</v>
      </c>
      <c r="C104" s="48">
        <v>9105836346</v>
      </c>
      <c r="D104" s="47" t="s">
        <v>2224</v>
      </c>
      <c r="E104" s="47" t="s">
        <v>1862</v>
      </c>
      <c r="F104" s="47" t="s">
        <v>24</v>
      </c>
      <c r="G104" s="47" t="s">
        <v>25</v>
      </c>
      <c r="H104" s="47" t="s">
        <v>2224</v>
      </c>
      <c r="I104" s="47" t="s">
        <v>27</v>
      </c>
      <c r="J104" s="47" t="s">
        <v>28</v>
      </c>
      <c r="K104" s="47" t="s">
        <v>140</v>
      </c>
      <c r="L104" s="47" t="s">
        <v>141</v>
      </c>
      <c r="M104" s="47" t="s">
        <v>1890</v>
      </c>
      <c r="N104" s="47" t="s">
        <v>299</v>
      </c>
      <c r="O104" s="48">
        <v>9105836346</v>
      </c>
      <c r="P104" s="47" t="str">
        <f t="shared" si="2"/>
        <v>WIN-020</v>
      </c>
      <c r="Q104" s="47" t="s">
        <v>300</v>
      </c>
      <c r="R104" s="47" t="s">
        <v>301</v>
      </c>
      <c r="S104" s="47" t="s">
        <v>34</v>
      </c>
      <c r="T104" s="47" t="s">
        <v>35</v>
      </c>
      <c r="U104" s="47" t="s">
        <v>35</v>
      </c>
      <c r="V104" s="47" t="s">
        <v>35</v>
      </c>
      <c r="W104" s="47" t="s">
        <v>36</v>
      </c>
      <c r="X104" s="47" t="s">
        <v>37</v>
      </c>
      <c r="Y104" s="47" t="s">
        <v>38</v>
      </c>
      <c r="Z104" s="47" t="s">
        <v>39</v>
      </c>
      <c r="AA104" s="47" t="s">
        <v>40</v>
      </c>
      <c r="AB104" s="47" t="s">
        <v>35</v>
      </c>
      <c r="AC104" s="47" t="s">
        <v>35</v>
      </c>
      <c r="AD104" s="47" t="s">
        <v>35</v>
      </c>
      <c r="AE104" s="47" t="s">
        <v>2225</v>
      </c>
      <c r="AF104" s="48">
        <v>9105836346</v>
      </c>
      <c r="AG104" s="47">
        <v>1</v>
      </c>
      <c r="AH104" s="47" t="s">
        <v>35</v>
      </c>
    </row>
    <row r="105" spans="1:34" x14ac:dyDescent="0.25">
      <c r="A105" s="47">
        <f>MATCH(B105,'Sheet1 (2)'!B:B,0)</f>
        <v>80</v>
      </c>
      <c r="B105" s="48">
        <f t="shared" si="3"/>
        <v>9105836270</v>
      </c>
      <c r="C105" s="48">
        <v>9105836270</v>
      </c>
      <c r="D105" s="47" t="s">
        <v>2226</v>
      </c>
      <c r="E105" s="47" t="s">
        <v>1862</v>
      </c>
      <c r="F105" s="47" t="s">
        <v>24</v>
      </c>
      <c r="G105" s="47" t="s">
        <v>25</v>
      </c>
      <c r="H105" s="47" t="s">
        <v>2226</v>
      </c>
      <c r="I105" s="47" t="s">
        <v>27</v>
      </c>
      <c r="J105" s="47" t="s">
        <v>28</v>
      </c>
      <c r="K105" s="47" t="s">
        <v>2227</v>
      </c>
      <c r="L105" s="47" t="s">
        <v>2228</v>
      </c>
      <c r="M105" s="47" t="s">
        <v>2229</v>
      </c>
      <c r="N105" s="47" t="s">
        <v>157</v>
      </c>
      <c r="O105" s="48">
        <v>9105836270</v>
      </c>
      <c r="P105" s="47" t="s">
        <v>1534</v>
      </c>
      <c r="Q105" s="47" t="s">
        <v>158</v>
      </c>
      <c r="R105" s="47" t="s">
        <v>159</v>
      </c>
      <c r="S105" s="47" t="s">
        <v>160</v>
      </c>
      <c r="T105" s="47" t="s">
        <v>35</v>
      </c>
      <c r="U105" s="47" t="s">
        <v>35</v>
      </c>
      <c r="V105" s="47" t="s">
        <v>35</v>
      </c>
      <c r="W105" s="47" t="s">
        <v>36</v>
      </c>
      <c r="X105" s="47" t="s">
        <v>37</v>
      </c>
      <c r="Y105" s="47" t="s">
        <v>38</v>
      </c>
      <c r="Z105" s="47" t="s">
        <v>39</v>
      </c>
      <c r="AA105" s="47" t="s">
        <v>40</v>
      </c>
      <c r="AB105" s="47" t="s">
        <v>35</v>
      </c>
      <c r="AC105" s="47" t="s">
        <v>35</v>
      </c>
      <c r="AD105" s="47" t="s">
        <v>35</v>
      </c>
      <c r="AE105" s="47" t="s">
        <v>2230</v>
      </c>
      <c r="AF105" s="48">
        <v>9105836270</v>
      </c>
      <c r="AG105" s="47">
        <v>1</v>
      </c>
      <c r="AH105" s="47" t="s">
        <v>35</v>
      </c>
    </row>
    <row r="106" spans="1:34" x14ac:dyDescent="0.25">
      <c r="A106" s="47">
        <f>MATCH(B106,'Sheet1 (2)'!B:B,0)</f>
        <v>97</v>
      </c>
      <c r="B106" s="48">
        <f t="shared" si="3"/>
        <v>9105836452</v>
      </c>
      <c r="C106" s="48">
        <v>9105836452</v>
      </c>
      <c r="D106" s="47" t="s">
        <v>2231</v>
      </c>
      <c r="E106" s="47" t="s">
        <v>1862</v>
      </c>
      <c r="F106" s="47" t="s">
        <v>24</v>
      </c>
      <c r="G106" s="47" t="s">
        <v>25</v>
      </c>
      <c r="H106" s="47" t="s">
        <v>2231</v>
      </c>
      <c r="I106" s="47" t="s">
        <v>27</v>
      </c>
      <c r="J106" s="47" t="s">
        <v>28</v>
      </c>
      <c r="K106" s="47" t="s">
        <v>2232</v>
      </c>
      <c r="L106" s="47" t="s">
        <v>2233</v>
      </c>
      <c r="M106" s="47" t="s">
        <v>2234</v>
      </c>
      <c r="N106" s="47" t="s">
        <v>743</v>
      </c>
      <c r="O106" s="48">
        <v>9105836452</v>
      </c>
      <c r="P106" s="47" t="str">
        <f t="shared" si="2"/>
        <v>WIN-023</v>
      </c>
      <c r="Q106" s="47" t="s">
        <v>744</v>
      </c>
      <c r="R106" s="47" t="s">
        <v>745</v>
      </c>
      <c r="S106" s="47" t="s">
        <v>34</v>
      </c>
      <c r="T106" s="47" t="s">
        <v>35</v>
      </c>
      <c r="U106" s="47" t="s">
        <v>35</v>
      </c>
      <c r="V106" s="47" t="s">
        <v>35</v>
      </c>
      <c r="W106" s="47" t="s">
        <v>36</v>
      </c>
      <c r="X106" s="47" t="s">
        <v>37</v>
      </c>
      <c r="Y106" s="47" t="s">
        <v>38</v>
      </c>
      <c r="Z106" s="47" t="s">
        <v>39</v>
      </c>
      <c r="AA106" s="47" t="s">
        <v>40</v>
      </c>
      <c r="AB106" s="47" t="s">
        <v>35</v>
      </c>
      <c r="AC106" s="47" t="s">
        <v>35</v>
      </c>
      <c r="AD106" s="47" t="s">
        <v>35</v>
      </c>
      <c r="AE106" s="47" t="s">
        <v>2235</v>
      </c>
      <c r="AF106" s="48">
        <v>9105836452</v>
      </c>
      <c r="AG106" s="47">
        <v>1</v>
      </c>
      <c r="AH106" s="47" t="s">
        <v>35</v>
      </c>
    </row>
    <row r="107" spans="1:34" x14ac:dyDescent="0.25">
      <c r="A107" s="47">
        <f>MATCH(B107,'Sheet1 (2)'!B:B,0)</f>
        <v>10</v>
      </c>
      <c r="B107" s="48">
        <f t="shared" si="3"/>
        <v>9105834841</v>
      </c>
      <c r="C107" s="48">
        <v>9105834841</v>
      </c>
      <c r="D107" s="47" t="s">
        <v>2236</v>
      </c>
      <c r="E107" s="47" t="s">
        <v>1862</v>
      </c>
      <c r="F107" s="47" t="s">
        <v>24</v>
      </c>
      <c r="G107" s="47" t="s">
        <v>25</v>
      </c>
      <c r="H107" s="47" t="s">
        <v>2236</v>
      </c>
      <c r="I107" s="47" t="s">
        <v>27</v>
      </c>
      <c r="J107" s="47" t="s">
        <v>28</v>
      </c>
      <c r="K107" s="47" t="s">
        <v>2237</v>
      </c>
      <c r="L107" s="47" t="s">
        <v>2238</v>
      </c>
      <c r="M107" s="47" t="s">
        <v>2239</v>
      </c>
      <c r="N107" s="47" t="s">
        <v>55</v>
      </c>
      <c r="O107" s="48">
        <v>9105834841</v>
      </c>
      <c r="P107" s="47" t="str">
        <f t="shared" si="2"/>
        <v>WIN-058</v>
      </c>
      <c r="Q107" s="47" t="s">
        <v>56</v>
      </c>
      <c r="R107" s="47" t="s">
        <v>57</v>
      </c>
      <c r="S107" s="47" t="s">
        <v>35</v>
      </c>
      <c r="T107" s="47" t="s">
        <v>35</v>
      </c>
      <c r="U107" s="47" t="s">
        <v>35</v>
      </c>
      <c r="V107" s="47" t="s">
        <v>35</v>
      </c>
      <c r="W107" s="47" t="s">
        <v>36</v>
      </c>
      <c r="X107" s="47" t="s">
        <v>37</v>
      </c>
      <c r="Y107" s="47" t="s">
        <v>38</v>
      </c>
      <c r="Z107" s="47" t="s">
        <v>39</v>
      </c>
      <c r="AA107" s="47" t="s">
        <v>40</v>
      </c>
      <c r="AB107" s="47" t="s">
        <v>35</v>
      </c>
      <c r="AC107" s="47" t="s">
        <v>35</v>
      </c>
      <c r="AD107" s="47" t="s">
        <v>35</v>
      </c>
      <c r="AE107" s="47" t="s">
        <v>2240</v>
      </c>
      <c r="AF107" s="48">
        <v>9105834841</v>
      </c>
      <c r="AG107" s="47">
        <v>1</v>
      </c>
      <c r="AH107" s="47" t="s">
        <v>35</v>
      </c>
    </row>
    <row r="108" spans="1:34" x14ac:dyDescent="0.25">
      <c r="A108" s="47">
        <f>MATCH(B108,'Sheet1 (2)'!B:B,0)</f>
        <v>40</v>
      </c>
      <c r="B108" s="48">
        <f t="shared" si="3"/>
        <v>9105835466</v>
      </c>
      <c r="C108" s="48">
        <v>9105835466</v>
      </c>
      <c r="D108" s="47" t="s">
        <v>2241</v>
      </c>
      <c r="E108" s="47" t="s">
        <v>1862</v>
      </c>
      <c r="F108" s="47" t="s">
        <v>24</v>
      </c>
      <c r="G108" s="47" t="s">
        <v>25</v>
      </c>
      <c r="H108" s="47" t="s">
        <v>2241</v>
      </c>
      <c r="I108" s="47" t="s">
        <v>27</v>
      </c>
      <c r="J108" s="47" t="s">
        <v>28</v>
      </c>
      <c r="K108" s="47" t="s">
        <v>140</v>
      </c>
      <c r="L108" s="47" t="s">
        <v>141</v>
      </c>
      <c r="M108" s="47" t="s">
        <v>1890</v>
      </c>
      <c r="N108" s="47" t="s">
        <v>46</v>
      </c>
      <c r="O108" s="48">
        <v>9105835466</v>
      </c>
      <c r="P108" s="47" t="str">
        <f t="shared" si="2"/>
        <v>WIN-031</v>
      </c>
      <c r="Q108" s="47" t="s">
        <v>47</v>
      </c>
      <c r="R108" s="47" t="s">
        <v>48</v>
      </c>
      <c r="S108" s="47" t="s">
        <v>49</v>
      </c>
      <c r="T108" s="47" t="s">
        <v>35</v>
      </c>
      <c r="U108" s="47" t="s">
        <v>35</v>
      </c>
      <c r="V108" s="47" t="s">
        <v>35</v>
      </c>
      <c r="W108" s="47" t="s">
        <v>36</v>
      </c>
      <c r="X108" s="47" t="s">
        <v>37</v>
      </c>
      <c r="Y108" s="47" t="s">
        <v>38</v>
      </c>
      <c r="Z108" s="47" t="s">
        <v>39</v>
      </c>
      <c r="AA108" s="47" t="s">
        <v>40</v>
      </c>
      <c r="AB108" s="47" t="s">
        <v>35</v>
      </c>
      <c r="AC108" s="47" t="s">
        <v>35</v>
      </c>
      <c r="AD108" s="47" t="s">
        <v>35</v>
      </c>
      <c r="AE108" s="47" t="s">
        <v>2242</v>
      </c>
      <c r="AF108" s="48">
        <v>9105835466</v>
      </c>
      <c r="AG108" s="47">
        <v>1</v>
      </c>
      <c r="AH108" s="47" t="s">
        <v>35</v>
      </c>
    </row>
    <row r="109" spans="1:34" x14ac:dyDescent="0.25">
      <c r="A109" s="47">
        <f>MATCH(B109,'Sheet1 (2)'!B:B,0)</f>
        <v>106</v>
      </c>
      <c r="B109" s="48">
        <f t="shared" si="3"/>
        <v>9105836509</v>
      </c>
      <c r="C109" s="48">
        <v>9105836509</v>
      </c>
      <c r="D109" s="47" t="s">
        <v>2243</v>
      </c>
      <c r="E109" s="47" t="s">
        <v>1862</v>
      </c>
      <c r="F109" s="47" t="s">
        <v>24</v>
      </c>
      <c r="G109" s="47" t="s">
        <v>25</v>
      </c>
      <c r="H109" s="47" t="s">
        <v>2243</v>
      </c>
      <c r="I109" s="47" t="s">
        <v>27</v>
      </c>
      <c r="J109" s="47" t="s">
        <v>28</v>
      </c>
      <c r="K109" s="47" t="s">
        <v>140</v>
      </c>
      <c r="L109" s="47" t="s">
        <v>141</v>
      </c>
      <c r="M109" s="47" t="s">
        <v>1890</v>
      </c>
      <c r="N109" s="47" t="s">
        <v>217</v>
      </c>
      <c r="O109" s="48">
        <v>9105836509</v>
      </c>
      <c r="P109" s="47" t="str">
        <f t="shared" si="2"/>
        <v>WIN-061</v>
      </c>
      <c r="Q109" s="47" t="s">
        <v>218</v>
      </c>
      <c r="R109" s="47" t="s">
        <v>219</v>
      </c>
      <c r="S109" s="47" t="s">
        <v>34</v>
      </c>
      <c r="T109" s="47" t="s">
        <v>35</v>
      </c>
      <c r="U109" s="47" t="s">
        <v>35</v>
      </c>
      <c r="V109" s="47" t="s">
        <v>35</v>
      </c>
      <c r="W109" s="47" t="s">
        <v>36</v>
      </c>
      <c r="X109" s="47" t="s">
        <v>37</v>
      </c>
      <c r="Y109" s="47" t="s">
        <v>38</v>
      </c>
      <c r="Z109" s="47" t="s">
        <v>39</v>
      </c>
      <c r="AA109" s="47" t="s">
        <v>40</v>
      </c>
      <c r="AB109" s="47" t="s">
        <v>35</v>
      </c>
      <c r="AC109" s="47" t="s">
        <v>35</v>
      </c>
      <c r="AD109" s="47" t="s">
        <v>35</v>
      </c>
      <c r="AE109" s="47" t="s">
        <v>2244</v>
      </c>
      <c r="AF109" s="48">
        <v>9105836509</v>
      </c>
      <c r="AG109" s="47">
        <v>1</v>
      </c>
      <c r="AH109" s="47" t="s">
        <v>35</v>
      </c>
    </row>
    <row r="110" spans="1:34" x14ac:dyDescent="0.25">
      <c r="A110" s="47">
        <f>MATCH(B110,'Sheet1 (2)'!B:B,0)</f>
        <v>17</v>
      </c>
      <c r="B110" s="48">
        <f t="shared" si="3"/>
        <v>9105834988</v>
      </c>
      <c r="C110" s="48">
        <v>9105834988</v>
      </c>
      <c r="D110" s="47" t="s">
        <v>2245</v>
      </c>
      <c r="E110" s="47" t="s">
        <v>1862</v>
      </c>
      <c r="F110" s="47" t="s">
        <v>24</v>
      </c>
      <c r="G110" s="47" t="s">
        <v>25</v>
      </c>
      <c r="H110" s="47" t="s">
        <v>2245</v>
      </c>
      <c r="I110" s="47" t="s">
        <v>27</v>
      </c>
      <c r="J110" s="47" t="s">
        <v>28</v>
      </c>
      <c r="K110" s="47" t="s">
        <v>2246</v>
      </c>
      <c r="L110" s="47" t="s">
        <v>2247</v>
      </c>
      <c r="M110" s="47" t="s">
        <v>2248</v>
      </c>
      <c r="N110" s="47" t="s">
        <v>103</v>
      </c>
      <c r="O110" s="48">
        <v>9105834988</v>
      </c>
      <c r="P110" s="47" t="str">
        <f t="shared" si="2"/>
        <v>WIN-025</v>
      </c>
      <c r="Q110" s="47" t="s">
        <v>104</v>
      </c>
      <c r="R110" s="47" t="s">
        <v>105</v>
      </c>
      <c r="S110" s="47" t="s">
        <v>35</v>
      </c>
      <c r="T110" s="47" t="s">
        <v>35</v>
      </c>
      <c r="U110" s="47" t="s">
        <v>35</v>
      </c>
      <c r="V110" s="47" t="s">
        <v>35</v>
      </c>
      <c r="W110" s="47" t="s">
        <v>36</v>
      </c>
      <c r="X110" s="47" t="s">
        <v>37</v>
      </c>
      <c r="Y110" s="47" t="s">
        <v>38</v>
      </c>
      <c r="Z110" s="47" t="s">
        <v>39</v>
      </c>
      <c r="AA110" s="47" t="s">
        <v>40</v>
      </c>
      <c r="AB110" s="47" t="s">
        <v>35</v>
      </c>
      <c r="AC110" s="47" t="s">
        <v>35</v>
      </c>
      <c r="AD110" s="47" t="s">
        <v>35</v>
      </c>
      <c r="AE110" s="47" t="s">
        <v>2249</v>
      </c>
      <c r="AF110" s="48">
        <v>9105834988</v>
      </c>
      <c r="AG110" s="47">
        <v>1</v>
      </c>
      <c r="AH110" s="47" t="s">
        <v>35</v>
      </c>
    </row>
    <row r="111" spans="1:34" x14ac:dyDescent="0.25">
      <c r="A111" s="47">
        <f>MATCH(B111,'Sheet1 (2)'!B:B,0)</f>
        <v>156</v>
      </c>
      <c r="B111" s="48">
        <f t="shared" si="3"/>
        <v>9105837278</v>
      </c>
      <c r="C111" s="48">
        <v>9105837278</v>
      </c>
      <c r="D111" s="47" t="s">
        <v>2250</v>
      </c>
      <c r="E111" s="47" t="s">
        <v>1862</v>
      </c>
      <c r="F111" s="47" t="s">
        <v>24</v>
      </c>
      <c r="G111" s="47" t="s">
        <v>25</v>
      </c>
      <c r="H111" s="47" t="s">
        <v>2250</v>
      </c>
      <c r="I111" s="47" t="s">
        <v>27</v>
      </c>
      <c r="J111" s="47" t="s">
        <v>28</v>
      </c>
      <c r="K111" s="47" t="s">
        <v>2251</v>
      </c>
      <c r="L111" s="47" t="s">
        <v>2252</v>
      </c>
      <c r="M111" s="47" t="s">
        <v>2253</v>
      </c>
      <c r="N111" s="47" t="s">
        <v>179</v>
      </c>
      <c r="O111" s="48">
        <v>9105837278</v>
      </c>
      <c r="P111" s="47" t="str">
        <f t="shared" si="2"/>
        <v>WIN-071</v>
      </c>
      <c r="Q111" s="47" t="s">
        <v>180</v>
      </c>
      <c r="R111" s="47" t="s">
        <v>181</v>
      </c>
      <c r="S111" s="47" t="s">
        <v>35</v>
      </c>
      <c r="T111" s="47" t="s">
        <v>35</v>
      </c>
      <c r="U111" s="47" t="s">
        <v>35</v>
      </c>
      <c r="V111" s="47" t="s">
        <v>35</v>
      </c>
      <c r="W111" s="47" t="s">
        <v>36</v>
      </c>
      <c r="X111" s="47" t="s">
        <v>37</v>
      </c>
      <c r="Y111" s="47" t="s">
        <v>38</v>
      </c>
      <c r="Z111" s="47" t="s">
        <v>39</v>
      </c>
      <c r="AA111" s="47" t="s">
        <v>40</v>
      </c>
      <c r="AB111" s="47" t="s">
        <v>35</v>
      </c>
      <c r="AC111" s="47" t="s">
        <v>35</v>
      </c>
      <c r="AD111" s="47" t="s">
        <v>35</v>
      </c>
      <c r="AE111" s="47" t="s">
        <v>2254</v>
      </c>
      <c r="AF111" s="48">
        <v>9105837278</v>
      </c>
      <c r="AG111" s="47">
        <v>1</v>
      </c>
      <c r="AH111" s="47" t="s">
        <v>35</v>
      </c>
    </row>
    <row r="112" spans="1:34" x14ac:dyDescent="0.25">
      <c r="A112" s="47">
        <f>MATCH(B112,'Sheet1 (2)'!B:B,0)</f>
        <v>173</v>
      </c>
      <c r="B112" s="48">
        <f t="shared" si="3"/>
        <v>9105837401</v>
      </c>
      <c r="C112" s="48">
        <v>9105837401</v>
      </c>
      <c r="D112" s="47" t="s">
        <v>2255</v>
      </c>
      <c r="E112" s="47" t="s">
        <v>1862</v>
      </c>
      <c r="F112" s="47" t="s">
        <v>24</v>
      </c>
      <c r="G112" s="47" t="s">
        <v>25</v>
      </c>
      <c r="H112" s="47" t="s">
        <v>2255</v>
      </c>
      <c r="I112" s="47" t="s">
        <v>27</v>
      </c>
      <c r="J112" s="47" t="s">
        <v>28</v>
      </c>
      <c r="K112" s="47" t="s">
        <v>2256</v>
      </c>
      <c r="L112" s="47" t="s">
        <v>2257</v>
      </c>
      <c r="M112" s="47" t="s">
        <v>2258</v>
      </c>
      <c r="N112" s="47" t="s">
        <v>157</v>
      </c>
      <c r="O112" s="48">
        <v>9105837401</v>
      </c>
      <c r="P112" s="47" t="s">
        <v>1534</v>
      </c>
      <c r="Q112" s="47" t="s">
        <v>158</v>
      </c>
      <c r="R112" s="47" t="s">
        <v>159</v>
      </c>
      <c r="S112" s="47" t="s">
        <v>160</v>
      </c>
      <c r="T112" s="47" t="s">
        <v>35</v>
      </c>
      <c r="U112" s="47" t="s">
        <v>35</v>
      </c>
      <c r="V112" s="47" t="s">
        <v>35</v>
      </c>
      <c r="W112" s="47" t="s">
        <v>36</v>
      </c>
      <c r="X112" s="47" t="s">
        <v>37</v>
      </c>
      <c r="Y112" s="47" t="s">
        <v>38</v>
      </c>
      <c r="Z112" s="47" t="s">
        <v>39</v>
      </c>
      <c r="AA112" s="47" t="s">
        <v>40</v>
      </c>
      <c r="AB112" s="47" t="s">
        <v>35</v>
      </c>
      <c r="AC112" s="47" t="s">
        <v>35</v>
      </c>
      <c r="AD112" s="47" t="s">
        <v>35</v>
      </c>
      <c r="AE112" s="47" t="s">
        <v>2259</v>
      </c>
      <c r="AF112" s="48">
        <v>9105837401</v>
      </c>
      <c r="AG112" s="47">
        <v>1</v>
      </c>
      <c r="AH112" s="47" t="s">
        <v>35</v>
      </c>
    </row>
    <row r="113" spans="1:34" x14ac:dyDescent="0.25">
      <c r="A113" s="47">
        <f>MATCH(B113,'Sheet1 (2)'!B:B,0)</f>
        <v>19</v>
      </c>
      <c r="B113" s="48">
        <f t="shared" si="3"/>
        <v>9105835045</v>
      </c>
      <c r="C113" s="48">
        <v>9105835045</v>
      </c>
      <c r="D113" s="47" t="s">
        <v>2260</v>
      </c>
      <c r="E113" s="47" t="s">
        <v>1862</v>
      </c>
      <c r="F113" s="47" t="s">
        <v>24</v>
      </c>
      <c r="G113" s="47" t="s">
        <v>25</v>
      </c>
      <c r="H113" s="47" t="s">
        <v>2260</v>
      </c>
      <c r="I113" s="47" t="s">
        <v>27</v>
      </c>
      <c r="J113" s="47" t="s">
        <v>28</v>
      </c>
      <c r="K113" s="47" t="s">
        <v>2261</v>
      </c>
      <c r="L113" s="47" t="s">
        <v>2262</v>
      </c>
      <c r="M113" s="47" t="s">
        <v>2263</v>
      </c>
      <c r="N113" s="47" t="s">
        <v>103</v>
      </c>
      <c r="O113" s="48">
        <v>9105835045</v>
      </c>
      <c r="P113" s="47" t="str">
        <f t="shared" si="2"/>
        <v>WIN-025</v>
      </c>
      <c r="Q113" s="47" t="s">
        <v>104</v>
      </c>
      <c r="R113" s="47" t="s">
        <v>105</v>
      </c>
      <c r="S113" s="47" t="s">
        <v>35</v>
      </c>
      <c r="T113" s="47" t="s">
        <v>35</v>
      </c>
      <c r="U113" s="47" t="s">
        <v>35</v>
      </c>
      <c r="V113" s="47" t="s">
        <v>35</v>
      </c>
      <c r="W113" s="47" t="s">
        <v>36</v>
      </c>
      <c r="X113" s="47" t="s">
        <v>37</v>
      </c>
      <c r="Y113" s="47" t="s">
        <v>38</v>
      </c>
      <c r="Z113" s="47" t="s">
        <v>39</v>
      </c>
      <c r="AA113" s="47" t="s">
        <v>40</v>
      </c>
      <c r="AB113" s="47" t="s">
        <v>35</v>
      </c>
      <c r="AC113" s="47" t="s">
        <v>35</v>
      </c>
      <c r="AD113" s="47" t="s">
        <v>35</v>
      </c>
      <c r="AE113" s="47" t="s">
        <v>2264</v>
      </c>
      <c r="AF113" s="48">
        <v>9105835045</v>
      </c>
      <c r="AG113" s="47">
        <v>1</v>
      </c>
      <c r="AH113" s="47" t="s">
        <v>35</v>
      </c>
    </row>
    <row r="114" spans="1:34" x14ac:dyDescent="0.25">
      <c r="A114" s="47">
        <f>MATCH(B114,'Sheet1 (2)'!B:B,0)</f>
        <v>64</v>
      </c>
      <c r="B114" s="48">
        <f t="shared" si="3"/>
        <v>9105836060</v>
      </c>
      <c r="C114" s="48">
        <v>9105836060</v>
      </c>
      <c r="D114" s="47" t="s">
        <v>2265</v>
      </c>
      <c r="E114" s="47" t="s">
        <v>1862</v>
      </c>
      <c r="F114" s="47" t="s">
        <v>24</v>
      </c>
      <c r="G114" s="47" t="s">
        <v>25</v>
      </c>
      <c r="H114" s="47" t="s">
        <v>2265</v>
      </c>
      <c r="I114" s="47" t="s">
        <v>27</v>
      </c>
      <c r="J114" s="47" t="s">
        <v>28</v>
      </c>
      <c r="K114" s="47" t="s">
        <v>2266</v>
      </c>
      <c r="L114" s="47" t="s">
        <v>2267</v>
      </c>
      <c r="M114" s="47" t="s">
        <v>2268</v>
      </c>
      <c r="N114" s="47" t="s">
        <v>76</v>
      </c>
      <c r="O114" s="48">
        <v>9105836060</v>
      </c>
      <c r="P114" s="47" t="str">
        <f t="shared" si="2"/>
        <v>WIN-002</v>
      </c>
      <c r="Q114" s="47" t="s">
        <v>77</v>
      </c>
      <c r="R114" s="47" t="s">
        <v>78</v>
      </c>
      <c r="S114" s="47" t="s">
        <v>35</v>
      </c>
      <c r="T114" s="47" t="s">
        <v>35</v>
      </c>
      <c r="U114" s="47" t="s">
        <v>35</v>
      </c>
      <c r="V114" s="47" t="s">
        <v>35</v>
      </c>
      <c r="W114" s="47" t="s">
        <v>36</v>
      </c>
      <c r="X114" s="47" t="s">
        <v>37</v>
      </c>
      <c r="Y114" s="47" t="s">
        <v>38</v>
      </c>
      <c r="Z114" s="47" t="s">
        <v>39</v>
      </c>
      <c r="AA114" s="47" t="s">
        <v>40</v>
      </c>
      <c r="AB114" s="47" t="s">
        <v>35</v>
      </c>
      <c r="AC114" s="47" t="s">
        <v>35</v>
      </c>
      <c r="AD114" s="47" t="s">
        <v>35</v>
      </c>
      <c r="AE114" s="47" t="s">
        <v>2269</v>
      </c>
      <c r="AF114" s="48">
        <v>9105836060</v>
      </c>
      <c r="AG114" s="47">
        <v>1</v>
      </c>
      <c r="AH114" s="47" t="s">
        <v>35</v>
      </c>
    </row>
    <row r="115" spans="1:34" x14ac:dyDescent="0.25">
      <c r="A115" s="47">
        <f>MATCH(B115,'Sheet1 (2)'!B:B,0)</f>
        <v>270</v>
      </c>
      <c r="B115" s="48">
        <f t="shared" si="3"/>
        <v>9105838427</v>
      </c>
      <c r="C115" s="48">
        <v>9105838427</v>
      </c>
      <c r="D115" s="47" t="s">
        <v>2270</v>
      </c>
      <c r="E115" s="47" t="s">
        <v>1862</v>
      </c>
      <c r="F115" s="47" t="s">
        <v>24</v>
      </c>
      <c r="G115" s="47" t="s">
        <v>25</v>
      </c>
      <c r="H115" s="47" t="s">
        <v>2270</v>
      </c>
      <c r="I115" s="47" t="s">
        <v>27</v>
      </c>
      <c r="J115" s="47" t="s">
        <v>28</v>
      </c>
      <c r="K115" s="47" t="s">
        <v>82</v>
      </c>
      <c r="L115" s="47" t="s">
        <v>83</v>
      </c>
      <c r="M115" s="47" t="s">
        <v>2046</v>
      </c>
      <c r="N115" s="47" t="s">
        <v>55</v>
      </c>
      <c r="O115" s="48">
        <v>9105838427</v>
      </c>
      <c r="P115" s="47" t="str">
        <f t="shared" si="2"/>
        <v>WIN-058</v>
      </c>
      <c r="Q115" s="47" t="s">
        <v>56</v>
      </c>
      <c r="R115" s="47" t="s">
        <v>57</v>
      </c>
      <c r="S115" s="47" t="s">
        <v>35</v>
      </c>
      <c r="T115" s="47" t="s">
        <v>35</v>
      </c>
      <c r="U115" s="47" t="s">
        <v>35</v>
      </c>
      <c r="V115" s="47" t="s">
        <v>35</v>
      </c>
      <c r="W115" s="47" t="s">
        <v>36</v>
      </c>
      <c r="X115" s="47" t="s">
        <v>37</v>
      </c>
      <c r="Y115" s="47" t="s">
        <v>38</v>
      </c>
      <c r="Z115" s="47" t="s">
        <v>39</v>
      </c>
      <c r="AA115" s="47" t="s">
        <v>40</v>
      </c>
      <c r="AB115" s="47" t="s">
        <v>35</v>
      </c>
      <c r="AC115" s="47" t="s">
        <v>35</v>
      </c>
      <c r="AD115" s="47" t="s">
        <v>35</v>
      </c>
      <c r="AE115" s="47" t="s">
        <v>2271</v>
      </c>
      <c r="AF115" s="48">
        <v>9105838427</v>
      </c>
      <c r="AG115" s="47">
        <v>1</v>
      </c>
      <c r="AH115" s="47" t="s">
        <v>35</v>
      </c>
    </row>
    <row r="116" spans="1:34" x14ac:dyDescent="0.25">
      <c r="A116" s="47">
        <f>MATCH(B116,'Sheet1 (2)'!B:B,0)</f>
        <v>119</v>
      </c>
      <c r="B116" s="48">
        <f t="shared" si="3"/>
        <v>9105836791</v>
      </c>
      <c r="C116" s="48">
        <v>9105836791</v>
      </c>
      <c r="D116" s="47" t="s">
        <v>2272</v>
      </c>
      <c r="E116" s="47" t="s">
        <v>1862</v>
      </c>
      <c r="F116" s="47" t="s">
        <v>24</v>
      </c>
      <c r="G116" s="47" t="s">
        <v>25</v>
      </c>
      <c r="H116" s="47" t="s">
        <v>2272</v>
      </c>
      <c r="I116" s="47" t="s">
        <v>27</v>
      </c>
      <c r="J116" s="47" t="s">
        <v>28</v>
      </c>
      <c r="K116" s="47" t="s">
        <v>2273</v>
      </c>
      <c r="L116" s="47" t="s">
        <v>2274</v>
      </c>
      <c r="M116" s="47" t="s">
        <v>2275</v>
      </c>
      <c r="N116" s="47" t="s">
        <v>188</v>
      </c>
      <c r="O116" s="48">
        <v>9105836791</v>
      </c>
      <c r="P116" s="47" t="str">
        <f t="shared" si="2"/>
        <v>WIN-016</v>
      </c>
      <c r="Q116" s="47" t="s">
        <v>189</v>
      </c>
      <c r="R116" s="47" t="s">
        <v>190</v>
      </c>
      <c r="S116" s="47" t="s">
        <v>160</v>
      </c>
      <c r="T116" s="47" t="s">
        <v>35</v>
      </c>
      <c r="U116" s="47" t="s">
        <v>35</v>
      </c>
      <c r="V116" s="47" t="s">
        <v>35</v>
      </c>
      <c r="W116" s="47" t="s">
        <v>36</v>
      </c>
      <c r="X116" s="47" t="s">
        <v>37</v>
      </c>
      <c r="Y116" s="47" t="s">
        <v>38</v>
      </c>
      <c r="Z116" s="47" t="s">
        <v>39</v>
      </c>
      <c r="AA116" s="47" t="s">
        <v>40</v>
      </c>
      <c r="AB116" s="47" t="s">
        <v>35</v>
      </c>
      <c r="AC116" s="47" t="s">
        <v>35</v>
      </c>
      <c r="AD116" s="47" t="s">
        <v>35</v>
      </c>
      <c r="AE116" s="47" t="s">
        <v>2276</v>
      </c>
      <c r="AF116" s="48">
        <v>9105836791</v>
      </c>
      <c r="AG116" s="47">
        <v>1</v>
      </c>
      <c r="AH116" s="47" t="s">
        <v>35</v>
      </c>
    </row>
    <row r="117" spans="1:34" x14ac:dyDescent="0.25">
      <c r="A117" s="47">
        <f>MATCH(B117,'Sheet1 (2)'!B:B,0)</f>
        <v>86</v>
      </c>
      <c r="B117" s="48">
        <f t="shared" si="3"/>
        <v>9105836287</v>
      </c>
      <c r="C117" s="48">
        <v>9105836287</v>
      </c>
      <c r="D117" s="47" t="s">
        <v>2277</v>
      </c>
      <c r="E117" s="47" t="s">
        <v>1862</v>
      </c>
      <c r="F117" s="47" t="s">
        <v>24</v>
      </c>
      <c r="G117" s="47" t="s">
        <v>25</v>
      </c>
      <c r="H117" s="47" t="s">
        <v>2277</v>
      </c>
      <c r="I117" s="47" t="s">
        <v>27</v>
      </c>
      <c r="J117" s="47" t="s">
        <v>28</v>
      </c>
      <c r="K117" s="47" t="s">
        <v>781</v>
      </c>
      <c r="L117" s="47" t="s">
        <v>782</v>
      </c>
      <c r="M117" s="47" t="s">
        <v>2278</v>
      </c>
      <c r="N117" s="47" t="s">
        <v>76</v>
      </c>
      <c r="O117" s="48">
        <v>9105836287</v>
      </c>
      <c r="P117" s="47" t="str">
        <f t="shared" si="2"/>
        <v>WIN-002</v>
      </c>
      <c r="Q117" s="47" t="s">
        <v>77</v>
      </c>
      <c r="R117" s="47" t="s">
        <v>78</v>
      </c>
      <c r="S117" s="47" t="s">
        <v>35</v>
      </c>
      <c r="T117" s="47" t="s">
        <v>35</v>
      </c>
      <c r="U117" s="47" t="s">
        <v>35</v>
      </c>
      <c r="V117" s="47" t="s">
        <v>35</v>
      </c>
      <c r="W117" s="47" t="s">
        <v>36</v>
      </c>
      <c r="X117" s="47" t="s">
        <v>37</v>
      </c>
      <c r="Y117" s="47" t="s">
        <v>38</v>
      </c>
      <c r="Z117" s="47" t="s">
        <v>39</v>
      </c>
      <c r="AA117" s="47" t="s">
        <v>40</v>
      </c>
      <c r="AB117" s="47" t="s">
        <v>35</v>
      </c>
      <c r="AC117" s="47" t="s">
        <v>35</v>
      </c>
      <c r="AD117" s="47" t="s">
        <v>35</v>
      </c>
      <c r="AE117" s="47" t="s">
        <v>2279</v>
      </c>
      <c r="AF117" s="48">
        <v>9105836287</v>
      </c>
      <c r="AG117" s="47">
        <v>1</v>
      </c>
      <c r="AH117" s="47" t="s">
        <v>35</v>
      </c>
    </row>
    <row r="118" spans="1:34" x14ac:dyDescent="0.25">
      <c r="A118" s="47">
        <f>MATCH(B118,'Sheet1 (2)'!B:B,0)</f>
        <v>129</v>
      </c>
      <c r="B118" s="48">
        <f t="shared" si="3"/>
        <v>9105836958</v>
      </c>
      <c r="C118" s="48">
        <v>9105836958</v>
      </c>
      <c r="D118" s="47" t="s">
        <v>2280</v>
      </c>
      <c r="E118" s="47" t="s">
        <v>1862</v>
      </c>
      <c r="F118" s="47" t="s">
        <v>24</v>
      </c>
      <c r="G118" s="47" t="s">
        <v>25</v>
      </c>
      <c r="H118" s="47" t="s">
        <v>2280</v>
      </c>
      <c r="I118" s="47" t="s">
        <v>27</v>
      </c>
      <c r="J118" s="47" t="s">
        <v>28</v>
      </c>
      <c r="K118" s="47" t="s">
        <v>53</v>
      </c>
      <c r="L118" s="47" t="s">
        <v>54</v>
      </c>
      <c r="M118" s="47" t="s">
        <v>2126</v>
      </c>
      <c r="N118" s="47" t="s">
        <v>76</v>
      </c>
      <c r="O118" s="48">
        <v>9105836958</v>
      </c>
      <c r="P118" s="47" t="str">
        <f t="shared" si="2"/>
        <v>WIN-002</v>
      </c>
      <c r="Q118" s="47" t="s">
        <v>77</v>
      </c>
      <c r="R118" s="47" t="s">
        <v>78</v>
      </c>
      <c r="S118" s="47" t="s">
        <v>35</v>
      </c>
      <c r="T118" s="47" t="s">
        <v>35</v>
      </c>
      <c r="U118" s="47" t="s">
        <v>35</v>
      </c>
      <c r="V118" s="47" t="s">
        <v>35</v>
      </c>
      <c r="W118" s="47" t="s">
        <v>36</v>
      </c>
      <c r="X118" s="47" t="s">
        <v>37</v>
      </c>
      <c r="Y118" s="47" t="s">
        <v>38</v>
      </c>
      <c r="Z118" s="47" t="s">
        <v>39</v>
      </c>
      <c r="AA118" s="47" t="s">
        <v>40</v>
      </c>
      <c r="AB118" s="47" t="s">
        <v>35</v>
      </c>
      <c r="AC118" s="47" t="s">
        <v>35</v>
      </c>
      <c r="AD118" s="47" t="s">
        <v>35</v>
      </c>
      <c r="AE118" s="47" t="s">
        <v>2281</v>
      </c>
      <c r="AF118" s="48">
        <v>9105836958</v>
      </c>
      <c r="AG118" s="47">
        <v>1</v>
      </c>
      <c r="AH118" s="47" t="s">
        <v>35</v>
      </c>
    </row>
    <row r="119" spans="1:34" x14ac:dyDescent="0.25">
      <c r="A119" s="47">
        <f>MATCH(B119,'Sheet1 (2)'!B:B,0)</f>
        <v>308</v>
      </c>
      <c r="B119" s="48">
        <f t="shared" si="3"/>
        <v>9105839210</v>
      </c>
      <c r="C119" s="48">
        <v>9105839210</v>
      </c>
      <c r="D119" s="47" t="s">
        <v>2282</v>
      </c>
      <c r="E119" s="47" t="s">
        <v>1862</v>
      </c>
      <c r="F119" s="47" t="s">
        <v>24</v>
      </c>
      <c r="G119" s="47" t="s">
        <v>25</v>
      </c>
      <c r="H119" s="47" t="s">
        <v>2282</v>
      </c>
      <c r="I119" s="47" t="s">
        <v>27</v>
      </c>
      <c r="J119" s="47" t="s">
        <v>28</v>
      </c>
      <c r="K119" s="47" t="s">
        <v>140</v>
      </c>
      <c r="L119" s="47" t="s">
        <v>141</v>
      </c>
      <c r="M119" s="47" t="s">
        <v>1890</v>
      </c>
      <c r="N119" s="47" t="s">
        <v>890</v>
      </c>
      <c r="O119" s="48">
        <v>9105839210</v>
      </c>
      <c r="P119" s="47" t="str">
        <f t="shared" si="2"/>
        <v>WIN-045</v>
      </c>
      <c r="Q119" s="47" t="s">
        <v>891</v>
      </c>
      <c r="R119" s="47" t="s">
        <v>892</v>
      </c>
      <c r="S119" s="47" t="s">
        <v>35</v>
      </c>
      <c r="T119" s="47" t="s">
        <v>35</v>
      </c>
      <c r="U119" s="47" t="s">
        <v>35</v>
      </c>
      <c r="V119" s="47" t="s">
        <v>35</v>
      </c>
      <c r="W119" s="47" t="s">
        <v>36</v>
      </c>
      <c r="X119" s="47" t="s">
        <v>37</v>
      </c>
      <c r="Y119" s="47" t="s">
        <v>38</v>
      </c>
      <c r="Z119" s="47" t="s">
        <v>39</v>
      </c>
      <c r="AA119" s="47" t="s">
        <v>40</v>
      </c>
      <c r="AB119" s="47" t="s">
        <v>35</v>
      </c>
      <c r="AC119" s="47" t="s">
        <v>35</v>
      </c>
      <c r="AD119" s="47" t="s">
        <v>35</v>
      </c>
      <c r="AE119" s="47" t="s">
        <v>2283</v>
      </c>
      <c r="AF119" s="48">
        <v>9105839210</v>
      </c>
      <c r="AG119" s="47">
        <v>1</v>
      </c>
      <c r="AH119" s="47" t="s">
        <v>35</v>
      </c>
    </row>
    <row r="120" spans="1:34" x14ac:dyDescent="0.25">
      <c r="A120" s="47">
        <f>MATCH(B120,'Sheet1 (2)'!B:B,0)</f>
        <v>21</v>
      </c>
      <c r="B120" s="48">
        <f t="shared" si="3"/>
        <v>9105835082</v>
      </c>
      <c r="C120" s="48">
        <v>9105835082</v>
      </c>
      <c r="D120" s="47" t="s">
        <v>2284</v>
      </c>
      <c r="E120" s="47" t="s">
        <v>1862</v>
      </c>
      <c r="F120" s="47" t="s">
        <v>24</v>
      </c>
      <c r="G120" s="47" t="s">
        <v>25</v>
      </c>
      <c r="H120" s="47" t="s">
        <v>2284</v>
      </c>
      <c r="I120" s="47" t="s">
        <v>27</v>
      </c>
      <c r="J120" s="47" t="s">
        <v>28</v>
      </c>
      <c r="K120" s="47" t="s">
        <v>2285</v>
      </c>
      <c r="L120" s="47" t="s">
        <v>2286</v>
      </c>
      <c r="M120" s="47" t="s">
        <v>2287</v>
      </c>
      <c r="N120" s="47" t="s">
        <v>55</v>
      </c>
      <c r="O120" s="48">
        <v>9105835082</v>
      </c>
      <c r="P120" s="47" t="str">
        <f t="shared" si="2"/>
        <v>WIN-058</v>
      </c>
      <c r="Q120" s="47" t="s">
        <v>56</v>
      </c>
      <c r="R120" s="47" t="s">
        <v>57</v>
      </c>
      <c r="S120" s="47" t="s">
        <v>35</v>
      </c>
      <c r="T120" s="47" t="s">
        <v>35</v>
      </c>
      <c r="U120" s="47" t="s">
        <v>35</v>
      </c>
      <c r="V120" s="47" t="s">
        <v>35</v>
      </c>
      <c r="W120" s="47" t="s">
        <v>36</v>
      </c>
      <c r="X120" s="47" t="s">
        <v>37</v>
      </c>
      <c r="Y120" s="47" t="s">
        <v>38</v>
      </c>
      <c r="Z120" s="47" t="s">
        <v>39</v>
      </c>
      <c r="AA120" s="47" t="s">
        <v>40</v>
      </c>
      <c r="AB120" s="47" t="s">
        <v>35</v>
      </c>
      <c r="AC120" s="47" t="s">
        <v>35</v>
      </c>
      <c r="AD120" s="47" t="s">
        <v>35</v>
      </c>
      <c r="AE120" s="47" t="s">
        <v>2288</v>
      </c>
      <c r="AF120" s="48">
        <v>9105835082</v>
      </c>
      <c r="AG120" s="47">
        <v>1</v>
      </c>
      <c r="AH120" s="47" t="s">
        <v>35</v>
      </c>
    </row>
    <row r="121" spans="1:34" x14ac:dyDescent="0.25">
      <c r="A121" s="47">
        <f>MATCH(B121,'Sheet1 (2)'!B:B,0)</f>
        <v>99</v>
      </c>
      <c r="B121" s="48">
        <f t="shared" si="3"/>
        <v>9105836488</v>
      </c>
      <c r="C121" s="48">
        <v>9105836488</v>
      </c>
      <c r="D121" s="47" t="s">
        <v>2289</v>
      </c>
      <c r="E121" s="47" t="s">
        <v>1862</v>
      </c>
      <c r="F121" s="47" t="s">
        <v>24</v>
      </c>
      <c r="G121" s="47" t="s">
        <v>25</v>
      </c>
      <c r="H121" s="47" t="s">
        <v>2289</v>
      </c>
      <c r="I121" s="47" t="s">
        <v>27</v>
      </c>
      <c r="J121" s="47" t="s">
        <v>28</v>
      </c>
      <c r="K121" s="47" t="s">
        <v>2290</v>
      </c>
      <c r="L121" s="47" t="s">
        <v>2291</v>
      </c>
      <c r="M121" s="47" t="s">
        <v>2292</v>
      </c>
      <c r="N121" s="47" t="s">
        <v>76</v>
      </c>
      <c r="O121" s="48">
        <v>9105836488</v>
      </c>
      <c r="P121" s="47" t="str">
        <f t="shared" si="2"/>
        <v>WIN-002</v>
      </c>
      <c r="Q121" s="47" t="s">
        <v>77</v>
      </c>
      <c r="R121" s="47" t="s">
        <v>78</v>
      </c>
      <c r="S121" s="47" t="s">
        <v>35</v>
      </c>
      <c r="T121" s="47" t="s">
        <v>35</v>
      </c>
      <c r="U121" s="47" t="s">
        <v>35</v>
      </c>
      <c r="V121" s="47" t="s">
        <v>35</v>
      </c>
      <c r="W121" s="47" t="s">
        <v>36</v>
      </c>
      <c r="X121" s="47" t="s">
        <v>37</v>
      </c>
      <c r="Y121" s="47" t="s">
        <v>38</v>
      </c>
      <c r="Z121" s="47" t="s">
        <v>39</v>
      </c>
      <c r="AA121" s="47" t="s">
        <v>40</v>
      </c>
      <c r="AB121" s="47" t="s">
        <v>35</v>
      </c>
      <c r="AC121" s="47" t="s">
        <v>35</v>
      </c>
      <c r="AD121" s="47" t="s">
        <v>35</v>
      </c>
      <c r="AE121" s="47" t="s">
        <v>2293</v>
      </c>
      <c r="AF121" s="48">
        <v>9105836488</v>
      </c>
      <c r="AG121" s="47">
        <v>1</v>
      </c>
      <c r="AH121" s="47" t="s">
        <v>35</v>
      </c>
    </row>
    <row r="122" spans="1:34" x14ac:dyDescent="0.25">
      <c r="A122" s="47">
        <f>MATCH(B122,'Sheet1 (2)'!B:B,0)</f>
        <v>105</v>
      </c>
      <c r="B122" s="48">
        <f t="shared" si="3"/>
        <v>9105836519</v>
      </c>
      <c r="C122" s="48">
        <v>9105836519</v>
      </c>
      <c r="D122" s="47" t="s">
        <v>2294</v>
      </c>
      <c r="E122" s="47" t="s">
        <v>1862</v>
      </c>
      <c r="F122" s="47" t="s">
        <v>24</v>
      </c>
      <c r="G122" s="47" t="s">
        <v>25</v>
      </c>
      <c r="H122" s="47" t="s">
        <v>2294</v>
      </c>
      <c r="I122" s="47" t="s">
        <v>27</v>
      </c>
      <c r="J122" s="47" t="s">
        <v>28</v>
      </c>
      <c r="K122" s="47" t="s">
        <v>237</v>
      </c>
      <c r="L122" s="47" t="s">
        <v>238</v>
      </c>
      <c r="M122" s="47" t="s">
        <v>2197</v>
      </c>
      <c r="N122" s="47" t="s">
        <v>299</v>
      </c>
      <c r="O122" s="48">
        <v>9105836519</v>
      </c>
      <c r="P122" s="47" t="str">
        <f t="shared" si="2"/>
        <v>WIN-020</v>
      </c>
      <c r="Q122" s="47" t="s">
        <v>300</v>
      </c>
      <c r="R122" s="47" t="s">
        <v>301</v>
      </c>
      <c r="S122" s="47" t="s">
        <v>34</v>
      </c>
      <c r="T122" s="47" t="s">
        <v>35</v>
      </c>
      <c r="U122" s="47" t="s">
        <v>35</v>
      </c>
      <c r="V122" s="47" t="s">
        <v>35</v>
      </c>
      <c r="W122" s="47" t="s">
        <v>36</v>
      </c>
      <c r="X122" s="47" t="s">
        <v>37</v>
      </c>
      <c r="Y122" s="47" t="s">
        <v>38</v>
      </c>
      <c r="Z122" s="47" t="s">
        <v>39</v>
      </c>
      <c r="AA122" s="47" t="s">
        <v>40</v>
      </c>
      <c r="AB122" s="47" t="s">
        <v>35</v>
      </c>
      <c r="AC122" s="47" t="s">
        <v>35</v>
      </c>
      <c r="AD122" s="47" t="s">
        <v>35</v>
      </c>
      <c r="AE122" s="47" t="s">
        <v>2295</v>
      </c>
      <c r="AF122" s="48">
        <v>9105836519</v>
      </c>
      <c r="AG122" s="47">
        <v>1</v>
      </c>
      <c r="AH122" s="47" t="s">
        <v>35</v>
      </c>
    </row>
    <row r="123" spans="1:34" x14ac:dyDescent="0.25">
      <c r="A123" s="47">
        <f>MATCH(B123,'Sheet1 (2)'!B:B,0)</f>
        <v>24</v>
      </c>
      <c r="B123" s="48">
        <f t="shared" si="3"/>
        <v>9105835223</v>
      </c>
      <c r="C123" s="48">
        <v>9105835223</v>
      </c>
      <c r="D123" s="47" t="s">
        <v>2296</v>
      </c>
      <c r="E123" s="47" t="s">
        <v>1862</v>
      </c>
      <c r="F123" s="47" t="s">
        <v>24</v>
      </c>
      <c r="G123" s="47" t="s">
        <v>25</v>
      </c>
      <c r="H123" s="47" t="s">
        <v>2296</v>
      </c>
      <c r="I123" s="47" t="s">
        <v>27</v>
      </c>
      <c r="J123" s="47" t="s">
        <v>28</v>
      </c>
      <c r="K123" s="47" t="s">
        <v>2297</v>
      </c>
      <c r="L123" s="47" t="s">
        <v>2298</v>
      </c>
      <c r="M123" s="47" t="s">
        <v>2299</v>
      </c>
      <c r="N123" s="47" t="s">
        <v>76</v>
      </c>
      <c r="O123" s="48">
        <v>9105835223</v>
      </c>
      <c r="P123" s="47" t="str">
        <f t="shared" si="2"/>
        <v>WIN-002</v>
      </c>
      <c r="Q123" s="47" t="s">
        <v>77</v>
      </c>
      <c r="R123" s="47" t="s">
        <v>78</v>
      </c>
      <c r="S123" s="47" t="s">
        <v>35</v>
      </c>
      <c r="T123" s="47" t="s">
        <v>35</v>
      </c>
      <c r="U123" s="47" t="s">
        <v>35</v>
      </c>
      <c r="V123" s="47" t="s">
        <v>35</v>
      </c>
      <c r="W123" s="47" t="s">
        <v>36</v>
      </c>
      <c r="X123" s="47" t="s">
        <v>37</v>
      </c>
      <c r="Y123" s="47" t="s">
        <v>38</v>
      </c>
      <c r="Z123" s="47" t="s">
        <v>39</v>
      </c>
      <c r="AA123" s="47" t="s">
        <v>40</v>
      </c>
      <c r="AB123" s="47" t="s">
        <v>35</v>
      </c>
      <c r="AC123" s="47" t="s">
        <v>35</v>
      </c>
      <c r="AD123" s="47" t="s">
        <v>35</v>
      </c>
      <c r="AE123" s="47" t="s">
        <v>2300</v>
      </c>
      <c r="AF123" s="48">
        <v>9105835223</v>
      </c>
      <c r="AG123" s="47">
        <v>1</v>
      </c>
      <c r="AH123" s="47" t="s">
        <v>35</v>
      </c>
    </row>
    <row r="124" spans="1:34" x14ac:dyDescent="0.25">
      <c r="A124" s="47">
        <f>MATCH(B124,'Sheet1 (2)'!B:B,0)</f>
        <v>222</v>
      </c>
      <c r="B124" s="48">
        <f t="shared" si="3"/>
        <v>9105837874</v>
      </c>
      <c r="C124" s="48">
        <v>9105837874</v>
      </c>
      <c r="D124" s="47" t="s">
        <v>2301</v>
      </c>
      <c r="E124" s="47" t="s">
        <v>1862</v>
      </c>
      <c r="F124" s="47" t="s">
        <v>24</v>
      </c>
      <c r="G124" s="47" t="s">
        <v>25</v>
      </c>
      <c r="H124" s="47" t="s">
        <v>2301</v>
      </c>
      <c r="I124" s="47" t="s">
        <v>27</v>
      </c>
      <c r="J124" s="47" t="s">
        <v>28</v>
      </c>
      <c r="K124" s="47" t="s">
        <v>2302</v>
      </c>
      <c r="L124" s="47" t="s">
        <v>2303</v>
      </c>
      <c r="M124" s="47" t="s">
        <v>2304</v>
      </c>
      <c r="N124" s="47" t="s">
        <v>76</v>
      </c>
      <c r="O124" s="48">
        <v>9105837874</v>
      </c>
      <c r="P124" s="47" t="str">
        <f t="shared" si="2"/>
        <v>WIN-002</v>
      </c>
      <c r="Q124" s="47" t="s">
        <v>77</v>
      </c>
      <c r="R124" s="47" t="s">
        <v>78</v>
      </c>
      <c r="S124" s="47" t="s">
        <v>35</v>
      </c>
      <c r="T124" s="47" t="s">
        <v>35</v>
      </c>
      <c r="U124" s="47" t="s">
        <v>35</v>
      </c>
      <c r="V124" s="47" t="s">
        <v>35</v>
      </c>
      <c r="W124" s="47" t="s">
        <v>36</v>
      </c>
      <c r="X124" s="47" t="s">
        <v>37</v>
      </c>
      <c r="Y124" s="47" t="s">
        <v>38</v>
      </c>
      <c r="Z124" s="47" t="s">
        <v>39</v>
      </c>
      <c r="AA124" s="47" t="s">
        <v>40</v>
      </c>
      <c r="AB124" s="47" t="s">
        <v>35</v>
      </c>
      <c r="AC124" s="47" t="s">
        <v>35</v>
      </c>
      <c r="AD124" s="47" t="s">
        <v>35</v>
      </c>
      <c r="AE124" s="47" t="s">
        <v>2305</v>
      </c>
      <c r="AF124" s="48">
        <v>9105837874</v>
      </c>
      <c r="AG124" s="47">
        <v>1</v>
      </c>
      <c r="AH124" s="47" t="s">
        <v>35</v>
      </c>
    </row>
    <row r="125" spans="1:34" x14ac:dyDescent="0.25">
      <c r="A125" s="47">
        <f>MATCH(B125,'Sheet1 (2)'!B:B,0)</f>
        <v>107</v>
      </c>
      <c r="B125" s="48">
        <f t="shared" si="3"/>
        <v>9105836592</v>
      </c>
      <c r="C125" s="48">
        <v>9105836592</v>
      </c>
      <c r="D125" s="47" t="s">
        <v>2306</v>
      </c>
      <c r="E125" s="47" t="s">
        <v>1862</v>
      </c>
      <c r="F125" s="47" t="s">
        <v>24</v>
      </c>
      <c r="G125" s="47" t="s">
        <v>25</v>
      </c>
      <c r="H125" s="47" t="s">
        <v>2306</v>
      </c>
      <c r="I125" s="47" t="s">
        <v>27</v>
      </c>
      <c r="J125" s="47" t="s">
        <v>28</v>
      </c>
      <c r="K125" s="47" t="s">
        <v>2307</v>
      </c>
      <c r="L125" s="47" t="s">
        <v>2308</v>
      </c>
      <c r="M125" s="47" t="s">
        <v>2309</v>
      </c>
      <c r="N125" s="47" t="s">
        <v>299</v>
      </c>
      <c r="O125" s="48">
        <v>9105836592</v>
      </c>
      <c r="P125" s="47" t="str">
        <f t="shared" si="2"/>
        <v>WIN-020</v>
      </c>
      <c r="Q125" s="47" t="s">
        <v>300</v>
      </c>
      <c r="R125" s="47" t="s">
        <v>301</v>
      </c>
      <c r="S125" s="47" t="s">
        <v>34</v>
      </c>
      <c r="T125" s="47" t="s">
        <v>35</v>
      </c>
      <c r="U125" s="47" t="s">
        <v>35</v>
      </c>
      <c r="V125" s="47" t="s">
        <v>35</v>
      </c>
      <c r="W125" s="47" t="s">
        <v>36</v>
      </c>
      <c r="X125" s="47" t="s">
        <v>37</v>
      </c>
      <c r="Y125" s="47" t="s">
        <v>38</v>
      </c>
      <c r="Z125" s="47" t="s">
        <v>39</v>
      </c>
      <c r="AA125" s="47" t="s">
        <v>40</v>
      </c>
      <c r="AB125" s="47" t="s">
        <v>35</v>
      </c>
      <c r="AC125" s="47" t="s">
        <v>35</v>
      </c>
      <c r="AD125" s="47" t="s">
        <v>35</v>
      </c>
      <c r="AE125" s="47" t="s">
        <v>2310</v>
      </c>
      <c r="AF125" s="48">
        <v>9105836592</v>
      </c>
      <c r="AG125" s="47">
        <v>1</v>
      </c>
      <c r="AH125" s="47" t="s">
        <v>35</v>
      </c>
    </row>
    <row r="126" spans="1:34" x14ac:dyDescent="0.25">
      <c r="A126" s="47">
        <f>MATCH(B126,'Sheet1 (2)'!B:B,0)</f>
        <v>188</v>
      </c>
      <c r="B126" s="48">
        <f t="shared" si="3"/>
        <v>9105837403</v>
      </c>
      <c r="C126" s="48">
        <v>9105837403</v>
      </c>
      <c r="D126" s="47" t="s">
        <v>2311</v>
      </c>
      <c r="E126" s="47" t="s">
        <v>1862</v>
      </c>
      <c r="F126" s="47" t="s">
        <v>24</v>
      </c>
      <c r="G126" s="47" t="s">
        <v>25</v>
      </c>
      <c r="H126" s="47" t="s">
        <v>2311</v>
      </c>
      <c r="I126" s="47" t="s">
        <v>27</v>
      </c>
      <c r="J126" s="47" t="s">
        <v>28</v>
      </c>
      <c r="K126" s="47" t="s">
        <v>215</v>
      </c>
      <c r="L126" s="47" t="s">
        <v>216</v>
      </c>
      <c r="M126" s="47" t="s">
        <v>2213</v>
      </c>
      <c r="N126" s="47" t="s">
        <v>279</v>
      </c>
      <c r="O126" s="48">
        <v>9105837403</v>
      </c>
      <c r="P126" s="47" t="str">
        <f t="shared" si="2"/>
        <v>WIN-009</v>
      </c>
      <c r="Q126" s="47" t="s">
        <v>280</v>
      </c>
      <c r="R126" s="47" t="s">
        <v>281</v>
      </c>
      <c r="S126" s="47" t="s">
        <v>35</v>
      </c>
      <c r="T126" s="47" t="s">
        <v>35</v>
      </c>
      <c r="U126" s="47" t="s">
        <v>35</v>
      </c>
      <c r="V126" s="47" t="s">
        <v>35</v>
      </c>
      <c r="W126" s="47" t="s">
        <v>36</v>
      </c>
      <c r="X126" s="47" t="s">
        <v>37</v>
      </c>
      <c r="Y126" s="47" t="s">
        <v>38</v>
      </c>
      <c r="Z126" s="47" t="s">
        <v>39</v>
      </c>
      <c r="AA126" s="47" t="s">
        <v>40</v>
      </c>
      <c r="AB126" s="47" t="s">
        <v>35</v>
      </c>
      <c r="AC126" s="47" t="s">
        <v>35</v>
      </c>
      <c r="AD126" s="47" t="s">
        <v>35</v>
      </c>
      <c r="AE126" s="47" t="s">
        <v>2312</v>
      </c>
      <c r="AF126" s="48">
        <v>9105837403</v>
      </c>
      <c r="AG126" s="47">
        <v>1</v>
      </c>
      <c r="AH126" s="47" t="s">
        <v>35</v>
      </c>
    </row>
    <row r="127" spans="1:34" x14ac:dyDescent="0.25">
      <c r="A127" s="47">
        <f>MATCH(B127,'Sheet1 (2)'!B:B,0)</f>
        <v>45</v>
      </c>
      <c r="B127" s="48">
        <f t="shared" si="3"/>
        <v>9105835617</v>
      </c>
      <c r="C127" s="48">
        <v>9105835617</v>
      </c>
      <c r="D127" s="47" t="s">
        <v>2313</v>
      </c>
      <c r="E127" s="47" t="s">
        <v>1862</v>
      </c>
      <c r="F127" s="47" t="s">
        <v>24</v>
      </c>
      <c r="G127" s="47" t="s">
        <v>25</v>
      </c>
      <c r="H127" s="47" t="s">
        <v>2313</v>
      </c>
      <c r="I127" s="47" t="s">
        <v>27</v>
      </c>
      <c r="J127" s="47" t="s">
        <v>28</v>
      </c>
      <c r="K127" s="47" t="s">
        <v>135</v>
      </c>
      <c r="L127" s="47" t="s">
        <v>136</v>
      </c>
      <c r="M127" s="47" t="s">
        <v>1864</v>
      </c>
      <c r="N127" s="47" t="s">
        <v>76</v>
      </c>
      <c r="O127" s="48">
        <v>9105835617</v>
      </c>
      <c r="P127" s="47" t="str">
        <f t="shared" si="2"/>
        <v>WIN-002</v>
      </c>
      <c r="Q127" s="47" t="s">
        <v>77</v>
      </c>
      <c r="R127" s="47" t="s">
        <v>78</v>
      </c>
      <c r="S127" s="47" t="s">
        <v>35</v>
      </c>
      <c r="T127" s="47" t="s">
        <v>35</v>
      </c>
      <c r="U127" s="47" t="s">
        <v>35</v>
      </c>
      <c r="V127" s="47" t="s">
        <v>35</v>
      </c>
      <c r="W127" s="47" t="s">
        <v>36</v>
      </c>
      <c r="X127" s="47" t="s">
        <v>37</v>
      </c>
      <c r="Y127" s="47" t="s">
        <v>38</v>
      </c>
      <c r="Z127" s="47" t="s">
        <v>39</v>
      </c>
      <c r="AA127" s="47" t="s">
        <v>40</v>
      </c>
      <c r="AB127" s="47" t="s">
        <v>35</v>
      </c>
      <c r="AC127" s="47" t="s">
        <v>35</v>
      </c>
      <c r="AD127" s="47" t="s">
        <v>35</v>
      </c>
      <c r="AE127" s="47" t="s">
        <v>2314</v>
      </c>
      <c r="AF127" s="48">
        <v>9105835617</v>
      </c>
      <c r="AG127" s="47">
        <v>1</v>
      </c>
      <c r="AH127" s="47" t="s">
        <v>35</v>
      </c>
    </row>
    <row r="128" spans="1:34" x14ac:dyDescent="0.25">
      <c r="A128" s="47">
        <f>MATCH(B128,'Sheet1 (2)'!B:B,0)</f>
        <v>180</v>
      </c>
      <c r="B128" s="48">
        <f t="shared" si="3"/>
        <v>9105837415</v>
      </c>
      <c r="C128" s="48">
        <v>9105837415</v>
      </c>
      <c r="D128" s="47" t="s">
        <v>2315</v>
      </c>
      <c r="E128" s="47" t="s">
        <v>1862</v>
      </c>
      <c r="F128" s="47" t="s">
        <v>24</v>
      </c>
      <c r="G128" s="47" t="s">
        <v>25</v>
      </c>
      <c r="H128" s="47" t="s">
        <v>2315</v>
      </c>
      <c r="I128" s="47" t="s">
        <v>27</v>
      </c>
      <c r="J128" s="47" t="s">
        <v>28</v>
      </c>
      <c r="K128" s="47" t="s">
        <v>2316</v>
      </c>
      <c r="L128" s="47" t="s">
        <v>2317</v>
      </c>
      <c r="M128" s="47" t="s">
        <v>2318</v>
      </c>
      <c r="N128" s="47" t="s">
        <v>279</v>
      </c>
      <c r="O128" s="48">
        <v>9105837415</v>
      </c>
      <c r="P128" s="47" t="str">
        <f t="shared" si="2"/>
        <v>WIN-009</v>
      </c>
      <c r="Q128" s="47" t="s">
        <v>280</v>
      </c>
      <c r="R128" s="47" t="s">
        <v>281</v>
      </c>
      <c r="S128" s="47" t="s">
        <v>35</v>
      </c>
      <c r="T128" s="47" t="s">
        <v>35</v>
      </c>
      <c r="U128" s="47" t="s">
        <v>35</v>
      </c>
      <c r="V128" s="47" t="s">
        <v>35</v>
      </c>
      <c r="W128" s="47" t="s">
        <v>36</v>
      </c>
      <c r="X128" s="47" t="s">
        <v>37</v>
      </c>
      <c r="Y128" s="47" t="s">
        <v>38</v>
      </c>
      <c r="Z128" s="47" t="s">
        <v>39</v>
      </c>
      <c r="AA128" s="47" t="s">
        <v>40</v>
      </c>
      <c r="AB128" s="47" t="s">
        <v>35</v>
      </c>
      <c r="AC128" s="47" t="s">
        <v>35</v>
      </c>
      <c r="AD128" s="47" t="s">
        <v>35</v>
      </c>
      <c r="AE128" s="47" t="s">
        <v>2319</v>
      </c>
      <c r="AF128" s="48">
        <v>9105837415</v>
      </c>
      <c r="AG128" s="47">
        <v>1</v>
      </c>
      <c r="AH128" s="47" t="s">
        <v>35</v>
      </c>
    </row>
    <row r="129" spans="1:34" x14ac:dyDescent="0.25">
      <c r="A129" s="47">
        <f>MATCH(B129,'Sheet1 (2)'!B:B,0)</f>
        <v>161</v>
      </c>
      <c r="B129" s="48">
        <f t="shared" si="3"/>
        <v>9105837358</v>
      </c>
      <c r="C129" s="48">
        <v>9105837358</v>
      </c>
      <c r="D129" s="47" t="s">
        <v>2320</v>
      </c>
      <c r="E129" s="47" t="s">
        <v>1862</v>
      </c>
      <c r="F129" s="47" t="s">
        <v>24</v>
      </c>
      <c r="G129" s="47" t="s">
        <v>25</v>
      </c>
      <c r="H129" s="47" t="s">
        <v>2320</v>
      </c>
      <c r="I129" s="47" t="s">
        <v>27</v>
      </c>
      <c r="J129" s="47" t="s">
        <v>28</v>
      </c>
      <c r="K129" s="47" t="s">
        <v>140</v>
      </c>
      <c r="L129" s="47" t="s">
        <v>141</v>
      </c>
      <c r="M129" s="47" t="s">
        <v>1890</v>
      </c>
      <c r="N129" s="47" t="s">
        <v>217</v>
      </c>
      <c r="O129" s="48">
        <v>9105837358</v>
      </c>
      <c r="P129" s="47" t="str">
        <f t="shared" si="2"/>
        <v>WIN-061</v>
      </c>
      <c r="Q129" s="47" t="s">
        <v>218</v>
      </c>
      <c r="R129" s="47" t="s">
        <v>219</v>
      </c>
      <c r="S129" s="47" t="s">
        <v>34</v>
      </c>
      <c r="T129" s="47" t="s">
        <v>35</v>
      </c>
      <c r="U129" s="47" t="s">
        <v>35</v>
      </c>
      <c r="V129" s="47" t="s">
        <v>35</v>
      </c>
      <c r="W129" s="47" t="s">
        <v>36</v>
      </c>
      <c r="X129" s="47" t="s">
        <v>37</v>
      </c>
      <c r="Y129" s="47" t="s">
        <v>38</v>
      </c>
      <c r="Z129" s="47" t="s">
        <v>39</v>
      </c>
      <c r="AA129" s="47" t="s">
        <v>40</v>
      </c>
      <c r="AB129" s="47" t="s">
        <v>35</v>
      </c>
      <c r="AC129" s="47" t="s">
        <v>35</v>
      </c>
      <c r="AD129" s="47" t="s">
        <v>35</v>
      </c>
      <c r="AE129" s="47" t="s">
        <v>2321</v>
      </c>
      <c r="AF129" s="48">
        <v>9105837358</v>
      </c>
      <c r="AG129" s="47">
        <v>1</v>
      </c>
      <c r="AH129" s="47" t="s">
        <v>35</v>
      </c>
    </row>
    <row r="130" spans="1:34" x14ac:dyDescent="0.25">
      <c r="A130" s="47">
        <f>MATCH(B130,'Sheet1 (2)'!B:B,0)</f>
        <v>229</v>
      </c>
      <c r="B130" s="48">
        <f t="shared" si="3"/>
        <v>9105837922</v>
      </c>
      <c r="C130" s="48">
        <v>9105837922</v>
      </c>
      <c r="D130" s="47" t="s">
        <v>2322</v>
      </c>
      <c r="E130" s="47" t="s">
        <v>1862</v>
      </c>
      <c r="F130" s="47" t="s">
        <v>24</v>
      </c>
      <c r="G130" s="47" t="s">
        <v>25</v>
      </c>
      <c r="H130" s="47" t="s">
        <v>2322</v>
      </c>
      <c r="I130" s="47" t="s">
        <v>27</v>
      </c>
      <c r="J130" s="47" t="s">
        <v>28</v>
      </c>
      <c r="K130" s="47" t="s">
        <v>2323</v>
      </c>
      <c r="L130" s="47" t="s">
        <v>2324</v>
      </c>
      <c r="M130" s="47" t="s">
        <v>2325</v>
      </c>
      <c r="N130" s="47" t="s">
        <v>103</v>
      </c>
      <c r="O130" s="48">
        <v>9105837922</v>
      </c>
      <c r="P130" s="47" t="str">
        <f t="shared" ref="P130:P173" si="4">"WIN-"&amp;RIGHT(N130,3)</f>
        <v>WIN-025</v>
      </c>
      <c r="Q130" s="47" t="s">
        <v>104</v>
      </c>
      <c r="R130" s="47" t="s">
        <v>105</v>
      </c>
      <c r="S130" s="47" t="s">
        <v>35</v>
      </c>
      <c r="T130" s="47" t="s">
        <v>35</v>
      </c>
      <c r="U130" s="47" t="s">
        <v>35</v>
      </c>
      <c r="V130" s="47" t="s">
        <v>35</v>
      </c>
      <c r="W130" s="47" t="s">
        <v>36</v>
      </c>
      <c r="X130" s="47" t="s">
        <v>37</v>
      </c>
      <c r="Y130" s="47" t="s">
        <v>38</v>
      </c>
      <c r="Z130" s="47" t="s">
        <v>39</v>
      </c>
      <c r="AA130" s="47" t="s">
        <v>40</v>
      </c>
      <c r="AB130" s="47" t="s">
        <v>35</v>
      </c>
      <c r="AC130" s="47" t="s">
        <v>35</v>
      </c>
      <c r="AD130" s="47" t="s">
        <v>35</v>
      </c>
      <c r="AE130" s="47" t="s">
        <v>2326</v>
      </c>
      <c r="AF130" s="48">
        <v>9105837922</v>
      </c>
      <c r="AG130" s="47">
        <v>1</v>
      </c>
      <c r="AH130" s="47" t="s">
        <v>35</v>
      </c>
    </row>
    <row r="131" spans="1:34" x14ac:dyDescent="0.25">
      <c r="A131" s="47">
        <f>MATCH(B131,'Sheet1 (2)'!B:B,0)</f>
        <v>169</v>
      </c>
      <c r="B131" s="48">
        <f t="shared" ref="B131:B173" si="5">AF131</f>
        <v>9105837422</v>
      </c>
      <c r="C131" s="48">
        <v>9105837422</v>
      </c>
      <c r="D131" s="47" t="s">
        <v>2327</v>
      </c>
      <c r="E131" s="47" t="s">
        <v>1862</v>
      </c>
      <c r="F131" s="47" t="s">
        <v>24</v>
      </c>
      <c r="G131" s="47" t="s">
        <v>25</v>
      </c>
      <c r="H131" s="47" t="s">
        <v>2327</v>
      </c>
      <c r="I131" s="47" t="s">
        <v>27</v>
      </c>
      <c r="J131" s="47" t="s">
        <v>28</v>
      </c>
      <c r="K131" s="47" t="s">
        <v>2328</v>
      </c>
      <c r="L131" s="47" t="s">
        <v>2329</v>
      </c>
      <c r="M131" s="47" t="s">
        <v>2330</v>
      </c>
      <c r="N131" s="47" t="s">
        <v>157</v>
      </c>
      <c r="O131" s="48">
        <v>9105837422</v>
      </c>
      <c r="P131" s="47" t="s">
        <v>1534</v>
      </c>
      <c r="Q131" s="47" t="s">
        <v>158</v>
      </c>
      <c r="R131" s="47" t="s">
        <v>159</v>
      </c>
      <c r="S131" s="47" t="s">
        <v>160</v>
      </c>
      <c r="T131" s="47" t="s">
        <v>35</v>
      </c>
      <c r="U131" s="47" t="s">
        <v>35</v>
      </c>
      <c r="V131" s="47" t="s">
        <v>35</v>
      </c>
      <c r="W131" s="47" t="s">
        <v>36</v>
      </c>
      <c r="X131" s="47" t="s">
        <v>37</v>
      </c>
      <c r="Y131" s="47" t="s">
        <v>38</v>
      </c>
      <c r="Z131" s="47" t="s">
        <v>39</v>
      </c>
      <c r="AA131" s="47" t="s">
        <v>40</v>
      </c>
      <c r="AB131" s="47" t="s">
        <v>35</v>
      </c>
      <c r="AC131" s="47" t="s">
        <v>35</v>
      </c>
      <c r="AD131" s="47" t="s">
        <v>35</v>
      </c>
      <c r="AE131" s="47" t="s">
        <v>2331</v>
      </c>
      <c r="AF131" s="48">
        <v>9105837422</v>
      </c>
      <c r="AG131" s="47">
        <v>1</v>
      </c>
      <c r="AH131" s="47" t="s">
        <v>35</v>
      </c>
    </row>
    <row r="132" spans="1:34" x14ac:dyDescent="0.25">
      <c r="A132" s="47">
        <f>MATCH(B132,'Sheet1 (2)'!B:B,0)</f>
        <v>71</v>
      </c>
      <c r="B132" s="48">
        <f t="shared" si="5"/>
        <v>9105836202</v>
      </c>
      <c r="C132" s="48">
        <v>9105836202</v>
      </c>
      <c r="D132" s="47" t="s">
        <v>2332</v>
      </c>
      <c r="E132" s="47" t="s">
        <v>1862</v>
      </c>
      <c r="F132" s="47" t="s">
        <v>24</v>
      </c>
      <c r="G132" s="47" t="s">
        <v>25</v>
      </c>
      <c r="H132" s="47" t="s">
        <v>2332</v>
      </c>
      <c r="I132" s="47" t="s">
        <v>27</v>
      </c>
      <c r="J132" s="47" t="s">
        <v>28</v>
      </c>
      <c r="K132" s="47" t="s">
        <v>2333</v>
      </c>
      <c r="L132" s="47" t="s">
        <v>2334</v>
      </c>
      <c r="M132" s="47" t="s">
        <v>2335</v>
      </c>
      <c r="N132" s="47" t="s">
        <v>250</v>
      </c>
      <c r="O132" s="48">
        <v>9105836202</v>
      </c>
      <c r="P132" s="47" t="str">
        <f t="shared" si="4"/>
        <v>WIN-024</v>
      </c>
      <c r="Q132" s="47" t="s">
        <v>251</v>
      </c>
      <c r="R132" s="47" t="s">
        <v>252</v>
      </c>
      <c r="S132" s="47" t="s">
        <v>35</v>
      </c>
      <c r="T132" s="47" t="s">
        <v>35</v>
      </c>
      <c r="U132" s="47" t="s">
        <v>35</v>
      </c>
      <c r="V132" s="47" t="s">
        <v>35</v>
      </c>
      <c r="W132" s="47" t="s">
        <v>36</v>
      </c>
      <c r="X132" s="47" t="s">
        <v>37</v>
      </c>
      <c r="Y132" s="47" t="s">
        <v>38</v>
      </c>
      <c r="Z132" s="47" t="s">
        <v>39</v>
      </c>
      <c r="AA132" s="47" t="s">
        <v>40</v>
      </c>
      <c r="AB132" s="47" t="s">
        <v>35</v>
      </c>
      <c r="AC132" s="47" t="s">
        <v>35</v>
      </c>
      <c r="AD132" s="47" t="s">
        <v>35</v>
      </c>
      <c r="AE132" s="47" t="s">
        <v>2336</v>
      </c>
      <c r="AF132" s="48">
        <v>9105836202</v>
      </c>
      <c r="AG132" s="47">
        <v>1</v>
      </c>
      <c r="AH132" s="47" t="s">
        <v>35</v>
      </c>
    </row>
    <row r="133" spans="1:34" x14ac:dyDescent="0.25">
      <c r="A133" s="47">
        <f>MATCH(B133,'Sheet1 (2)'!B:B,0)</f>
        <v>315</v>
      </c>
      <c r="B133" s="48">
        <f t="shared" si="5"/>
        <v>9105839331</v>
      </c>
      <c r="C133" s="48">
        <v>9105839331</v>
      </c>
      <c r="D133" s="47" t="s">
        <v>2337</v>
      </c>
      <c r="E133" s="47" t="s">
        <v>1862</v>
      </c>
      <c r="F133" s="47" t="s">
        <v>24</v>
      </c>
      <c r="G133" s="47" t="s">
        <v>25</v>
      </c>
      <c r="H133" s="47" t="s">
        <v>2337</v>
      </c>
      <c r="I133" s="47" t="s">
        <v>27</v>
      </c>
      <c r="J133" s="47" t="s">
        <v>28</v>
      </c>
      <c r="K133" s="47" t="s">
        <v>2338</v>
      </c>
      <c r="L133" s="47" t="s">
        <v>2339</v>
      </c>
      <c r="M133" s="47" t="s">
        <v>2340</v>
      </c>
      <c r="N133" s="47" t="s">
        <v>157</v>
      </c>
      <c r="O133" s="48">
        <v>9105839331</v>
      </c>
      <c r="P133" s="47" t="s">
        <v>1534</v>
      </c>
      <c r="Q133" s="47" t="s">
        <v>158</v>
      </c>
      <c r="R133" s="47" t="s">
        <v>159</v>
      </c>
      <c r="S133" s="47" t="s">
        <v>160</v>
      </c>
      <c r="T133" s="47" t="s">
        <v>35</v>
      </c>
      <c r="U133" s="47" t="s">
        <v>35</v>
      </c>
      <c r="V133" s="47" t="s">
        <v>35</v>
      </c>
      <c r="W133" s="47" t="s">
        <v>36</v>
      </c>
      <c r="X133" s="47" t="s">
        <v>37</v>
      </c>
      <c r="Y133" s="47" t="s">
        <v>38</v>
      </c>
      <c r="Z133" s="47" t="s">
        <v>39</v>
      </c>
      <c r="AA133" s="47" t="s">
        <v>40</v>
      </c>
      <c r="AB133" s="47" t="s">
        <v>35</v>
      </c>
      <c r="AC133" s="47" t="s">
        <v>35</v>
      </c>
      <c r="AD133" s="47" t="s">
        <v>35</v>
      </c>
      <c r="AE133" s="47" t="s">
        <v>2341</v>
      </c>
      <c r="AF133" s="48">
        <v>9105839331</v>
      </c>
      <c r="AG133" s="47">
        <v>1</v>
      </c>
      <c r="AH133" s="47" t="s">
        <v>35</v>
      </c>
    </row>
    <row r="134" spans="1:34" x14ac:dyDescent="0.25">
      <c r="A134" s="47">
        <f>MATCH(B134,'Sheet1 (2)'!B:B,0)</f>
        <v>109</v>
      </c>
      <c r="B134" s="48">
        <f t="shared" si="5"/>
        <v>9105836659</v>
      </c>
      <c r="C134" s="48">
        <v>9105836659</v>
      </c>
      <c r="D134" s="47" t="s">
        <v>2342</v>
      </c>
      <c r="E134" s="47" t="s">
        <v>1862</v>
      </c>
      <c r="F134" s="47" t="s">
        <v>24</v>
      </c>
      <c r="G134" s="47" t="s">
        <v>25</v>
      </c>
      <c r="H134" s="47" t="s">
        <v>2342</v>
      </c>
      <c r="I134" s="47" t="s">
        <v>27</v>
      </c>
      <c r="J134" s="47" t="s">
        <v>28</v>
      </c>
      <c r="K134" s="47" t="s">
        <v>215</v>
      </c>
      <c r="L134" s="47" t="s">
        <v>216</v>
      </c>
      <c r="M134" s="47" t="s">
        <v>2213</v>
      </c>
      <c r="N134" s="47" t="s">
        <v>31</v>
      </c>
      <c r="O134" s="48">
        <v>9105836659</v>
      </c>
      <c r="P134" s="47" t="str">
        <f t="shared" si="4"/>
        <v>WIN-007</v>
      </c>
      <c r="Q134" s="47" t="s">
        <v>32</v>
      </c>
      <c r="R134" s="47" t="s">
        <v>33</v>
      </c>
      <c r="S134" s="47" t="s">
        <v>34</v>
      </c>
      <c r="T134" s="47" t="s">
        <v>35</v>
      </c>
      <c r="U134" s="47" t="s">
        <v>35</v>
      </c>
      <c r="V134" s="47" t="s">
        <v>35</v>
      </c>
      <c r="W134" s="47" t="s">
        <v>36</v>
      </c>
      <c r="X134" s="47" t="s">
        <v>37</v>
      </c>
      <c r="Y134" s="47" t="s">
        <v>38</v>
      </c>
      <c r="Z134" s="47" t="s">
        <v>39</v>
      </c>
      <c r="AA134" s="47" t="s">
        <v>40</v>
      </c>
      <c r="AB134" s="47" t="s">
        <v>35</v>
      </c>
      <c r="AC134" s="47" t="s">
        <v>35</v>
      </c>
      <c r="AD134" s="47" t="s">
        <v>35</v>
      </c>
      <c r="AE134" s="47" t="s">
        <v>2343</v>
      </c>
      <c r="AF134" s="48">
        <v>9105836659</v>
      </c>
      <c r="AG134" s="47">
        <v>1</v>
      </c>
      <c r="AH134" s="47" t="s">
        <v>35</v>
      </c>
    </row>
    <row r="135" spans="1:34" x14ac:dyDescent="0.25">
      <c r="A135" s="47">
        <f>MATCH(B135,'Sheet1 (2)'!B:B,0)</f>
        <v>309</v>
      </c>
      <c r="B135" s="48">
        <f t="shared" si="5"/>
        <v>9105839280</v>
      </c>
      <c r="C135" s="48">
        <v>9105839280</v>
      </c>
      <c r="D135" s="47" t="s">
        <v>2344</v>
      </c>
      <c r="E135" s="47" t="s">
        <v>1862</v>
      </c>
      <c r="F135" s="47" t="s">
        <v>24</v>
      </c>
      <c r="G135" s="47" t="s">
        <v>25</v>
      </c>
      <c r="H135" s="47" t="s">
        <v>2344</v>
      </c>
      <c r="I135" s="47" t="s">
        <v>27</v>
      </c>
      <c r="J135" s="47" t="s">
        <v>28</v>
      </c>
      <c r="K135" s="47" t="s">
        <v>2345</v>
      </c>
      <c r="L135" s="47" t="s">
        <v>2346</v>
      </c>
      <c r="M135" s="47" t="s">
        <v>2347</v>
      </c>
      <c r="N135" s="47" t="s">
        <v>890</v>
      </c>
      <c r="O135" s="48">
        <v>9105839280</v>
      </c>
      <c r="P135" s="47" t="str">
        <f t="shared" si="4"/>
        <v>WIN-045</v>
      </c>
      <c r="Q135" s="47" t="s">
        <v>891</v>
      </c>
      <c r="R135" s="47" t="s">
        <v>892</v>
      </c>
      <c r="S135" s="47" t="s">
        <v>35</v>
      </c>
      <c r="T135" s="47" t="s">
        <v>35</v>
      </c>
      <c r="U135" s="47" t="s">
        <v>35</v>
      </c>
      <c r="V135" s="47" t="s">
        <v>35</v>
      </c>
      <c r="W135" s="47" t="s">
        <v>36</v>
      </c>
      <c r="X135" s="47" t="s">
        <v>37</v>
      </c>
      <c r="Y135" s="47" t="s">
        <v>38</v>
      </c>
      <c r="Z135" s="47" t="s">
        <v>39</v>
      </c>
      <c r="AA135" s="47" t="s">
        <v>40</v>
      </c>
      <c r="AB135" s="47" t="s">
        <v>35</v>
      </c>
      <c r="AC135" s="47" t="s">
        <v>35</v>
      </c>
      <c r="AD135" s="47" t="s">
        <v>35</v>
      </c>
      <c r="AE135" s="47" t="s">
        <v>2348</v>
      </c>
      <c r="AF135" s="48">
        <v>9105839280</v>
      </c>
      <c r="AG135" s="47">
        <v>1</v>
      </c>
      <c r="AH135" s="47" t="s">
        <v>35</v>
      </c>
    </row>
    <row r="136" spans="1:34" x14ac:dyDescent="0.25">
      <c r="A136" s="47">
        <f>MATCH(B136,'Sheet1 (2)'!B:B,0)</f>
        <v>131</v>
      </c>
      <c r="B136" s="48">
        <f t="shared" si="5"/>
        <v>9105836963</v>
      </c>
      <c r="C136" s="48">
        <v>9105836963</v>
      </c>
      <c r="D136" s="47" t="s">
        <v>2349</v>
      </c>
      <c r="E136" s="47" t="s">
        <v>1862</v>
      </c>
      <c r="F136" s="47" t="s">
        <v>24</v>
      </c>
      <c r="G136" s="47" t="s">
        <v>25</v>
      </c>
      <c r="H136" s="47" t="s">
        <v>2349</v>
      </c>
      <c r="I136" s="47" t="s">
        <v>27</v>
      </c>
      <c r="J136" s="47" t="s">
        <v>28</v>
      </c>
      <c r="K136" s="47" t="s">
        <v>82</v>
      </c>
      <c r="L136" s="47" t="s">
        <v>83</v>
      </c>
      <c r="M136" s="47" t="s">
        <v>2046</v>
      </c>
      <c r="N136" s="47" t="s">
        <v>76</v>
      </c>
      <c r="O136" s="48">
        <v>9105836963</v>
      </c>
      <c r="P136" s="47" t="str">
        <f t="shared" si="4"/>
        <v>WIN-002</v>
      </c>
      <c r="Q136" s="47" t="s">
        <v>77</v>
      </c>
      <c r="R136" s="47" t="s">
        <v>78</v>
      </c>
      <c r="S136" s="47" t="s">
        <v>35</v>
      </c>
      <c r="T136" s="47" t="s">
        <v>35</v>
      </c>
      <c r="U136" s="47" t="s">
        <v>35</v>
      </c>
      <c r="V136" s="47" t="s">
        <v>35</v>
      </c>
      <c r="W136" s="47" t="s">
        <v>36</v>
      </c>
      <c r="X136" s="47" t="s">
        <v>37</v>
      </c>
      <c r="Y136" s="47" t="s">
        <v>38</v>
      </c>
      <c r="Z136" s="47" t="s">
        <v>39</v>
      </c>
      <c r="AA136" s="47" t="s">
        <v>40</v>
      </c>
      <c r="AB136" s="47" t="s">
        <v>35</v>
      </c>
      <c r="AC136" s="47" t="s">
        <v>35</v>
      </c>
      <c r="AD136" s="47" t="s">
        <v>35</v>
      </c>
      <c r="AE136" s="47" t="s">
        <v>2350</v>
      </c>
      <c r="AF136" s="48">
        <v>9105836963</v>
      </c>
      <c r="AG136" s="47">
        <v>1</v>
      </c>
      <c r="AH136" s="47" t="s">
        <v>35</v>
      </c>
    </row>
    <row r="137" spans="1:34" x14ac:dyDescent="0.25">
      <c r="A137" s="47">
        <f>MATCH(B137,'Sheet1 (2)'!B:B,0)</f>
        <v>307</v>
      </c>
      <c r="B137" s="48">
        <f t="shared" si="5"/>
        <v>9105839016</v>
      </c>
      <c r="C137" s="48">
        <v>9105839016</v>
      </c>
      <c r="D137" s="47" t="s">
        <v>2351</v>
      </c>
      <c r="E137" s="47" t="s">
        <v>1862</v>
      </c>
      <c r="F137" s="47" t="s">
        <v>24</v>
      </c>
      <c r="G137" s="47" t="s">
        <v>25</v>
      </c>
      <c r="H137" s="47" t="s">
        <v>2351</v>
      </c>
      <c r="I137" s="47" t="s">
        <v>27</v>
      </c>
      <c r="J137" s="47" t="s">
        <v>28</v>
      </c>
      <c r="K137" s="47" t="s">
        <v>93</v>
      </c>
      <c r="L137" s="47" t="s">
        <v>94</v>
      </c>
      <c r="M137" s="47" t="s">
        <v>2352</v>
      </c>
      <c r="N137" s="47" t="s">
        <v>31</v>
      </c>
      <c r="O137" s="48">
        <v>9105839016</v>
      </c>
      <c r="P137" s="47" t="str">
        <f t="shared" si="4"/>
        <v>WIN-007</v>
      </c>
      <c r="Q137" s="47" t="s">
        <v>32</v>
      </c>
      <c r="R137" s="47" t="s">
        <v>33</v>
      </c>
      <c r="S137" s="47" t="s">
        <v>34</v>
      </c>
      <c r="T137" s="47" t="s">
        <v>35</v>
      </c>
      <c r="U137" s="47" t="s">
        <v>35</v>
      </c>
      <c r="V137" s="47" t="s">
        <v>35</v>
      </c>
      <c r="W137" s="47" t="s">
        <v>36</v>
      </c>
      <c r="X137" s="47" t="s">
        <v>37</v>
      </c>
      <c r="Y137" s="47" t="s">
        <v>38</v>
      </c>
      <c r="Z137" s="47" t="s">
        <v>39</v>
      </c>
      <c r="AA137" s="47" t="s">
        <v>40</v>
      </c>
      <c r="AB137" s="47" t="s">
        <v>35</v>
      </c>
      <c r="AC137" s="47" t="s">
        <v>35</v>
      </c>
      <c r="AD137" s="47" t="s">
        <v>35</v>
      </c>
      <c r="AE137" s="47" t="s">
        <v>2353</v>
      </c>
      <c r="AF137" s="48">
        <v>9105839016</v>
      </c>
      <c r="AG137" s="47">
        <v>1</v>
      </c>
      <c r="AH137" s="47" t="s">
        <v>35</v>
      </c>
    </row>
    <row r="138" spans="1:34" x14ac:dyDescent="0.25">
      <c r="A138" s="47">
        <f>MATCH(B138,'Sheet1 (2)'!B:B,0)</f>
        <v>209</v>
      </c>
      <c r="B138" s="48">
        <f t="shared" si="5"/>
        <v>9105837656</v>
      </c>
      <c r="C138" s="48">
        <v>9105837656</v>
      </c>
      <c r="D138" s="47" t="s">
        <v>2354</v>
      </c>
      <c r="E138" s="47" t="s">
        <v>1862</v>
      </c>
      <c r="F138" s="47" t="s">
        <v>24</v>
      </c>
      <c r="G138" s="47" t="s">
        <v>25</v>
      </c>
      <c r="H138" s="47" t="s">
        <v>2354</v>
      </c>
      <c r="I138" s="47" t="s">
        <v>27</v>
      </c>
      <c r="J138" s="47" t="s">
        <v>28</v>
      </c>
      <c r="K138" s="47" t="s">
        <v>140</v>
      </c>
      <c r="L138" s="47" t="s">
        <v>141</v>
      </c>
      <c r="M138" s="47" t="s">
        <v>1890</v>
      </c>
      <c r="N138" s="47" t="s">
        <v>76</v>
      </c>
      <c r="O138" s="48">
        <v>9105837656</v>
      </c>
      <c r="P138" s="47" t="str">
        <f t="shared" si="4"/>
        <v>WIN-002</v>
      </c>
      <c r="Q138" s="47" t="s">
        <v>77</v>
      </c>
      <c r="R138" s="47" t="s">
        <v>78</v>
      </c>
      <c r="S138" s="47" t="s">
        <v>35</v>
      </c>
      <c r="T138" s="47" t="s">
        <v>35</v>
      </c>
      <c r="U138" s="47" t="s">
        <v>35</v>
      </c>
      <c r="V138" s="47" t="s">
        <v>35</v>
      </c>
      <c r="W138" s="47" t="s">
        <v>36</v>
      </c>
      <c r="X138" s="47" t="s">
        <v>37</v>
      </c>
      <c r="Y138" s="47" t="s">
        <v>38</v>
      </c>
      <c r="Z138" s="47" t="s">
        <v>39</v>
      </c>
      <c r="AA138" s="47" t="s">
        <v>40</v>
      </c>
      <c r="AB138" s="47" t="s">
        <v>35</v>
      </c>
      <c r="AC138" s="47" t="s">
        <v>35</v>
      </c>
      <c r="AD138" s="47" t="s">
        <v>35</v>
      </c>
      <c r="AE138" s="47" t="s">
        <v>2355</v>
      </c>
      <c r="AF138" s="48">
        <v>9105837656</v>
      </c>
      <c r="AG138" s="47">
        <v>1</v>
      </c>
      <c r="AH138" s="47" t="s">
        <v>35</v>
      </c>
    </row>
    <row r="139" spans="1:34" x14ac:dyDescent="0.25">
      <c r="A139" s="47">
        <f>MATCH(B139,'Sheet1 (2)'!B:B,0)</f>
        <v>254</v>
      </c>
      <c r="B139" s="48">
        <f t="shared" si="5"/>
        <v>9105838118</v>
      </c>
      <c r="C139" s="48">
        <v>9105838118</v>
      </c>
      <c r="D139" s="47" t="s">
        <v>2356</v>
      </c>
      <c r="E139" s="47" t="s">
        <v>1862</v>
      </c>
      <c r="F139" s="47" t="s">
        <v>24</v>
      </c>
      <c r="G139" s="47" t="s">
        <v>25</v>
      </c>
      <c r="H139" s="47" t="s">
        <v>2356</v>
      </c>
      <c r="I139" s="47" t="s">
        <v>27</v>
      </c>
      <c r="J139" s="47" t="s">
        <v>28</v>
      </c>
      <c r="K139" s="47" t="s">
        <v>140</v>
      </c>
      <c r="L139" s="47" t="s">
        <v>141</v>
      </c>
      <c r="M139" s="47" t="s">
        <v>1890</v>
      </c>
      <c r="N139" s="47" t="s">
        <v>76</v>
      </c>
      <c r="O139" s="48">
        <v>9105838118</v>
      </c>
      <c r="P139" s="47" t="str">
        <f t="shared" si="4"/>
        <v>WIN-002</v>
      </c>
      <c r="Q139" s="47" t="s">
        <v>77</v>
      </c>
      <c r="R139" s="47" t="s">
        <v>78</v>
      </c>
      <c r="S139" s="47" t="s">
        <v>35</v>
      </c>
      <c r="T139" s="47" t="s">
        <v>35</v>
      </c>
      <c r="U139" s="47" t="s">
        <v>35</v>
      </c>
      <c r="V139" s="47" t="s">
        <v>35</v>
      </c>
      <c r="W139" s="47" t="s">
        <v>36</v>
      </c>
      <c r="X139" s="47" t="s">
        <v>37</v>
      </c>
      <c r="Y139" s="47" t="s">
        <v>38</v>
      </c>
      <c r="Z139" s="47" t="s">
        <v>39</v>
      </c>
      <c r="AA139" s="47" t="s">
        <v>40</v>
      </c>
      <c r="AB139" s="47" t="s">
        <v>35</v>
      </c>
      <c r="AC139" s="47" t="s">
        <v>35</v>
      </c>
      <c r="AD139" s="47" t="s">
        <v>35</v>
      </c>
      <c r="AE139" s="47" t="s">
        <v>2357</v>
      </c>
      <c r="AF139" s="48">
        <v>9105838118</v>
      </c>
      <c r="AG139" s="47">
        <v>1</v>
      </c>
      <c r="AH139" s="47" t="s">
        <v>35</v>
      </c>
    </row>
    <row r="140" spans="1:34" x14ac:dyDescent="0.25">
      <c r="A140" s="47">
        <f>MATCH(B140,'Sheet1 (2)'!B:B,0)</f>
        <v>286</v>
      </c>
      <c r="B140" s="48">
        <f t="shared" si="5"/>
        <v>9105838648</v>
      </c>
      <c r="C140" s="48">
        <v>9105838648</v>
      </c>
      <c r="D140" s="47" t="s">
        <v>2358</v>
      </c>
      <c r="E140" s="47" t="s">
        <v>1862</v>
      </c>
      <c r="F140" s="47" t="s">
        <v>24</v>
      </c>
      <c r="G140" s="47" t="s">
        <v>25</v>
      </c>
      <c r="H140" s="47" t="s">
        <v>2358</v>
      </c>
      <c r="I140" s="47" t="s">
        <v>27</v>
      </c>
      <c r="J140" s="47" t="s">
        <v>28</v>
      </c>
      <c r="K140" s="47" t="s">
        <v>29</v>
      </c>
      <c r="L140" s="47" t="s">
        <v>30</v>
      </c>
      <c r="M140" s="47" t="s">
        <v>2359</v>
      </c>
      <c r="N140" s="47" t="s">
        <v>55</v>
      </c>
      <c r="O140" s="48">
        <v>9105838648</v>
      </c>
      <c r="P140" s="47" t="str">
        <f t="shared" si="4"/>
        <v>WIN-058</v>
      </c>
      <c r="Q140" s="47" t="s">
        <v>56</v>
      </c>
      <c r="R140" s="47" t="s">
        <v>57</v>
      </c>
      <c r="S140" s="47" t="s">
        <v>35</v>
      </c>
      <c r="T140" s="47" t="s">
        <v>35</v>
      </c>
      <c r="U140" s="47" t="s">
        <v>35</v>
      </c>
      <c r="V140" s="47" t="s">
        <v>35</v>
      </c>
      <c r="W140" s="47" t="s">
        <v>36</v>
      </c>
      <c r="X140" s="47" t="s">
        <v>37</v>
      </c>
      <c r="Y140" s="47" t="s">
        <v>38</v>
      </c>
      <c r="Z140" s="47" t="s">
        <v>39</v>
      </c>
      <c r="AA140" s="47" t="s">
        <v>40</v>
      </c>
      <c r="AB140" s="47" t="s">
        <v>35</v>
      </c>
      <c r="AC140" s="47" t="s">
        <v>35</v>
      </c>
      <c r="AD140" s="47" t="s">
        <v>35</v>
      </c>
      <c r="AE140" s="47" t="s">
        <v>2360</v>
      </c>
      <c r="AF140" s="48">
        <v>9105838648</v>
      </c>
      <c r="AG140" s="47">
        <v>1</v>
      </c>
      <c r="AH140" s="47" t="s">
        <v>35</v>
      </c>
    </row>
    <row r="141" spans="1:34" x14ac:dyDescent="0.25">
      <c r="A141" s="47">
        <f>MATCH(B141,'Sheet1 (2)'!B:B,0)</f>
        <v>151</v>
      </c>
      <c r="B141" s="48">
        <f t="shared" si="5"/>
        <v>9105837203</v>
      </c>
      <c r="C141" s="48">
        <v>9105837203</v>
      </c>
      <c r="D141" s="47" t="s">
        <v>2361</v>
      </c>
      <c r="E141" s="47" t="s">
        <v>1862</v>
      </c>
      <c r="F141" s="47" t="s">
        <v>24</v>
      </c>
      <c r="G141" s="47" t="s">
        <v>25</v>
      </c>
      <c r="H141" s="47" t="s">
        <v>2361</v>
      </c>
      <c r="I141" s="47" t="s">
        <v>27</v>
      </c>
      <c r="J141" s="47" t="s">
        <v>28</v>
      </c>
      <c r="K141" s="47" t="s">
        <v>2362</v>
      </c>
      <c r="L141" s="47" t="s">
        <v>2363</v>
      </c>
      <c r="M141" s="47" t="s">
        <v>2364</v>
      </c>
      <c r="N141" s="47" t="s">
        <v>743</v>
      </c>
      <c r="O141" s="48">
        <v>9105837203</v>
      </c>
      <c r="P141" s="47" t="str">
        <f t="shared" si="4"/>
        <v>WIN-023</v>
      </c>
      <c r="Q141" s="47" t="s">
        <v>744</v>
      </c>
      <c r="R141" s="47" t="s">
        <v>745</v>
      </c>
      <c r="S141" s="47" t="s">
        <v>34</v>
      </c>
      <c r="T141" s="47" t="s">
        <v>35</v>
      </c>
      <c r="U141" s="47" t="s">
        <v>35</v>
      </c>
      <c r="V141" s="47" t="s">
        <v>35</v>
      </c>
      <c r="W141" s="47" t="s">
        <v>36</v>
      </c>
      <c r="X141" s="47" t="s">
        <v>37</v>
      </c>
      <c r="Y141" s="47" t="s">
        <v>38</v>
      </c>
      <c r="Z141" s="47" t="s">
        <v>39</v>
      </c>
      <c r="AA141" s="47" t="s">
        <v>40</v>
      </c>
      <c r="AB141" s="47" t="s">
        <v>35</v>
      </c>
      <c r="AC141" s="47" t="s">
        <v>35</v>
      </c>
      <c r="AD141" s="47" t="s">
        <v>35</v>
      </c>
      <c r="AE141" s="47" t="s">
        <v>2365</v>
      </c>
      <c r="AF141" s="48">
        <v>9105837203</v>
      </c>
      <c r="AG141" s="47">
        <v>1</v>
      </c>
      <c r="AH141" s="47" t="s">
        <v>35</v>
      </c>
    </row>
    <row r="142" spans="1:34" x14ac:dyDescent="0.25">
      <c r="A142" s="47">
        <f>MATCH(B142,'Sheet1 (2)'!B:B,0)</f>
        <v>165</v>
      </c>
      <c r="B142" s="48">
        <f t="shared" si="5"/>
        <v>9105837356</v>
      </c>
      <c r="C142" s="48">
        <v>9105837356</v>
      </c>
      <c r="D142" s="47" t="s">
        <v>2366</v>
      </c>
      <c r="E142" s="47" t="s">
        <v>1862</v>
      </c>
      <c r="F142" s="47" t="s">
        <v>24</v>
      </c>
      <c r="G142" s="47" t="s">
        <v>25</v>
      </c>
      <c r="H142" s="47" t="s">
        <v>2366</v>
      </c>
      <c r="I142" s="47" t="s">
        <v>27</v>
      </c>
      <c r="J142" s="47" t="s">
        <v>28</v>
      </c>
      <c r="K142" s="47" t="s">
        <v>2367</v>
      </c>
      <c r="L142" s="47" t="s">
        <v>2368</v>
      </c>
      <c r="M142" s="47" t="s">
        <v>2369</v>
      </c>
      <c r="N142" s="47" t="s">
        <v>743</v>
      </c>
      <c r="O142" s="48">
        <v>9105837356</v>
      </c>
      <c r="P142" s="47" t="str">
        <f t="shared" si="4"/>
        <v>WIN-023</v>
      </c>
      <c r="Q142" s="47" t="s">
        <v>744</v>
      </c>
      <c r="R142" s="47" t="s">
        <v>745</v>
      </c>
      <c r="S142" s="47" t="s">
        <v>34</v>
      </c>
      <c r="T142" s="47" t="s">
        <v>35</v>
      </c>
      <c r="U142" s="47" t="s">
        <v>35</v>
      </c>
      <c r="V142" s="47" t="s">
        <v>35</v>
      </c>
      <c r="W142" s="47" t="s">
        <v>36</v>
      </c>
      <c r="X142" s="47" t="s">
        <v>37</v>
      </c>
      <c r="Y142" s="47" t="s">
        <v>38</v>
      </c>
      <c r="Z142" s="47" t="s">
        <v>39</v>
      </c>
      <c r="AA142" s="47" t="s">
        <v>40</v>
      </c>
      <c r="AB142" s="47" t="s">
        <v>35</v>
      </c>
      <c r="AC142" s="47" t="s">
        <v>35</v>
      </c>
      <c r="AD142" s="47" t="s">
        <v>35</v>
      </c>
      <c r="AE142" s="47" t="s">
        <v>2370</v>
      </c>
      <c r="AF142" s="48">
        <v>9105837356</v>
      </c>
      <c r="AG142" s="47">
        <v>1</v>
      </c>
      <c r="AH142" s="47" t="s">
        <v>35</v>
      </c>
    </row>
    <row r="143" spans="1:34" x14ac:dyDescent="0.25">
      <c r="A143" s="47">
        <f>MATCH(B143,'Sheet1 (2)'!B:B,0)</f>
        <v>184</v>
      </c>
      <c r="B143" s="48">
        <f t="shared" si="5"/>
        <v>9105837440</v>
      </c>
      <c r="C143" s="48">
        <v>9105837440</v>
      </c>
      <c r="D143" s="47" t="s">
        <v>2371</v>
      </c>
      <c r="E143" s="47" t="s">
        <v>1862</v>
      </c>
      <c r="F143" s="47" t="s">
        <v>24</v>
      </c>
      <c r="G143" s="47" t="s">
        <v>25</v>
      </c>
      <c r="H143" s="47" t="s">
        <v>2371</v>
      </c>
      <c r="I143" s="47" t="s">
        <v>27</v>
      </c>
      <c r="J143" s="47" t="s">
        <v>28</v>
      </c>
      <c r="K143" s="47" t="s">
        <v>2372</v>
      </c>
      <c r="L143" s="47" t="s">
        <v>2373</v>
      </c>
      <c r="M143" s="47" t="s">
        <v>2374</v>
      </c>
      <c r="N143" s="47" t="s">
        <v>743</v>
      </c>
      <c r="O143" s="48">
        <v>9105837440</v>
      </c>
      <c r="P143" s="47" t="str">
        <f t="shared" si="4"/>
        <v>WIN-023</v>
      </c>
      <c r="Q143" s="47" t="s">
        <v>744</v>
      </c>
      <c r="R143" s="47" t="s">
        <v>745</v>
      </c>
      <c r="S143" s="47" t="s">
        <v>34</v>
      </c>
      <c r="T143" s="47" t="s">
        <v>35</v>
      </c>
      <c r="U143" s="47" t="s">
        <v>35</v>
      </c>
      <c r="V143" s="47" t="s">
        <v>35</v>
      </c>
      <c r="W143" s="47" t="s">
        <v>36</v>
      </c>
      <c r="X143" s="47" t="s">
        <v>37</v>
      </c>
      <c r="Y143" s="47" t="s">
        <v>38</v>
      </c>
      <c r="Z143" s="47" t="s">
        <v>39</v>
      </c>
      <c r="AA143" s="47" t="s">
        <v>40</v>
      </c>
      <c r="AB143" s="47" t="s">
        <v>35</v>
      </c>
      <c r="AC143" s="47" t="s">
        <v>35</v>
      </c>
      <c r="AD143" s="47" t="s">
        <v>35</v>
      </c>
      <c r="AE143" s="47" t="s">
        <v>2375</v>
      </c>
      <c r="AF143" s="48">
        <v>9105837440</v>
      </c>
      <c r="AG143" s="47">
        <v>1</v>
      </c>
      <c r="AH143" s="47" t="s">
        <v>35</v>
      </c>
    </row>
    <row r="144" spans="1:34" x14ac:dyDescent="0.25">
      <c r="A144" s="47">
        <f>MATCH(B144,'Sheet1 (2)'!B:B,0)</f>
        <v>196</v>
      </c>
      <c r="B144" s="48">
        <f t="shared" si="5"/>
        <v>9105837534</v>
      </c>
      <c r="C144" s="48">
        <v>9105837534</v>
      </c>
      <c r="D144" s="47" t="s">
        <v>2376</v>
      </c>
      <c r="E144" s="47" t="s">
        <v>1862</v>
      </c>
      <c r="F144" s="47" t="s">
        <v>24</v>
      </c>
      <c r="G144" s="47" t="s">
        <v>25</v>
      </c>
      <c r="H144" s="47" t="s">
        <v>2376</v>
      </c>
      <c r="I144" s="47" t="s">
        <v>27</v>
      </c>
      <c r="J144" s="47" t="s">
        <v>28</v>
      </c>
      <c r="K144" s="47" t="s">
        <v>124</v>
      </c>
      <c r="L144" s="47" t="s">
        <v>125</v>
      </c>
      <c r="M144" s="47" t="s">
        <v>1908</v>
      </c>
      <c r="N144" s="47" t="s">
        <v>743</v>
      </c>
      <c r="O144" s="48">
        <v>9105837534</v>
      </c>
      <c r="P144" s="47" t="str">
        <f t="shared" si="4"/>
        <v>WIN-023</v>
      </c>
      <c r="Q144" s="47" t="s">
        <v>744</v>
      </c>
      <c r="R144" s="47" t="s">
        <v>745</v>
      </c>
      <c r="S144" s="47" t="s">
        <v>34</v>
      </c>
      <c r="T144" s="47" t="s">
        <v>35</v>
      </c>
      <c r="U144" s="47" t="s">
        <v>35</v>
      </c>
      <c r="V144" s="47" t="s">
        <v>35</v>
      </c>
      <c r="W144" s="47" t="s">
        <v>36</v>
      </c>
      <c r="X144" s="47" t="s">
        <v>37</v>
      </c>
      <c r="Y144" s="47" t="s">
        <v>38</v>
      </c>
      <c r="Z144" s="47" t="s">
        <v>39</v>
      </c>
      <c r="AA144" s="47" t="s">
        <v>40</v>
      </c>
      <c r="AB144" s="47" t="s">
        <v>35</v>
      </c>
      <c r="AC144" s="47" t="s">
        <v>35</v>
      </c>
      <c r="AD144" s="47" t="s">
        <v>35</v>
      </c>
      <c r="AE144" s="47" t="s">
        <v>2377</v>
      </c>
      <c r="AF144" s="48">
        <v>9105837534</v>
      </c>
      <c r="AG144" s="47">
        <v>1</v>
      </c>
      <c r="AH144" s="47" t="s">
        <v>35</v>
      </c>
    </row>
    <row r="145" spans="1:34" x14ac:dyDescent="0.25">
      <c r="A145" s="47">
        <f>MATCH(B145,'Sheet1 (2)'!B:B,0)</f>
        <v>39</v>
      </c>
      <c r="B145" s="48">
        <f t="shared" si="5"/>
        <v>9105835445</v>
      </c>
      <c r="C145" s="48">
        <v>9105835445</v>
      </c>
      <c r="D145" s="47" t="s">
        <v>2378</v>
      </c>
      <c r="E145" s="47" t="s">
        <v>1862</v>
      </c>
      <c r="F145" s="47" t="s">
        <v>24</v>
      </c>
      <c r="G145" s="47" t="s">
        <v>25</v>
      </c>
      <c r="H145" s="47" t="s">
        <v>2378</v>
      </c>
      <c r="I145" s="47" t="s">
        <v>27</v>
      </c>
      <c r="J145" s="47" t="s">
        <v>28</v>
      </c>
      <c r="K145" s="47" t="s">
        <v>135</v>
      </c>
      <c r="L145" s="47" t="s">
        <v>136</v>
      </c>
      <c r="M145" s="47" t="s">
        <v>1864</v>
      </c>
      <c r="N145" s="47" t="s">
        <v>55</v>
      </c>
      <c r="O145" s="48">
        <v>9105835445</v>
      </c>
      <c r="P145" s="47" t="str">
        <f t="shared" si="4"/>
        <v>WIN-058</v>
      </c>
      <c r="Q145" s="47" t="s">
        <v>56</v>
      </c>
      <c r="R145" s="47" t="s">
        <v>57</v>
      </c>
      <c r="S145" s="47" t="s">
        <v>35</v>
      </c>
      <c r="T145" s="47" t="s">
        <v>35</v>
      </c>
      <c r="U145" s="47" t="s">
        <v>35</v>
      </c>
      <c r="V145" s="47" t="s">
        <v>35</v>
      </c>
      <c r="W145" s="47" t="s">
        <v>36</v>
      </c>
      <c r="X145" s="47" t="s">
        <v>37</v>
      </c>
      <c r="Y145" s="47" t="s">
        <v>38</v>
      </c>
      <c r="Z145" s="47" t="s">
        <v>39</v>
      </c>
      <c r="AA145" s="47" t="s">
        <v>40</v>
      </c>
      <c r="AB145" s="47" t="s">
        <v>35</v>
      </c>
      <c r="AC145" s="47" t="s">
        <v>35</v>
      </c>
      <c r="AD145" s="47" t="s">
        <v>35</v>
      </c>
      <c r="AE145" s="47" t="s">
        <v>2379</v>
      </c>
      <c r="AF145" s="48">
        <v>9105835445</v>
      </c>
      <c r="AG145" s="47">
        <v>1</v>
      </c>
      <c r="AH145" s="47" t="s">
        <v>35</v>
      </c>
    </row>
    <row r="146" spans="1:34" x14ac:dyDescent="0.25">
      <c r="A146" s="47">
        <f>MATCH(B146,'Sheet1 (2)'!B:B,0)</f>
        <v>123</v>
      </c>
      <c r="B146" s="48">
        <f t="shared" si="5"/>
        <v>9105836906</v>
      </c>
      <c r="C146" s="48">
        <v>9105836906</v>
      </c>
      <c r="D146" s="47" t="s">
        <v>2380</v>
      </c>
      <c r="E146" s="47" t="s">
        <v>1862</v>
      </c>
      <c r="F146" s="47" t="s">
        <v>24</v>
      </c>
      <c r="G146" s="47" t="s">
        <v>25</v>
      </c>
      <c r="H146" s="47" t="s">
        <v>2380</v>
      </c>
      <c r="I146" s="47" t="s">
        <v>27</v>
      </c>
      <c r="J146" s="47" t="s">
        <v>28</v>
      </c>
      <c r="K146" s="47" t="s">
        <v>140</v>
      </c>
      <c r="L146" s="47" t="s">
        <v>141</v>
      </c>
      <c r="M146" s="47" t="s">
        <v>1890</v>
      </c>
      <c r="N146" s="47" t="s">
        <v>299</v>
      </c>
      <c r="O146" s="48">
        <v>9105836906</v>
      </c>
      <c r="P146" s="47" t="str">
        <f t="shared" si="4"/>
        <v>WIN-020</v>
      </c>
      <c r="Q146" s="47" t="s">
        <v>300</v>
      </c>
      <c r="R146" s="47" t="s">
        <v>301</v>
      </c>
      <c r="S146" s="47" t="s">
        <v>34</v>
      </c>
      <c r="T146" s="47" t="s">
        <v>35</v>
      </c>
      <c r="U146" s="47" t="s">
        <v>35</v>
      </c>
      <c r="V146" s="47" t="s">
        <v>35</v>
      </c>
      <c r="W146" s="47" t="s">
        <v>36</v>
      </c>
      <c r="X146" s="47" t="s">
        <v>37</v>
      </c>
      <c r="Y146" s="47" t="s">
        <v>38</v>
      </c>
      <c r="Z146" s="47" t="s">
        <v>39</v>
      </c>
      <c r="AA146" s="47" t="s">
        <v>40</v>
      </c>
      <c r="AB146" s="47" t="s">
        <v>35</v>
      </c>
      <c r="AC146" s="47" t="s">
        <v>35</v>
      </c>
      <c r="AD146" s="47" t="s">
        <v>35</v>
      </c>
      <c r="AE146" s="47" t="s">
        <v>2381</v>
      </c>
      <c r="AF146" s="48">
        <v>9105836906</v>
      </c>
      <c r="AG146" s="47">
        <v>1</v>
      </c>
      <c r="AH146" s="47" t="s">
        <v>35</v>
      </c>
    </row>
    <row r="147" spans="1:34" x14ac:dyDescent="0.25">
      <c r="A147" s="47">
        <f>MATCH(B147,'Sheet1 (2)'!B:B,0)</f>
        <v>193</v>
      </c>
      <c r="B147" s="48">
        <f t="shared" si="5"/>
        <v>9105837486</v>
      </c>
      <c r="C147" s="48">
        <v>9105837486</v>
      </c>
      <c r="D147" s="47" t="s">
        <v>2382</v>
      </c>
      <c r="E147" s="47" t="s">
        <v>1862</v>
      </c>
      <c r="F147" s="47" t="s">
        <v>24</v>
      </c>
      <c r="G147" s="47" t="s">
        <v>25</v>
      </c>
      <c r="H147" s="47" t="s">
        <v>2382</v>
      </c>
      <c r="I147" s="47" t="s">
        <v>27</v>
      </c>
      <c r="J147" s="47" t="s">
        <v>28</v>
      </c>
      <c r="K147" s="47" t="s">
        <v>2383</v>
      </c>
      <c r="L147" s="47" t="s">
        <v>2384</v>
      </c>
      <c r="M147" s="47" t="s">
        <v>2385</v>
      </c>
      <c r="N147" s="47" t="s">
        <v>217</v>
      </c>
      <c r="O147" s="48">
        <v>9105837486</v>
      </c>
      <c r="P147" s="47" t="str">
        <f t="shared" si="4"/>
        <v>WIN-061</v>
      </c>
      <c r="Q147" s="47" t="s">
        <v>218</v>
      </c>
      <c r="R147" s="47" t="s">
        <v>219</v>
      </c>
      <c r="S147" s="47" t="s">
        <v>34</v>
      </c>
      <c r="T147" s="47" t="s">
        <v>35</v>
      </c>
      <c r="U147" s="47" t="s">
        <v>35</v>
      </c>
      <c r="V147" s="47" t="s">
        <v>35</v>
      </c>
      <c r="W147" s="47" t="s">
        <v>36</v>
      </c>
      <c r="X147" s="47" t="s">
        <v>37</v>
      </c>
      <c r="Y147" s="47" t="s">
        <v>38</v>
      </c>
      <c r="Z147" s="47" t="s">
        <v>39</v>
      </c>
      <c r="AA147" s="47" t="s">
        <v>40</v>
      </c>
      <c r="AB147" s="47" t="s">
        <v>35</v>
      </c>
      <c r="AC147" s="47" t="s">
        <v>35</v>
      </c>
      <c r="AD147" s="47" t="s">
        <v>35</v>
      </c>
      <c r="AE147" s="47" t="s">
        <v>2386</v>
      </c>
      <c r="AF147" s="48">
        <v>9105837486</v>
      </c>
      <c r="AG147" s="47">
        <v>1</v>
      </c>
      <c r="AH147" s="47" t="s">
        <v>35</v>
      </c>
    </row>
    <row r="148" spans="1:34" x14ac:dyDescent="0.25">
      <c r="A148" s="47">
        <f>MATCH(B148,'Sheet1 (2)'!B:B,0)</f>
        <v>194</v>
      </c>
      <c r="B148" s="48">
        <f t="shared" si="5"/>
        <v>9105837549</v>
      </c>
      <c r="C148" s="48">
        <v>9105837549</v>
      </c>
      <c r="D148" s="47" t="s">
        <v>2387</v>
      </c>
      <c r="E148" s="47" t="s">
        <v>1862</v>
      </c>
      <c r="F148" s="47" t="s">
        <v>24</v>
      </c>
      <c r="G148" s="47" t="s">
        <v>25</v>
      </c>
      <c r="H148" s="47" t="s">
        <v>2387</v>
      </c>
      <c r="I148" s="47" t="s">
        <v>27</v>
      </c>
      <c r="J148" s="47" t="s">
        <v>28</v>
      </c>
      <c r="K148" s="47" t="s">
        <v>2388</v>
      </c>
      <c r="L148" s="47" t="s">
        <v>2389</v>
      </c>
      <c r="M148" s="47" t="s">
        <v>2390</v>
      </c>
      <c r="N148" s="47" t="s">
        <v>217</v>
      </c>
      <c r="O148" s="48">
        <v>9105837549</v>
      </c>
      <c r="P148" s="47" t="str">
        <f t="shared" si="4"/>
        <v>WIN-061</v>
      </c>
      <c r="Q148" s="47" t="s">
        <v>218</v>
      </c>
      <c r="R148" s="47" t="s">
        <v>219</v>
      </c>
      <c r="S148" s="47" t="s">
        <v>34</v>
      </c>
      <c r="T148" s="47" t="s">
        <v>35</v>
      </c>
      <c r="U148" s="47" t="s">
        <v>35</v>
      </c>
      <c r="V148" s="47" t="s">
        <v>35</v>
      </c>
      <c r="W148" s="47" t="s">
        <v>36</v>
      </c>
      <c r="X148" s="47" t="s">
        <v>37</v>
      </c>
      <c r="Y148" s="47" t="s">
        <v>38</v>
      </c>
      <c r="Z148" s="47" t="s">
        <v>39</v>
      </c>
      <c r="AA148" s="47" t="s">
        <v>40</v>
      </c>
      <c r="AB148" s="47" t="s">
        <v>35</v>
      </c>
      <c r="AC148" s="47" t="s">
        <v>35</v>
      </c>
      <c r="AD148" s="47" t="s">
        <v>35</v>
      </c>
      <c r="AE148" s="47" t="s">
        <v>2391</v>
      </c>
      <c r="AF148" s="48">
        <v>9105837549</v>
      </c>
      <c r="AG148" s="47">
        <v>1</v>
      </c>
      <c r="AH148" s="47" t="s">
        <v>35</v>
      </c>
    </row>
    <row r="149" spans="1:34" x14ac:dyDescent="0.25">
      <c r="A149" s="47">
        <f>MATCH(B149,'Sheet1 (2)'!B:B,0)</f>
        <v>18</v>
      </c>
      <c r="B149" s="48">
        <f t="shared" si="5"/>
        <v>9105834992</v>
      </c>
      <c r="C149" s="48">
        <v>9105834992</v>
      </c>
      <c r="D149" s="47" t="s">
        <v>2392</v>
      </c>
      <c r="E149" s="47" t="s">
        <v>1862</v>
      </c>
      <c r="F149" s="47" t="s">
        <v>24</v>
      </c>
      <c r="G149" s="47" t="s">
        <v>25</v>
      </c>
      <c r="H149" s="47" t="s">
        <v>2392</v>
      </c>
      <c r="I149" s="47" t="s">
        <v>27</v>
      </c>
      <c r="J149" s="47" t="s">
        <v>28</v>
      </c>
      <c r="K149" s="47" t="s">
        <v>135</v>
      </c>
      <c r="L149" s="47" t="s">
        <v>136</v>
      </c>
      <c r="M149" s="47" t="s">
        <v>1864</v>
      </c>
      <c r="N149" s="47" t="s">
        <v>76</v>
      </c>
      <c r="O149" s="48">
        <v>9105834992</v>
      </c>
      <c r="P149" s="47" t="str">
        <f t="shared" si="4"/>
        <v>WIN-002</v>
      </c>
      <c r="Q149" s="47" t="s">
        <v>77</v>
      </c>
      <c r="R149" s="47" t="s">
        <v>78</v>
      </c>
      <c r="S149" s="47" t="s">
        <v>35</v>
      </c>
      <c r="T149" s="47" t="s">
        <v>35</v>
      </c>
      <c r="U149" s="47" t="s">
        <v>35</v>
      </c>
      <c r="V149" s="47" t="s">
        <v>35</v>
      </c>
      <c r="W149" s="47" t="s">
        <v>36</v>
      </c>
      <c r="X149" s="47" t="s">
        <v>37</v>
      </c>
      <c r="Y149" s="47" t="s">
        <v>38</v>
      </c>
      <c r="Z149" s="47" t="s">
        <v>39</v>
      </c>
      <c r="AA149" s="47" t="s">
        <v>40</v>
      </c>
      <c r="AB149" s="47" t="s">
        <v>35</v>
      </c>
      <c r="AC149" s="47" t="s">
        <v>35</v>
      </c>
      <c r="AD149" s="47" t="s">
        <v>35</v>
      </c>
      <c r="AE149" s="47" t="s">
        <v>2393</v>
      </c>
      <c r="AF149" s="48">
        <v>9105834992</v>
      </c>
      <c r="AG149" s="47">
        <v>1</v>
      </c>
      <c r="AH149" s="47" t="s">
        <v>35</v>
      </c>
    </row>
    <row r="150" spans="1:34" x14ac:dyDescent="0.25">
      <c r="A150" s="47">
        <f>MATCH(B150,'Sheet1 (2)'!B:B,0)</f>
        <v>257</v>
      </c>
      <c r="B150" s="48">
        <f t="shared" si="5"/>
        <v>9105838135</v>
      </c>
      <c r="C150" s="48">
        <v>9105838135</v>
      </c>
      <c r="D150" s="47" t="s">
        <v>2394</v>
      </c>
      <c r="E150" s="47" t="s">
        <v>1862</v>
      </c>
      <c r="F150" s="47" t="s">
        <v>24</v>
      </c>
      <c r="G150" s="47" t="s">
        <v>25</v>
      </c>
      <c r="H150" s="47" t="s">
        <v>2394</v>
      </c>
      <c r="I150" s="47" t="s">
        <v>27</v>
      </c>
      <c r="J150" s="47" t="s">
        <v>28</v>
      </c>
      <c r="K150" s="47" t="s">
        <v>140</v>
      </c>
      <c r="L150" s="47" t="s">
        <v>141</v>
      </c>
      <c r="M150" s="47" t="s">
        <v>1890</v>
      </c>
      <c r="N150" s="47" t="s">
        <v>76</v>
      </c>
      <c r="O150" s="48">
        <v>9105838135</v>
      </c>
      <c r="P150" s="47" t="str">
        <f t="shared" si="4"/>
        <v>WIN-002</v>
      </c>
      <c r="Q150" s="47" t="s">
        <v>77</v>
      </c>
      <c r="R150" s="47" t="s">
        <v>78</v>
      </c>
      <c r="S150" s="47" t="s">
        <v>35</v>
      </c>
      <c r="T150" s="47" t="s">
        <v>35</v>
      </c>
      <c r="U150" s="47" t="s">
        <v>35</v>
      </c>
      <c r="V150" s="47" t="s">
        <v>35</v>
      </c>
      <c r="W150" s="47" t="s">
        <v>36</v>
      </c>
      <c r="X150" s="47" t="s">
        <v>37</v>
      </c>
      <c r="Y150" s="47" t="s">
        <v>38</v>
      </c>
      <c r="Z150" s="47" t="s">
        <v>39</v>
      </c>
      <c r="AA150" s="47" t="s">
        <v>40</v>
      </c>
      <c r="AB150" s="47" t="s">
        <v>35</v>
      </c>
      <c r="AC150" s="47" t="s">
        <v>35</v>
      </c>
      <c r="AD150" s="47" t="s">
        <v>35</v>
      </c>
      <c r="AE150" s="47" t="s">
        <v>2395</v>
      </c>
      <c r="AF150" s="48">
        <v>9105838135</v>
      </c>
      <c r="AG150" s="47">
        <v>1</v>
      </c>
      <c r="AH150" s="47" t="s">
        <v>35</v>
      </c>
    </row>
    <row r="151" spans="1:34" x14ac:dyDescent="0.25">
      <c r="A151" s="47">
        <f>MATCH(B151,'Sheet1 (2)'!B:B,0)</f>
        <v>289</v>
      </c>
      <c r="B151" s="48">
        <f t="shared" si="5"/>
        <v>9105838632</v>
      </c>
      <c r="C151" s="48">
        <v>9105838632</v>
      </c>
      <c r="D151" s="47" t="s">
        <v>2396</v>
      </c>
      <c r="E151" s="47" t="s">
        <v>1862</v>
      </c>
      <c r="F151" s="47" t="s">
        <v>24</v>
      </c>
      <c r="G151" s="47" t="s">
        <v>25</v>
      </c>
      <c r="H151" s="47" t="s">
        <v>2396</v>
      </c>
      <c r="I151" s="47" t="s">
        <v>27</v>
      </c>
      <c r="J151" s="47" t="s">
        <v>28</v>
      </c>
      <c r="K151" s="47" t="s">
        <v>2397</v>
      </c>
      <c r="L151" s="47" t="s">
        <v>2398</v>
      </c>
      <c r="M151" s="47" t="s">
        <v>2399</v>
      </c>
      <c r="N151" s="47" t="s">
        <v>1577</v>
      </c>
      <c r="O151" s="48">
        <v>9105838632</v>
      </c>
      <c r="P151" s="47" t="str">
        <f t="shared" si="4"/>
        <v>WIN-039</v>
      </c>
      <c r="Q151" s="47" t="s">
        <v>2400</v>
      </c>
      <c r="R151" s="47" t="s">
        <v>2401</v>
      </c>
      <c r="S151" s="47" t="s">
        <v>35</v>
      </c>
      <c r="T151" s="47" t="s">
        <v>35</v>
      </c>
      <c r="U151" s="47" t="s">
        <v>35</v>
      </c>
      <c r="V151" s="47" t="s">
        <v>35</v>
      </c>
      <c r="W151" s="47" t="s">
        <v>36</v>
      </c>
      <c r="X151" s="47" t="s">
        <v>37</v>
      </c>
      <c r="Y151" s="47" t="s">
        <v>38</v>
      </c>
      <c r="Z151" s="47" t="s">
        <v>39</v>
      </c>
      <c r="AA151" s="47" t="s">
        <v>40</v>
      </c>
      <c r="AB151" s="47" t="s">
        <v>35</v>
      </c>
      <c r="AC151" s="47" t="s">
        <v>35</v>
      </c>
      <c r="AD151" s="47" t="s">
        <v>35</v>
      </c>
      <c r="AE151" s="47" t="s">
        <v>2402</v>
      </c>
      <c r="AF151" s="48">
        <v>9105838632</v>
      </c>
      <c r="AG151" s="47">
        <v>1</v>
      </c>
      <c r="AH151" s="47" t="s">
        <v>35</v>
      </c>
    </row>
    <row r="152" spans="1:34" x14ac:dyDescent="0.25">
      <c r="A152" s="47">
        <f>MATCH(B152,'Sheet1 (2)'!B:B,0)</f>
        <v>321</v>
      </c>
      <c r="B152" s="48">
        <f t="shared" si="5"/>
        <v>9105839364</v>
      </c>
      <c r="C152" s="48">
        <v>9105839364</v>
      </c>
      <c r="D152" s="47" t="s">
        <v>2403</v>
      </c>
      <c r="E152" s="47" t="s">
        <v>1862</v>
      </c>
      <c r="F152" s="47" t="s">
        <v>24</v>
      </c>
      <c r="G152" s="47" t="s">
        <v>25</v>
      </c>
      <c r="H152" s="47" t="s">
        <v>2403</v>
      </c>
      <c r="I152" s="47" t="s">
        <v>27</v>
      </c>
      <c r="J152" s="47" t="s">
        <v>28</v>
      </c>
      <c r="K152" s="47" t="s">
        <v>2404</v>
      </c>
      <c r="L152" s="47" t="s">
        <v>2405</v>
      </c>
      <c r="M152" s="47" t="s">
        <v>2406</v>
      </c>
      <c r="N152" s="47" t="s">
        <v>157</v>
      </c>
      <c r="O152" s="48">
        <v>9105839364</v>
      </c>
      <c r="P152" s="47" t="s">
        <v>1534</v>
      </c>
      <c r="Q152" s="47" t="s">
        <v>158</v>
      </c>
      <c r="R152" s="47" t="s">
        <v>159</v>
      </c>
      <c r="S152" s="47" t="s">
        <v>160</v>
      </c>
      <c r="T152" s="47" t="s">
        <v>35</v>
      </c>
      <c r="U152" s="47" t="s">
        <v>35</v>
      </c>
      <c r="V152" s="47" t="s">
        <v>35</v>
      </c>
      <c r="W152" s="47" t="s">
        <v>36</v>
      </c>
      <c r="X152" s="47" t="s">
        <v>37</v>
      </c>
      <c r="Y152" s="47" t="s">
        <v>38</v>
      </c>
      <c r="Z152" s="47" t="s">
        <v>39</v>
      </c>
      <c r="AA152" s="47" t="s">
        <v>40</v>
      </c>
      <c r="AB152" s="47" t="s">
        <v>35</v>
      </c>
      <c r="AC152" s="47" t="s">
        <v>35</v>
      </c>
      <c r="AD152" s="47" t="s">
        <v>35</v>
      </c>
      <c r="AE152" s="47" t="s">
        <v>2407</v>
      </c>
      <c r="AF152" s="48">
        <v>9105839364</v>
      </c>
      <c r="AG152" s="47">
        <v>1</v>
      </c>
      <c r="AH152" s="47" t="s">
        <v>35</v>
      </c>
    </row>
    <row r="153" spans="1:34" x14ac:dyDescent="0.25">
      <c r="A153" s="47">
        <f>MATCH(B153,'Sheet1 (2)'!B:B,0)</f>
        <v>224</v>
      </c>
      <c r="B153" s="48">
        <f t="shared" si="5"/>
        <v>9105837897</v>
      </c>
      <c r="C153" s="48">
        <v>9105837897</v>
      </c>
      <c r="D153" s="47" t="s">
        <v>2408</v>
      </c>
      <c r="E153" s="47" t="s">
        <v>1862</v>
      </c>
      <c r="F153" s="47" t="s">
        <v>24</v>
      </c>
      <c r="G153" s="47" t="s">
        <v>25</v>
      </c>
      <c r="H153" s="47" t="s">
        <v>2408</v>
      </c>
      <c r="I153" s="47" t="s">
        <v>27</v>
      </c>
      <c r="J153" s="47" t="s">
        <v>28</v>
      </c>
      <c r="K153" s="47" t="s">
        <v>135</v>
      </c>
      <c r="L153" s="47" t="s">
        <v>136</v>
      </c>
      <c r="M153" s="47" t="s">
        <v>1864</v>
      </c>
      <c r="N153" s="47" t="s">
        <v>76</v>
      </c>
      <c r="O153" s="48">
        <v>9105837897</v>
      </c>
      <c r="P153" s="47" t="str">
        <f t="shared" si="4"/>
        <v>WIN-002</v>
      </c>
      <c r="Q153" s="47" t="s">
        <v>77</v>
      </c>
      <c r="R153" s="47" t="s">
        <v>78</v>
      </c>
      <c r="S153" s="47" t="s">
        <v>35</v>
      </c>
      <c r="T153" s="47" t="s">
        <v>35</v>
      </c>
      <c r="U153" s="47" t="s">
        <v>35</v>
      </c>
      <c r="V153" s="47" t="s">
        <v>35</v>
      </c>
      <c r="W153" s="47" t="s">
        <v>36</v>
      </c>
      <c r="X153" s="47" t="s">
        <v>37</v>
      </c>
      <c r="Y153" s="47" t="s">
        <v>38</v>
      </c>
      <c r="Z153" s="47" t="s">
        <v>39</v>
      </c>
      <c r="AA153" s="47" t="s">
        <v>40</v>
      </c>
      <c r="AB153" s="47" t="s">
        <v>35</v>
      </c>
      <c r="AC153" s="47" t="s">
        <v>35</v>
      </c>
      <c r="AD153" s="47" t="s">
        <v>35</v>
      </c>
      <c r="AE153" s="47" t="s">
        <v>2409</v>
      </c>
      <c r="AF153" s="48">
        <v>9105837897</v>
      </c>
      <c r="AG153" s="47">
        <v>1</v>
      </c>
      <c r="AH153" s="47" t="s">
        <v>35</v>
      </c>
    </row>
    <row r="154" spans="1:34" x14ac:dyDescent="0.25">
      <c r="A154" s="47">
        <f>MATCH(B154,'Sheet1 (2)'!B:B,0)</f>
        <v>49</v>
      </c>
      <c r="B154" s="48">
        <f t="shared" si="5"/>
        <v>9105835830</v>
      </c>
      <c r="C154" s="48">
        <v>9105835830</v>
      </c>
      <c r="D154" s="47" t="s">
        <v>2410</v>
      </c>
      <c r="E154" s="47" t="s">
        <v>1862</v>
      </c>
      <c r="F154" s="47" t="s">
        <v>24</v>
      </c>
      <c r="G154" s="47" t="s">
        <v>25</v>
      </c>
      <c r="H154" s="47" t="s">
        <v>2410</v>
      </c>
      <c r="I154" s="47" t="s">
        <v>27</v>
      </c>
      <c r="J154" s="47" t="s">
        <v>28</v>
      </c>
      <c r="K154" s="47" t="s">
        <v>2077</v>
      </c>
      <c r="L154" s="47" t="s">
        <v>2078</v>
      </c>
      <c r="M154" s="47" t="s">
        <v>2079</v>
      </c>
      <c r="N154" s="47" t="s">
        <v>279</v>
      </c>
      <c r="O154" s="48">
        <v>9105835830</v>
      </c>
      <c r="P154" s="47" t="str">
        <f t="shared" si="4"/>
        <v>WIN-009</v>
      </c>
      <c r="Q154" s="47" t="s">
        <v>280</v>
      </c>
      <c r="R154" s="47" t="s">
        <v>281</v>
      </c>
      <c r="S154" s="47" t="s">
        <v>35</v>
      </c>
      <c r="T154" s="47" t="s">
        <v>35</v>
      </c>
      <c r="U154" s="47" t="s">
        <v>35</v>
      </c>
      <c r="V154" s="47" t="s">
        <v>35</v>
      </c>
      <c r="W154" s="47" t="s">
        <v>36</v>
      </c>
      <c r="X154" s="47" t="s">
        <v>37</v>
      </c>
      <c r="Y154" s="47" t="s">
        <v>38</v>
      </c>
      <c r="Z154" s="47" t="s">
        <v>39</v>
      </c>
      <c r="AA154" s="47" t="s">
        <v>40</v>
      </c>
      <c r="AB154" s="47" t="s">
        <v>35</v>
      </c>
      <c r="AC154" s="47" t="s">
        <v>35</v>
      </c>
      <c r="AD154" s="47" t="s">
        <v>35</v>
      </c>
      <c r="AE154" s="47" t="s">
        <v>2411</v>
      </c>
      <c r="AF154" s="48">
        <v>9105835830</v>
      </c>
      <c r="AG154" s="47">
        <v>1</v>
      </c>
      <c r="AH154" s="47" t="s">
        <v>35</v>
      </c>
    </row>
    <row r="155" spans="1:34" x14ac:dyDescent="0.25">
      <c r="A155" s="47">
        <f>MATCH(B155,'Sheet1 (2)'!B:B,0)</f>
        <v>255</v>
      </c>
      <c r="B155" s="48">
        <f t="shared" si="5"/>
        <v>9105838119</v>
      </c>
      <c r="C155" s="48">
        <v>9105838119</v>
      </c>
      <c r="D155" s="47" t="s">
        <v>2412</v>
      </c>
      <c r="E155" s="47" t="s">
        <v>1862</v>
      </c>
      <c r="F155" s="47" t="s">
        <v>24</v>
      </c>
      <c r="G155" s="47" t="s">
        <v>25</v>
      </c>
      <c r="H155" s="47" t="s">
        <v>2412</v>
      </c>
      <c r="I155" s="47" t="s">
        <v>27</v>
      </c>
      <c r="J155" s="47" t="s">
        <v>28</v>
      </c>
      <c r="K155" s="47" t="s">
        <v>760</v>
      </c>
      <c r="L155" s="47" t="s">
        <v>761</v>
      </c>
      <c r="M155" s="47" t="s">
        <v>1930</v>
      </c>
      <c r="N155" s="47" t="s">
        <v>103</v>
      </c>
      <c r="O155" s="48">
        <v>9105838119</v>
      </c>
      <c r="P155" s="47" t="str">
        <f t="shared" si="4"/>
        <v>WIN-025</v>
      </c>
      <c r="Q155" s="47" t="s">
        <v>104</v>
      </c>
      <c r="R155" s="47" t="s">
        <v>105</v>
      </c>
      <c r="S155" s="47" t="s">
        <v>35</v>
      </c>
      <c r="T155" s="47" t="s">
        <v>35</v>
      </c>
      <c r="U155" s="47" t="s">
        <v>35</v>
      </c>
      <c r="V155" s="47" t="s">
        <v>35</v>
      </c>
      <c r="W155" s="47" t="s">
        <v>36</v>
      </c>
      <c r="X155" s="47" t="s">
        <v>37</v>
      </c>
      <c r="Y155" s="47" t="s">
        <v>38</v>
      </c>
      <c r="Z155" s="47" t="s">
        <v>39</v>
      </c>
      <c r="AA155" s="47" t="s">
        <v>40</v>
      </c>
      <c r="AB155" s="47" t="s">
        <v>35</v>
      </c>
      <c r="AC155" s="47" t="s">
        <v>35</v>
      </c>
      <c r="AD155" s="47" t="s">
        <v>35</v>
      </c>
      <c r="AE155" s="47" t="s">
        <v>2413</v>
      </c>
      <c r="AF155" s="48">
        <v>9105838119</v>
      </c>
      <c r="AG155" s="47">
        <v>1</v>
      </c>
      <c r="AH155" s="47" t="s">
        <v>35</v>
      </c>
    </row>
    <row r="156" spans="1:34" x14ac:dyDescent="0.25">
      <c r="A156" s="47">
        <f>MATCH(B156,'Sheet1 (2)'!B:B,0)</f>
        <v>104</v>
      </c>
      <c r="B156" s="48">
        <f t="shared" si="5"/>
        <v>9105836504</v>
      </c>
      <c r="C156" s="48">
        <v>9105836504</v>
      </c>
      <c r="D156" s="47" t="s">
        <v>2414</v>
      </c>
      <c r="E156" s="47" t="s">
        <v>1862</v>
      </c>
      <c r="F156" s="47" t="s">
        <v>24</v>
      </c>
      <c r="G156" s="47" t="s">
        <v>25</v>
      </c>
      <c r="H156" s="47" t="s">
        <v>2414</v>
      </c>
      <c r="I156" s="47" t="s">
        <v>27</v>
      </c>
      <c r="J156" s="47" t="s">
        <v>28</v>
      </c>
      <c r="K156" s="47" t="s">
        <v>256</v>
      </c>
      <c r="L156" s="47" t="s">
        <v>257</v>
      </c>
      <c r="M156" s="47" t="s">
        <v>2415</v>
      </c>
      <c r="N156" s="47" t="s">
        <v>87</v>
      </c>
      <c r="O156" s="48">
        <v>9105836504</v>
      </c>
      <c r="P156" s="47" t="str">
        <f t="shared" si="4"/>
        <v>WIN-059</v>
      </c>
      <c r="Q156" s="47" t="s">
        <v>88</v>
      </c>
      <c r="R156" s="47" t="s">
        <v>89</v>
      </c>
      <c r="S156" s="47" t="s">
        <v>34</v>
      </c>
      <c r="T156" s="47" t="s">
        <v>35</v>
      </c>
      <c r="U156" s="47" t="s">
        <v>35</v>
      </c>
      <c r="V156" s="47" t="s">
        <v>35</v>
      </c>
      <c r="W156" s="47" t="s">
        <v>36</v>
      </c>
      <c r="X156" s="47" t="s">
        <v>37</v>
      </c>
      <c r="Y156" s="47" t="s">
        <v>38</v>
      </c>
      <c r="Z156" s="47" t="s">
        <v>39</v>
      </c>
      <c r="AA156" s="47" t="s">
        <v>40</v>
      </c>
      <c r="AB156" s="47" t="s">
        <v>35</v>
      </c>
      <c r="AC156" s="47" t="s">
        <v>35</v>
      </c>
      <c r="AD156" s="47" t="s">
        <v>35</v>
      </c>
      <c r="AE156" s="47" t="s">
        <v>2416</v>
      </c>
      <c r="AF156" s="48">
        <v>9105836504</v>
      </c>
      <c r="AG156" s="47">
        <v>1</v>
      </c>
      <c r="AH156" s="47" t="s">
        <v>35</v>
      </c>
    </row>
    <row r="157" spans="1:34" x14ac:dyDescent="0.25">
      <c r="A157" s="47">
        <f>MATCH(B157,'Sheet1 (2)'!B:B,0)</f>
        <v>240</v>
      </c>
      <c r="B157" s="48">
        <f t="shared" si="5"/>
        <v>9105838040</v>
      </c>
      <c r="C157" s="48">
        <v>9105838040</v>
      </c>
      <c r="D157" s="47" t="s">
        <v>2417</v>
      </c>
      <c r="E157" s="47" t="s">
        <v>1862</v>
      </c>
      <c r="F157" s="47" t="s">
        <v>24</v>
      </c>
      <c r="G157" s="47" t="s">
        <v>25</v>
      </c>
      <c r="H157" s="47" t="s">
        <v>2417</v>
      </c>
      <c r="I157" s="47" t="s">
        <v>27</v>
      </c>
      <c r="J157" s="47" t="s">
        <v>28</v>
      </c>
      <c r="K157" s="47" t="s">
        <v>2418</v>
      </c>
      <c r="L157" s="47" t="s">
        <v>2419</v>
      </c>
      <c r="M157" s="47" t="s">
        <v>2420</v>
      </c>
      <c r="N157" s="47" t="s">
        <v>743</v>
      </c>
      <c r="O157" s="48">
        <v>9105838040</v>
      </c>
      <c r="P157" s="47" t="str">
        <f t="shared" si="4"/>
        <v>WIN-023</v>
      </c>
      <c r="Q157" s="47" t="s">
        <v>744</v>
      </c>
      <c r="R157" s="47" t="s">
        <v>745</v>
      </c>
      <c r="S157" s="47" t="s">
        <v>34</v>
      </c>
      <c r="T157" s="47" t="s">
        <v>35</v>
      </c>
      <c r="U157" s="47" t="s">
        <v>35</v>
      </c>
      <c r="V157" s="47" t="s">
        <v>35</v>
      </c>
      <c r="W157" s="47" t="s">
        <v>36</v>
      </c>
      <c r="X157" s="47" t="s">
        <v>37</v>
      </c>
      <c r="Y157" s="47" t="s">
        <v>38</v>
      </c>
      <c r="Z157" s="47" t="s">
        <v>39</v>
      </c>
      <c r="AA157" s="47" t="s">
        <v>40</v>
      </c>
      <c r="AB157" s="47" t="s">
        <v>35</v>
      </c>
      <c r="AC157" s="47" t="s">
        <v>35</v>
      </c>
      <c r="AD157" s="47" t="s">
        <v>35</v>
      </c>
      <c r="AE157" s="47" t="s">
        <v>2421</v>
      </c>
      <c r="AF157" s="48">
        <v>9105838040</v>
      </c>
      <c r="AG157" s="47">
        <v>1</v>
      </c>
      <c r="AH157" s="47" t="s">
        <v>35</v>
      </c>
    </row>
    <row r="158" spans="1:34" x14ac:dyDescent="0.25">
      <c r="A158" s="47">
        <f>MATCH(B158,'Sheet1 (2)'!B:B,0)</f>
        <v>198</v>
      </c>
      <c r="B158" s="48">
        <f t="shared" si="5"/>
        <v>9105837536</v>
      </c>
      <c r="C158" s="48">
        <v>9105837536</v>
      </c>
      <c r="D158" s="47" t="s">
        <v>2422</v>
      </c>
      <c r="E158" s="47" t="s">
        <v>1862</v>
      </c>
      <c r="F158" s="47" t="s">
        <v>24</v>
      </c>
      <c r="G158" s="47" t="s">
        <v>25</v>
      </c>
      <c r="H158" s="47" t="s">
        <v>2422</v>
      </c>
      <c r="I158" s="47" t="s">
        <v>27</v>
      </c>
      <c r="J158" s="47" t="s">
        <v>28</v>
      </c>
      <c r="K158" s="47" t="s">
        <v>2423</v>
      </c>
      <c r="L158" s="47" t="s">
        <v>2424</v>
      </c>
      <c r="M158" s="47" t="s">
        <v>2425</v>
      </c>
      <c r="N158" s="47" t="s">
        <v>157</v>
      </c>
      <c r="O158" s="48">
        <v>9105837536</v>
      </c>
      <c r="P158" s="47" t="s">
        <v>1534</v>
      </c>
      <c r="Q158" s="47" t="s">
        <v>158</v>
      </c>
      <c r="R158" s="47" t="s">
        <v>159</v>
      </c>
      <c r="S158" s="47" t="s">
        <v>160</v>
      </c>
      <c r="T158" s="47" t="s">
        <v>35</v>
      </c>
      <c r="U158" s="47" t="s">
        <v>35</v>
      </c>
      <c r="V158" s="47" t="s">
        <v>35</v>
      </c>
      <c r="W158" s="47" t="s">
        <v>36</v>
      </c>
      <c r="X158" s="47" t="s">
        <v>37</v>
      </c>
      <c r="Y158" s="47" t="s">
        <v>38</v>
      </c>
      <c r="Z158" s="47" t="s">
        <v>39</v>
      </c>
      <c r="AA158" s="47" t="s">
        <v>40</v>
      </c>
      <c r="AB158" s="47" t="s">
        <v>35</v>
      </c>
      <c r="AC158" s="47" t="s">
        <v>35</v>
      </c>
      <c r="AD158" s="47" t="s">
        <v>35</v>
      </c>
      <c r="AE158" s="47" t="s">
        <v>2426</v>
      </c>
      <c r="AF158" s="48">
        <v>9105837536</v>
      </c>
      <c r="AG158" s="47">
        <v>1</v>
      </c>
      <c r="AH158" s="47" t="s">
        <v>35</v>
      </c>
    </row>
    <row r="159" spans="1:34" x14ac:dyDescent="0.25">
      <c r="A159" s="47">
        <f>MATCH(B159,'Sheet1 (2)'!B:B,0)</f>
        <v>259</v>
      </c>
      <c r="B159" s="48">
        <f t="shared" si="5"/>
        <v>9105838200</v>
      </c>
      <c r="C159" s="48">
        <v>9105838200</v>
      </c>
      <c r="D159" s="47" t="s">
        <v>2427</v>
      </c>
      <c r="E159" s="47" t="s">
        <v>1862</v>
      </c>
      <c r="F159" s="47" t="s">
        <v>24</v>
      </c>
      <c r="G159" s="47" t="s">
        <v>25</v>
      </c>
      <c r="H159" s="47" t="s">
        <v>2427</v>
      </c>
      <c r="I159" s="47" t="s">
        <v>27</v>
      </c>
      <c r="J159" s="47" t="s">
        <v>28</v>
      </c>
      <c r="K159" s="47" t="s">
        <v>2216</v>
      </c>
      <c r="L159" s="47" t="s">
        <v>2217</v>
      </c>
      <c r="M159" s="47" t="s">
        <v>2218</v>
      </c>
      <c r="N159" s="47" t="s">
        <v>103</v>
      </c>
      <c r="O159" s="48">
        <v>9105838200</v>
      </c>
      <c r="P159" s="47" t="str">
        <f t="shared" si="4"/>
        <v>WIN-025</v>
      </c>
      <c r="Q159" s="47" t="s">
        <v>104</v>
      </c>
      <c r="R159" s="47" t="s">
        <v>105</v>
      </c>
      <c r="S159" s="47" t="s">
        <v>35</v>
      </c>
      <c r="T159" s="47" t="s">
        <v>35</v>
      </c>
      <c r="U159" s="47" t="s">
        <v>35</v>
      </c>
      <c r="V159" s="47" t="s">
        <v>35</v>
      </c>
      <c r="W159" s="47" t="s">
        <v>36</v>
      </c>
      <c r="X159" s="47" t="s">
        <v>37</v>
      </c>
      <c r="Y159" s="47" t="s">
        <v>38</v>
      </c>
      <c r="Z159" s="47" t="s">
        <v>39</v>
      </c>
      <c r="AA159" s="47" t="s">
        <v>40</v>
      </c>
      <c r="AB159" s="47" t="s">
        <v>35</v>
      </c>
      <c r="AC159" s="47" t="s">
        <v>35</v>
      </c>
      <c r="AD159" s="47" t="s">
        <v>35</v>
      </c>
      <c r="AE159" s="47" t="s">
        <v>2428</v>
      </c>
      <c r="AF159" s="48">
        <v>9105838200</v>
      </c>
      <c r="AG159" s="47">
        <v>1</v>
      </c>
      <c r="AH159" s="47" t="s">
        <v>35</v>
      </c>
    </row>
    <row r="160" spans="1:34" x14ac:dyDescent="0.25">
      <c r="A160" s="47">
        <f>MATCH(B160,'Sheet1 (2)'!B:B,0)</f>
        <v>12</v>
      </c>
      <c r="B160" s="48">
        <f t="shared" si="5"/>
        <v>9105834842</v>
      </c>
      <c r="C160" s="48">
        <v>9105834842</v>
      </c>
      <c r="D160" s="47" t="s">
        <v>2429</v>
      </c>
      <c r="E160" s="47" t="s">
        <v>1862</v>
      </c>
      <c r="F160" s="47" t="s">
        <v>24</v>
      </c>
      <c r="G160" s="47" t="s">
        <v>25</v>
      </c>
      <c r="H160" s="47" t="s">
        <v>2429</v>
      </c>
      <c r="I160" s="47" t="s">
        <v>27</v>
      </c>
      <c r="J160" s="47" t="s">
        <v>28</v>
      </c>
      <c r="K160" s="47" t="s">
        <v>140</v>
      </c>
      <c r="L160" s="47" t="s">
        <v>141</v>
      </c>
      <c r="M160" s="47" t="s">
        <v>1890</v>
      </c>
      <c r="N160" s="47" t="s">
        <v>299</v>
      </c>
      <c r="O160" s="48">
        <v>9105834842</v>
      </c>
      <c r="P160" s="47" t="str">
        <f t="shared" si="4"/>
        <v>WIN-020</v>
      </c>
      <c r="Q160" s="47" t="s">
        <v>300</v>
      </c>
      <c r="R160" s="47" t="s">
        <v>301</v>
      </c>
      <c r="S160" s="47" t="s">
        <v>34</v>
      </c>
      <c r="T160" s="47" t="s">
        <v>35</v>
      </c>
      <c r="U160" s="47" t="s">
        <v>35</v>
      </c>
      <c r="V160" s="47" t="s">
        <v>35</v>
      </c>
      <c r="W160" s="47" t="s">
        <v>36</v>
      </c>
      <c r="X160" s="47" t="s">
        <v>37</v>
      </c>
      <c r="Y160" s="47" t="s">
        <v>38</v>
      </c>
      <c r="Z160" s="47" t="s">
        <v>39</v>
      </c>
      <c r="AA160" s="47" t="s">
        <v>40</v>
      </c>
      <c r="AB160" s="47" t="s">
        <v>35</v>
      </c>
      <c r="AC160" s="47" t="s">
        <v>35</v>
      </c>
      <c r="AD160" s="47" t="s">
        <v>35</v>
      </c>
      <c r="AE160" s="47" t="s">
        <v>2430</v>
      </c>
      <c r="AF160" s="48">
        <v>9105834842</v>
      </c>
      <c r="AG160" s="47">
        <v>1</v>
      </c>
      <c r="AH160" s="47" t="s">
        <v>35</v>
      </c>
    </row>
    <row r="161" spans="1:34" x14ac:dyDescent="0.25">
      <c r="A161" s="47">
        <f>MATCH(B161,'Sheet1 (2)'!B:B,0)</f>
        <v>163</v>
      </c>
      <c r="B161" s="48">
        <f t="shared" si="5"/>
        <v>9105837391</v>
      </c>
      <c r="C161" s="48">
        <v>9105837391</v>
      </c>
      <c r="D161" s="47" t="s">
        <v>2431</v>
      </c>
      <c r="E161" s="47" t="s">
        <v>1862</v>
      </c>
      <c r="F161" s="47" t="s">
        <v>24</v>
      </c>
      <c r="G161" s="47" t="s">
        <v>25</v>
      </c>
      <c r="H161" s="47" t="s">
        <v>2431</v>
      </c>
      <c r="I161" s="47" t="s">
        <v>27</v>
      </c>
      <c r="J161" s="47" t="s">
        <v>28</v>
      </c>
      <c r="K161" s="47" t="s">
        <v>526</v>
      </c>
      <c r="L161" s="47" t="s">
        <v>527</v>
      </c>
      <c r="M161" s="47" t="s">
        <v>2004</v>
      </c>
      <c r="N161" s="47" t="s">
        <v>299</v>
      </c>
      <c r="O161" s="48">
        <v>9105837391</v>
      </c>
      <c r="P161" s="47" t="str">
        <f t="shared" si="4"/>
        <v>WIN-020</v>
      </c>
      <c r="Q161" s="47" t="s">
        <v>300</v>
      </c>
      <c r="R161" s="47" t="s">
        <v>301</v>
      </c>
      <c r="S161" s="47" t="s">
        <v>34</v>
      </c>
      <c r="T161" s="47" t="s">
        <v>35</v>
      </c>
      <c r="U161" s="47" t="s">
        <v>35</v>
      </c>
      <c r="V161" s="47" t="s">
        <v>35</v>
      </c>
      <c r="W161" s="47" t="s">
        <v>36</v>
      </c>
      <c r="X161" s="47" t="s">
        <v>37</v>
      </c>
      <c r="Y161" s="47" t="s">
        <v>38</v>
      </c>
      <c r="Z161" s="47" t="s">
        <v>39</v>
      </c>
      <c r="AA161" s="47" t="s">
        <v>40</v>
      </c>
      <c r="AB161" s="47" t="s">
        <v>35</v>
      </c>
      <c r="AC161" s="47" t="s">
        <v>35</v>
      </c>
      <c r="AD161" s="47" t="s">
        <v>35</v>
      </c>
      <c r="AE161" s="47" t="s">
        <v>2432</v>
      </c>
      <c r="AF161" s="48">
        <v>9105837391</v>
      </c>
      <c r="AG161" s="47">
        <v>1</v>
      </c>
      <c r="AH161" s="47" t="s">
        <v>35</v>
      </c>
    </row>
    <row r="162" spans="1:34" x14ac:dyDescent="0.25">
      <c r="A162" s="47">
        <f>MATCH(B162,'Sheet1 (2)'!B:B,0)</f>
        <v>189</v>
      </c>
      <c r="B162" s="48">
        <f t="shared" si="5"/>
        <v>9105837452</v>
      </c>
      <c r="C162" s="48">
        <v>9105837452</v>
      </c>
      <c r="D162" s="47" t="s">
        <v>2433</v>
      </c>
      <c r="E162" s="47" t="s">
        <v>1862</v>
      </c>
      <c r="F162" s="47" t="s">
        <v>24</v>
      </c>
      <c r="G162" s="47" t="s">
        <v>25</v>
      </c>
      <c r="H162" s="47" t="s">
        <v>2433</v>
      </c>
      <c r="I162" s="47" t="s">
        <v>27</v>
      </c>
      <c r="J162" s="47" t="s">
        <v>28</v>
      </c>
      <c r="K162" s="47" t="s">
        <v>368</v>
      </c>
      <c r="L162" s="47" t="s">
        <v>369</v>
      </c>
      <c r="M162" s="47" t="s">
        <v>1945</v>
      </c>
      <c r="N162" s="47" t="s">
        <v>299</v>
      </c>
      <c r="O162" s="48">
        <v>9105837452</v>
      </c>
      <c r="P162" s="47" t="str">
        <f t="shared" si="4"/>
        <v>WIN-020</v>
      </c>
      <c r="Q162" s="47" t="s">
        <v>300</v>
      </c>
      <c r="R162" s="47" t="s">
        <v>301</v>
      </c>
      <c r="S162" s="47" t="s">
        <v>34</v>
      </c>
      <c r="T162" s="47" t="s">
        <v>35</v>
      </c>
      <c r="U162" s="47" t="s">
        <v>35</v>
      </c>
      <c r="V162" s="47" t="s">
        <v>35</v>
      </c>
      <c r="W162" s="47" t="s">
        <v>36</v>
      </c>
      <c r="X162" s="47" t="s">
        <v>37</v>
      </c>
      <c r="Y162" s="47" t="s">
        <v>38</v>
      </c>
      <c r="Z162" s="47" t="s">
        <v>39</v>
      </c>
      <c r="AA162" s="47" t="s">
        <v>40</v>
      </c>
      <c r="AB162" s="47" t="s">
        <v>35</v>
      </c>
      <c r="AC162" s="47" t="s">
        <v>35</v>
      </c>
      <c r="AD162" s="47" t="s">
        <v>35</v>
      </c>
      <c r="AE162" s="47" t="s">
        <v>2434</v>
      </c>
      <c r="AF162" s="48">
        <v>9105837452</v>
      </c>
      <c r="AG162" s="47">
        <v>1</v>
      </c>
      <c r="AH162" s="47" t="s">
        <v>35</v>
      </c>
    </row>
    <row r="163" spans="1:34" x14ac:dyDescent="0.25">
      <c r="A163" s="47">
        <f>MATCH(B163,'Sheet1 (2)'!B:B,0)</f>
        <v>62</v>
      </c>
      <c r="B163" s="48">
        <f t="shared" si="5"/>
        <v>9105836031</v>
      </c>
      <c r="C163" s="48">
        <v>9105836031</v>
      </c>
      <c r="D163" s="47" t="s">
        <v>2435</v>
      </c>
      <c r="E163" s="47" t="s">
        <v>1862</v>
      </c>
      <c r="F163" s="47" t="s">
        <v>24</v>
      </c>
      <c r="G163" s="47" t="s">
        <v>25</v>
      </c>
      <c r="H163" s="47" t="s">
        <v>2435</v>
      </c>
      <c r="I163" s="47" t="s">
        <v>27</v>
      </c>
      <c r="J163" s="47" t="s">
        <v>28</v>
      </c>
      <c r="K163" s="47" t="s">
        <v>2436</v>
      </c>
      <c r="L163" s="47" t="s">
        <v>2437</v>
      </c>
      <c r="M163" s="47" t="s">
        <v>2438</v>
      </c>
      <c r="N163" s="47" t="s">
        <v>55</v>
      </c>
      <c r="O163" s="48">
        <v>9105836031</v>
      </c>
      <c r="P163" s="47" t="str">
        <f t="shared" si="4"/>
        <v>WIN-058</v>
      </c>
      <c r="Q163" s="47" t="s">
        <v>56</v>
      </c>
      <c r="R163" s="47" t="s">
        <v>57</v>
      </c>
      <c r="S163" s="47" t="s">
        <v>35</v>
      </c>
      <c r="T163" s="47" t="s">
        <v>35</v>
      </c>
      <c r="U163" s="47" t="s">
        <v>35</v>
      </c>
      <c r="V163" s="47" t="s">
        <v>35</v>
      </c>
      <c r="W163" s="47" t="s">
        <v>36</v>
      </c>
      <c r="X163" s="47" t="s">
        <v>37</v>
      </c>
      <c r="Y163" s="47" t="s">
        <v>38</v>
      </c>
      <c r="Z163" s="47" t="s">
        <v>39</v>
      </c>
      <c r="AA163" s="47" t="s">
        <v>40</v>
      </c>
      <c r="AB163" s="47" t="s">
        <v>35</v>
      </c>
      <c r="AC163" s="47" t="s">
        <v>35</v>
      </c>
      <c r="AD163" s="47" t="s">
        <v>35</v>
      </c>
      <c r="AE163" s="47" t="s">
        <v>2439</v>
      </c>
      <c r="AF163" s="48">
        <v>9105836031</v>
      </c>
      <c r="AG163" s="47">
        <v>1</v>
      </c>
      <c r="AH163" s="47" t="s">
        <v>35</v>
      </c>
    </row>
    <row r="164" spans="1:34" x14ac:dyDescent="0.25">
      <c r="A164" s="47">
        <f>MATCH(B164,'Sheet1 (2)'!B:B,0)</f>
        <v>226</v>
      </c>
      <c r="B164" s="48">
        <f t="shared" si="5"/>
        <v>9105837919</v>
      </c>
      <c r="C164" s="48">
        <v>9105837919</v>
      </c>
      <c r="D164" s="47" t="s">
        <v>2440</v>
      </c>
      <c r="E164" s="47" t="s">
        <v>1862</v>
      </c>
      <c r="F164" s="47" t="s">
        <v>24</v>
      </c>
      <c r="G164" s="47" t="s">
        <v>25</v>
      </c>
      <c r="H164" s="47" t="s">
        <v>2440</v>
      </c>
      <c r="I164" s="47" t="s">
        <v>27</v>
      </c>
      <c r="J164" s="47" t="s">
        <v>28</v>
      </c>
      <c r="K164" s="47" t="s">
        <v>2441</v>
      </c>
      <c r="L164" s="47" t="s">
        <v>2442</v>
      </c>
      <c r="M164" s="47" t="s">
        <v>2443</v>
      </c>
      <c r="N164" s="47" t="s">
        <v>76</v>
      </c>
      <c r="O164" s="48">
        <v>9105837919</v>
      </c>
      <c r="P164" s="47" t="str">
        <f t="shared" si="4"/>
        <v>WIN-002</v>
      </c>
      <c r="Q164" s="47" t="s">
        <v>77</v>
      </c>
      <c r="R164" s="47" t="s">
        <v>78</v>
      </c>
      <c r="S164" s="47" t="s">
        <v>35</v>
      </c>
      <c r="T164" s="47" t="s">
        <v>35</v>
      </c>
      <c r="U164" s="47" t="s">
        <v>35</v>
      </c>
      <c r="V164" s="47" t="s">
        <v>35</v>
      </c>
      <c r="W164" s="47" t="s">
        <v>36</v>
      </c>
      <c r="X164" s="47" t="s">
        <v>37</v>
      </c>
      <c r="Y164" s="47" t="s">
        <v>38</v>
      </c>
      <c r="Z164" s="47" t="s">
        <v>39</v>
      </c>
      <c r="AA164" s="47" t="s">
        <v>40</v>
      </c>
      <c r="AB164" s="47" t="s">
        <v>35</v>
      </c>
      <c r="AC164" s="47" t="s">
        <v>35</v>
      </c>
      <c r="AD164" s="47" t="s">
        <v>35</v>
      </c>
      <c r="AE164" s="47" t="s">
        <v>2444</v>
      </c>
      <c r="AF164" s="48">
        <v>9105837919</v>
      </c>
      <c r="AG164" s="47">
        <v>1</v>
      </c>
      <c r="AH164" s="47" t="s">
        <v>35</v>
      </c>
    </row>
    <row r="165" spans="1:34" x14ac:dyDescent="0.25">
      <c r="A165" s="47">
        <f>MATCH(B165,'Sheet1 (2)'!B:B,0)</f>
        <v>14</v>
      </c>
      <c r="B165" s="48">
        <f t="shared" si="5"/>
        <v>9105834914</v>
      </c>
      <c r="C165" s="48">
        <v>9105834914</v>
      </c>
      <c r="D165" s="47" t="s">
        <v>2445</v>
      </c>
      <c r="E165" s="47" t="s">
        <v>1862</v>
      </c>
      <c r="F165" s="47" t="s">
        <v>24</v>
      </c>
      <c r="G165" s="47" t="s">
        <v>25</v>
      </c>
      <c r="H165" s="47" t="s">
        <v>2445</v>
      </c>
      <c r="I165" s="47" t="s">
        <v>27</v>
      </c>
      <c r="J165" s="47" t="s">
        <v>28</v>
      </c>
      <c r="K165" s="47" t="s">
        <v>167</v>
      </c>
      <c r="L165" s="47" t="s">
        <v>168</v>
      </c>
      <c r="M165" s="47" t="s">
        <v>1880</v>
      </c>
      <c r="N165" s="47" t="s">
        <v>411</v>
      </c>
      <c r="O165" s="48">
        <v>9105834914</v>
      </c>
      <c r="P165" s="47" t="str">
        <f t="shared" si="4"/>
        <v>WIN-044</v>
      </c>
      <c r="Q165" s="47" t="s">
        <v>412</v>
      </c>
      <c r="R165" s="47" t="s">
        <v>413</v>
      </c>
      <c r="S165" s="47" t="s">
        <v>35</v>
      </c>
      <c r="T165" s="47" t="s">
        <v>35</v>
      </c>
      <c r="U165" s="47" t="s">
        <v>35</v>
      </c>
      <c r="V165" s="47" t="s">
        <v>35</v>
      </c>
      <c r="W165" s="47" t="s">
        <v>36</v>
      </c>
      <c r="X165" s="47" t="s">
        <v>37</v>
      </c>
      <c r="Y165" s="47" t="s">
        <v>38</v>
      </c>
      <c r="Z165" s="47" t="s">
        <v>39</v>
      </c>
      <c r="AA165" s="47" t="s">
        <v>40</v>
      </c>
      <c r="AB165" s="47" t="s">
        <v>35</v>
      </c>
      <c r="AC165" s="47" t="s">
        <v>35</v>
      </c>
      <c r="AD165" s="47" t="s">
        <v>35</v>
      </c>
      <c r="AE165" s="47" t="s">
        <v>2446</v>
      </c>
      <c r="AF165" s="48">
        <v>9105834914</v>
      </c>
      <c r="AG165" s="47">
        <v>1</v>
      </c>
      <c r="AH165" s="47" t="s">
        <v>35</v>
      </c>
    </row>
    <row r="166" spans="1:34" x14ac:dyDescent="0.25">
      <c r="A166" s="47">
        <f>MATCH(B166,'Sheet1 (2)'!B:B,0)</f>
        <v>94</v>
      </c>
      <c r="B166" s="48">
        <f t="shared" si="5"/>
        <v>9105836345</v>
      </c>
      <c r="C166" s="48">
        <v>9105836345</v>
      </c>
      <c r="D166" s="47" t="s">
        <v>2447</v>
      </c>
      <c r="E166" s="47" t="s">
        <v>1862</v>
      </c>
      <c r="F166" s="47" t="s">
        <v>24</v>
      </c>
      <c r="G166" s="47" t="s">
        <v>25</v>
      </c>
      <c r="H166" s="47" t="s">
        <v>2447</v>
      </c>
      <c r="I166" s="47" t="s">
        <v>27</v>
      </c>
      <c r="J166" s="47" t="s">
        <v>28</v>
      </c>
      <c r="K166" s="47" t="s">
        <v>237</v>
      </c>
      <c r="L166" s="47" t="s">
        <v>238</v>
      </c>
      <c r="M166" s="47" t="s">
        <v>2197</v>
      </c>
      <c r="N166" s="47" t="s">
        <v>76</v>
      </c>
      <c r="O166" s="48">
        <v>9105836345</v>
      </c>
      <c r="P166" s="47" t="str">
        <f t="shared" si="4"/>
        <v>WIN-002</v>
      </c>
      <c r="Q166" s="47" t="s">
        <v>77</v>
      </c>
      <c r="R166" s="47" t="s">
        <v>78</v>
      </c>
      <c r="S166" s="47" t="s">
        <v>35</v>
      </c>
      <c r="T166" s="47" t="s">
        <v>35</v>
      </c>
      <c r="U166" s="47" t="s">
        <v>35</v>
      </c>
      <c r="V166" s="47" t="s">
        <v>35</v>
      </c>
      <c r="W166" s="47" t="s">
        <v>36</v>
      </c>
      <c r="X166" s="47" t="s">
        <v>37</v>
      </c>
      <c r="Y166" s="47" t="s">
        <v>38</v>
      </c>
      <c r="Z166" s="47" t="s">
        <v>39</v>
      </c>
      <c r="AA166" s="47" t="s">
        <v>40</v>
      </c>
      <c r="AB166" s="47" t="s">
        <v>35</v>
      </c>
      <c r="AC166" s="47" t="s">
        <v>35</v>
      </c>
      <c r="AD166" s="47" t="s">
        <v>35</v>
      </c>
      <c r="AE166" s="47" t="s">
        <v>2448</v>
      </c>
      <c r="AF166" s="48">
        <v>9105836345</v>
      </c>
      <c r="AG166" s="47">
        <v>1</v>
      </c>
      <c r="AH166" s="47" t="s">
        <v>35</v>
      </c>
    </row>
    <row r="167" spans="1:34" x14ac:dyDescent="0.25">
      <c r="A167" s="47">
        <f>MATCH(B167,'Sheet1 (2)'!B:B,0)</f>
        <v>15</v>
      </c>
      <c r="B167" s="48">
        <f t="shared" si="5"/>
        <v>9105834968</v>
      </c>
      <c r="C167" s="48">
        <v>9105834968</v>
      </c>
      <c r="D167" s="47" t="s">
        <v>2449</v>
      </c>
      <c r="E167" s="47" t="s">
        <v>1862</v>
      </c>
      <c r="F167" s="47" t="s">
        <v>24</v>
      </c>
      <c r="G167" s="47" t="s">
        <v>25</v>
      </c>
      <c r="H167" s="47" t="s">
        <v>2449</v>
      </c>
      <c r="I167" s="47" t="s">
        <v>27</v>
      </c>
      <c r="J167" s="47" t="s">
        <v>28</v>
      </c>
      <c r="K167" s="47" t="s">
        <v>2450</v>
      </c>
      <c r="L167" s="47" t="s">
        <v>2451</v>
      </c>
      <c r="M167" s="47" t="s">
        <v>2452</v>
      </c>
      <c r="N167" s="47" t="s">
        <v>411</v>
      </c>
      <c r="O167" s="48">
        <v>9105834968</v>
      </c>
      <c r="P167" s="47" t="str">
        <f t="shared" si="4"/>
        <v>WIN-044</v>
      </c>
      <c r="Q167" s="47" t="s">
        <v>412</v>
      </c>
      <c r="R167" s="47" t="s">
        <v>413</v>
      </c>
      <c r="S167" s="47" t="s">
        <v>35</v>
      </c>
      <c r="T167" s="47" t="s">
        <v>35</v>
      </c>
      <c r="U167" s="47" t="s">
        <v>35</v>
      </c>
      <c r="V167" s="47" t="s">
        <v>35</v>
      </c>
      <c r="W167" s="47" t="s">
        <v>36</v>
      </c>
      <c r="X167" s="47" t="s">
        <v>37</v>
      </c>
      <c r="Y167" s="47" t="s">
        <v>38</v>
      </c>
      <c r="Z167" s="47" t="s">
        <v>39</v>
      </c>
      <c r="AA167" s="47" t="s">
        <v>40</v>
      </c>
      <c r="AB167" s="47" t="s">
        <v>35</v>
      </c>
      <c r="AC167" s="47" t="s">
        <v>35</v>
      </c>
      <c r="AD167" s="47" t="s">
        <v>35</v>
      </c>
      <c r="AE167" s="47" t="s">
        <v>2453</v>
      </c>
      <c r="AF167" s="48">
        <v>9105834968</v>
      </c>
      <c r="AG167" s="47">
        <v>1</v>
      </c>
      <c r="AH167" s="47" t="s">
        <v>35</v>
      </c>
    </row>
    <row r="168" spans="1:34" x14ac:dyDescent="0.25">
      <c r="A168" s="47">
        <f>MATCH(B168,'Sheet1 (2)'!B:B,0)</f>
        <v>46</v>
      </c>
      <c r="B168" s="48">
        <f t="shared" si="5"/>
        <v>9105835674</v>
      </c>
      <c r="C168" s="48">
        <v>9105835674</v>
      </c>
      <c r="D168" s="47" t="s">
        <v>2454</v>
      </c>
      <c r="E168" s="47" t="s">
        <v>1862</v>
      </c>
      <c r="F168" s="47" t="s">
        <v>24</v>
      </c>
      <c r="G168" s="47" t="s">
        <v>25</v>
      </c>
      <c r="H168" s="47" t="s">
        <v>2454</v>
      </c>
      <c r="I168" s="47" t="s">
        <v>27</v>
      </c>
      <c r="J168" s="47" t="s">
        <v>28</v>
      </c>
      <c r="K168" s="47" t="s">
        <v>29</v>
      </c>
      <c r="L168" s="47" t="s">
        <v>30</v>
      </c>
      <c r="M168" s="47" t="s">
        <v>2359</v>
      </c>
      <c r="N168" s="47" t="s">
        <v>76</v>
      </c>
      <c r="O168" s="48">
        <v>9105835674</v>
      </c>
      <c r="P168" s="47" t="str">
        <f t="shared" si="4"/>
        <v>WIN-002</v>
      </c>
      <c r="Q168" s="47" t="s">
        <v>77</v>
      </c>
      <c r="R168" s="47" t="s">
        <v>78</v>
      </c>
      <c r="S168" s="47" t="s">
        <v>35</v>
      </c>
      <c r="T168" s="47" t="s">
        <v>35</v>
      </c>
      <c r="U168" s="47" t="s">
        <v>35</v>
      </c>
      <c r="V168" s="47" t="s">
        <v>35</v>
      </c>
      <c r="W168" s="47" t="s">
        <v>36</v>
      </c>
      <c r="X168" s="47" t="s">
        <v>37</v>
      </c>
      <c r="Y168" s="47" t="s">
        <v>38</v>
      </c>
      <c r="Z168" s="47" t="s">
        <v>39</v>
      </c>
      <c r="AA168" s="47" t="s">
        <v>40</v>
      </c>
      <c r="AB168" s="47" t="s">
        <v>35</v>
      </c>
      <c r="AC168" s="47" t="s">
        <v>35</v>
      </c>
      <c r="AD168" s="47" t="s">
        <v>35</v>
      </c>
      <c r="AE168" s="47" t="s">
        <v>2455</v>
      </c>
      <c r="AF168" s="48">
        <v>9105835674</v>
      </c>
      <c r="AG168" s="47">
        <v>1</v>
      </c>
      <c r="AH168" s="47" t="s">
        <v>35</v>
      </c>
    </row>
    <row r="169" spans="1:34" x14ac:dyDescent="0.25">
      <c r="A169" s="47">
        <f>MATCH(B169,'Sheet1 (2)'!B:B,0)</f>
        <v>269</v>
      </c>
      <c r="B169" s="48">
        <f t="shared" si="5"/>
        <v>9105838390</v>
      </c>
      <c r="C169" s="48">
        <v>9105838390</v>
      </c>
      <c r="D169" s="47" t="s">
        <v>2456</v>
      </c>
      <c r="E169" s="47" t="s">
        <v>1862</v>
      </c>
      <c r="F169" s="47" t="s">
        <v>24</v>
      </c>
      <c r="G169" s="47" t="s">
        <v>25</v>
      </c>
      <c r="H169" s="47" t="s">
        <v>2456</v>
      </c>
      <c r="I169" s="47" t="s">
        <v>27</v>
      </c>
      <c r="J169" s="47" t="s">
        <v>28</v>
      </c>
      <c r="K169" s="47" t="s">
        <v>733</v>
      </c>
      <c r="L169" s="47" t="s">
        <v>734</v>
      </c>
      <c r="M169" s="47" t="s">
        <v>2457</v>
      </c>
      <c r="N169" s="47" t="s">
        <v>359</v>
      </c>
      <c r="O169" s="48">
        <v>9105838390</v>
      </c>
      <c r="P169" s="47" t="str">
        <f t="shared" si="4"/>
        <v>WIN-022</v>
      </c>
      <c r="Q169" s="47" t="s">
        <v>360</v>
      </c>
      <c r="R169" s="47" t="s">
        <v>361</v>
      </c>
      <c r="S169" s="47" t="s">
        <v>35</v>
      </c>
      <c r="T169" s="47" t="s">
        <v>35</v>
      </c>
      <c r="U169" s="47" t="s">
        <v>35</v>
      </c>
      <c r="V169" s="47" t="s">
        <v>35</v>
      </c>
      <c r="W169" s="47" t="s">
        <v>36</v>
      </c>
      <c r="X169" s="47" t="s">
        <v>37</v>
      </c>
      <c r="Y169" s="47" t="s">
        <v>38</v>
      </c>
      <c r="Z169" s="47" t="s">
        <v>39</v>
      </c>
      <c r="AA169" s="47" t="s">
        <v>40</v>
      </c>
      <c r="AB169" s="47" t="s">
        <v>35</v>
      </c>
      <c r="AC169" s="47" t="s">
        <v>35</v>
      </c>
      <c r="AD169" s="47" t="s">
        <v>35</v>
      </c>
      <c r="AE169" s="47" t="s">
        <v>2458</v>
      </c>
      <c r="AF169" s="48">
        <v>9105838390</v>
      </c>
      <c r="AG169" s="47">
        <v>1</v>
      </c>
      <c r="AH169" s="47" t="s">
        <v>35</v>
      </c>
    </row>
    <row r="170" spans="1:34" x14ac:dyDescent="0.25">
      <c r="A170" s="47">
        <f>MATCH(B170,'Sheet1 (2)'!B:B,0)</f>
        <v>272</v>
      </c>
      <c r="B170" s="48">
        <f t="shared" si="5"/>
        <v>9105838455</v>
      </c>
      <c r="C170" s="48">
        <v>9105838455</v>
      </c>
      <c r="D170" s="47" t="s">
        <v>2459</v>
      </c>
      <c r="E170" s="47" t="s">
        <v>1862</v>
      </c>
      <c r="F170" s="47" t="s">
        <v>24</v>
      </c>
      <c r="G170" s="47" t="s">
        <v>25</v>
      </c>
      <c r="H170" s="47" t="s">
        <v>2459</v>
      </c>
      <c r="I170" s="47" t="s">
        <v>27</v>
      </c>
      <c r="J170" s="47" t="s">
        <v>28</v>
      </c>
      <c r="K170" s="47" t="s">
        <v>285</v>
      </c>
      <c r="L170" s="47" t="s">
        <v>286</v>
      </c>
      <c r="M170" s="47" t="s">
        <v>1920</v>
      </c>
      <c r="N170" s="47" t="s">
        <v>359</v>
      </c>
      <c r="O170" s="48">
        <v>9105838455</v>
      </c>
      <c r="P170" s="47" t="str">
        <f t="shared" si="4"/>
        <v>WIN-022</v>
      </c>
      <c r="Q170" s="47" t="s">
        <v>360</v>
      </c>
      <c r="R170" s="47" t="s">
        <v>361</v>
      </c>
      <c r="S170" s="47" t="s">
        <v>35</v>
      </c>
      <c r="T170" s="47" t="s">
        <v>35</v>
      </c>
      <c r="U170" s="47" t="s">
        <v>35</v>
      </c>
      <c r="V170" s="47" t="s">
        <v>35</v>
      </c>
      <c r="W170" s="47" t="s">
        <v>36</v>
      </c>
      <c r="X170" s="47" t="s">
        <v>37</v>
      </c>
      <c r="Y170" s="47" t="s">
        <v>38</v>
      </c>
      <c r="Z170" s="47" t="s">
        <v>39</v>
      </c>
      <c r="AA170" s="47" t="s">
        <v>40</v>
      </c>
      <c r="AB170" s="47" t="s">
        <v>35</v>
      </c>
      <c r="AC170" s="47" t="s">
        <v>35</v>
      </c>
      <c r="AD170" s="47" t="s">
        <v>35</v>
      </c>
      <c r="AE170" s="47" t="s">
        <v>2460</v>
      </c>
      <c r="AF170" s="48">
        <v>9105838455</v>
      </c>
      <c r="AG170" s="47">
        <v>1</v>
      </c>
      <c r="AH170" s="47" t="s">
        <v>35</v>
      </c>
    </row>
    <row r="171" spans="1:34" x14ac:dyDescent="0.25">
      <c r="A171" s="47">
        <f>MATCH(B171,'Sheet1 (2)'!B:B,0)</f>
        <v>77</v>
      </c>
      <c r="B171" s="48">
        <f t="shared" si="5"/>
        <v>9105836228</v>
      </c>
      <c r="C171" s="48">
        <v>9105836228</v>
      </c>
      <c r="D171" s="47" t="s">
        <v>2461</v>
      </c>
      <c r="E171" s="47" t="s">
        <v>1862</v>
      </c>
      <c r="F171" s="47" t="s">
        <v>24</v>
      </c>
      <c r="G171" s="47" t="s">
        <v>25</v>
      </c>
      <c r="H171" s="47" t="s">
        <v>2461</v>
      </c>
      <c r="I171" s="47" t="s">
        <v>27</v>
      </c>
      <c r="J171" s="47" t="s">
        <v>28</v>
      </c>
      <c r="K171" s="47" t="s">
        <v>237</v>
      </c>
      <c r="L171" s="47" t="s">
        <v>238</v>
      </c>
      <c r="M171" s="47" t="s">
        <v>2197</v>
      </c>
      <c r="N171" s="47" t="s">
        <v>55</v>
      </c>
      <c r="O171" s="48">
        <v>9105836228</v>
      </c>
      <c r="P171" s="47" t="str">
        <f t="shared" si="4"/>
        <v>WIN-058</v>
      </c>
      <c r="Q171" s="47" t="s">
        <v>56</v>
      </c>
      <c r="R171" s="47" t="s">
        <v>57</v>
      </c>
      <c r="S171" s="47" t="s">
        <v>35</v>
      </c>
      <c r="T171" s="47" t="s">
        <v>35</v>
      </c>
      <c r="U171" s="47" t="s">
        <v>35</v>
      </c>
      <c r="V171" s="47" t="s">
        <v>35</v>
      </c>
      <c r="W171" s="47" t="s">
        <v>36</v>
      </c>
      <c r="X171" s="47" t="s">
        <v>37</v>
      </c>
      <c r="Y171" s="47" t="s">
        <v>38</v>
      </c>
      <c r="Z171" s="47" t="s">
        <v>39</v>
      </c>
      <c r="AA171" s="47" t="s">
        <v>40</v>
      </c>
      <c r="AB171" s="47" t="s">
        <v>35</v>
      </c>
      <c r="AC171" s="47" t="s">
        <v>35</v>
      </c>
      <c r="AD171" s="47" t="s">
        <v>35</v>
      </c>
      <c r="AE171" s="47" t="s">
        <v>2462</v>
      </c>
      <c r="AF171" s="48">
        <v>9105836228</v>
      </c>
      <c r="AG171" s="47">
        <v>1</v>
      </c>
      <c r="AH171" s="47" t="s">
        <v>35</v>
      </c>
    </row>
    <row r="172" spans="1:34" x14ac:dyDescent="0.25">
      <c r="A172" s="47">
        <f>MATCH(B172,'Sheet1 (2)'!B:B,0)</f>
        <v>282</v>
      </c>
      <c r="B172" s="48">
        <f t="shared" si="5"/>
        <v>9105838604</v>
      </c>
      <c r="C172" s="48">
        <v>9105838604</v>
      </c>
      <c r="D172" s="47" t="s">
        <v>2463</v>
      </c>
      <c r="E172" s="47" t="s">
        <v>1862</v>
      </c>
      <c r="F172" s="47" t="s">
        <v>24</v>
      </c>
      <c r="G172" s="47" t="s">
        <v>25</v>
      </c>
      <c r="H172" s="47" t="s">
        <v>2463</v>
      </c>
      <c r="I172" s="47" t="s">
        <v>27</v>
      </c>
      <c r="J172" s="47" t="s">
        <v>28</v>
      </c>
      <c r="K172" s="47" t="s">
        <v>66</v>
      </c>
      <c r="L172" s="47" t="s">
        <v>67</v>
      </c>
      <c r="M172" s="47" t="s">
        <v>2093</v>
      </c>
      <c r="N172" s="47" t="s">
        <v>359</v>
      </c>
      <c r="O172" s="48">
        <v>9105838604</v>
      </c>
      <c r="P172" s="47" t="str">
        <f t="shared" si="4"/>
        <v>WIN-022</v>
      </c>
      <c r="Q172" s="47" t="s">
        <v>360</v>
      </c>
      <c r="R172" s="47" t="s">
        <v>361</v>
      </c>
      <c r="S172" s="47" t="s">
        <v>35</v>
      </c>
      <c r="T172" s="47" t="s">
        <v>35</v>
      </c>
      <c r="U172" s="47" t="s">
        <v>35</v>
      </c>
      <c r="V172" s="47" t="s">
        <v>35</v>
      </c>
      <c r="W172" s="47" t="s">
        <v>36</v>
      </c>
      <c r="X172" s="47" t="s">
        <v>37</v>
      </c>
      <c r="Y172" s="47" t="s">
        <v>38</v>
      </c>
      <c r="Z172" s="47" t="s">
        <v>39</v>
      </c>
      <c r="AA172" s="47" t="s">
        <v>40</v>
      </c>
      <c r="AB172" s="47" t="s">
        <v>35</v>
      </c>
      <c r="AC172" s="47" t="s">
        <v>35</v>
      </c>
      <c r="AD172" s="47" t="s">
        <v>35</v>
      </c>
      <c r="AE172" s="47" t="s">
        <v>2464</v>
      </c>
      <c r="AF172" s="48">
        <v>9105838604</v>
      </c>
      <c r="AG172" s="47">
        <v>1</v>
      </c>
      <c r="AH172" s="47" t="s">
        <v>35</v>
      </c>
    </row>
    <row r="173" spans="1:34" x14ac:dyDescent="0.25">
      <c r="A173" s="47">
        <f>MATCH(B173,'Sheet1 (2)'!B:B,0)</f>
        <v>296</v>
      </c>
      <c r="B173" s="48">
        <f t="shared" si="5"/>
        <v>9105838665</v>
      </c>
      <c r="C173" s="48">
        <v>9105838665</v>
      </c>
      <c r="D173" s="47" t="s">
        <v>2465</v>
      </c>
      <c r="E173" s="47" t="s">
        <v>1862</v>
      </c>
      <c r="F173" s="47" t="s">
        <v>24</v>
      </c>
      <c r="G173" s="47" t="s">
        <v>25</v>
      </c>
      <c r="H173" s="47" t="s">
        <v>2465</v>
      </c>
      <c r="I173" s="47" t="s">
        <v>27</v>
      </c>
      <c r="J173" s="47" t="s">
        <v>28</v>
      </c>
      <c r="K173" s="47" t="s">
        <v>66</v>
      </c>
      <c r="L173" s="47" t="s">
        <v>67</v>
      </c>
      <c r="M173" s="47" t="s">
        <v>2093</v>
      </c>
      <c r="N173" s="47" t="s">
        <v>359</v>
      </c>
      <c r="O173" s="48">
        <v>9105838665</v>
      </c>
      <c r="P173" s="47" t="str">
        <f t="shared" si="4"/>
        <v>WIN-022</v>
      </c>
      <c r="Q173" s="47" t="s">
        <v>360</v>
      </c>
      <c r="R173" s="47" t="s">
        <v>361</v>
      </c>
      <c r="S173" s="47" t="s">
        <v>35</v>
      </c>
      <c r="T173" s="47" t="s">
        <v>35</v>
      </c>
      <c r="U173" s="47" t="s">
        <v>35</v>
      </c>
      <c r="V173" s="47" t="s">
        <v>35</v>
      </c>
      <c r="W173" s="47" t="s">
        <v>36</v>
      </c>
      <c r="X173" s="47" t="s">
        <v>37</v>
      </c>
      <c r="Y173" s="47" t="s">
        <v>38</v>
      </c>
      <c r="Z173" s="47" t="s">
        <v>39</v>
      </c>
      <c r="AA173" s="47" t="s">
        <v>40</v>
      </c>
      <c r="AB173" s="47" t="s">
        <v>35</v>
      </c>
      <c r="AC173" s="47" t="s">
        <v>35</v>
      </c>
      <c r="AD173" s="47" t="s">
        <v>35</v>
      </c>
      <c r="AE173" s="47" t="s">
        <v>2466</v>
      </c>
      <c r="AF173" s="48">
        <v>9105838665</v>
      </c>
      <c r="AG173" s="47">
        <v>1</v>
      </c>
      <c r="AH173" s="47" t="s">
        <v>35</v>
      </c>
    </row>
  </sheetData>
  <autoFilter ref="A1:AJ17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0"/>
  <sheetViews>
    <sheetView workbookViewId="0">
      <selection activeCell="D1" sqref="D1"/>
    </sheetView>
  </sheetViews>
  <sheetFormatPr defaultRowHeight="15" x14ac:dyDescent="0.25"/>
  <cols>
    <col min="1" max="1" width="7.375" style="2" customWidth="1"/>
    <col min="2" max="2" width="12.75" style="53" customWidth="1"/>
    <col min="3" max="4" width="21.875" style="90" customWidth="1"/>
    <col min="5" max="6" width="12.75" style="53" customWidth="1"/>
    <col min="7" max="7" width="11.625" style="2" bestFit="1" customWidth="1"/>
    <col min="8" max="8" width="33.625" style="2" bestFit="1" customWidth="1"/>
    <col min="9" max="9" width="32.75" style="2" bestFit="1" customWidth="1"/>
    <col min="10" max="10" width="7" style="2" bestFit="1" customWidth="1"/>
    <col min="11" max="11" width="9" style="2"/>
    <col min="12" max="12" width="15.375" style="2" bestFit="1" customWidth="1"/>
    <col min="13" max="13" width="9" style="2"/>
    <col min="14" max="14" width="32.75" style="2" bestFit="1" customWidth="1"/>
    <col min="15" max="16384" width="9" style="2"/>
  </cols>
  <sheetData>
    <row r="1" spans="1:17" x14ac:dyDescent="0.25">
      <c r="A1" s="4"/>
      <c r="B1" s="49" t="s">
        <v>1520</v>
      </c>
      <c r="E1" s="49"/>
      <c r="F1" s="49"/>
      <c r="G1" s="4" t="s">
        <v>1519</v>
      </c>
      <c r="H1" s="4" t="s">
        <v>1518</v>
      </c>
      <c r="I1" s="4" t="s">
        <v>1517</v>
      </c>
      <c r="J1" s="4" t="s">
        <v>1515</v>
      </c>
      <c r="K1" s="4" t="s">
        <v>1514</v>
      </c>
      <c r="L1" s="4" t="s">
        <v>2480</v>
      </c>
      <c r="N1" s="4"/>
    </row>
    <row r="2" spans="1:17" x14ac:dyDescent="0.25">
      <c r="A2" s="2">
        <f>MATCH(B2,'Data (2)'!B:B,0)</f>
        <v>21</v>
      </c>
      <c r="B2" s="3">
        <v>9105821781</v>
      </c>
      <c r="C2" s="90" t="str">
        <f>VLOOKUP(B2,'Sheet1 (3)'!$C:$D,2,2)</f>
        <v>00021728</v>
      </c>
      <c r="D2" s="92">
        <f>DAY(C2)</f>
        <v>27</v>
      </c>
      <c r="E2" s="3" t="str">
        <f>VLOOKUP(B2,'Data (2)'!$B:$P,12,0)</f>
        <v>403324</v>
      </c>
      <c r="F2" s="3" t="s">
        <v>1558</v>
      </c>
      <c r="G2" s="3" t="s">
        <v>4570</v>
      </c>
      <c r="H2" s="2" t="s">
        <v>4571</v>
      </c>
      <c r="I2" s="2" t="s">
        <v>960</v>
      </c>
      <c r="J2" s="2">
        <v>55595</v>
      </c>
      <c r="K2" s="2">
        <v>2</v>
      </c>
      <c r="L2" s="2">
        <v>0</v>
      </c>
      <c r="N2" s="2" t="s">
        <v>8455</v>
      </c>
      <c r="O2" s="2" t="str">
        <f>TRIM(N2)</f>
        <v>Tai heo muối gói 200g</v>
      </c>
      <c r="Q2" s="2" t="str">
        <f>VLOOKUP(N2,Vat_tu__hang_hoa__dich_vu!$A:$B,1,1)</f>
        <v>SHK200</v>
      </c>
    </row>
    <row r="3" spans="1:17" x14ac:dyDescent="0.25">
      <c r="A3" s="2">
        <f>MATCH(B3,'Data (2)'!B:B,0)</f>
        <v>21</v>
      </c>
      <c r="B3" s="3">
        <v>9105821781</v>
      </c>
      <c r="C3" s="90" t="str">
        <f>VLOOKUP(B3,'Sheet1 (3)'!$C:$D,2,2)</f>
        <v>00021728</v>
      </c>
      <c r="D3" s="92">
        <f t="shared" ref="D3:D66" si="0">DAY(C3)</f>
        <v>27</v>
      </c>
      <c r="E3" s="3" t="str">
        <f>VLOOKUP(B3,'Data (2)'!$B:$P,12,0)</f>
        <v>403324</v>
      </c>
      <c r="F3" s="3" t="s">
        <v>1558</v>
      </c>
      <c r="G3" s="3" t="s">
        <v>4570</v>
      </c>
      <c r="H3" s="2" t="s">
        <v>4571</v>
      </c>
      <c r="I3" s="2" t="s">
        <v>951</v>
      </c>
      <c r="J3" s="2">
        <v>111058</v>
      </c>
      <c r="K3" s="2">
        <v>1</v>
      </c>
      <c r="L3" s="2">
        <v>0</v>
      </c>
      <c r="N3" s="2" t="s">
        <v>8456</v>
      </c>
      <c r="O3" s="2" t="str">
        <f t="shared" ref="O3:O66" si="1">TRIM(N3)</f>
        <v>Gà muối gói 500g</v>
      </c>
      <c r="Q3" s="2" t="str">
        <f>VLOOKUP(N3,Vat_tu__hang_hoa__dich_vu!$A:$B,1,1)</f>
        <v>G3M</v>
      </c>
    </row>
    <row r="4" spans="1:17" x14ac:dyDescent="0.25">
      <c r="A4" s="2">
        <f>MATCH(B4,'Data (2)'!B:B,0)</f>
        <v>21</v>
      </c>
      <c r="B4" s="3">
        <v>9105821781</v>
      </c>
      <c r="C4" s="90" t="str">
        <f>VLOOKUP(B4,'Sheet1 (3)'!$C:$D,2,2)</f>
        <v>00021728</v>
      </c>
      <c r="D4" s="92">
        <f t="shared" si="0"/>
        <v>27</v>
      </c>
      <c r="E4" s="3" t="str">
        <f>VLOOKUP(B4,'Data (2)'!$B:$P,12,0)</f>
        <v>403324</v>
      </c>
      <c r="F4" s="3" t="s">
        <v>1558</v>
      </c>
      <c r="G4" s="3" t="s">
        <v>4570</v>
      </c>
      <c r="H4" s="2" t="s">
        <v>4571</v>
      </c>
      <c r="I4" s="2" t="s">
        <v>977</v>
      </c>
      <c r="J4" s="2">
        <v>50400</v>
      </c>
      <c r="K4" s="2">
        <v>3</v>
      </c>
      <c r="L4" s="2">
        <v>0</v>
      </c>
      <c r="N4" s="2" t="s">
        <v>8235</v>
      </c>
      <c r="O4" s="2" t="str">
        <f t="shared" si="1"/>
        <v>Giò sụn gà 250g</v>
      </c>
      <c r="Q4" s="2" t="str">
        <f>VLOOKUP(N4,Vat_tu__hang_hoa__dich_vu!$A:$B,1,1)</f>
        <v>GHK300</v>
      </c>
    </row>
    <row r="5" spans="1:17" x14ac:dyDescent="0.25">
      <c r="A5" s="2">
        <f>MATCH(B5,'Data (2)'!B:B,0)</f>
        <v>46</v>
      </c>
      <c r="B5" s="3">
        <v>9105824651</v>
      </c>
      <c r="C5" s="90" t="str">
        <f>VLOOKUP(B5,'Sheet1 (3)'!$C:$D,2,2)</f>
        <v>00015292</v>
      </c>
      <c r="D5" s="92">
        <f t="shared" si="0"/>
        <v>12</v>
      </c>
      <c r="E5" s="3" t="str">
        <f>VLOOKUP(B5,'Data (2)'!$B:$P,12,0)</f>
        <v>294529</v>
      </c>
      <c r="F5" s="3" t="s">
        <v>1560</v>
      </c>
      <c r="G5" s="3" t="s">
        <v>5189</v>
      </c>
      <c r="H5" s="2" t="s">
        <v>5190</v>
      </c>
      <c r="I5" s="2" t="s">
        <v>1079</v>
      </c>
      <c r="J5" s="2">
        <v>49500</v>
      </c>
      <c r="K5" s="2">
        <v>1</v>
      </c>
      <c r="L5" s="2">
        <v>0</v>
      </c>
      <c r="N5" s="2" t="s">
        <v>8226</v>
      </c>
      <c r="O5" s="2" t="str">
        <f t="shared" si="1"/>
        <v>Giò lụa 250g</v>
      </c>
      <c r="Q5" s="2" t="str">
        <f>VLOOKUP(N5,Vat_tu__hang_hoa__dich_vu!$A:$B,1,1)</f>
        <v>GHK300</v>
      </c>
    </row>
    <row r="6" spans="1:17" x14ac:dyDescent="0.25">
      <c r="A6" s="2">
        <f>MATCH(B6,'Data (2)'!B:B,0)</f>
        <v>46</v>
      </c>
      <c r="B6" s="3">
        <v>9105824651</v>
      </c>
      <c r="C6" s="90" t="str">
        <f>VLOOKUP(B6,'Sheet1 (3)'!$C:$D,2,2)</f>
        <v>00015292</v>
      </c>
      <c r="D6" s="92">
        <f t="shared" si="0"/>
        <v>12</v>
      </c>
      <c r="E6" s="3" t="str">
        <f>VLOOKUP(B6,'Data (2)'!$B:$P,12,0)</f>
        <v>294529</v>
      </c>
      <c r="F6" s="3" t="s">
        <v>1560</v>
      </c>
      <c r="G6" s="3" t="s">
        <v>5189</v>
      </c>
      <c r="H6" s="2" t="s">
        <v>5190</v>
      </c>
      <c r="I6" s="2" t="s">
        <v>994</v>
      </c>
      <c r="J6" s="2">
        <v>111606</v>
      </c>
      <c r="K6" s="2">
        <v>3</v>
      </c>
      <c r="L6" s="2">
        <v>0</v>
      </c>
      <c r="N6" s="2" t="s">
        <v>8457</v>
      </c>
      <c r="O6" s="2" t="str">
        <f t="shared" si="1"/>
        <v>gà xì dầu 500g</v>
      </c>
      <c r="Q6" s="2" t="str">
        <f>VLOOKUP(N6,Vat_tu__hang_hoa__dich_vu!$A:$B,1,1)</f>
        <v>G3M</v>
      </c>
    </row>
    <row r="7" spans="1:17" x14ac:dyDescent="0.25">
      <c r="A7" s="2">
        <f>MATCH(B7,'Data (2)'!B:B,0)</f>
        <v>11</v>
      </c>
      <c r="B7" s="3">
        <v>9105834659</v>
      </c>
      <c r="C7" s="90" t="str">
        <f>VLOOKUP(B7,'Sheet1 (3)'!$C:$D,2,2)</f>
        <v>00409095</v>
      </c>
      <c r="D7" s="92">
        <f t="shared" si="0"/>
        <v>23</v>
      </c>
      <c r="E7" s="3" t="str">
        <f>VLOOKUP(B7,'Data (2)'!$B:$P,12,0)</f>
        <v>240570</v>
      </c>
      <c r="F7" s="3" t="s">
        <v>1548</v>
      </c>
      <c r="G7" s="3" t="s">
        <v>3971</v>
      </c>
      <c r="H7" s="2" t="s">
        <v>3972</v>
      </c>
      <c r="I7" s="2" t="s">
        <v>965</v>
      </c>
      <c r="J7" s="2">
        <v>74250</v>
      </c>
      <c r="K7" s="2">
        <v>3</v>
      </c>
      <c r="L7" s="2">
        <v>0</v>
      </c>
      <c r="N7" s="2" t="s">
        <v>8117</v>
      </c>
      <c r="O7" s="2" t="str">
        <f t="shared" si="1"/>
        <v>Chả cốm 300g</v>
      </c>
      <c r="Q7" s="2" t="str">
        <f>VLOOKUP(N7,Vat_tu__hang_hoa__dich_vu!$A:$B,1,1)</f>
        <v>CGXD150</v>
      </c>
    </row>
    <row r="8" spans="1:17" x14ac:dyDescent="0.25">
      <c r="A8" s="2">
        <f>MATCH(B8,'Data (2)'!B:B,0)</f>
        <v>15</v>
      </c>
      <c r="B8" s="3">
        <v>9105834679</v>
      </c>
      <c r="C8" s="90" t="str">
        <f>VLOOKUP(B8,'Sheet1 (3)'!$C:$D,2,2)</f>
        <v>00409098</v>
      </c>
      <c r="D8" s="92">
        <f t="shared" si="0"/>
        <v>26</v>
      </c>
      <c r="E8" s="3" t="str">
        <f>VLOOKUP(B8,'Data (2)'!$B:$P,12,0)</f>
        <v>199248</v>
      </c>
      <c r="F8" s="3" t="s">
        <v>1548</v>
      </c>
      <c r="G8" s="3" t="s">
        <v>3971</v>
      </c>
      <c r="H8" s="2" t="s">
        <v>3972</v>
      </c>
      <c r="I8" s="2" t="s">
        <v>951</v>
      </c>
      <c r="J8" s="2">
        <v>111058</v>
      </c>
      <c r="K8" s="2">
        <v>1</v>
      </c>
      <c r="L8" s="2">
        <v>0</v>
      </c>
      <c r="N8" s="2" t="s">
        <v>8456</v>
      </c>
      <c r="O8" s="2" t="str">
        <f t="shared" si="1"/>
        <v>Gà muối gói 500g</v>
      </c>
      <c r="Q8" s="2" t="str">
        <f>VLOOKUP(N8,Vat_tu__hang_hoa__dich_vu!$A:$B,1,1)</f>
        <v>G3M</v>
      </c>
    </row>
    <row r="9" spans="1:17" x14ac:dyDescent="0.25">
      <c r="A9" s="2">
        <f>MATCH(B9,'Data (2)'!B:B,0)</f>
        <v>15</v>
      </c>
      <c r="B9" s="3">
        <v>9105834679</v>
      </c>
      <c r="C9" s="90" t="str">
        <f>VLOOKUP(B9,'Sheet1 (3)'!$C:$D,2,2)</f>
        <v>00409098</v>
      </c>
      <c r="D9" s="92">
        <f t="shared" si="0"/>
        <v>26</v>
      </c>
      <c r="E9" s="3" t="str">
        <f>VLOOKUP(B9,'Data (2)'!$B:$P,12,0)</f>
        <v>199248</v>
      </c>
      <c r="F9" s="3" t="s">
        <v>1548</v>
      </c>
      <c r="G9" s="3" t="s">
        <v>3971</v>
      </c>
      <c r="H9" s="2" t="s">
        <v>3972</v>
      </c>
      <c r="I9" s="2" t="s">
        <v>961</v>
      </c>
      <c r="J9" s="2">
        <v>73431</v>
      </c>
      <c r="K9" s="2">
        <v>1</v>
      </c>
      <c r="L9" s="2">
        <v>0</v>
      </c>
      <c r="N9" s="2" t="s">
        <v>8458</v>
      </c>
      <c r="O9" s="2" t="str">
        <f t="shared" si="1"/>
        <v>Chân giò heo muối gói 300g</v>
      </c>
      <c r="Q9" s="2" t="str">
        <f>VLOOKUP(N9,Vat_tu__hang_hoa__dich_vu!$A:$B,1,1)</f>
        <v>CGXD150</v>
      </c>
    </row>
    <row r="10" spans="1:17" x14ac:dyDescent="0.25">
      <c r="A10" s="2">
        <f>MATCH(B10,'Data (2)'!B:B,0)</f>
        <v>107</v>
      </c>
      <c r="B10" s="3">
        <v>9105834841</v>
      </c>
      <c r="C10" s="90" t="str">
        <f>VLOOKUP(B10,'Sheet1 (3)'!$C:$D,2,2)</f>
        <v>00031991</v>
      </c>
      <c r="D10" s="92">
        <f t="shared" si="0"/>
        <v>2</v>
      </c>
      <c r="E10" s="3" t="str">
        <f>VLOOKUP(B10,'Data (2)'!$B:$P,12,0)</f>
        <v>133650</v>
      </c>
      <c r="F10" s="3" t="s">
        <v>1544</v>
      </c>
      <c r="G10" s="3" t="s">
        <v>2768</v>
      </c>
      <c r="H10" s="2" t="s">
        <v>2769</v>
      </c>
      <c r="I10" s="2" t="s">
        <v>965</v>
      </c>
      <c r="J10" s="2">
        <v>74250</v>
      </c>
      <c r="K10" s="2">
        <v>1</v>
      </c>
      <c r="L10" s="2">
        <v>0</v>
      </c>
      <c r="N10" s="2" t="s">
        <v>8117</v>
      </c>
      <c r="O10" s="2" t="str">
        <f t="shared" si="1"/>
        <v>Chả cốm 300g</v>
      </c>
      <c r="Q10" s="2" t="str">
        <f>VLOOKUP(N10,Vat_tu__hang_hoa__dich_vu!$A:$B,1,1)</f>
        <v>CGXD150</v>
      </c>
    </row>
    <row r="11" spans="1:17" x14ac:dyDescent="0.25">
      <c r="A11" s="2">
        <f>MATCH(B11,'Data (2)'!B:B,0)</f>
        <v>107</v>
      </c>
      <c r="B11" s="3">
        <v>9105834841</v>
      </c>
      <c r="C11" s="90" t="str">
        <f>VLOOKUP(B11,'Sheet1 (3)'!$C:$D,2,2)</f>
        <v>00031991</v>
      </c>
      <c r="D11" s="92">
        <f t="shared" si="0"/>
        <v>2</v>
      </c>
      <c r="E11" s="3" t="str">
        <f>VLOOKUP(B11,'Data (2)'!$B:$P,12,0)</f>
        <v>133650</v>
      </c>
      <c r="F11" s="3" t="s">
        <v>1544</v>
      </c>
      <c r="G11" s="3" t="s">
        <v>2768</v>
      </c>
      <c r="H11" s="2" t="s">
        <v>2769</v>
      </c>
      <c r="I11" s="2" t="s">
        <v>1079</v>
      </c>
      <c r="J11" s="2">
        <v>49500</v>
      </c>
      <c r="K11" s="2">
        <v>1</v>
      </c>
      <c r="L11" s="2">
        <v>0</v>
      </c>
      <c r="N11" s="2" t="s">
        <v>8226</v>
      </c>
      <c r="O11" s="2" t="str">
        <f t="shared" si="1"/>
        <v>Giò lụa 250g</v>
      </c>
      <c r="Q11" s="2" t="str">
        <f>VLOOKUP(N11,Vat_tu__hang_hoa__dich_vu!$A:$B,1,1)</f>
        <v>GHK300</v>
      </c>
    </row>
    <row r="12" spans="1:17" x14ac:dyDescent="0.25">
      <c r="A12" s="2">
        <f>MATCH(B12,'Data (2)'!B:B,0)</f>
        <v>160</v>
      </c>
      <c r="B12" s="3">
        <v>9105834842</v>
      </c>
      <c r="C12" s="90" t="str">
        <f>VLOOKUP(B12,'Sheet1 (3)'!$C:$D,2,2)</f>
        <v>00028026</v>
      </c>
      <c r="D12" s="92">
        <f t="shared" si="0"/>
        <v>23</v>
      </c>
      <c r="E12" s="3" t="str">
        <f>VLOOKUP(B12,'Data (2)'!$B:$P,12,0)</f>
        <v>119943</v>
      </c>
      <c r="F12" s="3" t="s">
        <v>1559</v>
      </c>
      <c r="G12" s="3" t="s">
        <v>6526</v>
      </c>
      <c r="H12" s="2" t="s">
        <v>6527</v>
      </c>
      <c r="I12" s="2" t="s">
        <v>951</v>
      </c>
      <c r="J12" s="2">
        <v>111058</v>
      </c>
      <c r="K12" s="2">
        <v>1</v>
      </c>
      <c r="L12" s="2">
        <v>0</v>
      </c>
      <c r="N12" s="2" t="s">
        <v>8456</v>
      </c>
      <c r="O12" s="2" t="str">
        <f t="shared" si="1"/>
        <v>Gà muối gói 500g</v>
      </c>
      <c r="Q12" s="2" t="str">
        <f>VLOOKUP(N12,Vat_tu__hang_hoa__dich_vu!$A:$B,1,1)</f>
        <v>G3M</v>
      </c>
    </row>
    <row r="13" spans="1:17" x14ac:dyDescent="0.25">
      <c r="A13" s="2">
        <f>MATCH(B13,'Data (2)'!B:B,0)</f>
        <v>41</v>
      </c>
      <c r="B13" s="3">
        <v>9105834920</v>
      </c>
      <c r="C13" s="90" t="str">
        <f>VLOOKUP(B13,'Sheet1 (3)'!$C:$D,2,2)</f>
        <v>00011968</v>
      </c>
      <c r="D13" s="92">
        <f t="shared" si="0"/>
        <v>6</v>
      </c>
      <c r="E13" s="3" t="str">
        <f>VLOOKUP(B13,'Data (2)'!$B:$P,12,0)</f>
        <v>198720</v>
      </c>
      <c r="F13" s="3" t="s">
        <v>1527</v>
      </c>
      <c r="G13" s="3" t="s">
        <v>6531</v>
      </c>
      <c r="H13" s="2" t="s">
        <v>6532</v>
      </c>
      <c r="I13" s="2" t="s">
        <v>955</v>
      </c>
      <c r="J13" s="2">
        <v>46000</v>
      </c>
      <c r="K13" s="2">
        <v>4</v>
      </c>
      <c r="L13" s="2">
        <v>0</v>
      </c>
      <c r="N13" s="2" t="s">
        <v>8459</v>
      </c>
      <c r="O13" s="2" t="str">
        <f t="shared" si="1"/>
        <v>Mộc nấm hương gói 250g</v>
      </c>
      <c r="Q13" s="2" t="str">
        <f>VLOOKUP(N13,Vat_tu__hang_hoa__dich_vu!$A:$B,1,1)</f>
        <v>MNH500</v>
      </c>
    </row>
    <row r="14" spans="1:17" x14ac:dyDescent="0.25">
      <c r="A14" s="2">
        <f>MATCH(B14,'Data (2)'!B:B,0)</f>
        <v>165</v>
      </c>
      <c r="B14" s="3">
        <v>9105834914</v>
      </c>
      <c r="C14" s="90" t="str">
        <f>VLOOKUP(B14,'Sheet1 (3)'!$C:$D,2,2)</f>
        <v>00011968</v>
      </c>
      <c r="D14" s="92">
        <f t="shared" si="0"/>
        <v>6</v>
      </c>
      <c r="E14" s="3" t="str">
        <f>VLOOKUP(B14,'Data (2)'!$B:$P,12,0)</f>
        <v>108393</v>
      </c>
      <c r="F14" s="3" t="s">
        <v>1568</v>
      </c>
      <c r="G14" s="3" t="s">
        <v>4136</v>
      </c>
      <c r="H14" s="2" t="s">
        <v>4137</v>
      </c>
      <c r="I14" s="2" t="s">
        <v>981</v>
      </c>
      <c r="J14" s="2">
        <v>50182</v>
      </c>
      <c r="K14" s="2">
        <v>2</v>
      </c>
      <c r="L14" s="2">
        <v>0</v>
      </c>
      <c r="N14" s="2" t="s">
        <v>8460</v>
      </c>
      <c r="O14" s="2" t="str">
        <f t="shared" si="1"/>
        <v>Giò tai lưỡi xào gói 250g</v>
      </c>
      <c r="Q14" s="2" t="str">
        <f>VLOOKUP(N14,Vat_tu__hang_hoa__dich_vu!$A:$B,1,1)</f>
        <v>GHK300</v>
      </c>
    </row>
    <row r="15" spans="1:17" x14ac:dyDescent="0.25">
      <c r="A15" s="2">
        <f>MATCH(B15,'Data (2)'!B:B,0)</f>
        <v>167</v>
      </c>
      <c r="B15" s="3">
        <v>9105834968</v>
      </c>
      <c r="C15" s="90" t="str">
        <f>VLOOKUP(B15,'Sheet1 (3)'!$C:$D,2,2)</f>
        <v>00011969</v>
      </c>
      <c r="D15" s="92">
        <f t="shared" si="0"/>
        <v>7</v>
      </c>
      <c r="E15" s="3" t="str">
        <f>VLOOKUP(B15,'Data (2)'!$B:$P,12,0)</f>
        <v>550997</v>
      </c>
      <c r="F15" s="3" t="s">
        <v>1568</v>
      </c>
      <c r="G15" s="3" t="s">
        <v>6538</v>
      </c>
      <c r="H15" s="2" t="s">
        <v>6539</v>
      </c>
      <c r="I15" s="2" t="s">
        <v>981</v>
      </c>
      <c r="J15" s="2">
        <v>50182</v>
      </c>
      <c r="K15" s="2">
        <v>1</v>
      </c>
      <c r="L15" s="2">
        <v>0</v>
      </c>
      <c r="N15" s="2" t="s">
        <v>8460</v>
      </c>
      <c r="O15" s="2" t="str">
        <f t="shared" si="1"/>
        <v>Giò tai lưỡi xào gói 250g</v>
      </c>
      <c r="Q15" s="2" t="str">
        <f>VLOOKUP(N15,Vat_tu__hang_hoa__dich_vu!$A:$B,1,1)</f>
        <v>GHK300</v>
      </c>
    </row>
    <row r="16" spans="1:17" x14ac:dyDescent="0.25">
      <c r="A16" s="2">
        <f>MATCH(B16,'Data (2)'!B:B,0)</f>
        <v>167</v>
      </c>
      <c r="B16" s="3">
        <v>9105834968</v>
      </c>
      <c r="C16" s="90" t="str">
        <f>VLOOKUP(B16,'Sheet1 (3)'!$C:$D,2,2)</f>
        <v>00011969</v>
      </c>
      <c r="D16" s="92">
        <f t="shared" si="0"/>
        <v>7</v>
      </c>
      <c r="E16" s="3" t="str">
        <f>VLOOKUP(B16,'Data (2)'!$B:$P,12,0)</f>
        <v>550997</v>
      </c>
      <c r="F16" s="3" t="s">
        <v>1568</v>
      </c>
      <c r="G16" s="3" t="s">
        <v>6538</v>
      </c>
      <c r="H16" s="2" t="s">
        <v>6539</v>
      </c>
      <c r="I16" s="2" t="s">
        <v>955</v>
      </c>
      <c r="J16" s="2">
        <v>46000</v>
      </c>
      <c r="K16" s="2">
        <v>10</v>
      </c>
      <c r="L16" s="2">
        <v>0</v>
      </c>
      <c r="N16" s="2" t="s">
        <v>8459</v>
      </c>
      <c r="O16" s="2" t="str">
        <f t="shared" si="1"/>
        <v>Mộc nấm hương gói 250g</v>
      </c>
      <c r="Q16" s="2" t="str">
        <f>VLOOKUP(N16,Vat_tu__hang_hoa__dich_vu!$A:$B,1,1)</f>
        <v>MNH500</v>
      </c>
    </row>
    <row r="17" spans="1:17" x14ac:dyDescent="0.25">
      <c r="A17" s="2">
        <f>MATCH(B17,'Data (2)'!B:B,0)</f>
        <v>110</v>
      </c>
      <c r="B17" s="3">
        <v>9105834988</v>
      </c>
      <c r="C17" s="90" t="str">
        <f>VLOOKUP(B17,'Sheet1 (3)'!$C:$D,2,2)</f>
        <v>00030241</v>
      </c>
      <c r="D17" s="92">
        <f t="shared" si="0"/>
        <v>17</v>
      </c>
      <c r="E17" s="3" t="str">
        <f>VLOOKUP(B17,'Data (2)'!$B:$P,12,0)</f>
        <v>360256</v>
      </c>
      <c r="F17" s="3" t="s">
        <v>1561</v>
      </c>
      <c r="G17" s="3" t="s">
        <v>6544</v>
      </c>
      <c r="H17" s="2" t="s">
        <v>6545</v>
      </c>
      <c r="I17" s="2" t="s">
        <v>960</v>
      </c>
      <c r="J17" s="2">
        <v>55595</v>
      </c>
      <c r="K17" s="2">
        <v>6</v>
      </c>
      <c r="L17" s="2">
        <v>0</v>
      </c>
      <c r="N17" s="2" t="s">
        <v>8455</v>
      </c>
      <c r="O17" s="2" t="str">
        <f t="shared" si="1"/>
        <v>Tai heo muối gói 200g</v>
      </c>
      <c r="Q17" s="2" t="str">
        <f>VLOOKUP(N17,Vat_tu__hang_hoa__dich_vu!$A:$B,1,1)</f>
        <v>SHK200</v>
      </c>
    </row>
    <row r="18" spans="1:17" x14ac:dyDescent="0.25">
      <c r="A18" s="2">
        <f>MATCH(B18,'Data (2)'!B:B,0)</f>
        <v>149</v>
      </c>
      <c r="B18" s="3">
        <v>9105834992</v>
      </c>
      <c r="C18" s="90" t="str">
        <f>VLOOKUP(B18,'Sheet1 (3)'!$C:$D,2,2)</f>
        <v>00409157</v>
      </c>
      <c r="D18" s="92">
        <f t="shared" si="0"/>
        <v>25</v>
      </c>
      <c r="E18" s="3" t="str">
        <f>VLOOKUP(B18,'Data (2)'!$B:$P,12,0)</f>
        <v>239885</v>
      </c>
      <c r="F18" s="3" t="s">
        <v>1548</v>
      </c>
      <c r="G18" s="3" t="s">
        <v>6550</v>
      </c>
      <c r="H18" s="2" t="s">
        <v>6551</v>
      </c>
      <c r="I18" s="2" t="s">
        <v>951</v>
      </c>
      <c r="J18" s="2">
        <v>111058</v>
      </c>
      <c r="K18" s="2">
        <v>2</v>
      </c>
      <c r="L18" s="2">
        <v>0</v>
      </c>
      <c r="N18" s="2" t="s">
        <v>8456</v>
      </c>
      <c r="O18" s="2" t="str">
        <f t="shared" si="1"/>
        <v>Gà muối gói 500g</v>
      </c>
      <c r="Q18" s="2" t="str">
        <f>VLOOKUP(N18,Vat_tu__hang_hoa__dich_vu!$A:$B,1,1)</f>
        <v>G3M</v>
      </c>
    </row>
    <row r="19" spans="1:17" x14ac:dyDescent="0.25">
      <c r="A19" s="2">
        <f>MATCH(B19,'Data (2)'!B:B,0)</f>
        <v>113</v>
      </c>
      <c r="B19" s="3">
        <v>9105835045</v>
      </c>
      <c r="C19" s="90" t="str">
        <f>VLOOKUP(B19,'Sheet1 (3)'!$C:$D,2,2)</f>
        <v>00030243</v>
      </c>
      <c r="D19" s="92">
        <f t="shared" si="0"/>
        <v>19</v>
      </c>
      <c r="E19" s="3" t="str">
        <f>VLOOKUP(B19,'Data (2)'!$B:$P,12,0)</f>
        <v>114239</v>
      </c>
      <c r="F19" s="3" t="s">
        <v>1561</v>
      </c>
      <c r="G19" s="3" t="s">
        <v>6556</v>
      </c>
      <c r="H19" s="2" t="s">
        <v>6557</v>
      </c>
      <c r="I19" s="2" t="s">
        <v>960</v>
      </c>
      <c r="J19" s="2">
        <v>55595</v>
      </c>
      <c r="K19" s="2">
        <v>1</v>
      </c>
      <c r="L19" s="2">
        <v>0</v>
      </c>
      <c r="N19" s="2" t="s">
        <v>8455</v>
      </c>
      <c r="O19" s="2" t="str">
        <f t="shared" si="1"/>
        <v>Tai heo muối gói 200g</v>
      </c>
      <c r="Q19" s="2" t="str">
        <f>VLOOKUP(N19,Vat_tu__hang_hoa__dich_vu!$A:$B,1,1)</f>
        <v>SHK200</v>
      </c>
    </row>
    <row r="20" spans="1:17" x14ac:dyDescent="0.25">
      <c r="A20" s="2">
        <f>MATCH(B20,'Data (2)'!B:B,0)</f>
        <v>113</v>
      </c>
      <c r="B20" s="3">
        <v>9105835045</v>
      </c>
      <c r="C20" s="90" t="str">
        <f>VLOOKUP(B20,'Sheet1 (3)'!$C:$D,2,2)</f>
        <v>00030243</v>
      </c>
      <c r="D20" s="92">
        <f t="shared" si="0"/>
        <v>19</v>
      </c>
      <c r="E20" s="3" t="str">
        <f>VLOOKUP(B20,'Data (2)'!$B:$P,12,0)</f>
        <v>114239</v>
      </c>
      <c r="F20" s="3" t="s">
        <v>1561</v>
      </c>
      <c r="G20" s="3" t="s">
        <v>6556</v>
      </c>
      <c r="H20" s="2" t="s">
        <v>6557</v>
      </c>
      <c r="I20" s="2" t="s">
        <v>981</v>
      </c>
      <c r="J20" s="2">
        <v>50182</v>
      </c>
      <c r="K20" s="2">
        <v>1</v>
      </c>
      <c r="L20" s="2">
        <v>0</v>
      </c>
      <c r="N20" s="2" t="s">
        <v>8460</v>
      </c>
      <c r="O20" s="2" t="str">
        <f t="shared" si="1"/>
        <v>Giò tai lưỡi xào gói 250g</v>
      </c>
      <c r="Q20" s="2" t="str">
        <f>VLOOKUP(N20,Vat_tu__hang_hoa__dich_vu!$A:$B,1,1)</f>
        <v>GHK300</v>
      </c>
    </row>
    <row r="21" spans="1:17" x14ac:dyDescent="0.25">
      <c r="A21" s="2">
        <f>MATCH(B21,'Data (2)'!B:B,0)</f>
        <v>120</v>
      </c>
      <c r="B21" s="3">
        <v>9105835082</v>
      </c>
      <c r="C21" s="90" t="str">
        <f>VLOOKUP(B21,'Sheet1 (3)'!$C:$D,2,2)</f>
        <v>00031997</v>
      </c>
      <c r="D21" s="92">
        <f t="shared" si="0"/>
        <v>8</v>
      </c>
      <c r="E21" s="3" t="str">
        <f>VLOOKUP(B21,'Data (2)'!$B:$P,12,0)</f>
        <v>153557</v>
      </c>
      <c r="F21" s="3" t="s">
        <v>1544</v>
      </c>
      <c r="G21" s="3" t="s">
        <v>4496</v>
      </c>
      <c r="H21" s="2" t="s">
        <v>4497</v>
      </c>
      <c r="I21" s="2" t="s">
        <v>981</v>
      </c>
      <c r="J21" s="2">
        <v>50182</v>
      </c>
      <c r="K21" s="2">
        <v>1</v>
      </c>
      <c r="L21" s="2">
        <v>0</v>
      </c>
      <c r="N21" s="2" t="s">
        <v>8460</v>
      </c>
      <c r="O21" s="2" t="str">
        <f t="shared" si="1"/>
        <v>Giò tai lưỡi xào gói 250g</v>
      </c>
      <c r="Q21" s="2" t="str">
        <f>VLOOKUP(N21,Vat_tu__hang_hoa__dich_vu!$A:$B,1,1)</f>
        <v>GHK300</v>
      </c>
    </row>
    <row r="22" spans="1:17" x14ac:dyDescent="0.25">
      <c r="A22" s="2">
        <f>MATCH(B22,'Data (2)'!B:B,0)</f>
        <v>120</v>
      </c>
      <c r="B22" s="3">
        <v>9105835082</v>
      </c>
      <c r="C22" s="90" t="str">
        <f>VLOOKUP(B22,'Sheet1 (3)'!$C:$D,2,2)</f>
        <v>00031997</v>
      </c>
      <c r="D22" s="92">
        <f t="shared" si="0"/>
        <v>8</v>
      </c>
      <c r="E22" s="3" t="str">
        <f>VLOOKUP(B22,'Data (2)'!$B:$P,12,0)</f>
        <v>153557</v>
      </c>
      <c r="F22" s="3" t="s">
        <v>1544</v>
      </c>
      <c r="G22" s="3" t="s">
        <v>4496</v>
      </c>
      <c r="H22" s="2" t="s">
        <v>4497</v>
      </c>
      <c r="I22" s="2" t="s">
        <v>955</v>
      </c>
      <c r="J22" s="2">
        <v>46000</v>
      </c>
      <c r="K22" s="2">
        <v>2</v>
      </c>
      <c r="L22" s="2">
        <v>0</v>
      </c>
      <c r="N22" s="2" t="s">
        <v>8459</v>
      </c>
      <c r="O22" s="2" t="str">
        <f t="shared" si="1"/>
        <v>Mộc nấm hương gói 250g</v>
      </c>
      <c r="Q22" s="2" t="str">
        <f>VLOOKUP(N22,Vat_tu__hang_hoa__dich_vu!$A:$B,1,1)</f>
        <v>MNH500</v>
      </c>
    </row>
    <row r="23" spans="1:17" x14ac:dyDescent="0.25">
      <c r="A23" s="2">
        <f>MATCH(B23,'Data (2)'!B:B,0)</f>
        <v>40</v>
      </c>
      <c r="B23" s="3">
        <v>9105835161</v>
      </c>
      <c r="C23" s="90" t="str">
        <f>VLOOKUP(B23,'Sheet1 (3)'!$C:$D,2,2)</f>
        <v>00021742</v>
      </c>
      <c r="D23" s="92">
        <f t="shared" si="0"/>
        <v>11</v>
      </c>
      <c r="E23" s="3" t="str">
        <f>VLOOKUP(B23,'Data (2)'!$B:$P,12,0)</f>
        <v>361603</v>
      </c>
      <c r="F23" s="3" t="s">
        <v>1558</v>
      </c>
      <c r="G23" s="3" t="s">
        <v>6565</v>
      </c>
      <c r="H23" s="2" t="s">
        <v>6566</v>
      </c>
      <c r="I23" s="2" t="s">
        <v>994</v>
      </c>
      <c r="J23" s="2">
        <v>111606</v>
      </c>
      <c r="K23" s="2">
        <v>3</v>
      </c>
      <c r="L23" s="2">
        <v>0</v>
      </c>
      <c r="N23" s="2" t="s">
        <v>8457</v>
      </c>
      <c r="O23" s="2" t="str">
        <f t="shared" si="1"/>
        <v>gà xì dầu 500g</v>
      </c>
      <c r="Q23" s="2" t="str">
        <f>VLOOKUP(N23,Vat_tu__hang_hoa__dich_vu!$A:$B,1,1)</f>
        <v>G3M</v>
      </c>
    </row>
    <row r="24" spans="1:17" x14ac:dyDescent="0.25">
      <c r="A24" s="2">
        <f>MATCH(B24,'Data (2)'!B:B,0)</f>
        <v>123</v>
      </c>
      <c r="B24" s="3">
        <v>9105835223</v>
      </c>
      <c r="C24" s="90" t="str">
        <f>VLOOKUP(B24,'Sheet1 (3)'!$C:$D,2,2)</f>
        <v>00409233</v>
      </c>
      <c r="D24" s="92">
        <f t="shared" si="0"/>
        <v>9</v>
      </c>
      <c r="E24" s="3" t="str">
        <f>VLOOKUP(B24,'Data (2)'!$B:$P,12,0)</f>
        <v>390045</v>
      </c>
      <c r="F24" s="3" t="s">
        <v>1548</v>
      </c>
      <c r="G24" s="3" t="s">
        <v>6570</v>
      </c>
      <c r="H24" s="2" t="s">
        <v>6571</v>
      </c>
      <c r="I24" s="2" t="s">
        <v>951</v>
      </c>
      <c r="J24" s="2">
        <v>111058</v>
      </c>
      <c r="K24" s="2">
        <v>1</v>
      </c>
      <c r="L24" s="2">
        <v>0</v>
      </c>
      <c r="N24" s="2" t="s">
        <v>8456</v>
      </c>
      <c r="O24" s="2" t="str">
        <f t="shared" si="1"/>
        <v>Gà muối gói 500g</v>
      </c>
      <c r="Q24" s="2" t="str">
        <f>VLOOKUP(N24,Vat_tu__hang_hoa__dich_vu!$A:$B,1,1)</f>
        <v>G3M</v>
      </c>
    </row>
    <row r="25" spans="1:17" x14ac:dyDescent="0.25">
      <c r="A25" s="2">
        <f>MATCH(B25,'Data (2)'!B:B,0)</f>
        <v>123</v>
      </c>
      <c r="B25" s="3">
        <v>9105835223</v>
      </c>
      <c r="C25" s="90" t="str">
        <f>VLOOKUP(B25,'Sheet1 (3)'!$C:$D,2,2)</f>
        <v>00409233</v>
      </c>
      <c r="D25" s="92">
        <f t="shared" si="0"/>
        <v>9</v>
      </c>
      <c r="E25" s="3" t="str">
        <f>VLOOKUP(B25,'Data (2)'!$B:$P,12,0)</f>
        <v>390045</v>
      </c>
      <c r="F25" s="3" t="s">
        <v>1548</v>
      </c>
      <c r="G25" s="3" t="s">
        <v>6570</v>
      </c>
      <c r="H25" s="2" t="s">
        <v>6571</v>
      </c>
      <c r="I25" s="2" t="s">
        <v>960</v>
      </c>
      <c r="J25" s="2">
        <v>55595</v>
      </c>
      <c r="K25" s="2">
        <v>1</v>
      </c>
      <c r="L25" s="2">
        <v>0</v>
      </c>
      <c r="N25" s="2" t="s">
        <v>8455</v>
      </c>
      <c r="O25" s="2" t="str">
        <f t="shared" si="1"/>
        <v>Tai heo muối gói 200g</v>
      </c>
      <c r="Q25" s="2" t="str">
        <f>VLOOKUP(N25,Vat_tu__hang_hoa__dich_vu!$A:$B,1,1)</f>
        <v>SHK200</v>
      </c>
    </row>
    <row r="26" spans="1:17" x14ac:dyDescent="0.25">
      <c r="A26" s="2">
        <f>MATCH(B26,'Data (2)'!B:B,0)</f>
        <v>123</v>
      </c>
      <c r="B26" s="3">
        <v>9105835223</v>
      </c>
      <c r="C26" s="90" t="str">
        <f>VLOOKUP(B26,'Sheet1 (3)'!$C:$D,2,2)</f>
        <v>00409233</v>
      </c>
      <c r="D26" s="92">
        <f t="shared" si="0"/>
        <v>9</v>
      </c>
      <c r="E26" s="3" t="str">
        <f>VLOOKUP(B26,'Data (2)'!$B:$P,12,0)</f>
        <v>390045</v>
      </c>
      <c r="F26" s="3" t="s">
        <v>1548</v>
      </c>
      <c r="G26" s="3" t="s">
        <v>6570</v>
      </c>
      <c r="H26" s="2" t="s">
        <v>6571</v>
      </c>
      <c r="I26" s="2" t="s">
        <v>965</v>
      </c>
      <c r="J26" s="2">
        <v>74250</v>
      </c>
      <c r="K26" s="2">
        <v>2</v>
      </c>
      <c r="L26" s="2">
        <v>0</v>
      </c>
      <c r="N26" s="2" t="s">
        <v>8117</v>
      </c>
      <c r="O26" s="2" t="str">
        <f t="shared" si="1"/>
        <v>Chả cốm 300g</v>
      </c>
      <c r="Q26" s="2" t="str">
        <f>VLOOKUP(N26,Vat_tu__hang_hoa__dich_vu!$A:$B,1,1)</f>
        <v>CGXD150</v>
      </c>
    </row>
    <row r="27" spans="1:17" x14ac:dyDescent="0.25">
      <c r="A27" s="2">
        <f>MATCH(B27,'Data (2)'!B:B,0)</f>
        <v>123</v>
      </c>
      <c r="B27" s="3">
        <v>9105835223</v>
      </c>
      <c r="C27" s="90" t="str">
        <f>VLOOKUP(B27,'Sheet1 (3)'!$C:$D,2,2)</f>
        <v>00409233</v>
      </c>
      <c r="D27" s="92">
        <f t="shared" si="0"/>
        <v>9</v>
      </c>
      <c r="E27" s="3" t="str">
        <f>VLOOKUP(B27,'Data (2)'!$B:$P,12,0)</f>
        <v>390045</v>
      </c>
      <c r="F27" s="3" t="s">
        <v>1548</v>
      </c>
      <c r="G27" s="3" t="s">
        <v>6570</v>
      </c>
      <c r="H27" s="2" t="s">
        <v>6571</v>
      </c>
      <c r="I27" s="2" t="s">
        <v>955</v>
      </c>
      <c r="J27" s="2">
        <v>46000</v>
      </c>
      <c r="K27" s="2">
        <v>1</v>
      </c>
      <c r="L27" s="2">
        <v>0</v>
      </c>
      <c r="N27" s="2" t="s">
        <v>8459</v>
      </c>
      <c r="O27" s="2" t="str">
        <f t="shared" si="1"/>
        <v>Mộc nấm hương gói 250g</v>
      </c>
      <c r="Q27" s="2" t="str">
        <f>VLOOKUP(N27,Vat_tu__hang_hoa__dich_vu!$A:$B,1,1)</f>
        <v>MNH500</v>
      </c>
    </row>
    <row r="28" spans="1:17" x14ac:dyDescent="0.25">
      <c r="A28" s="2">
        <f>MATCH(B28,'Data (2)'!B:B,0)</f>
        <v>78</v>
      </c>
      <c r="B28" s="3">
        <v>9105835269</v>
      </c>
      <c r="C28" s="90" t="str">
        <f>VLOOKUP(B28,'Sheet1 (3)'!$C:$D,2,2)</f>
        <v>00133961</v>
      </c>
      <c r="D28" s="92">
        <f t="shared" si="0"/>
        <v>8</v>
      </c>
      <c r="E28" s="3" t="str">
        <f>VLOOKUP(B28,'Data (2)'!$B:$P,12,0)</f>
        <v>640068</v>
      </c>
      <c r="F28" s="3" t="s">
        <v>1534</v>
      </c>
      <c r="G28" s="3" t="s">
        <v>6575</v>
      </c>
      <c r="H28" s="2" t="s">
        <v>6576</v>
      </c>
      <c r="I28" s="2" t="s">
        <v>961</v>
      </c>
      <c r="J28" s="2">
        <v>73431</v>
      </c>
      <c r="K28" s="2">
        <v>1</v>
      </c>
      <c r="L28" s="2">
        <v>0</v>
      </c>
      <c r="N28" s="2" t="s">
        <v>8458</v>
      </c>
      <c r="O28" s="2" t="str">
        <f t="shared" si="1"/>
        <v>Chân giò heo muối gói 300g</v>
      </c>
      <c r="Q28" s="2" t="str">
        <f>VLOOKUP(N28,Vat_tu__hang_hoa__dich_vu!$A:$B,1,1)</f>
        <v>CGXD150</v>
      </c>
    </row>
    <row r="29" spans="1:17" x14ac:dyDescent="0.25">
      <c r="A29" s="2">
        <f>MATCH(B29,'Data (2)'!B:B,0)</f>
        <v>78</v>
      </c>
      <c r="B29" s="3">
        <v>9105835269</v>
      </c>
      <c r="C29" s="90" t="str">
        <f>VLOOKUP(B29,'Sheet1 (3)'!$C:$D,2,2)</f>
        <v>00133961</v>
      </c>
      <c r="D29" s="92">
        <f t="shared" si="0"/>
        <v>8</v>
      </c>
      <c r="E29" s="3" t="str">
        <f>VLOOKUP(B29,'Data (2)'!$B:$P,12,0)</f>
        <v>640068</v>
      </c>
      <c r="F29" s="3" t="s">
        <v>1534</v>
      </c>
      <c r="G29" s="3" t="s">
        <v>6575</v>
      </c>
      <c r="H29" s="2" t="s">
        <v>6576</v>
      </c>
      <c r="I29" s="2" t="s">
        <v>951</v>
      </c>
      <c r="J29" s="2">
        <v>111058</v>
      </c>
      <c r="K29" s="2">
        <v>1</v>
      </c>
      <c r="L29" s="2">
        <v>0</v>
      </c>
      <c r="N29" s="2" t="s">
        <v>8456</v>
      </c>
      <c r="O29" s="2" t="str">
        <f t="shared" si="1"/>
        <v>Gà muối gói 500g</v>
      </c>
      <c r="Q29" s="2" t="str">
        <f>VLOOKUP(N29,Vat_tu__hang_hoa__dich_vu!$A:$B,1,1)</f>
        <v>G3M</v>
      </c>
    </row>
    <row r="30" spans="1:17" x14ac:dyDescent="0.25">
      <c r="A30" s="2">
        <f>MATCH(B30,'Data (2)'!B:B,0)</f>
        <v>78</v>
      </c>
      <c r="B30" s="3">
        <v>9105835269</v>
      </c>
      <c r="C30" s="90" t="str">
        <f>VLOOKUP(B30,'Sheet1 (3)'!$C:$D,2,2)</f>
        <v>00133961</v>
      </c>
      <c r="D30" s="92">
        <f t="shared" si="0"/>
        <v>8</v>
      </c>
      <c r="E30" s="3" t="str">
        <f>VLOOKUP(B30,'Data (2)'!$B:$P,12,0)</f>
        <v>640068</v>
      </c>
      <c r="F30" s="3" t="s">
        <v>1534</v>
      </c>
      <c r="G30" s="3" t="s">
        <v>6575</v>
      </c>
      <c r="H30" s="2" t="s">
        <v>6576</v>
      </c>
      <c r="I30" s="2" t="s">
        <v>960</v>
      </c>
      <c r="J30" s="2">
        <v>55595</v>
      </c>
      <c r="K30" s="2">
        <v>3</v>
      </c>
      <c r="L30" s="2">
        <v>0</v>
      </c>
      <c r="N30" s="2" t="s">
        <v>8455</v>
      </c>
      <c r="O30" s="2" t="str">
        <f t="shared" si="1"/>
        <v>Tai heo muối gói 200g</v>
      </c>
      <c r="Q30" s="2" t="str">
        <f>VLOOKUP(N30,Vat_tu__hang_hoa__dich_vu!$A:$B,1,1)</f>
        <v>SHK200</v>
      </c>
    </row>
    <row r="31" spans="1:17" x14ac:dyDescent="0.25">
      <c r="A31" s="2">
        <f>MATCH(B31,'Data (2)'!B:B,0)</f>
        <v>78</v>
      </c>
      <c r="B31" s="3">
        <v>9105835269</v>
      </c>
      <c r="C31" s="90" t="str">
        <f>VLOOKUP(B31,'Sheet1 (3)'!$C:$D,2,2)</f>
        <v>00133961</v>
      </c>
      <c r="D31" s="92">
        <f t="shared" si="0"/>
        <v>8</v>
      </c>
      <c r="E31" s="3" t="str">
        <f>VLOOKUP(B31,'Data (2)'!$B:$P,12,0)</f>
        <v>640068</v>
      </c>
      <c r="F31" s="3" t="s">
        <v>1534</v>
      </c>
      <c r="G31" s="3" t="s">
        <v>6575</v>
      </c>
      <c r="H31" s="2" t="s">
        <v>6576</v>
      </c>
      <c r="I31" s="2" t="s">
        <v>959</v>
      </c>
      <c r="J31" s="2">
        <v>70950</v>
      </c>
      <c r="K31" s="2">
        <v>1</v>
      </c>
      <c r="L31" s="2">
        <v>0</v>
      </c>
      <c r="N31" s="2" t="s">
        <v>8164</v>
      </c>
      <c r="O31" s="2" t="str">
        <f t="shared" si="1"/>
        <v>Chả nướng 300g</v>
      </c>
      <c r="Q31" s="2" t="str">
        <f>VLOOKUP(N31,Vat_tu__hang_hoa__dich_vu!$A:$B,1,1)</f>
        <v>CGXD150</v>
      </c>
    </row>
    <row r="32" spans="1:17" x14ac:dyDescent="0.25">
      <c r="A32" s="2">
        <f>MATCH(B32,'Data (2)'!B:B,0)</f>
        <v>78</v>
      </c>
      <c r="B32" s="3">
        <v>9105835269</v>
      </c>
      <c r="C32" s="90" t="str">
        <f>VLOOKUP(B32,'Sheet1 (3)'!$C:$D,2,2)</f>
        <v>00133961</v>
      </c>
      <c r="D32" s="92">
        <f t="shared" si="0"/>
        <v>8</v>
      </c>
      <c r="E32" s="3" t="str">
        <f>VLOOKUP(B32,'Data (2)'!$B:$P,12,0)</f>
        <v>640068</v>
      </c>
      <c r="F32" s="3" t="s">
        <v>1534</v>
      </c>
      <c r="G32" s="3" t="s">
        <v>6575</v>
      </c>
      <c r="H32" s="2" t="s">
        <v>6576</v>
      </c>
      <c r="I32" s="2" t="s">
        <v>965</v>
      </c>
      <c r="J32" s="2">
        <v>74250</v>
      </c>
      <c r="K32" s="2">
        <v>1</v>
      </c>
      <c r="L32" s="2">
        <v>0</v>
      </c>
      <c r="N32" s="2" t="s">
        <v>8117</v>
      </c>
      <c r="O32" s="2" t="str">
        <f t="shared" si="1"/>
        <v>Chả cốm 300g</v>
      </c>
      <c r="Q32" s="2" t="str">
        <f>VLOOKUP(N32,Vat_tu__hang_hoa__dich_vu!$A:$B,1,1)</f>
        <v>CGXD150</v>
      </c>
    </row>
    <row r="33" spans="1:17" x14ac:dyDescent="0.25">
      <c r="A33" s="2">
        <f>MATCH(B33,'Data (2)'!B:B,0)</f>
        <v>78</v>
      </c>
      <c r="B33" s="3">
        <v>9105835269</v>
      </c>
      <c r="C33" s="90" t="str">
        <f>VLOOKUP(B33,'Sheet1 (3)'!$C:$D,2,2)</f>
        <v>00133961</v>
      </c>
      <c r="D33" s="92">
        <f t="shared" si="0"/>
        <v>8</v>
      </c>
      <c r="E33" s="3" t="str">
        <f>VLOOKUP(B33,'Data (2)'!$B:$P,12,0)</f>
        <v>640068</v>
      </c>
      <c r="F33" s="3" t="s">
        <v>1534</v>
      </c>
      <c r="G33" s="3" t="s">
        <v>6575</v>
      </c>
      <c r="H33" s="2" t="s">
        <v>6576</v>
      </c>
      <c r="I33" s="2" t="s">
        <v>981</v>
      </c>
      <c r="J33" s="2">
        <v>50182</v>
      </c>
      <c r="K33" s="2">
        <v>1</v>
      </c>
      <c r="L33" s="2">
        <v>0</v>
      </c>
      <c r="N33" s="2" t="s">
        <v>8460</v>
      </c>
      <c r="O33" s="2" t="str">
        <f t="shared" si="1"/>
        <v>Giò tai lưỡi xào gói 250g</v>
      </c>
      <c r="Q33" s="2" t="str">
        <f>VLOOKUP(N33,Vat_tu__hang_hoa__dich_vu!$A:$B,1,1)</f>
        <v>GHK300</v>
      </c>
    </row>
    <row r="34" spans="1:17" x14ac:dyDescent="0.25">
      <c r="A34" s="2">
        <f>MATCH(B34,'Data (2)'!B:B,0)</f>
        <v>78</v>
      </c>
      <c r="B34" s="3">
        <v>9105835269</v>
      </c>
      <c r="C34" s="90" t="str">
        <f>VLOOKUP(B34,'Sheet1 (3)'!$C:$D,2,2)</f>
        <v>00133961</v>
      </c>
      <c r="D34" s="92">
        <f t="shared" si="0"/>
        <v>8</v>
      </c>
      <c r="E34" s="3" t="str">
        <f>VLOOKUP(B34,'Data (2)'!$B:$P,12,0)</f>
        <v>640068</v>
      </c>
      <c r="F34" s="3" t="s">
        <v>1534</v>
      </c>
      <c r="G34" s="3" t="s">
        <v>6575</v>
      </c>
      <c r="H34" s="2" t="s">
        <v>6576</v>
      </c>
      <c r="I34" s="2" t="s">
        <v>955</v>
      </c>
      <c r="J34" s="2">
        <v>46000</v>
      </c>
      <c r="K34" s="2">
        <v>1</v>
      </c>
      <c r="L34" s="2">
        <v>0</v>
      </c>
      <c r="N34" s="2" t="s">
        <v>8459</v>
      </c>
      <c r="O34" s="2" t="str">
        <f t="shared" si="1"/>
        <v>Mộc nấm hương gói 250g</v>
      </c>
      <c r="Q34" s="2" t="str">
        <f>VLOOKUP(N34,Vat_tu__hang_hoa__dich_vu!$A:$B,1,1)</f>
        <v>MNH500</v>
      </c>
    </row>
    <row r="35" spans="1:17" x14ac:dyDescent="0.25">
      <c r="A35" s="2">
        <f>MATCH(B35,'Data (2)'!B:B,0)</f>
        <v>55</v>
      </c>
      <c r="B35" s="3">
        <v>9105835242</v>
      </c>
      <c r="C35" s="90" t="str">
        <f>VLOOKUP(B35,'Sheet1 (3)'!$C:$D,2,2)</f>
        <v>00409233</v>
      </c>
      <c r="D35" s="92">
        <f t="shared" si="0"/>
        <v>9</v>
      </c>
      <c r="E35" s="3" t="str">
        <f>VLOOKUP(B35,'Data (2)'!$B:$P,12,0)</f>
        <v>1517219</v>
      </c>
      <c r="F35" s="3" t="s">
        <v>1708</v>
      </c>
      <c r="G35" s="3" t="s">
        <v>6582</v>
      </c>
      <c r="H35" s="2" t="s">
        <v>6583</v>
      </c>
      <c r="I35" s="2" t="s">
        <v>961</v>
      </c>
      <c r="J35" s="2">
        <v>73431</v>
      </c>
      <c r="K35" s="2">
        <v>4</v>
      </c>
      <c r="L35" s="2">
        <v>0</v>
      </c>
      <c r="N35" s="2" t="s">
        <v>8458</v>
      </c>
      <c r="O35" s="2" t="str">
        <f t="shared" si="1"/>
        <v>Chân giò heo muối gói 300g</v>
      </c>
      <c r="Q35" s="2" t="str">
        <f>VLOOKUP(N35,Vat_tu__hang_hoa__dich_vu!$A:$B,1,1)</f>
        <v>CGXD150</v>
      </c>
    </row>
    <row r="36" spans="1:17" x14ac:dyDescent="0.25">
      <c r="A36" s="2">
        <f>MATCH(B36,'Data (2)'!B:B,0)</f>
        <v>55</v>
      </c>
      <c r="B36" s="3">
        <v>9105835242</v>
      </c>
      <c r="C36" s="90" t="str">
        <f>VLOOKUP(B36,'Sheet1 (3)'!$C:$D,2,2)</f>
        <v>00409233</v>
      </c>
      <c r="D36" s="92">
        <f t="shared" si="0"/>
        <v>9</v>
      </c>
      <c r="E36" s="3" t="str">
        <f>VLOOKUP(B36,'Data (2)'!$B:$P,12,0)</f>
        <v>1517219</v>
      </c>
      <c r="F36" s="3" t="s">
        <v>1708</v>
      </c>
      <c r="G36" s="3" t="s">
        <v>6582</v>
      </c>
      <c r="H36" s="2" t="s">
        <v>6583</v>
      </c>
      <c r="I36" s="2" t="s">
        <v>951</v>
      </c>
      <c r="J36" s="2">
        <v>111058</v>
      </c>
      <c r="K36" s="2">
        <v>6</v>
      </c>
      <c r="L36" s="2">
        <v>0</v>
      </c>
      <c r="N36" s="2" t="s">
        <v>8456</v>
      </c>
      <c r="O36" s="2" t="str">
        <f t="shared" si="1"/>
        <v>Gà muối gói 500g</v>
      </c>
      <c r="Q36" s="2" t="str">
        <f>VLOOKUP(N36,Vat_tu__hang_hoa__dich_vu!$A:$B,1,1)</f>
        <v>G3M</v>
      </c>
    </row>
    <row r="37" spans="1:17" x14ac:dyDescent="0.25">
      <c r="A37" s="2">
        <f>MATCH(B37,'Data (2)'!B:B,0)</f>
        <v>55</v>
      </c>
      <c r="B37" s="3">
        <v>9105835242</v>
      </c>
      <c r="C37" s="90" t="str">
        <f>VLOOKUP(B37,'Sheet1 (3)'!$C:$D,2,2)</f>
        <v>00409233</v>
      </c>
      <c r="D37" s="92">
        <f t="shared" si="0"/>
        <v>9</v>
      </c>
      <c r="E37" s="3" t="str">
        <f>VLOOKUP(B37,'Data (2)'!$B:$P,12,0)</f>
        <v>1517219</v>
      </c>
      <c r="F37" s="3" t="s">
        <v>1708</v>
      </c>
      <c r="G37" s="3" t="s">
        <v>6582</v>
      </c>
      <c r="H37" s="2" t="s">
        <v>6583</v>
      </c>
      <c r="I37" s="2" t="s">
        <v>960</v>
      </c>
      <c r="J37" s="2">
        <v>55595</v>
      </c>
      <c r="K37" s="2">
        <v>8</v>
      </c>
      <c r="L37" s="2">
        <v>0</v>
      </c>
      <c r="N37" s="2" t="s">
        <v>8455</v>
      </c>
      <c r="O37" s="2" t="str">
        <f t="shared" si="1"/>
        <v>Tai heo muối gói 200g</v>
      </c>
      <c r="Q37" s="2" t="str">
        <f>VLOOKUP(N37,Vat_tu__hang_hoa__dich_vu!$A:$B,1,1)</f>
        <v>SHK200</v>
      </c>
    </row>
    <row r="38" spans="1:17" x14ac:dyDescent="0.25">
      <c r="A38" s="2">
        <f>MATCH(B38,'Data (2)'!B:B,0)</f>
        <v>20</v>
      </c>
      <c r="B38" s="3">
        <v>9105835300</v>
      </c>
      <c r="C38" s="90" t="str">
        <f>VLOOKUP(B38,'Sheet1 (3)'!$C:$D,2,2)</f>
        <v>00028048</v>
      </c>
      <c r="D38" s="92">
        <f t="shared" si="0"/>
        <v>15</v>
      </c>
      <c r="E38" s="3" t="str">
        <f>VLOOKUP(B38,'Data (2)'!$B:$P,12,0)</f>
        <v>119943</v>
      </c>
      <c r="F38" s="3" t="s">
        <v>1559</v>
      </c>
      <c r="G38" s="3" t="s">
        <v>6587</v>
      </c>
      <c r="H38" s="2" t="s">
        <v>6588</v>
      </c>
      <c r="I38" s="2" t="s">
        <v>951</v>
      </c>
      <c r="J38" s="2">
        <v>111058</v>
      </c>
      <c r="K38" s="2">
        <v>1</v>
      </c>
      <c r="L38" s="2">
        <v>0</v>
      </c>
      <c r="N38" s="2" t="s">
        <v>8456</v>
      </c>
      <c r="O38" s="2" t="str">
        <f t="shared" si="1"/>
        <v>Gà muối gói 500g</v>
      </c>
      <c r="Q38" s="2" t="str">
        <f>VLOOKUP(N38,Vat_tu__hang_hoa__dich_vu!$A:$B,1,1)</f>
        <v>G3M</v>
      </c>
    </row>
    <row r="39" spans="1:17" x14ac:dyDescent="0.25">
      <c r="A39" s="2">
        <f>MATCH(B39,'Data (2)'!B:B,0)</f>
        <v>145</v>
      </c>
      <c r="B39" s="3">
        <v>9105835445</v>
      </c>
      <c r="C39" s="90" t="str">
        <f>VLOOKUP(B39,'Sheet1 (3)'!$C:$D,2,2)</f>
        <v>00032006</v>
      </c>
      <c r="D39" s="92">
        <f t="shared" si="0"/>
        <v>17</v>
      </c>
      <c r="E39" s="3" t="str">
        <f>VLOOKUP(B39,'Data (2)'!$B:$P,12,0)</f>
        <v>239885</v>
      </c>
      <c r="F39" s="3" t="s">
        <v>1544</v>
      </c>
      <c r="G39" s="3" t="s">
        <v>6592</v>
      </c>
      <c r="H39" s="2" t="s">
        <v>6593</v>
      </c>
      <c r="I39" s="2" t="s">
        <v>951</v>
      </c>
      <c r="J39" s="2">
        <v>111058</v>
      </c>
      <c r="K39" s="2">
        <v>2</v>
      </c>
      <c r="L39" s="2">
        <v>0</v>
      </c>
      <c r="N39" s="2" t="s">
        <v>8456</v>
      </c>
      <c r="O39" s="2" t="str">
        <f t="shared" si="1"/>
        <v>Gà muối gói 500g</v>
      </c>
      <c r="Q39" s="2" t="str">
        <f>VLOOKUP(N39,Vat_tu__hang_hoa__dich_vu!$A:$B,1,1)</f>
        <v>G3M</v>
      </c>
    </row>
    <row r="40" spans="1:17" x14ac:dyDescent="0.25">
      <c r="A40" s="2">
        <f>MATCH(B40,'Data (2)'!B:B,0)</f>
        <v>108</v>
      </c>
      <c r="B40" s="3">
        <v>9105835466</v>
      </c>
      <c r="C40" s="90" t="str">
        <f>VLOOKUP(B40,'Sheet1 (3)'!$C:$D,2,2)</f>
        <v>00016498</v>
      </c>
      <c r="D40" s="92">
        <f t="shared" si="0"/>
        <v>2</v>
      </c>
      <c r="E40" s="3" t="str">
        <f>VLOOKUP(B40,'Data (2)'!$B:$P,12,0)</f>
        <v>119943</v>
      </c>
      <c r="F40" s="3" t="s">
        <v>1545</v>
      </c>
      <c r="G40" s="3" t="s">
        <v>6598</v>
      </c>
      <c r="H40" s="2" t="s">
        <v>6599</v>
      </c>
      <c r="I40" s="2" t="s">
        <v>951</v>
      </c>
      <c r="J40" s="2">
        <v>111058</v>
      </c>
      <c r="K40" s="2">
        <v>1</v>
      </c>
      <c r="L40" s="2">
        <v>0</v>
      </c>
      <c r="N40" s="2" t="s">
        <v>8456</v>
      </c>
      <c r="O40" s="2" t="str">
        <f t="shared" si="1"/>
        <v>Gà muối gói 500g</v>
      </c>
      <c r="Q40" s="2" t="str">
        <f>VLOOKUP(N40,Vat_tu__hang_hoa__dich_vu!$A:$B,1,1)</f>
        <v>G3M</v>
      </c>
    </row>
    <row r="41" spans="1:17" x14ac:dyDescent="0.25">
      <c r="A41" s="2">
        <f>MATCH(B41,'Data (2)'!B:B,0)</f>
        <v>34</v>
      </c>
      <c r="B41" s="3">
        <v>9105835560</v>
      </c>
      <c r="C41" s="90" t="str">
        <f>VLOOKUP(B41,'Sheet1 (3)'!$C:$D,2,2)</f>
        <v>00007968</v>
      </c>
      <c r="D41" s="92">
        <f t="shared" si="0"/>
        <v>24</v>
      </c>
      <c r="E41" s="3" t="str">
        <f>VLOOKUP(B41,'Data (2)'!$B:$P,12,0)</f>
        <v>646646</v>
      </c>
      <c r="F41" s="3" t="s">
        <v>1540</v>
      </c>
      <c r="G41" s="3" t="s">
        <v>4729</v>
      </c>
      <c r="H41" s="2" t="s">
        <v>4730</v>
      </c>
      <c r="I41" s="2" t="s">
        <v>977</v>
      </c>
      <c r="J41" s="2">
        <v>50400</v>
      </c>
      <c r="K41" s="2">
        <v>3</v>
      </c>
      <c r="L41" s="2">
        <v>0</v>
      </c>
      <c r="N41" s="2" t="s">
        <v>8235</v>
      </c>
      <c r="O41" s="2" t="str">
        <f t="shared" si="1"/>
        <v>Giò sụn gà 250g</v>
      </c>
      <c r="Q41" s="2" t="str">
        <f>VLOOKUP(N41,Vat_tu__hang_hoa__dich_vu!$A:$B,1,1)</f>
        <v>GHK300</v>
      </c>
    </row>
    <row r="42" spans="1:17" x14ac:dyDescent="0.25">
      <c r="A42" s="2">
        <f>MATCH(B42,'Data (2)'!B:B,0)</f>
        <v>34</v>
      </c>
      <c r="B42" s="3">
        <v>9105835560</v>
      </c>
      <c r="C42" s="90" t="str">
        <f>VLOOKUP(B42,'Sheet1 (3)'!$C:$D,2,2)</f>
        <v>00007968</v>
      </c>
      <c r="D42" s="92">
        <f t="shared" si="0"/>
        <v>24</v>
      </c>
      <c r="E42" s="3" t="str">
        <f>VLOOKUP(B42,'Data (2)'!$B:$P,12,0)</f>
        <v>646646</v>
      </c>
      <c r="F42" s="3" t="s">
        <v>1540</v>
      </c>
      <c r="G42" s="3" t="s">
        <v>4729</v>
      </c>
      <c r="H42" s="2" t="s">
        <v>4730</v>
      </c>
      <c r="I42" s="2" t="s">
        <v>1079</v>
      </c>
      <c r="J42" s="2">
        <v>49500</v>
      </c>
      <c r="K42" s="2">
        <v>3</v>
      </c>
      <c r="L42" s="2">
        <v>0</v>
      </c>
      <c r="N42" s="2" t="s">
        <v>8226</v>
      </c>
      <c r="O42" s="2" t="str">
        <f t="shared" si="1"/>
        <v>Giò lụa 250g</v>
      </c>
      <c r="Q42" s="2" t="str">
        <f>VLOOKUP(N42,Vat_tu__hang_hoa__dich_vu!$A:$B,1,1)</f>
        <v>GHK300</v>
      </c>
    </row>
    <row r="43" spans="1:17" x14ac:dyDescent="0.25">
      <c r="A43" s="2">
        <f>MATCH(B43,'Data (2)'!B:B,0)</f>
        <v>34</v>
      </c>
      <c r="B43" s="3">
        <v>9105835560</v>
      </c>
      <c r="C43" s="90" t="str">
        <f>VLOOKUP(B43,'Sheet1 (3)'!$C:$D,2,2)</f>
        <v>00007968</v>
      </c>
      <c r="D43" s="92">
        <f t="shared" si="0"/>
        <v>24</v>
      </c>
      <c r="E43" s="3" t="str">
        <f>VLOOKUP(B43,'Data (2)'!$B:$P,12,0)</f>
        <v>646646</v>
      </c>
      <c r="F43" s="3" t="s">
        <v>1540</v>
      </c>
      <c r="G43" s="3" t="s">
        <v>4729</v>
      </c>
      <c r="H43" s="2" t="s">
        <v>4730</v>
      </c>
      <c r="I43" s="2" t="s">
        <v>981</v>
      </c>
      <c r="J43" s="2">
        <v>50182</v>
      </c>
      <c r="K43" s="2">
        <v>3</v>
      </c>
      <c r="L43" s="2">
        <v>0</v>
      </c>
      <c r="N43" s="2" t="s">
        <v>8460</v>
      </c>
      <c r="O43" s="2" t="str">
        <f t="shared" si="1"/>
        <v>Giò tai lưỡi xào gói 250g</v>
      </c>
      <c r="Q43" s="2" t="str">
        <f>VLOOKUP(N43,Vat_tu__hang_hoa__dich_vu!$A:$B,1,1)</f>
        <v>GHK300</v>
      </c>
    </row>
    <row r="44" spans="1:17" x14ac:dyDescent="0.25">
      <c r="A44" s="2">
        <f>MATCH(B44,'Data (2)'!B:B,0)</f>
        <v>34</v>
      </c>
      <c r="B44" s="3">
        <v>9105835560</v>
      </c>
      <c r="C44" s="90" t="str">
        <f>VLOOKUP(B44,'Sheet1 (3)'!$C:$D,2,2)</f>
        <v>00007968</v>
      </c>
      <c r="D44" s="92">
        <f t="shared" si="0"/>
        <v>24</v>
      </c>
      <c r="E44" s="3" t="str">
        <f>VLOOKUP(B44,'Data (2)'!$B:$P,12,0)</f>
        <v>646646</v>
      </c>
      <c r="F44" s="3" t="s">
        <v>1540</v>
      </c>
      <c r="G44" s="3" t="s">
        <v>4729</v>
      </c>
      <c r="H44" s="2" t="s">
        <v>4730</v>
      </c>
      <c r="I44" s="2" t="s">
        <v>965</v>
      </c>
      <c r="J44" s="2">
        <v>74250</v>
      </c>
      <c r="K44" s="2">
        <v>2</v>
      </c>
      <c r="L44" s="2">
        <v>0</v>
      </c>
      <c r="N44" s="2" t="s">
        <v>8117</v>
      </c>
      <c r="O44" s="2" t="str">
        <f t="shared" si="1"/>
        <v>Chả cốm 300g</v>
      </c>
      <c r="Q44" s="2" t="str">
        <f>VLOOKUP(N44,Vat_tu__hang_hoa__dich_vu!$A:$B,1,1)</f>
        <v>CGXD150</v>
      </c>
    </row>
    <row r="45" spans="1:17" x14ac:dyDescent="0.25">
      <c r="A45" s="2">
        <f>MATCH(B45,'Data (2)'!B:B,0)</f>
        <v>127</v>
      </c>
      <c r="B45" s="3">
        <v>9105835617</v>
      </c>
      <c r="C45" s="90" t="str">
        <f>VLOOKUP(B45,'Sheet1 (3)'!$C:$D,2,2)</f>
        <v>00409408</v>
      </c>
      <c r="D45" s="92">
        <f t="shared" si="0"/>
        <v>1</v>
      </c>
      <c r="E45" s="3" t="str">
        <f>VLOOKUP(B45,'Data (2)'!$B:$P,12,0)</f>
        <v>239885</v>
      </c>
      <c r="F45" s="3" t="s">
        <v>1548</v>
      </c>
      <c r="G45" s="3" t="s">
        <v>6608</v>
      </c>
      <c r="H45" s="2" t="s">
        <v>6609</v>
      </c>
      <c r="I45" s="2" t="s">
        <v>951</v>
      </c>
      <c r="J45" s="2">
        <v>111058</v>
      </c>
      <c r="K45" s="2">
        <v>2</v>
      </c>
      <c r="L45" s="2">
        <v>0</v>
      </c>
      <c r="N45" s="2" t="s">
        <v>8456</v>
      </c>
      <c r="O45" s="2" t="str">
        <f t="shared" si="1"/>
        <v>Gà muối gói 500g</v>
      </c>
      <c r="Q45" s="2" t="str">
        <f>VLOOKUP(N45,Vat_tu__hang_hoa__dich_vu!$A:$B,1,1)</f>
        <v>G3M</v>
      </c>
    </row>
    <row r="46" spans="1:17" x14ac:dyDescent="0.25">
      <c r="A46" s="2">
        <f>MATCH(B46,'Data (2)'!B:B,0)</f>
        <v>168</v>
      </c>
      <c r="B46" s="3">
        <v>9105835674</v>
      </c>
      <c r="C46" s="90" t="str">
        <f>VLOOKUP(B46,'Sheet1 (3)'!$C:$D,2,2)</f>
        <v>00409425</v>
      </c>
      <c r="D46" s="92">
        <f t="shared" si="0"/>
        <v>18</v>
      </c>
      <c r="E46" s="3" t="str">
        <f>VLOOKUP(B46,'Data (2)'!$B:$P,12,0)</f>
        <v>153252</v>
      </c>
      <c r="F46" s="3" t="s">
        <v>1548</v>
      </c>
      <c r="G46" s="3" t="s">
        <v>3712</v>
      </c>
      <c r="H46" s="2" t="s">
        <v>3713</v>
      </c>
      <c r="I46" s="2" t="s">
        <v>959</v>
      </c>
      <c r="J46" s="2">
        <v>70950</v>
      </c>
      <c r="K46" s="2">
        <v>2</v>
      </c>
      <c r="L46" s="2">
        <v>0</v>
      </c>
      <c r="N46" s="2" t="s">
        <v>8164</v>
      </c>
      <c r="O46" s="2" t="str">
        <f t="shared" si="1"/>
        <v>Chả nướng 300g</v>
      </c>
      <c r="Q46" s="2" t="str">
        <f>VLOOKUP(N46,Vat_tu__hang_hoa__dich_vu!$A:$B,1,1)</f>
        <v>CGXD150</v>
      </c>
    </row>
    <row r="47" spans="1:17" x14ac:dyDescent="0.25">
      <c r="A47" s="2">
        <f>MATCH(B47,'Data (2)'!B:B,0)</f>
        <v>76</v>
      </c>
      <c r="B47" s="3">
        <v>9105835700</v>
      </c>
      <c r="C47" s="90" t="str">
        <f>VLOOKUP(B47,'Sheet1 (3)'!$C:$D,2,2)</f>
        <v>00039748</v>
      </c>
      <c r="D47" s="92">
        <f t="shared" si="0"/>
        <v>27</v>
      </c>
      <c r="E47" s="3" t="str">
        <f>VLOOKUP(B47,'Data (2)'!$B:$P,12,0)</f>
        <v>239885</v>
      </c>
      <c r="F47" s="3" t="s">
        <v>1527</v>
      </c>
      <c r="G47" s="3" t="s">
        <v>6616</v>
      </c>
      <c r="H47" s="2" t="s">
        <v>6617</v>
      </c>
      <c r="I47" s="2" t="s">
        <v>951</v>
      </c>
      <c r="J47" s="2">
        <v>111058</v>
      </c>
      <c r="K47" s="2">
        <v>2</v>
      </c>
      <c r="L47" s="2">
        <v>0</v>
      </c>
      <c r="N47" s="2" t="s">
        <v>8456</v>
      </c>
      <c r="O47" s="2" t="str">
        <f t="shared" si="1"/>
        <v>Gà muối gói 500g</v>
      </c>
      <c r="Q47" s="2" t="str">
        <f>VLOOKUP(N47,Vat_tu__hang_hoa__dich_vu!$A:$B,1,1)</f>
        <v>G3M</v>
      </c>
    </row>
    <row r="48" spans="1:17" x14ac:dyDescent="0.25">
      <c r="A48" s="2">
        <f>MATCH(B48,'Data (2)'!B:B,0)</f>
        <v>9</v>
      </c>
      <c r="B48" s="3">
        <v>9105835717</v>
      </c>
      <c r="C48" s="90" t="str">
        <f>VLOOKUP(B48,'Sheet1 (3)'!$C:$D,2,2)</f>
        <v>00012605</v>
      </c>
      <c r="D48" s="92">
        <f t="shared" si="0"/>
        <v>5</v>
      </c>
      <c r="E48" s="3" t="str">
        <f>VLOOKUP(B48,'Data (2)'!$B:$P,12,0)</f>
        <v>108393</v>
      </c>
      <c r="F48" s="3" t="s">
        <v>1550</v>
      </c>
      <c r="G48" s="3" t="s">
        <v>3036</v>
      </c>
      <c r="H48" s="2" t="s">
        <v>3037</v>
      </c>
      <c r="I48" s="2" t="s">
        <v>981</v>
      </c>
      <c r="J48" s="2">
        <v>50182</v>
      </c>
      <c r="K48" s="2">
        <v>2</v>
      </c>
      <c r="L48" s="2">
        <v>0</v>
      </c>
      <c r="N48" s="2" t="s">
        <v>8460</v>
      </c>
      <c r="O48" s="2" t="str">
        <f t="shared" si="1"/>
        <v>Giò tai lưỡi xào gói 250g</v>
      </c>
      <c r="Q48" s="2" t="str">
        <f>VLOOKUP(N48,Vat_tu__hang_hoa__dich_vu!$A:$B,1,1)</f>
        <v>GHK300</v>
      </c>
    </row>
    <row r="49" spans="1:17" x14ac:dyDescent="0.25">
      <c r="A49" s="2">
        <f>MATCH(B49,'Data (2)'!B:B,0)</f>
        <v>154</v>
      </c>
      <c r="B49" s="3">
        <v>9105835830</v>
      </c>
      <c r="C49" s="90" t="str">
        <f>VLOOKUP(B49,'Sheet1 (3)'!$C:$D,2,2)</f>
        <v>00067377</v>
      </c>
      <c r="D49" s="92">
        <f t="shared" si="0"/>
        <v>19</v>
      </c>
      <c r="E49" s="3" t="str">
        <f>VLOOKUP(B49,'Data (2)'!$B:$P,12,0)</f>
        <v>120534</v>
      </c>
      <c r="F49" s="3" t="s">
        <v>1547</v>
      </c>
      <c r="G49" s="3" t="s">
        <v>6624</v>
      </c>
      <c r="H49" s="2" t="s">
        <v>6625</v>
      </c>
      <c r="I49" s="2" t="s">
        <v>994</v>
      </c>
      <c r="J49" s="2">
        <v>111606</v>
      </c>
      <c r="K49" s="2">
        <v>1</v>
      </c>
      <c r="L49" s="2">
        <v>0</v>
      </c>
      <c r="N49" s="2" t="s">
        <v>8457</v>
      </c>
      <c r="O49" s="2" t="str">
        <f t="shared" si="1"/>
        <v>gà xì dầu 500g</v>
      </c>
      <c r="Q49" s="2" t="str">
        <f>VLOOKUP(N49,Vat_tu__hang_hoa__dich_vu!$A:$B,1,1)</f>
        <v>G3M</v>
      </c>
    </row>
    <row r="50" spans="1:17" x14ac:dyDescent="0.25">
      <c r="A50" s="2">
        <f>MATCH(B50,'Data (2)'!B:B,0)</f>
        <v>83</v>
      </c>
      <c r="B50" s="3">
        <v>9105835866</v>
      </c>
      <c r="C50" s="90" t="str">
        <f>VLOOKUP(B50,'Sheet1 (3)'!$C:$D,2,2)</f>
        <v>00014490</v>
      </c>
      <c r="D50" s="92">
        <f t="shared" si="0"/>
        <v>2</v>
      </c>
      <c r="E50" s="3" t="str">
        <f>VLOOKUP(B50,'Data (2)'!$B:$P,12,0)</f>
        <v>140233</v>
      </c>
      <c r="F50" s="3" t="s">
        <v>1651</v>
      </c>
      <c r="G50" s="3" t="s">
        <v>6630</v>
      </c>
      <c r="H50" s="2" t="s">
        <v>6631</v>
      </c>
      <c r="I50" s="2" t="s">
        <v>965</v>
      </c>
      <c r="J50" s="2">
        <v>74250</v>
      </c>
      <c r="K50" s="2">
        <v>1</v>
      </c>
      <c r="L50" s="2">
        <v>0</v>
      </c>
      <c r="N50" s="2" t="s">
        <v>8117</v>
      </c>
      <c r="O50" s="2" t="str">
        <f t="shared" si="1"/>
        <v>Chả cốm 300g</v>
      </c>
      <c r="Q50" s="2" t="str">
        <f>VLOOKUP(N50,Vat_tu__hang_hoa__dich_vu!$A:$B,1,1)</f>
        <v>CGXD150</v>
      </c>
    </row>
    <row r="51" spans="1:17" x14ac:dyDescent="0.25">
      <c r="A51" s="2">
        <f>MATCH(B51,'Data (2)'!B:B,0)</f>
        <v>83</v>
      </c>
      <c r="B51" s="3">
        <v>9105835866</v>
      </c>
      <c r="C51" s="90" t="str">
        <f>VLOOKUP(B51,'Sheet1 (3)'!$C:$D,2,2)</f>
        <v>00014490</v>
      </c>
      <c r="D51" s="92">
        <f t="shared" si="0"/>
        <v>2</v>
      </c>
      <c r="E51" s="3" t="str">
        <f>VLOOKUP(B51,'Data (2)'!$B:$P,12,0)</f>
        <v>140233</v>
      </c>
      <c r="F51" s="3" t="s">
        <v>1651</v>
      </c>
      <c r="G51" s="3" t="s">
        <v>6630</v>
      </c>
      <c r="H51" s="2" t="s">
        <v>6631</v>
      </c>
      <c r="I51" s="2" t="s">
        <v>960</v>
      </c>
      <c r="J51" s="2">
        <v>55595</v>
      </c>
      <c r="K51" s="2">
        <v>1</v>
      </c>
      <c r="L51" s="2">
        <v>0</v>
      </c>
      <c r="N51" s="2" t="s">
        <v>8455</v>
      </c>
      <c r="O51" s="2" t="str">
        <f t="shared" si="1"/>
        <v>Tai heo muối gói 200g</v>
      </c>
      <c r="Q51" s="2" t="str">
        <f>VLOOKUP(N51,Vat_tu__hang_hoa__dich_vu!$A:$B,1,1)</f>
        <v>SHK200</v>
      </c>
    </row>
    <row r="52" spans="1:17" x14ac:dyDescent="0.25">
      <c r="A52" s="2">
        <f>MATCH(B52,'Data (2)'!B:B,0)</f>
        <v>16</v>
      </c>
      <c r="B52" s="3">
        <v>9105835936</v>
      </c>
      <c r="C52" s="90" t="str">
        <f>VLOOKUP(B52,'Sheet1 (3)'!$C:$D,2,2)</f>
        <v>00409528</v>
      </c>
      <c r="D52" s="92">
        <f t="shared" si="0"/>
        <v>31</v>
      </c>
      <c r="E52" s="3" t="str">
        <f>VLOOKUP(B52,'Data (2)'!$B:$P,12,0)</f>
        <v>199248</v>
      </c>
      <c r="F52" s="3" t="s">
        <v>1548</v>
      </c>
      <c r="G52" s="3" t="s">
        <v>6636</v>
      </c>
      <c r="H52" s="2" t="s">
        <v>6637</v>
      </c>
      <c r="I52" s="2" t="s">
        <v>961</v>
      </c>
      <c r="J52" s="2">
        <v>73431</v>
      </c>
      <c r="K52" s="2">
        <v>1</v>
      </c>
      <c r="L52" s="2">
        <v>0</v>
      </c>
      <c r="N52" s="2" t="s">
        <v>8458</v>
      </c>
      <c r="O52" s="2" t="str">
        <f t="shared" si="1"/>
        <v>Chân giò heo muối gói 300g</v>
      </c>
      <c r="Q52" s="2" t="str">
        <f>VLOOKUP(N52,Vat_tu__hang_hoa__dich_vu!$A:$B,1,1)</f>
        <v>CGXD150</v>
      </c>
    </row>
    <row r="53" spans="1:17" x14ac:dyDescent="0.25">
      <c r="A53" s="2">
        <f>MATCH(B53,'Data (2)'!B:B,0)</f>
        <v>16</v>
      </c>
      <c r="B53" s="3">
        <v>9105835936</v>
      </c>
      <c r="C53" s="90" t="str">
        <f>VLOOKUP(B53,'Sheet1 (3)'!$C:$D,2,2)</f>
        <v>00409528</v>
      </c>
      <c r="D53" s="92">
        <f t="shared" si="0"/>
        <v>31</v>
      </c>
      <c r="E53" s="3" t="str">
        <f>VLOOKUP(B53,'Data (2)'!$B:$P,12,0)</f>
        <v>199248</v>
      </c>
      <c r="F53" s="3" t="s">
        <v>1548</v>
      </c>
      <c r="G53" s="3" t="s">
        <v>6636</v>
      </c>
      <c r="H53" s="2" t="s">
        <v>6637</v>
      </c>
      <c r="I53" s="2" t="s">
        <v>951</v>
      </c>
      <c r="J53" s="2">
        <v>111058</v>
      </c>
      <c r="K53" s="2">
        <v>1</v>
      </c>
      <c r="L53" s="2">
        <v>0</v>
      </c>
      <c r="N53" s="2" t="s">
        <v>8456</v>
      </c>
      <c r="O53" s="2" t="str">
        <f t="shared" si="1"/>
        <v>Gà muối gói 500g</v>
      </c>
      <c r="Q53" s="2" t="str">
        <f>VLOOKUP(N53,Vat_tu__hang_hoa__dich_vu!$A:$B,1,1)</f>
        <v>G3M</v>
      </c>
    </row>
    <row r="54" spans="1:17" x14ac:dyDescent="0.25">
      <c r="A54" s="2">
        <f>MATCH(B54,'Data (2)'!B:B,0)</f>
        <v>14</v>
      </c>
      <c r="B54" s="3">
        <v>9105835885</v>
      </c>
      <c r="C54" s="90" t="str">
        <f>VLOOKUP(B54,'Sheet1 (3)'!$C:$D,2,2)</f>
        <v>00014490</v>
      </c>
      <c r="D54" s="92">
        <f t="shared" si="0"/>
        <v>2</v>
      </c>
      <c r="E54" s="3" t="str">
        <f>VLOOKUP(B54,'Data (2)'!$B:$P,12,0)</f>
        <v>496800</v>
      </c>
      <c r="F54" s="3" t="s">
        <v>1568</v>
      </c>
      <c r="G54" s="3" t="s">
        <v>6641</v>
      </c>
      <c r="H54" s="2" t="s">
        <v>6642</v>
      </c>
      <c r="I54" s="2" t="s">
        <v>955</v>
      </c>
      <c r="J54" s="2">
        <v>46000</v>
      </c>
      <c r="K54" s="2">
        <v>10</v>
      </c>
      <c r="L54" s="2">
        <v>0</v>
      </c>
      <c r="N54" s="2" t="s">
        <v>8459</v>
      </c>
      <c r="O54" s="2" t="str">
        <f t="shared" si="1"/>
        <v>Mộc nấm hương gói 250g</v>
      </c>
      <c r="Q54" s="2" t="str">
        <f>VLOOKUP(N54,Vat_tu__hang_hoa__dich_vu!$A:$B,1,1)</f>
        <v>MNH500</v>
      </c>
    </row>
    <row r="55" spans="1:17" x14ac:dyDescent="0.25">
      <c r="A55" s="2">
        <f>MATCH(B55,'Data (2)'!B:B,0)</f>
        <v>18</v>
      </c>
      <c r="B55" s="3">
        <v>9105835886</v>
      </c>
      <c r="C55" s="90" t="str">
        <f>VLOOKUP(B55,'Sheet1 (3)'!$C:$D,2,2)</f>
        <v>00014490</v>
      </c>
      <c r="D55" s="92">
        <f t="shared" si="0"/>
        <v>2</v>
      </c>
      <c r="E55" s="3" t="str">
        <f>VLOOKUP(B55,'Data (2)'!$B:$P,12,0)</f>
        <v>119943</v>
      </c>
      <c r="F55" s="3" t="s">
        <v>1534</v>
      </c>
      <c r="G55" s="3" t="s">
        <v>6646</v>
      </c>
      <c r="H55" s="2" t="s">
        <v>6647</v>
      </c>
      <c r="I55" s="2" t="s">
        <v>951</v>
      </c>
      <c r="J55" s="2">
        <v>111058</v>
      </c>
      <c r="K55" s="2">
        <v>1</v>
      </c>
      <c r="L55" s="2">
        <v>0</v>
      </c>
      <c r="N55" s="2" t="s">
        <v>8456</v>
      </c>
      <c r="O55" s="2" t="str">
        <f t="shared" si="1"/>
        <v>Gà muối gói 500g</v>
      </c>
      <c r="Q55" s="2" t="str">
        <f>VLOOKUP(N55,Vat_tu__hang_hoa__dich_vu!$A:$B,1,1)</f>
        <v>G3M</v>
      </c>
    </row>
    <row r="56" spans="1:17" x14ac:dyDescent="0.25">
      <c r="A56" s="2">
        <f>MATCH(B56,'Data (2)'!B:B,0)</f>
        <v>94</v>
      </c>
      <c r="B56" s="3">
        <v>9105835978</v>
      </c>
      <c r="C56" s="90" t="str">
        <f>VLOOKUP(B56,'Sheet1 (3)'!$C:$D,2,2)</f>
        <v>00039751</v>
      </c>
      <c r="D56" s="92">
        <f t="shared" si="0"/>
        <v>30</v>
      </c>
      <c r="E56" s="3" t="str">
        <f>VLOOKUP(B56,'Data (2)'!$B:$P,12,0)</f>
        <v>160380</v>
      </c>
      <c r="F56" s="3" t="s">
        <v>1527</v>
      </c>
      <c r="G56" s="3" t="s">
        <v>6651</v>
      </c>
      <c r="H56" s="2" t="s">
        <v>6652</v>
      </c>
      <c r="I56" s="2" t="s">
        <v>965</v>
      </c>
      <c r="J56" s="2">
        <v>74250</v>
      </c>
      <c r="K56" s="2">
        <v>2</v>
      </c>
      <c r="L56" s="2">
        <v>0</v>
      </c>
      <c r="N56" s="2" t="s">
        <v>8117</v>
      </c>
      <c r="O56" s="2" t="str">
        <f t="shared" si="1"/>
        <v>Chả cốm 300g</v>
      </c>
      <c r="Q56" s="2" t="str">
        <f>VLOOKUP(N56,Vat_tu__hang_hoa__dich_vu!$A:$B,1,1)</f>
        <v>CGXD150</v>
      </c>
    </row>
    <row r="57" spans="1:17" x14ac:dyDescent="0.25">
      <c r="A57" s="2">
        <f>MATCH(B57,'Data (2)'!B:B,0)</f>
        <v>84</v>
      </c>
      <c r="B57" s="3">
        <v>9105835964</v>
      </c>
      <c r="C57" s="90" t="str">
        <f>VLOOKUP(B57,'Sheet1 (3)'!$C:$D,2,2)</f>
        <v>00134021</v>
      </c>
      <c r="D57" s="92">
        <f t="shared" si="0"/>
        <v>7</v>
      </c>
      <c r="E57" s="3" t="str">
        <f>VLOOKUP(B57,'Data (2)'!$B:$P,12,0)</f>
        <v>239885</v>
      </c>
      <c r="F57" s="3" t="s">
        <v>1651</v>
      </c>
      <c r="G57" s="3" t="s">
        <v>6657</v>
      </c>
      <c r="H57" s="2" t="s">
        <v>6658</v>
      </c>
      <c r="I57" s="2" t="s">
        <v>951</v>
      </c>
      <c r="J57" s="2">
        <v>111058</v>
      </c>
      <c r="K57" s="2">
        <v>2</v>
      </c>
      <c r="L57" s="2">
        <v>0</v>
      </c>
      <c r="N57" s="2" t="s">
        <v>8456</v>
      </c>
      <c r="O57" s="2" t="str">
        <f t="shared" si="1"/>
        <v>Gà muối gói 500g</v>
      </c>
      <c r="Q57" s="2" t="str">
        <f>VLOOKUP(N57,Vat_tu__hang_hoa__dich_vu!$A:$B,1,1)</f>
        <v>G3M</v>
      </c>
    </row>
    <row r="58" spans="1:17" x14ac:dyDescent="0.25">
      <c r="A58" s="2">
        <f>MATCH(B58,'Data (2)'!B:B,0)</f>
        <v>48</v>
      </c>
      <c r="B58" s="3">
        <v>9105835984</v>
      </c>
      <c r="C58" s="90" t="str">
        <f>VLOOKUP(B58,'Sheet1 (3)'!$C:$D,2,2)</f>
        <v>00134036</v>
      </c>
      <c r="D58" s="92">
        <f t="shared" si="0"/>
        <v>22</v>
      </c>
      <c r="E58" s="3" t="str">
        <f>VLOOKUP(B58,'Data (2)'!$B:$P,12,0)</f>
        <v>691908</v>
      </c>
      <c r="F58" s="3" t="s">
        <v>1534</v>
      </c>
      <c r="G58" s="3" t="s">
        <v>6663</v>
      </c>
      <c r="H58" s="2" t="s">
        <v>6664</v>
      </c>
      <c r="I58" s="2" t="s">
        <v>961</v>
      </c>
      <c r="J58" s="2">
        <v>73431</v>
      </c>
      <c r="K58" s="2">
        <v>2</v>
      </c>
      <c r="L58" s="2">
        <v>0</v>
      </c>
      <c r="N58" s="2" t="s">
        <v>8458</v>
      </c>
      <c r="O58" s="2" t="str">
        <f t="shared" si="1"/>
        <v>Chân giò heo muối gói 300g</v>
      </c>
      <c r="Q58" s="2" t="str">
        <f>VLOOKUP(N58,Vat_tu__hang_hoa__dich_vu!$A:$B,1,1)</f>
        <v>CGXD150</v>
      </c>
    </row>
    <row r="59" spans="1:17" x14ac:dyDescent="0.25">
      <c r="A59" s="2">
        <f>MATCH(B59,'Data (2)'!B:B,0)</f>
        <v>48</v>
      </c>
      <c r="B59" s="3">
        <v>9105835984</v>
      </c>
      <c r="C59" s="90" t="str">
        <f>VLOOKUP(B59,'Sheet1 (3)'!$C:$D,2,2)</f>
        <v>00134036</v>
      </c>
      <c r="D59" s="92">
        <f t="shared" si="0"/>
        <v>22</v>
      </c>
      <c r="E59" s="3" t="str">
        <f>VLOOKUP(B59,'Data (2)'!$B:$P,12,0)</f>
        <v>691908</v>
      </c>
      <c r="F59" s="3" t="s">
        <v>1534</v>
      </c>
      <c r="G59" s="3" t="s">
        <v>6663</v>
      </c>
      <c r="H59" s="2" t="s">
        <v>6664</v>
      </c>
      <c r="I59" s="2" t="s">
        <v>951</v>
      </c>
      <c r="J59" s="2">
        <v>111058</v>
      </c>
      <c r="K59" s="2">
        <v>2</v>
      </c>
      <c r="L59" s="2">
        <v>0</v>
      </c>
      <c r="N59" s="2" t="s">
        <v>8456</v>
      </c>
      <c r="O59" s="2" t="str">
        <f t="shared" si="1"/>
        <v>Gà muối gói 500g</v>
      </c>
      <c r="Q59" s="2" t="str">
        <f>VLOOKUP(N59,Vat_tu__hang_hoa__dich_vu!$A:$B,1,1)</f>
        <v>G3M</v>
      </c>
    </row>
    <row r="60" spans="1:17" x14ac:dyDescent="0.25">
      <c r="A60" s="2">
        <f>MATCH(B60,'Data (2)'!B:B,0)</f>
        <v>48</v>
      </c>
      <c r="B60" s="3">
        <v>9105835984</v>
      </c>
      <c r="C60" s="90" t="str">
        <f>VLOOKUP(B60,'Sheet1 (3)'!$C:$D,2,2)</f>
        <v>00134036</v>
      </c>
      <c r="D60" s="92">
        <f t="shared" si="0"/>
        <v>22</v>
      </c>
      <c r="E60" s="3" t="str">
        <f>VLOOKUP(B60,'Data (2)'!$B:$P,12,0)</f>
        <v>691908</v>
      </c>
      <c r="F60" s="3" t="s">
        <v>1534</v>
      </c>
      <c r="G60" s="3" t="s">
        <v>6663</v>
      </c>
      <c r="H60" s="2" t="s">
        <v>6664</v>
      </c>
      <c r="I60" s="2" t="s">
        <v>981</v>
      </c>
      <c r="J60" s="2">
        <v>50182</v>
      </c>
      <c r="K60" s="2">
        <v>4</v>
      </c>
      <c r="L60" s="2">
        <v>0</v>
      </c>
      <c r="N60" s="2" t="s">
        <v>8460</v>
      </c>
      <c r="O60" s="2" t="str">
        <f t="shared" si="1"/>
        <v>Giò tai lưỡi xào gói 250g</v>
      </c>
      <c r="Q60" s="2" t="str">
        <f>VLOOKUP(N60,Vat_tu__hang_hoa__dich_vu!$A:$B,1,1)</f>
        <v>GHK300</v>
      </c>
    </row>
    <row r="61" spans="1:17" x14ac:dyDescent="0.25">
      <c r="A61" s="2">
        <f>MATCH(B61,'Data (2)'!B:B,0)</f>
        <v>48</v>
      </c>
      <c r="B61" s="3">
        <v>9105835984</v>
      </c>
      <c r="C61" s="90" t="str">
        <f>VLOOKUP(B61,'Sheet1 (3)'!$C:$D,2,2)</f>
        <v>00134036</v>
      </c>
      <c r="D61" s="92">
        <f t="shared" si="0"/>
        <v>22</v>
      </c>
      <c r="E61" s="3" t="str">
        <f>VLOOKUP(B61,'Data (2)'!$B:$P,12,0)</f>
        <v>691908</v>
      </c>
      <c r="F61" s="3" t="s">
        <v>1534</v>
      </c>
      <c r="G61" s="3" t="s">
        <v>6663</v>
      </c>
      <c r="H61" s="2" t="s">
        <v>6664</v>
      </c>
      <c r="I61" s="2" t="s">
        <v>959</v>
      </c>
      <c r="J61" s="2">
        <v>70950</v>
      </c>
      <c r="K61" s="2">
        <v>1</v>
      </c>
      <c r="L61" s="2">
        <v>0</v>
      </c>
      <c r="N61" s="2" t="s">
        <v>8164</v>
      </c>
      <c r="O61" s="2" t="str">
        <f t="shared" si="1"/>
        <v>Chả nướng 300g</v>
      </c>
      <c r="Q61" s="2" t="str">
        <f>VLOOKUP(N61,Vat_tu__hang_hoa__dich_vu!$A:$B,1,1)</f>
        <v>CGXD150</v>
      </c>
    </row>
    <row r="62" spans="1:17" x14ac:dyDescent="0.25">
      <c r="A62" s="2">
        <f>MATCH(B62,'Data (2)'!B:B,0)</f>
        <v>163</v>
      </c>
      <c r="B62" s="3">
        <v>9105836031</v>
      </c>
      <c r="C62" s="90" t="str">
        <f>VLOOKUP(B62,'Sheet1 (3)'!$C:$D,2,2)</f>
        <v>00032020</v>
      </c>
      <c r="D62" s="92">
        <f t="shared" si="0"/>
        <v>31</v>
      </c>
      <c r="E62" s="3" t="str">
        <f>VLOOKUP(B62,'Data (2)'!$B:$P,12,0)</f>
        <v>294082</v>
      </c>
      <c r="F62" s="3" t="s">
        <v>1544</v>
      </c>
      <c r="G62" s="3" t="s">
        <v>6670</v>
      </c>
      <c r="H62" s="2" t="s">
        <v>6671</v>
      </c>
      <c r="I62" s="2" t="s">
        <v>951</v>
      </c>
      <c r="J62" s="2">
        <v>111058</v>
      </c>
      <c r="K62" s="2">
        <v>2</v>
      </c>
      <c r="L62" s="2">
        <v>0</v>
      </c>
      <c r="N62" s="2" t="s">
        <v>8456</v>
      </c>
      <c r="O62" s="2" t="str">
        <f t="shared" si="1"/>
        <v>Gà muối gói 500g</v>
      </c>
      <c r="Q62" s="2" t="str">
        <f>VLOOKUP(N62,Vat_tu__hang_hoa__dich_vu!$A:$B,1,1)</f>
        <v>G3M</v>
      </c>
    </row>
    <row r="63" spans="1:17" x14ac:dyDescent="0.25">
      <c r="A63" s="2">
        <f>MATCH(B63,'Data (2)'!B:B,0)</f>
        <v>163</v>
      </c>
      <c r="B63" s="3">
        <v>9105836031</v>
      </c>
      <c r="C63" s="90" t="str">
        <f>VLOOKUP(B63,'Sheet1 (3)'!$C:$D,2,2)</f>
        <v>00032020</v>
      </c>
      <c r="D63" s="92">
        <f t="shared" si="0"/>
        <v>31</v>
      </c>
      <c r="E63" s="3" t="str">
        <f>VLOOKUP(B63,'Data (2)'!$B:$P,12,0)</f>
        <v>294082</v>
      </c>
      <c r="F63" s="3" t="s">
        <v>1544</v>
      </c>
      <c r="G63" s="3" t="s">
        <v>6670</v>
      </c>
      <c r="H63" s="2" t="s">
        <v>6671</v>
      </c>
      <c r="I63" s="2" t="s">
        <v>981</v>
      </c>
      <c r="J63" s="2">
        <v>50182</v>
      </c>
      <c r="K63" s="2">
        <v>1</v>
      </c>
      <c r="L63" s="2">
        <v>0</v>
      </c>
      <c r="N63" s="2" t="s">
        <v>8460</v>
      </c>
      <c r="O63" s="2" t="str">
        <f t="shared" si="1"/>
        <v>Giò tai lưỡi xào gói 250g</v>
      </c>
      <c r="Q63" s="2" t="str">
        <f>VLOOKUP(N63,Vat_tu__hang_hoa__dich_vu!$A:$B,1,1)</f>
        <v>GHK300</v>
      </c>
    </row>
    <row r="64" spans="1:17" x14ac:dyDescent="0.25">
      <c r="A64" s="2">
        <f>MATCH(B64,'Data (2)'!B:B,0)</f>
        <v>114</v>
      </c>
      <c r="B64" s="3">
        <v>9105836060</v>
      </c>
      <c r="C64" s="90" t="str">
        <f>VLOOKUP(B64,'Sheet1 (3)'!$C:$D,2,2)</f>
        <v>00409574</v>
      </c>
      <c r="D64" s="92">
        <f t="shared" si="0"/>
        <v>16</v>
      </c>
      <c r="E64" s="3" t="str">
        <f>VLOOKUP(B64,'Data (2)'!$B:$P,12,0)</f>
        <v>270983</v>
      </c>
      <c r="F64" s="3" t="s">
        <v>1548</v>
      </c>
      <c r="G64" s="3" t="s">
        <v>445</v>
      </c>
      <c r="H64" s="2" t="s">
        <v>4678</v>
      </c>
      <c r="I64" s="2" t="s">
        <v>981</v>
      </c>
      <c r="J64" s="2">
        <v>50182</v>
      </c>
      <c r="K64" s="2">
        <v>5</v>
      </c>
      <c r="L64" s="2">
        <v>0</v>
      </c>
      <c r="N64" s="2" t="s">
        <v>8460</v>
      </c>
      <c r="O64" s="2" t="str">
        <f t="shared" si="1"/>
        <v>Giò tai lưỡi xào gói 250g</v>
      </c>
      <c r="Q64" s="2" t="str">
        <f>VLOOKUP(N64,Vat_tu__hang_hoa__dich_vu!$A:$B,1,1)</f>
        <v>GHK300</v>
      </c>
    </row>
    <row r="65" spans="1:17" x14ac:dyDescent="0.25">
      <c r="A65" s="2">
        <f>MATCH(B65,'Data (2)'!B:B,0)</f>
        <v>59</v>
      </c>
      <c r="B65" s="3">
        <v>9105836093</v>
      </c>
      <c r="C65" s="90" t="str">
        <f>VLOOKUP(B65,'Sheet1 (3)'!$C:$D,2,2)</f>
        <v>00134045</v>
      </c>
      <c r="D65" s="92">
        <f t="shared" si="0"/>
        <v>31</v>
      </c>
      <c r="E65" s="3" t="str">
        <f>VLOOKUP(B65,'Data (2)'!$B:$P,12,0)</f>
        <v>434906</v>
      </c>
      <c r="F65" s="3" t="s">
        <v>1534</v>
      </c>
      <c r="G65" s="3" t="s">
        <v>6677</v>
      </c>
      <c r="H65" s="2" t="s">
        <v>6678</v>
      </c>
      <c r="I65" s="2" t="s">
        <v>951</v>
      </c>
      <c r="J65" s="2">
        <v>111058</v>
      </c>
      <c r="K65" s="2">
        <v>1</v>
      </c>
      <c r="L65" s="2">
        <v>0</v>
      </c>
      <c r="N65" s="2" t="s">
        <v>8456</v>
      </c>
      <c r="O65" s="2" t="str">
        <f t="shared" si="1"/>
        <v>Gà muối gói 500g</v>
      </c>
      <c r="Q65" s="2" t="str">
        <f>VLOOKUP(N65,Vat_tu__hang_hoa__dich_vu!$A:$B,1,1)</f>
        <v>G3M</v>
      </c>
    </row>
    <row r="66" spans="1:17" x14ac:dyDescent="0.25">
      <c r="A66" s="2">
        <f>MATCH(B66,'Data (2)'!B:B,0)</f>
        <v>59</v>
      </c>
      <c r="B66" s="3">
        <v>9105836093</v>
      </c>
      <c r="C66" s="90" t="str">
        <f>VLOOKUP(B66,'Sheet1 (3)'!$C:$D,2,2)</f>
        <v>00134045</v>
      </c>
      <c r="D66" s="92">
        <f t="shared" si="0"/>
        <v>31</v>
      </c>
      <c r="E66" s="3" t="str">
        <f>VLOOKUP(B66,'Data (2)'!$B:$P,12,0)</f>
        <v>434906</v>
      </c>
      <c r="F66" s="3" t="s">
        <v>1534</v>
      </c>
      <c r="G66" s="3" t="s">
        <v>6677</v>
      </c>
      <c r="H66" s="2" t="s">
        <v>6678</v>
      </c>
      <c r="I66" s="2" t="s">
        <v>960</v>
      </c>
      <c r="J66" s="2">
        <v>55595</v>
      </c>
      <c r="K66" s="2">
        <v>1</v>
      </c>
      <c r="L66" s="2">
        <v>0</v>
      </c>
      <c r="N66" s="2" t="s">
        <v>8455</v>
      </c>
      <c r="O66" s="2" t="str">
        <f t="shared" si="1"/>
        <v>Tai heo muối gói 200g</v>
      </c>
      <c r="Q66" s="2" t="str">
        <f>VLOOKUP(N66,Vat_tu__hang_hoa__dich_vu!$A:$B,1,1)</f>
        <v>SHK200</v>
      </c>
    </row>
    <row r="67" spans="1:17" x14ac:dyDescent="0.25">
      <c r="A67" s="2">
        <f>MATCH(B67,'Data (2)'!B:B,0)</f>
        <v>59</v>
      </c>
      <c r="B67" s="3">
        <v>9105836093</v>
      </c>
      <c r="C67" s="90" t="str">
        <f>VLOOKUP(B67,'Sheet1 (3)'!$C:$D,2,2)</f>
        <v>00134045</v>
      </c>
      <c r="D67" s="92">
        <f t="shared" ref="D67:D130" si="2">DAY(C67)</f>
        <v>31</v>
      </c>
      <c r="E67" s="3" t="str">
        <f>VLOOKUP(B67,'Data (2)'!$B:$P,12,0)</f>
        <v>434906</v>
      </c>
      <c r="F67" s="3" t="s">
        <v>1534</v>
      </c>
      <c r="G67" s="3" t="s">
        <v>6677</v>
      </c>
      <c r="H67" s="2" t="s">
        <v>6678</v>
      </c>
      <c r="I67" s="2" t="s">
        <v>965</v>
      </c>
      <c r="J67" s="2">
        <v>74250</v>
      </c>
      <c r="K67" s="2">
        <v>1</v>
      </c>
      <c r="L67" s="2">
        <v>0</v>
      </c>
      <c r="N67" s="2" t="s">
        <v>8117</v>
      </c>
      <c r="O67" s="2" t="str">
        <f t="shared" ref="O67:O130" si="3">TRIM(N67)</f>
        <v>Chả cốm 300g</v>
      </c>
      <c r="Q67" s="2" t="str">
        <f>VLOOKUP(N67,Vat_tu__hang_hoa__dich_vu!$A:$B,1,1)</f>
        <v>CGXD150</v>
      </c>
    </row>
    <row r="68" spans="1:17" x14ac:dyDescent="0.25">
      <c r="A68" s="2">
        <f>MATCH(B68,'Data (2)'!B:B,0)</f>
        <v>59</v>
      </c>
      <c r="B68" s="3">
        <v>9105836093</v>
      </c>
      <c r="C68" s="90" t="str">
        <f>VLOOKUP(B68,'Sheet1 (3)'!$C:$D,2,2)</f>
        <v>00134045</v>
      </c>
      <c r="D68" s="92">
        <f t="shared" si="2"/>
        <v>31</v>
      </c>
      <c r="E68" s="3" t="str">
        <f>VLOOKUP(B68,'Data (2)'!$B:$P,12,0)</f>
        <v>434906</v>
      </c>
      <c r="F68" s="3" t="s">
        <v>1534</v>
      </c>
      <c r="G68" s="3" t="s">
        <v>6677</v>
      </c>
      <c r="H68" s="2" t="s">
        <v>6678</v>
      </c>
      <c r="I68" s="2" t="s">
        <v>994</v>
      </c>
      <c r="J68" s="2">
        <v>111606</v>
      </c>
      <c r="K68" s="2">
        <v>1</v>
      </c>
      <c r="L68" s="2">
        <v>0</v>
      </c>
      <c r="N68" s="2" t="s">
        <v>8457</v>
      </c>
      <c r="O68" s="2" t="str">
        <f t="shared" si="3"/>
        <v>gà xì dầu 500g</v>
      </c>
      <c r="Q68" s="2" t="str">
        <f>VLOOKUP(N68,Vat_tu__hang_hoa__dich_vu!$A:$B,1,1)</f>
        <v>G3M</v>
      </c>
    </row>
    <row r="69" spans="1:17" x14ac:dyDescent="0.25">
      <c r="A69" s="2">
        <f>MATCH(B69,'Data (2)'!B:B,0)</f>
        <v>59</v>
      </c>
      <c r="B69" s="3">
        <v>9105836093</v>
      </c>
      <c r="C69" s="90" t="str">
        <f>VLOOKUP(B69,'Sheet1 (3)'!$C:$D,2,2)</f>
        <v>00134045</v>
      </c>
      <c r="D69" s="92">
        <f t="shared" si="2"/>
        <v>31</v>
      </c>
      <c r="E69" s="3" t="str">
        <f>VLOOKUP(B69,'Data (2)'!$B:$P,12,0)</f>
        <v>434906</v>
      </c>
      <c r="F69" s="3" t="s">
        <v>1534</v>
      </c>
      <c r="G69" s="3" t="s">
        <v>6677</v>
      </c>
      <c r="H69" s="2" t="s">
        <v>6678</v>
      </c>
      <c r="I69" s="2" t="s">
        <v>981</v>
      </c>
      <c r="J69" s="2">
        <v>50182</v>
      </c>
      <c r="K69" s="2">
        <v>1</v>
      </c>
      <c r="L69" s="2">
        <v>0</v>
      </c>
      <c r="N69" s="2" t="s">
        <v>8460</v>
      </c>
      <c r="O69" s="2" t="str">
        <f t="shared" si="3"/>
        <v>Giò tai lưỡi xào gói 250g</v>
      </c>
      <c r="Q69" s="2" t="str">
        <f>VLOOKUP(N69,Vat_tu__hang_hoa__dich_vu!$A:$B,1,1)</f>
        <v>GHK300</v>
      </c>
    </row>
    <row r="70" spans="1:17" x14ac:dyDescent="0.25">
      <c r="A70" s="2">
        <f>MATCH(B70,'Data (2)'!B:B,0)</f>
        <v>63</v>
      </c>
      <c r="B70" s="3">
        <v>9105836212</v>
      </c>
      <c r="C70" s="90" t="str">
        <f>VLOOKUP(B70,'Sheet1 (3)'!$C:$D,2,2)</f>
        <v>00014496</v>
      </c>
      <c r="D70" s="92">
        <f t="shared" si="2"/>
        <v>8</v>
      </c>
      <c r="E70" s="3" t="str">
        <f>VLOOKUP(B70,'Data (2)'!$B:$P,12,0)</f>
        <v>99360</v>
      </c>
      <c r="F70" s="3" t="s">
        <v>1548</v>
      </c>
      <c r="G70" s="3" t="s">
        <v>6684</v>
      </c>
      <c r="H70" s="2" t="s">
        <v>6685</v>
      </c>
      <c r="I70" s="2" t="s">
        <v>955</v>
      </c>
      <c r="J70" s="2">
        <v>46000</v>
      </c>
      <c r="K70" s="2">
        <v>2</v>
      </c>
      <c r="L70" s="2">
        <v>0</v>
      </c>
      <c r="N70" s="2" t="s">
        <v>8459</v>
      </c>
      <c r="O70" s="2" t="str">
        <f t="shared" si="3"/>
        <v>Mộc nấm hương gói 250g</v>
      </c>
      <c r="Q70" s="2" t="str">
        <f>VLOOKUP(N70,Vat_tu__hang_hoa__dich_vu!$A:$B,1,1)</f>
        <v>MNH500</v>
      </c>
    </row>
    <row r="71" spans="1:17" x14ac:dyDescent="0.25">
      <c r="A71" s="2">
        <f>MATCH(B71,'Data (2)'!B:B,0)</f>
        <v>132</v>
      </c>
      <c r="B71" s="3">
        <v>9105836202</v>
      </c>
      <c r="C71" s="90" t="str">
        <f>VLOOKUP(B71,'Sheet1 (3)'!$C:$D,2,2)</f>
        <v>00014496</v>
      </c>
      <c r="D71" s="92">
        <f t="shared" si="2"/>
        <v>8</v>
      </c>
      <c r="E71" s="3" t="str">
        <f>VLOOKUP(B71,'Data (2)'!$B:$P,12,0)</f>
        <v>228714</v>
      </c>
      <c r="F71" s="3" t="s">
        <v>1564</v>
      </c>
      <c r="G71" s="3" t="s">
        <v>6690</v>
      </c>
      <c r="H71" s="2" t="s">
        <v>6691</v>
      </c>
      <c r="I71" s="2" t="s">
        <v>977</v>
      </c>
      <c r="J71" s="2">
        <v>50400</v>
      </c>
      <c r="K71" s="2">
        <v>1</v>
      </c>
      <c r="L71" s="2">
        <v>0</v>
      </c>
      <c r="N71" s="2" t="s">
        <v>8235</v>
      </c>
      <c r="O71" s="2" t="str">
        <f t="shared" si="3"/>
        <v>Giò sụn gà 250g</v>
      </c>
      <c r="Q71" s="2" t="str">
        <f>VLOOKUP(N71,Vat_tu__hang_hoa__dich_vu!$A:$B,1,1)</f>
        <v>GHK300</v>
      </c>
    </row>
    <row r="72" spans="1:17" x14ac:dyDescent="0.25">
      <c r="A72" s="2">
        <f>MATCH(B72,'Data (2)'!B:B,0)</f>
        <v>132</v>
      </c>
      <c r="B72" s="3">
        <v>9105836202</v>
      </c>
      <c r="C72" s="90" t="str">
        <f>VLOOKUP(B72,'Sheet1 (3)'!$C:$D,2,2)</f>
        <v>00014496</v>
      </c>
      <c r="D72" s="92">
        <f t="shared" si="2"/>
        <v>8</v>
      </c>
      <c r="E72" s="3" t="str">
        <f>VLOOKUP(B72,'Data (2)'!$B:$P,12,0)</f>
        <v>228714</v>
      </c>
      <c r="F72" s="3" t="s">
        <v>1564</v>
      </c>
      <c r="G72" s="3" t="s">
        <v>6690</v>
      </c>
      <c r="H72" s="2" t="s">
        <v>6691</v>
      </c>
      <c r="I72" s="2" t="s">
        <v>981</v>
      </c>
      <c r="J72" s="2">
        <v>50182</v>
      </c>
      <c r="K72" s="2">
        <v>1</v>
      </c>
      <c r="L72" s="2">
        <v>0</v>
      </c>
      <c r="N72" s="2" t="s">
        <v>8460</v>
      </c>
      <c r="O72" s="2" t="str">
        <f t="shared" si="3"/>
        <v>Giò tai lưỡi xào gói 250g</v>
      </c>
      <c r="Q72" s="2" t="str">
        <f>VLOOKUP(N72,Vat_tu__hang_hoa__dich_vu!$A:$B,1,1)</f>
        <v>GHK300</v>
      </c>
    </row>
    <row r="73" spans="1:17" x14ac:dyDescent="0.25">
      <c r="A73" s="2">
        <f>MATCH(B73,'Data (2)'!B:B,0)</f>
        <v>132</v>
      </c>
      <c r="B73" s="3">
        <v>9105836202</v>
      </c>
      <c r="C73" s="90" t="str">
        <f>VLOOKUP(B73,'Sheet1 (3)'!$C:$D,2,2)</f>
        <v>00014496</v>
      </c>
      <c r="D73" s="92">
        <f t="shared" si="2"/>
        <v>8</v>
      </c>
      <c r="E73" s="3" t="str">
        <f>VLOOKUP(B73,'Data (2)'!$B:$P,12,0)</f>
        <v>228714</v>
      </c>
      <c r="F73" s="3" t="s">
        <v>1564</v>
      </c>
      <c r="G73" s="3" t="s">
        <v>6690</v>
      </c>
      <c r="H73" s="2" t="s">
        <v>6691</v>
      </c>
      <c r="I73" s="2" t="s">
        <v>960</v>
      </c>
      <c r="J73" s="2">
        <v>55595</v>
      </c>
      <c r="K73" s="2">
        <v>2</v>
      </c>
      <c r="L73" s="2">
        <v>0</v>
      </c>
      <c r="N73" s="2" t="s">
        <v>8455</v>
      </c>
      <c r="O73" s="2" t="str">
        <f t="shared" si="3"/>
        <v>Tai heo muối gói 200g</v>
      </c>
      <c r="Q73" s="2" t="str">
        <f>VLOOKUP(N73,Vat_tu__hang_hoa__dich_vu!$A:$B,1,1)</f>
        <v>SHK200</v>
      </c>
    </row>
    <row r="74" spans="1:17" x14ac:dyDescent="0.25">
      <c r="A74" s="2">
        <f>MATCH(B74,'Data (2)'!B:B,0)</f>
        <v>87</v>
      </c>
      <c r="B74" s="3">
        <v>9105836174</v>
      </c>
      <c r="C74" s="90" t="str">
        <f>VLOOKUP(B74,'Sheet1 (3)'!$C:$D,2,2)</f>
        <v>00014496</v>
      </c>
      <c r="D74" s="92">
        <f t="shared" si="2"/>
        <v>8</v>
      </c>
      <c r="E74" s="3" t="str">
        <f>VLOOKUP(B74,'Data (2)'!$B:$P,12,0)</f>
        <v>319783</v>
      </c>
      <c r="F74" s="3" t="s">
        <v>1651</v>
      </c>
      <c r="G74" s="3" t="s">
        <v>6696</v>
      </c>
      <c r="H74" s="2" t="s">
        <v>6697</v>
      </c>
      <c r="I74" s="2" t="s">
        <v>994</v>
      </c>
      <c r="J74" s="2">
        <v>111606</v>
      </c>
      <c r="K74" s="2">
        <v>1</v>
      </c>
      <c r="L74" s="2">
        <v>0</v>
      </c>
      <c r="N74" s="2" t="s">
        <v>8457</v>
      </c>
      <c r="O74" s="2" t="str">
        <f t="shared" si="3"/>
        <v>gà xì dầu 500g</v>
      </c>
      <c r="Q74" s="2" t="str">
        <f>VLOOKUP(N74,Vat_tu__hang_hoa__dich_vu!$A:$B,1,1)</f>
        <v>G3M</v>
      </c>
    </row>
    <row r="75" spans="1:17" x14ac:dyDescent="0.25">
      <c r="A75" s="2">
        <f>MATCH(B75,'Data (2)'!B:B,0)</f>
        <v>87</v>
      </c>
      <c r="B75" s="3">
        <v>9105836174</v>
      </c>
      <c r="C75" s="90" t="str">
        <f>VLOOKUP(B75,'Sheet1 (3)'!$C:$D,2,2)</f>
        <v>00014496</v>
      </c>
      <c r="D75" s="92">
        <f t="shared" si="2"/>
        <v>8</v>
      </c>
      <c r="E75" s="3" t="str">
        <f>VLOOKUP(B75,'Data (2)'!$B:$P,12,0)</f>
        <v>319783</v>
      </c>
      <c r="F75" s="3" t="s">
        <v>1651</v>
      </c>
      <c r="G75" s="3" t="s">
        <v>6696</v>
      </c>
      <c r="H75" s="2" t="s">
        <v>6697</v>
      </c>
      <c r="I75" s="2" t="s">
        <v>961</v>
      </c>
      <c r="J75" s="2">
        <v>73431</v>
      </c>
      <c r="K75" s="2">
        <v>1</v>
      </c>
      <c r="L75" s="2">
        <v>0</v>
      </c>
      <c r="N75" s="2" t="s">
        <v>8458</v>
      </c>
      <c r="O75" s="2" t="str">
        <f t="shared" si="3"/>
        <v>Chân giò heo muối gói 300g</v>
      </c>
      <c r="Q75" s="2" t="str">
        <f>VLOOKUP(N75,Vat_tu__hang_hoa__dich_vu!$A:$B,1,1)</f>
        <v>CGXD150</v>
      </c>
    </row>
    <row r="76" spans="1:17" x14ac:dyDescent="0.25">
      <c r="A76" s="2">
        <f>MATCH(B76,'Data (2)'!B:B,0)</f>
        <v>87</v>
      </c>
      <c r="B76" s="3">
        <v>9105836174</v>
      </c>
      <c r="C76" s="90" t="str">
        <f>VLOOKUP(B76,'Sheet1 (3)'!$C:$D,2,2)</f>
        <v>00014496</v>
      </c>
      <c r="D76" s="92">
        <f t="shared" si="2"/>
        <v>8</v>
      </c>
      <c r="E76" s="3" t="str">
        <f>VLOOKUP(B76,'Data (2)'!$B:$P,12,0)</f>
        <v>319783</v>
      </c>
      <c r="F76" s="3" t="s">
        <v>1651</v>
      </c>
      <c r="G76" s="3" t="s">
        <v>6696</v>
      </c>
      <c r="H76" s="2" t="s">
        <v>6697</v>
      </c>
      <c r="I76" s="2" t="s">
        <v>951</v>
      </c>
      <c r="J76" s="2">
        <v>111058</v>
      </c>
      <c r="K76" s="2">
        <v>1</v>
      </c>
      <c r="L76" s="2">
        <v>0</v>
      </c>
      <c r="N76" s="2" t="s">
        <v>8456</v>
      </c>
      <c r="O76" s="2" t="str">
        <f t="shared" si="3"/>
        <v>Gà muối gói 500g</v>
      </c>
      <c r="Q76" s="2" t="str">
        <f>VLOOKUP(N76,Vat_tu__hang_hoa__dich_vu!$A:$B,1,1)</f>
        <v>G3M</v>
      </c>
    </row>
    <row r="77" spans="1:17" x14ac:dyDescent="0.25">
      <c r="A77" s="2">
        <f>MATCH(B77,'Data (2)'!B:B,0)</f>
        <v>171</v>
      </c>
      <c r="B77" s="3">
        <v>9105836228</v>
      </c>
      <c r="C77" s="90" t="str">
        <f>VLOOKUP(B77,'Sheet1 (3)'!$C:$D,2,2)</f>
        <v>00032024</v>
      </c>
      <c r="D77" s="92">
        <f t="shared" si="2"/>
        <v>4</v>
      </c>
      <c r="E77" s="3" t="str">
        <f>VLOOKUP(B77,'Data (2)'!$B:$P,12,0)</f>
        <v>160380</v>
      </c>
      <c r="F77" s="3" t="s">
        <v>1544</v>
      </c>
      <c r="G77" s="3" t="s">
        <v>4496</v>
      </c>
      <c r="H77" s="2" t="s">
        <v>4497</v>
      </c>
      <c r="I77" s="2" t="s">
        <v>965</v>
      </c>
      <c r="J77" s="2">
        <v>74250</v>
      </c>
      <c r="K77" s="2">
        <v>2</v>
      </c>
      <c r="L77" s="2">
        <v>0</v>
      </c>
      <c r="N77" s="2" t="s">
        <v>8117</v>
      </c>
      <c r="O77" s="2" t="str">
        <f t="shared" si="3"/>
        <v>Chả cốm 300g</v>
      </c>
      <c r="Q77" s="2" t="str">
        <f>VLOOKUP(N77,Vat_tu__hang_hoa__dich_vu!$A:$B,1,1)</f>
        <v>CGXD150</v>
      </c>
    </row>
    <row r="78" spans="1:17" x14ac:dyDescent="0.25">
      <c r="A78" s="2">
        <f>MATCH(B78,'Data (2)'!B:B,0)</f>
        <v>96</v>
      </c>
      <c r="B78" s="3">
        <v>9105836230</v>
      </c>
      <c r="C78" s="90" t="str">
        <f>VLOOKUP(B78,'Sheet1 (3)'!$C:$D,2,2)</f>
        <v>00134062</v>
      </c>
      <c r="D78" s="92">
        <f t="shared" si="2"/>
        <v>17</v>
      </c>
      <c r="E78" s="3" t="str">
        <f>VLOOKUP(B78,'Data (2)'!$B:$P,12,0)</f>
        <v>297918</v>
      </c>
      <c r="F78" s="3" t="s">
        <v>1534</v>
      </c>
      <c r="G78" s="3" t="s">
        <v>6646</v>
      </c>
      <c r="H78" s="2" t="s">
        <v>6647</v>
      </c>
      <c r="I78" s="2" t="s">
        <v>977</v>
      </c>
      <c r="J78" s="2">
        <v>50400</v>
      </c>
      <c r="K78" s="2">
        <v>4</v>
      </c>
      <c r="L78" s="2">
        <v>0</v>
      </c>
      <c r="N78" s="2" t="s">
        <v>8235</v>
      </c>
      <c r="O78" s="2" t="str">
        <f t="shared" si="3"/>
        <v>Giò sụn gà 250g</v>
      </c>
      <c r="Q78" s="2" t="str">
        <f>VLOOKUP(N78,Vat_tu__hang_hoa__dich_vu!$A:$B,1,1)</f>
        <v>GHK300</v>
      </c>
    </row>
    <row r="79" spans="1:17" x14ac:dyDescent="0.25">
      <c r="A79" s="2">
        <f>MATCH(B79,'Data (2)'!B:B,0)</f>
        <v>96</v>
      </c>
      <c r="B79" s="3">
        <v>9105836230</v>
      </c>
      <c r="C79" s="90" t="str">
        <f>VLOOKUP(B79,'Sheet1 (3)'!$C:$D,2,2)</f>
        <v>00134062</v>
      </c>
      <c r="D79" s="92">
        <f t="shared" si="2"/>
        <v>17</v>
      </c>
      <c r="E79" s="3" t="str">
        <f>VLOOKUP(B79,'Data (2)'!$B:$P,12,0)</f>
        <v>297918</v>
      </c>
      <c r="F79" s="3" t="s">
        <v>1534</v>
      </c>
      <c r="G79" s="3" t="s">
        <v>6646</v>
      </c>
      <c r="H79" s="2" t="s">
        <v>6647</v>
      </c>
      <c r="I79" s="2" t="s">
        <v>965</v>
      </c>
      <c r="J79" s="2">
        <v>74250</v>
      </c>
      <c r="K79" s="2">
        <v>1</v>
      </c>
      <c r="L79" s="2">
        <v>0</v>
      </c>
      <c r="N79" s="2" t="s">
        <v>8117</v>
      </c>
      <c r="O79" s="2" t="str">
        <f t="shared" si="3"/>
        <v>Chả cốm 300g</v>
      </c>
      <c r="Q79" s="2" t="str">
        <f>VLOOKUP(N79,Vat_tu__hang_hoa__dich_vu!$A:$B,1,1)</f>
        <v>CGXD150</v>
      </c>
    </row>
    <row r="80" spans="1:17" x14ac:dyDescent="0.25">
      <c r="A80" s="2">
        <f>MATCH(B80,'Data (2)'!B:B,0)</f>
        <v>105</v>
      </c>
      <c r="B80" s="3">
        <v>9105836270</v>
      </c>
      <c r="C80" s="90" t="str">
        <f>VLOOKUP(B80,'Sheet1 (3)'!$C:$D,2,2)</f>
        <v>00134066</v>
      </c>
      <c r="D80" s="92">
        <f t="shared" si="2"/>
        <v>21</v>
      </c>
      <c r="E80" s="3" t="str">
        <f>VLOOKUP(B80,'Data (2)'!$B:$P,12,0)</f>
        <v>888385</v>
      </c>
      <c r="F80" s="3" t="s">
        <v>1534</v>
      </c>
      <c r="G80" s="3" t="s">
        <v>6706</v>
      </c>
      <c r="H80" s="2" t="s">
        <v>6707</v>
      </c>
      <c r="I80" s="2" t="s">
        <v>981</v>
      </c>
      <c r="J80" s="2">
        <v>50182</v>
      </c>
      <c r="K80" s="2">
        <v>1</v>
      </c>
      <c r="L80" s="2">
        <v>0</v>
      </c>
      <c r="N80" s="2" t="s">
        <v>8460</v>
      </c>
      <c r="O80" s="2" t="str">
        <f t="shared" si="3"/>
        <v>Giò tai lưỡi xào gói 250g</v>
      </c>
      <c r="Q80" s="2" t="str">
        <f>VLOOKUP(N80,Vat_tu__hang_hoa__dich_vu!$A:$B,1,1)</f>
        <v>GHK300</v>
      </c>
    </row>
    <row r="81" spans="1:17" x14ac:dyDescent="0.25">
      <c r="A81" s="2">
        <f>MATCH(B81,'Data (2)'!B:B,0)</f>
        <v>105</v>
      </c>
      <c r="B81" s="3">
        <v>9105836270</v>
      </c>
      <c r="C81" s="90" t="str">
        <f>VLOOKUP(B81,'Sheet1 (3)'!$C:$D,2,2)</f>
        <v>00134066</v>
      </c>
      <c r="D81" s="92">
        <f t="shared" si="2"/>
        <v>21</v>
      </c>
      <c r="E81" s="3" t="str">
        <f>VLOOKUP(B81,'Data (2)'!$B:$P,12,0)</f>
        <v>888385</v>
      </c>
      <c r="F81" s="3" t="s">
        <v>1534</v>
      </c>
      <c r="G81" s="3" t="s">
        <v>6706</v>
      </c>
      <c r="H81" s="2" t="s">
        <v>6707</v>
      </c>
      <c r="I81" s="2" t="s">
        <v>994</v>
      </c>
      <c r="J81" s="2">
        <v>111606</v>
      </c>
      <c r="K81" s="2">
        <v>3</v>
      </c>
      <c r="L81" s="2">
        <v>0</v>
      </c>
      <c r="N81" s="2" t="s">
        <v>8457</v>
      </c>
      <c r="O81" s="2" t="str">
        <f t="shared" si="3"/>
        <v>gà xì dầu 500g</v>
      </c>
      <c r="Q81" s="2" t="str">
        <f>VLOOKUP(N81,Vat_tu__hang_hoa__dich_vu!$A:$B,1,1)</f>
        <v>G3M</v>
      </c>
    </row>
    <row r="82" spans="1:17" x14ac:dyDescent="0.25">
      <c r="A82" s="2">
        <f>MATCH(B82,'Data (2)'!B:B,0)</f>
        <v>105</v>
      </c>
      <c r="B82" s="3">
        <v>9105836270</v>
      </c>
      <c r="C82" s="90" t="str">
        <f>VLOOKUP(B82,'Sheet1 (3)'!$C:$D,2,2)</f>
        <v>00134066</v>
      </c>
      <c r="D82" s="92">
        <f t="shared" si="2"/>
        <v>21</v>
      </c>
      <c r="E82" s="3" t="str">
        <f>VLOOKUP(B82,'Data (2)'!$B:$P,12,0)</f>
        <v>888385</v>
      </c>
      <c r="F82" s="3" t="s">
        <v>1534</v>
      </c>
      <c r="G82" s="3" t="s">
        <v>6706</v>
      </c>
      <c r="H82" s="2" t="s">
        <v>6707</v>
      </c>
      <c r="I82" s="2" t="s">
        <v>959</v>
      </c>
      <c r="J82" s="2">
        <v>70950</v>
      </c>
      <c r="K82" s="2">
        <v>2</v>
      </c>
      <c r="L82" s="2">
        <v>0</v>
      </c>
      <c r="N82" s="2" t="s">
        <v>8164</v>
      </c>
      <c r="O82" s="2" t="str">
        <f t="shared" si="3"/>
        <v>Chả nướng 300g</v>
      </c>
      <c r="Q82" s="2" t="str">
        <f>VLOOKUP(N82,Vat_tu__hang_hoa__dich_vu!$A:$B,1,1)</f>
        <v>CGXD150</v>
      </c>
    </row>
    <row r="83" spans="1:17" x14ac:dyDescent="0.25">
      <c r="A83" s="2">
        <f>MATCH(B83,'Data (2)'!B:B,0)</f>
        <v>105</v>
      </c>
      <c r="B83" s="3">
        <v>9105836270</v>
      </c>
      <c r="C83" s="90" t="str">
        <f>VLOOKUP(B83,'Sheet1 (3)'!$C:$D,2,2)</f>
        <v>00134066</v>
      </c>
      <c r="D83" s="92">
        <f t="shared" si="2"/>
        <v>21</v>
      </c>
      <c r="E83" s="3" t="str">
        <f>VLOOKUP(B83,'Data (2)'!$B:$P,12,0)</f>
        <v>888385</v>
      </c>
      <c r="F83" s="3" t="s">
        <v>1534</v>
      </c>
      <c r="G83" s="3" t="s">
        <v>6706</v>
      </c>
      <c r="H83" s="2" t="s">
        <v>6707</v>
      </c>
      <c r="I83" s="2" t="s">
        <v>960</v>
      </c>
      <c r="J83" s="2">
        <v>55595</v>
      </c>
      <c r="K83" s="2">
        <v>2</v>
      </c>
      <c r="L83" s="2">
        <v>0</v>
      </c>
      <c r="N83" s="2" t="s">
        <v>8455</v>
      </c>
      <c r="O83" s="2" t="str">
        <f t="shared" si="3"/>
        <v>Tai heo muối gói 200g</v>
      </c>
      <c r="Q83" s="2" t="str">
        <f>VLOOKUP(N83,Vat_tu__hang_hoa__dich_vu!$A:$B,1,1)</f>
        <v>SHK200</v>
      </c>
    </row>
    <row r="84" spans="1:17" x14ac:dyDescent="0.25">
      <c r="A84" s="2">
        <f>MATCH(B84,'Data (2)'!B:B,0)</f>
        <v>105</v>
      </c>
      <c r="B84" s="3">
        <v>9105836270</v>
      </c>
      <c r="C84" s="90" t="str">
        <f>VLOOKUP(B84,'Sheet1 (3)'!$C:$D,2,2)</f>
        <v>00134066</v>
      </c>
      <c r="D84" s="92">
        <f t="shared" si="2"/>
        <v>21</v>
      </c>
      <c r="E84" s="3" t="str">
        <f>VLOOKUP(B84,'Data (2)'!$B:$P,12,0)</f>
        <v>888385</v>
      </c>
      <c r="F84" s="3" t="s">
        <v>1534</v>
      </c>
      <c r="G84" s="3" t="s">
        <v>6706</v>
      </c>
      <c r="H84" s="2" t="s">
        <v>6707</v>
      </c>
      <c r="I84" s="2" t="s">
        <v>951</v>
      </c>
      <c r="J84" s="2">
        <v>111058</v>
      </c>
      <c r="K84" s="2">
        <v>1</v>
      </c>
      <c r="L84" s="2">
        <v>0</v>
      </c>
      <c r="N84" s="2" t="s">
        <v>8456</v>
      </c>
      <c r="O84" s="2" t="str">
        <f t="shared" si="3"/>
        <v>Gà muối gói 500g</v>
      </c>
      <c r="Q84" s="2" t="str">
        <f>VLOOKUP(N84,Vat_tu__hang_hoa__dich_vu!$A:$B,1,1)</f>
        <v>G3M</v>
      </c>
    </row>
    <row r="85" spans="1:17" x14ac:dyDescent="0.25">
      <c r="A85" s="2">
        <f>MATCH(B85,'Data (2)'!B:B,0)</f>
        <v>105</v>
      </c>
      <c r="B85" s="3">
        <v>9105836270</v>
      </c>
      <c r="C85" s="90" t="str">
        <f>VLOOKUP(B85,'Sheet1 (3)'!$C:$D,2,2)</f>
        <v>00134066</v>
      </c>
      <c r="D85" s="92">
        <f t="shared" si="2"/>
        <v>21</v>
      </c>
      <c r="E85" s="3" t="str">
        <f>VLOOKUP(B85,'Data (2)'!$B:$P,12,0)</f>
        <v>888385</v>
      </c>
      <c r="F85" s="3" t="s">
        <v>1534</v>
      </c>
      <c r="G85" s="3" t="s">
        <v>6706</v>
      </c>
      <c r="H85" s="2" t="s">
        <v>6707</v>
      </c>
      <c r="I85" s="2" t="s">
        <v>961</v>
      </c>
      <c r="J85" s="2">
        <v>73431</v>
      </c>
      <c r="K85" s="2">
        <v>1</v>
      </c>
      <c r="L85" s="2">
        <v>0</v>
      </c>
      <c r="N85" s="2" t="s">
        <v>8458</v>
      </c>
      <c r="O85" s="2" t="str">
        <f t="shared" si="3"/>
        <v>Chân giò heo muối gói 300g</v>
      </c>
      <c r="Q85" s="2" t="str">
        <f>VLOOKUP(N85,Vat_tu__hang_hoa__dich_vu!$A:$B,1,1)</f>
        <v>CGXD150</v>
      </c>
    </row>
    <row r="86" spans="1:17" x14ac:dyDescent="0.25">
      <c r="A86" s="2">
        <f>MATCH(B86,'Data (2)'!B:B,0)</f>
        <v>117</v>
      </c>
      <c r="B86" s="3">
        <v>9105836287</v>
      </c>
      <c r="C86" s="90" t="str">
        <f>VLOOKUP(B86,'Sheet1 (3)'!$C:$D,2,2)</f>
        <v>00409662</v>
      </c>
      <c r="D86" s="92">
        <f t="shared" si="2"/>
        <v>12</v>
      </c>
      <c r="E86" s="3" t="str">
        <f>VLOOKUP(B86,'Data (2)'!$B:$P,12,0)</f>
        <v>298080</v>
      </c>
      <c r="F86" s="3" t="s">
        <v>1548</v>
      </c>
      <c r="G86" s="3" t="s">
        <v>6711</v>
      </c>
      <c r="H86" s="2" t="s">
        <v>6712</v>
      </c>
      <c r="I86" s="2" t="s">
        <v>955</v>
      </c>
      <c r="J86" s="2">
        <v>46000</v>
      </c>
      <c r="K86" s="2">
        <v>6</v>
      </c>
      <c r="L86" s="2">
        <v>0</v>
      </c>
      <c r="N86" s="2" t="s">
        <v>8459</v>
      </c>
      <c r="O86" s="2" t="str">
        <f t="shared" si="3"/>
        <v>Mộc nấm hương gói 250g</v>
      </c>
      <c r="Q86" s="2" t="str">
        <f>VLOOKUP(N86,Vat_tu__hang_hoa__dich_vu!$A:$B,1,1)</f>
        <v>MNH500</v>
      </c>
    </row>
    <row r="87" spans="1:17" x14ac:dyDescent="0.25">
      <c r="A87" s="2">
        <f>MATCH(B87,'Data (2)'!B:B,0)</f>
        <v>102</v>
      </c>
      <c r="B87" s="3">
        <v>9105836284</v>
      </c>
      <c r="C87" s="90" t="str">
        <f>VLOOKUP(B87,'Sheet1 (3)'!$C:$D,2,2)</f>
        <v>00134066</v>
      </c>
      <c r="D87" s="92">
        <f t="shared" si="2"/>
        <v>21</v>
      </c>
      <c r="E87" s="3" t="str">
        <f>VLOOKUP(B87,'Data (2)'!$B:$P,12,0)</f>
        <v>239885</v>
      </c>
      <c r="F87" s="3" t="s">
        <v>1527</v>
      </c>
      <c r="G87" s="3" t="s">
        <v>6717</v>
      </c>
      <c r="H87" s="2" t="s">
        <v>6718</v>
      </c>
      <c r="I87" s="2" t="s">
        <v>951</v>
      </c>
      <c r="J87" s="2">
        <v>111058</v>
      </c>
      <c r="K87" s="2">
        <v>2</v>
      </c>
      <c r="L87" s="2">
        <v>0</v>
      </c>
      <c r="N87" s="2" t="s">
        <v>8456</v>
      </c>
      <c r="O87" s="2" t="str">
        <f t="shared" si="3"/>
        <v>Gà muối gói 500g</v>
      </c>
      <c r="Q87" s="2" t="str">
        <f>VLOOKUP(N87,Vat_tu__hang_hoa__dich_vu!$A:$B,1,1)</f>
        <v>G3M</v>
      </c>
    </row>
    <row r="88" spans="1:17" x14ac:dyDescent="0.25">
      <c r="A88" s="2">
        <f>MATCH(B88,'Data (2)'!B:B,0)</f>
        <v>89</v>
      </c>
      <c r="B88" s="3">
        <v>9105836309</v>
      </c>
      <c r="C88" s="90" t="str">
        <f>VLOOKUP(B88,'Sheet1 (3)'!$C:$D,2,2)</f>
        <v>00014497</v>
      </c>
      <c r="D88" s="92">
        <f t="shared" si="2"/>
        <v>9</v>
      </c>
      <c r="E88" s="3" t="str">
        <f>VLOOKUP(B88,'Data (2)'!$B:$P,12,0)</f>
        <v>760625</v>
      </c>
      <c r="F88" s="3" t="s">
        <v>1651</v>
      </c>
      <c r="G88" s="3" t="s">
        <v>6722</v>
      </c>
      <c r="H88" s="2" t="s">
        <v>6723</v>
      </c>
      <c r="I88" s="2" t="s">
        <v>960</v>
      </c>
      <c r="J88" s="2">
        <v>55595</v>
      </c>
      <c r="K88" s="2">
        <v>2</v>
      </c>
      <c r="L88" s="2">
        <v>0</v>
      </c>
      <c r="N88" s="2" t="s">
        <v>8455</v>
      </c>
      <c r="O88" s="2" t="str">
        <f t="shared" si="3"/>
        <v>Tai heo muối gói 200g</v>
      </c>
      <c r="Q88" s="2" t="str">
        <f>VLOOKUP(N88,Vat_tu__hang_hoa__dich_vu!$A:$B,1,1)</f>
        <v>SHK200</v>
      </c>
    </row>
    <row r="89" spans="1:17" x14ac:dyDescent="0.25">
      <c r="A89" s="2">
        <f>MATCH(B89,'Data (2)'!B:B,0)</f>
        <v>89</v>
      </c>
      <c r="B89" s="3">
        <v>9105836309</v>
      </c>
      <c r="C89" s="90" t="str">
        <f>VLOOKUP(B89,'Sheet1 (3)'!$C:$D,2,2)</f>
        <v>00014497</v>
      </c>
      <c r="D89" s="92">
        <f t="shared" si="2"/>
        <v>9</v>
      </c>
      <c r="E89" s="3" t="str">
        <f>VLOOKUP(B89,'Data (2)'!$B:$P,12,0)</f>
        <v>760625</v>
      </c>
      <c r="F89" s="3" t="s">
        <v>1651</v>
      </c>
      <c r="G89" s="3" t="s">
        <v>6722</v>
      </c>
      <c r="H89" s="2" t="s">
        <v>6723</v>
      </c>
      <c r="I89" s="2" t="s">
        <v>961</v>
      </c>
      <c r="J89" s="2">
        <v>73431</v>
      </c>
      <c r="K89" s="2">
        <v>2</v>
      </c>
      <c r="L89" s="2">
        <v>0</v>
      </c>
      <c r="N89" s="2" t="s">
        <v>8458</v>
      </c>
      <c r="O89" s="2" t="str">
        <f t="shared" si="3"/>
        <v>Chân giò heo muối gói 300g</v>
      </c>
      <c r="Q89" s="2" t="str">
        <f>VLOOKUP(N89,Vat_tu__hang_hoa__dich_vu!$A:$B,1,1)</f>
        <v>CGXD150</v>
      </c>
    </row>
    <row r="90" spans="1:17" x14ac:dyDescent="0.25">
      <c r="A90" s="2">
        <f>MATCH(B90,'Data (2)'!B:B,0)</f>
        <v>89</v>
      </c>
      <c r="B90" s="3">
        <v>9105836309</v>
      </c>
      <c r="C90" s="90" t="str">
        <f>VLOOKUP(B90,'Sheet1 (3)'!$C:$D,2,2)</f>
        <v>00014497</v>
      </c>
      <c r="D90" s="92">
        <f t="shared" si="2"/>
        <v>9</v>
      </c>
      <c r="E90" s="3" t="str">
        <f>VLOOKUP(B90,'Data (2)'!$B:$P,12,0)</f>
        <v>760625</v>
      </c>
      <c r="F90" s="3" t="s">
        <v>1651</v>
      </c>
      <c r="G90" s="3" t="s">
        <v>6722</v>
      </c>
      <c r="H90" s="2" t="s">
        <v>6723</v>
      </c>
      <c r="I90" s="2" t="s">
        <v>981</v>
      </c>
      <c r="J90" s="2">
        <v>50182</v>
      </c>
      <c r="K90" s="2">
        <v>2</v>
      </c>
      <c r="L90" s="2">
        <v>0</v>
      </c>
      <c r="N90" s="2" t="s">
        <v>8460</v>
      </c>
      <c r="O90" s="2" t="str">
        <f t="shared" si="3"/>
        <v>Giò tai lưỡi xào gói 250g</v>
      </c>
      <c r="Q90" s="2" t="str">
        <f>VLOOKUP(N90,Vat_tu__hang_hoa__dich_vu!$A:$B,1,1)</f>
        <v>GHK300</v>
      </c>
    </row>
    <row r="91" spans="1:17" x14ac:dyDescent="0.25">
      <c r="A91" s="2">
        <f>MATCH(B91,'Data (2)'!B:B,0)</f>
        <v>89</v>
      </c>
      <c r="B91" s="3">
        <v>9105836309</v>
      </c>
      <c r="C91" s="90" t="str">
        <f>VLOOKUP(B91,'Sheet1 (3)'!$C:$D,2,2)</f>
        <v>00014497</v>
      </c>
      <c r="D91" s="92">
        <f t="shared" si="2"/>
        <v>9</v>
      </c>
      <c r="E91" s="3" t="str">
        <f>VLOOKUP(B91,'Data (2)'!$B:$P,12,0)</f>
        <v>760625</v>
      </c>
      <c r="F91" s="3" t="s">
        <v>1651</v>
      </c>
      <c r="G91" s="3" t="s">
        <v>6722</v>
      </c>
      <c r="H91" s="2" t="s">
        <v>6723</v>
      </c>
      <c r="I91" s="2" t="s">
        <v>951</v>
      </c>
      <c r="J91" s="2">
        <v>111058</v>
      </c>
      <c r="K91" s="2">
        <v>2</v>
      </c>
      <c r="L91" s="2">
        <v>0</v>
      </c>
      <c r="N91" s="2" t="s">
        <v>8456</v>
      </c>
      <c r="O91" s="2" t="str">
        <f t="shared" si="3"/>
        <v>Gà muối gói 500g</v>
      </c>
      <c r="Q91" s="2" t="str">
        <f>VLOOKUP(N91,Vat_tu__hang_hoa__dich_vu!$A:$B,1,1)</f>
        <v>G3M</v>
      </c>
    </row>
    <row r="92" spans="1:17" x14ac:dyDescent="0.25">
      <c r="A92" s="2">
        <f>MATCH(B92,'Data (2)'!B:B,0)</f>
        <v>89</v>
      </c>
      <c r="B92" s="3">
        <v>9105836309</v>
      </c>
      <c r="C92" s="90" t="str">
        <f>VLOOKUP(B92,'Sheet1 (3)'!$C:$D,2,2)</f>
        <v>00014497</v>
      </c>
      <c r="D92" s="92">
        <f t="shared" si="2"/>
        <v>9</v>
      </c>
      <c r="E92" s="3" t="str">
        <f>VLOOKUP(B92,'Data (2)'!$B:$P,12,0)</f>
        <v>760625</v>
      </c>
      <c r="F92" s="3" t="s">
        <v>1651</v>
      </c>
      <c r="G92" s="3" t="s">
        <v>6722</v>
      </c>
      <c r="H92" s="2" t="s">
        <v>6723</v>
      </c>
      <c r="I92" s="2" t="s">
        <v>965</v>
      </c>
      <c r="J92" s="2">
        <v>74250</v>
      </c>
      <c r="K92" s="2">
        <v>1</v>
      </c>
      <c r="L92" s="2">
        <v>0</v>
      </c>
      <c r="N92" s="2" t="s">
        <v>8117</v>
      </c>
      <c r="O92" s="2" t="str">
        <f t="shared" si="3"/>
        <v>Chả cốm 300g</v>
      </c>
      <c r="Q92" s="2" t="str">
        <f>VLOOKUP(N92,Vat_tu__hang_hoa__dich_vu!$A:$B,1,1)</f>
        <v>CGXD150</v>
      </c>
    </row>
    <row r="93" spans="1:17" x14ac:dyDescent="0.25">
      <c r="A93" s="2">
        <f>MATCH(B93,'Data (2)'!B:B,0)</f>
        <v>89</v>
      </c>
      <c r="B93" s="3">
        <v>9105836309</v>
      </c>
      <c r="C93" s="90" t="str">
        <f>VLOOKUP(B93,'Sheet1 (3)'!$C:$D,2,2)</f>
        <v>00014497</v>
      </c>
      <c r="D93" s="92">
        <f t="shared" si="2"/>
        <v>9</v>
      </c>
      <c r="E93" s="3" t="str">
        <f>VLOOKUP(B93,'Data (2)'!$B:$P,12,0)</f>
        <v>760625</v>
      </c>
      <c r="F93" s="3" t="s">
        <v>1651</v>
      </c>
      <c r="G93" s="3" t="s">
        <v>6722</v>
      </c>
      <c r="H93" s="2" t="s">
        <v>6723</v>
      </c>
      <c r="I93" s="2" t="s">
        <v>1079</v>
      </c>
      <c r="J93" s="2">
        <v>49500</v>
      </c>
      <c r="K93" s="2">
        <v>1</v>
      </c>
      <c r="L93" s="2">
        <v>0</v>
      </c>
      <c r="N93" s="2" t="s">
        <v>8226</v>
      </c>
      <c r="O93" s="2" t="str">
        <f t="shared" si="3"/>
        <v>Giò lụa 250g</v>
      </c>
      <c r="Q93" s="2" t="str">
        <f>VLOOKUP(N93,Vat_tu__hang_hoa__dich_vu!$A:$B,1,1)</f>
        <v>GHK300</v>
      </c>
    </row>
    <row r="94" spans="1:17" x14ac:dyDescent="0.25">
      <c r="A94" s="2">
        <f>MATCH(B94,'Data (2)'!B:B,0)</f>
        <v>166</v>
      </c>
      <c r="B94" s="3">
        <v>9105836345</v>
      </c>
      <c r="C94" s="90" t="str">
        <f>VLOOKUP(B94,'Sheet1 (3)'!$C:$D,2,2)</f>
        <v>00409686</v>
      </c>
      <c r="D94" s="92">
        <f t="shared" si="2"/>
        <v>5</v>
      </c>
      <c r="E94" s="3" t="str">
        <f>VLOOKUP(B94,'Data (2)'!$B:$P,12,0)</f>
        <v>160380</v>
      </c>
      <c r="F94" s="3" t="s">
        <v>1548</v>
      </c>
      <c r="G94" s="3" t="s">
        <v>3971</v>
      </c>
      <c r="H94" s="2" t="s">
        <v>3972</v>
      </c>
      <c r="I94" s="2" t="s">
        <v>965</v>
      </c>
      <c r="J94" s="2">
        <v>74250</v>
      </c>
      <c r="K94" s="2">
        <v>2</v>
      </c>
      <c r="L94" s="2">
        <v>0</v>
      </c>
      <c r="N94" s="2" t="s">
        <v>8117</v>
      </c>
      <c r="O94" s="2" t="str">
        <f t="shared" si="3"/>
        <v>Chả cốm 300g</v>
      </c>
      <c r="Q94" s="2" t="str">
        <f>VLOOKUP(N94,Vat_tu__hang_hoa__dich_vu!$A:$B,1,1)</f>
        <v>CGXD150</v>
      </c>
    </row>
    <row r="95" spans="1:17" x14ac:dyDescent="0.25">
      <c r="A95" s="2">
        <f>MATCH(B95,'Data (2)'!B:B,0)</f>
        <v>98</v>
      </c>
      <c r="B95" s="3">
        <v>9105836373</v>
      </c>
      <c r="C95" s="90" t="str">
        <f>VLOOKUP(B95,'Sheet1 (3)'!$C:$D,2,2)</f>
        <v>00028095</v>
      </c>
      <c r="D95" s="92">
        <f t="shared" si="2"/>
        <v>1</v>
      </c>
      <c r="E95" s="3" t="str">
        <f>VLOOKUP(B95,'Data (2)'!$B:$P,12,0)</f>
        <v>119943</v>
      </c>
      <c r="F95" s="3" t="s">
        <v>1558</v>
      </c>
      <c r="G95" s="3" t="s">
        <v>6731</v>
      </c>
      <c r="H95" s="2" t="s">
        <v>6732</v>
      </c>
      <c r="I95" s="2" t="s">
        <v>951</v>
      </c>
      <c r="J95" s="2">
        <v>111058</v>
      </c>
      <c r="K95" s="2">
        <v>1</v>
      </c>
      <c r="L95" s="2">
        <v>0</v>
      </c>
      <c r="N95" s="2" t="s">
        <v>8456</v>
      </c>
      <c r="O95" s="2" t="str">
        <f t="shared" si="3"/>
        <v>Gà muối gói 500g</v>
      </c>
      <c r="Q95" s="2" t="str">
        <f>VLOOKUP(N95,Vat_tu__hang_hoa__dich_vu!$A:$B,1,1)</f>
        <v>G3M</v>
      </c>
    </row>
    <row r="96" spans="1:17" x14ac:dyDescent="0.25">
      <c r="A96" s="2">
        <f>MATCH(B96,'Data (2)'!B:B,0)</f>
        <v>104</v>
      </c>
      <c r="B96" s="3">
        <v>9105836346</v>
      </c>
      <c r="C96" s="90" t="str">
        <f>VLOOKUP(B96,'Sheet1 (3)'!$C:$D,2,2)</f>
        <v>00028095</v>
      </c>
      <c r="D96" s="92">
        <f t="shared" si="2"/>
        <v>1</v>
      </c>
      <c r="E96" s="3" t="str">
        <f>VLOOKUP(B96,'Data (2)'!$B:$P,12,0)</f>
        <v>119943</v>
      </c>
      <c r="F96" s="3" t="s">
        <v>1559</v>
      </c>
      <c r="G96" s="3" t="s">
        <v>4616</v>
      </c>
      <c r="H96" s="2" t="s">
        <v>4617</v>
      </c>
      <c r="I96" s="2" t="s">
        <v>951</v>
      </c>
      <c r="J96" s="2">
        <v>111058</v>
      </c>
      <c r="K96" s="2">
        <v>1</v>
      </c>
      <c r="L96" s="2">
        <v>0</v>
      </c>
      <c r="N96" s="2" t="s">
        <v>8456</v>
      </c>
      <c r="O96" s="2" t="str">
        <f t="shared" si="3"/>
        <v>Gà muối gói 500g</v>
      </c>
      <c r="Q96" s="2" t="str">
        <f>VLOOKUP(N96,Vat_tu__hang_hoa__dich_vu!$A:$B,1,1)</f>
        <v>G3M</v>
      </c>
    </row>
    <row r="97" spans="1:17" x14ac:dyDescent="0.25">
      <c r="A97" s="2">
        <f>MATCH(B97,'Data (2)'!B:B,0)</f>
        <v>106</v>
      </c>
      <c r="B97" s="3">
        <v>9105836452</v>
      </c>
      <c r="C97" s="90" t="str">
        <f>VLOOKUP(B97,'Sheet1 (3)'!$C:$D,2,2)</f>
        <v>00014500</v>
      </c>
      <c r="D97" s="92">
        <f t="shared" si="2"/>
        <v>12</v>
      </c>
      <c r="E97" s="3" t="str">
        <f>VLOOKUP(B97,'Data (2)'!$B:$P,12,0)</f>
        <v>139348</v>
      </c>
      <c r="F97" s="3" t="s">
        <v>1651</v>
      </c>
      <c r="G97" s="3" t="s">
        <v>6738</v>
      </c>
      <c r="H97" s="2" t="s">
        <v>6739</v>
      </c>
      <c r="I97" s="2" t="s">
        <v>961</v>
      </c>
      <c r="J97" s="2">
        <v>73431</v>
      </c>
      <c r="K97" s="2">
        <v>1</v>
      </c>
      <c r="L97" s="2">
        <v>0</v>
      </c>
      <c r="N97" s="2" t="s">
        <v>8458</v>
      </c>
      <c r="O97" s="2" t="str">
        <f t="shared" si="3"/>
        <v>Chân giò heo muối gói 300g</v>
      </c>
      <c r="Q97" s="2" t="str">
        <f>VLOOKUP(N97,Vat_tu__hang_hoa__dich_vu!$A:$B,1,1)</f>
        <v>CGXD150</v>
      </c>
    </row>
    <row r="98" spans="1:17" x14ac:dyDescent="0.25">
      <c r="A98" s="2">
        <f>MATCH(B98,'Data (2)'!B:B,0)</f>
        <v>106</v>
      </c>
      <c r="B98" s="3">
        <v>9105836452</v>
      </c>
      <c r="C98" s="90" t="str">
        <f>VLOOKUP(B98,'Sheet1 (3)'!$C:$D,2,2)</f>
        <v>00014500</v>
      </c>
      <c r="D98" s="92">
        <f t="shared" si="2"/>
        <v>12</v>
      </c>
      <c r="E98" s="3" t="str">
        <f>VLOOKUP(B98,'Data (2)'!$B:$P,12,0)</f>
        <v>139348</v>
      </c>
      <c r="F98" s="3" t="s">
        <v>1651</v>
      </c>
      <c r="G98" s="3" t="s">
        <v>6738</v>
      </c>
      <c r="H98" s="2" t="s">
        <v>6739</v>
      </c>
      <c r="I98" s="2" t="s">
        <v>960</v>
      </c>
      <c r="J98" s="2">
        <v>55595</v>
      </c>
      <c r="K98" s="2">
        <v>1</v>
      </c>
      <c r="L98" s="2">
        <v>0</v>
      </c>
      <c r="N98" s="2" t="s">
        <v>8455</v>
      </c>
      <c r="O98" s="2" t="str">
        <f t="shared" si="3"/>
        <v>Tai heo muối gói 200g</v>
      </c>
      <c r="Q98" s="2" t="str">
        <f>VLOOKUP(N98,Vat_tu__hang_hoa__dich_vu!$A:$B,1,1)</f>
        <v>SHK200</v>
      </c>
    </row>
    <row r="99" spans="1:17" x14ac:dyDescent="0.25">
      <c r="A99" s="2">
        <f>MATCH(B99,'Data (2)'!B:B,0)</f>
        <v>121</v>
      </c>
      <c r="B99" s="3">
        <v>9105836488</v>
      </c>
      <c r="C99" s="90" t="str">
        <f>VLOOKUP(B99,'Sheet1 (3)'!$C:$D,2,2)</f>
        <v>00409748</v>
      </c>
      <c r="D99" s="92">
        <f t="shared" si="2"/>
        <v>6</v>
      </c>
      <c r="E99" s="3" t="str">
        <f>VLOOKUP(B99,'Data (2)'!$B:$P,12,0)</f>
        <v>564184</v>
      </c>
      <c r="F99" s="3" t="s">
        <v>1548</v>
      </c>
      <c r="G99" s="3" t="s">
        <v>6743</v>
      </c>
      <c r="H99" s="2" t="s">
        <v>6744</v>
      </c>
      <c r="I99" s="2" t="s">
        <v>955</v>
      </c>
      <c r="J99" s="2">
        <v>46000</v>
      </c>
      <c r="K99" s="2">
        <v>1</v>
      </c>
      <c r="L99" s="2">
        <v>0</v>
      </c>
      <c r="N99" s="2" t="s">
        <v>8459</v>
      </c>
      <c r="O99" s="2" t="str">
        <f t="shared" si="3"/>
        <v>Mộc nấm hương gói 250g</v>
      </c>
      <c r="Q99" s="2" t="str">
        <f>VLOOKUP(N99,Vat_tu__hang_hoa__dich_vu!$A:$B,1,1)</f>
        <v>MNH500</v>
      </c>
    </row>
    <row r="100" spans="1:17" x14ac:dyDescent="0.25">
      <c r="A100" s="2">
        <f>MATCH(B100,'Data (2)'!B:B,0)</f>
        <v>121</v>
      </c>
      <c r="B100" s="3">
        <v>9105836488</v>
      </c>
      <c r="C100" s="90" t="str">
        <f>VLOOKUP(B100,'Sheet1 (3)'!$C:$D,2,2)</f>
        <v>00409748</v>
      </c>
      <c r="D100" s="92">
        <f t="shared" si="2"/>
        <v>6</v>
      </c>
      <c r="E100" s="3" t="str">
        <f>VLOOKUP(B100,'Data (2)'!$B:$P,12,0)</f>
        <v>564184</v>
      </c>
      <c r="F100" s="3" t="s">
        <v>1548</v>
      </c>
      <c r="G100" s="3" t="s">
        <v>6743</v>
      </c>
      <c r="H100" s="2" t="s">
        <v>6744</v>
      </c>
      <c r="I100" s="2" t="s">
        <v>965</v>
      </c>
      <c r="J100" s="2">
        <v>74250</v>
      </c>
      <c r="K100" s="2">
        <v>2</v>
      </c>
      <c r="L100" s="2">
        <v>0</v>
      </c>
      <c r="N100" s="2" t="s">
        <v>8117</v>
      </c>
      <c r="O100" s="2" t="str">
        <f t="shared" si="3"/>
        <v>Chả cốm 300g</v>
      </c>
      <c r="Q100" s="2" t="str">
        <f>VLOOKUP(N100,Vat_tu__hang_hoa__dich_vu!$A:$B,1,1)</f>
        <v>CGXD150</v>
      </c>
    </row>
    <row r="101" spans="1:17" x14ac:dyDescent="0.25">
      <c r="A101" s="2">
        <f>MATCH(B101,'Data (2)'!B:B,0)</f>
        <v>121</v>
      </c>
      <c r="B101" s="3">
        <v>9105836488</v>
      </c>
      <c r="C101" s="90" t="str">
        <f>VLOOKUP(B101,'Sheet1 (3)'!$C:$D,2,2)</f>
        <v>00409748</v>
      </c>
      <c r="D101" s="92">
        <f t="shared" si="2"/>
        <v>6</v>
      </c>
      <c r="E101" s="3" t="str">
        <f>VLOOKUP(B101,'Data (2)'!$B:$P,12,0)</f>
        <v>564184</v>
      </c>
      <c r="F101" s="3" t="s">
        <v>1548</v>
      </c>
      <c r="G101" s="3" t="s">
        <v>6743</v>
      </c>
      <c r="H101" s="2" t="s">
        <v>6744</v>
      </c>
      <c r="I101" s="2" t="s">
        <v>960</v>
      </c>
      <c r="J101" s="2">
        <v>55595</v>
      </c>
      <c r="K101" s="2">
        <v>1</v>
      </c>
      <c r="L101" s="2">
        <v>0</v>
      </c>
      <c r="N101" s="2" t="s">
        <v>8455</v>
      </c>
      <c r="O101" s="2" t="str">
        <f t="shared" si="3"/>
        <v>Tai heo muối gói 200g</v>
      </c>
      <c r="Q101" s="2" t="str">
        <f>VLOOKUP(N101,Vat_tu__hang_hoa__dich_vu!$A:$B,1,1)</f>
        <v>SHK200</v>
      </c>
    </row>
    <row r="102" spans="1:17" x14ac:dyDescent="0.25">
      <c r="A102" s="2">
        <f>MATCH(B102,'Data (2)'!B:B,0)</f>
        <v>121</v>
      </c>
      <c r="B102" s="3">
        <v>9105836488</v>
      </c>
      <c r="C102" s="90" t="str">
        <f>VLOOKUP(B102,'Sheet1 (3)'!$C:$D,2,2)</f>
        <v>00409748</v>
      </c>
      <c r="D102" s="92">
        <f t="shared" si="2"/>
        <v>6</v>
      </c>
      <c r="E102" s="3" t="str">
        <f>VLOOKUP(B102,'Data (2)'!$B:$P,12,0)</f>
        <v>564184</v>
      </c>
      <c r="F102" s="3" t="s">
        <v>1548</v>
      </c>
      <c r="G102" s="3" t="s">
        <v>6743</v>
      </c>
      <c r="H102" s="2" t="s">
        <v>6744</v>
      </c>
      <c r="I102" s="2" t="s">
        <v>981</v>
      </c>
      <c r="J102" s="2">
        <v>50182</v>
      </c>
      <c r="K102" s="2">
        <v>1</v>
      </c>
      <c r="L102" s="2">
        <v>0</v>
      </c>
      <c r="N102" s="2" t="s">
        <v>8460</v>
      </c>
      <c r="O102" s="2" t="str">
        <f t="shared" si="3"/>
        <v>Giò tai lưỡi xào gói 250g</v>
      </c>
      <c r="Q102" s="2" t="str">
        <f>VLOOKUP(N102,Vat_tu__hang_hoa__dich_vu!$A:$B,1,1)</f>
        <v>GHK300</v>
      </c>
    </row>
    <row r="103" spans="1:17" x14ac:dyDescent="0.25">
      <c r="A103" s="2">
        <f>MATCH(B103,'Data (2)'!B:B,0)</f>
        <v>121</v>
      </c>
      <c r="B103" s="3">
        <v>9105836488</v>
      </c>
      <c r="C103" s="90" t="str">
        <f>VLOOKUP(B103,'Sheet1 (3)'!$C:$D,2,2)</f>
        <v>00409748</v>
      </c>
      <c r="D103" s="92">
        <f t="shared" si="2"/>
        <v>6</v>
      </c>
      <c r="E103" s="3" t="str">
        <f>VLOOKUP(B103,'Data (2)'!$B:$P,12,0)</f>
        <v>564184</v>
      </c>
      <c r="F103" s="3" t="s">
        <v>1548</v>
      </c>
      <c r="G103" s="3" t="s">
        <v>6743</v>
      </c>
      <c r="H103" s="2" t="s">
        <v>6744</v>
      </c>
      <c r="I103" s="2" t="s">
        <v>951</v>
      </c>
      <c r="J103" s="2">
        <v>111058</v>
      </c>
      <c r="K103" s="2">
        <v>2</v>
      </c>
      <c r="L103" s="2">
        <v>0</v>
      </c>
      <c r="N103" s="2" t="s">
        <v>8456</v>
      </c>
      <c r="O103" s="2" t="str">
        <f t="shared" si="3"/>
        <v>Gà muối gói 500g</v>
      </c>
      <c r="Q103" s="2" t="str">
        <f>VLOOKUP(N103,Vat_tu__hang_hoa__dich_vu!$A:$B,1,1)</f>
        <v>G3M</v>
      </c>
    </row>
    <row r="104" spans="1:17" x14ac:dyDescent="0.25">
      <c r="A104" s="2">
        <f>MATCH(B104,'Data (2)'!B:B,0)</f>
        <v>156</v>
      </c>
      <c r="B104" s="3">
        <v>9105836504</v>
      </c>
      <c r="C104" s="90" t="str">
        <f>VLOOKUP(B104,'Sheet1 (3)'!$C:$D,2,2)</f>
        <v>00009349</v>
      </c>
      <c r="D104" s="92">
        <f t="shared" si="2"/>
        <v>5</v>
      </c>
      <c r="E104" s="3" t="str">
        <f>VLOOKUP(B104,'Data (2)'!$B:$P,12,0)</f>
        <v>158611</v>
      </c>
      <c r="F104" s="3" t="s">
        <v>1557</v>
      </c>
      <c r="G104" s="3" t="s">
        <v>6748</v>
      </c>
      <c r="H104" s="2" t="s">
        <v>6749</v>
      </c>
      <c r="I104" s="2" t="s">
        <v>961</v>
      </c>
      <c r="J104" s="2">
        <v>73431</v>
      </c>
      <c r="K104" s="2">
        <v>2</v>
      </c>
      <c r="L104" s="2">
        <v>0</v>
      </c>
      <c r="N104" s="2" t="s">
        <v>8458</v>
      </c>
      <c r="O104" s="2" t="str">
        <f t="shared" si="3"/>
        <v>Chân giò heo muối gói 300g</v>
      </c>
      <c r="Q104" s="2" t="str">
        <f>VLOOKUP(N104,Vat_tu__hang_hoa__dich_vu!$A:$B,1,1)</f>
        <v>CGXD150</v>
      </c>
    </row>
    <row r="105" spans="1:17" x14ac:dyDescent="0.25">
      <c r="A105" s="2">
        <f>MATCH(B105,'Data (2)'!B:B,0)</f>
        <v>122</v>
      </c>
      <c r="B105" s="3">
        <v>9105836519</v>
      </c>
      <c r="C105" s="90" t="str">
        <f>VLOOKUP(B105,'Sheet1 (3)'!$C:$D,2,2)</f>
        <v>00012601</v>
      </c>
      <c r="D105" s="92">
        <f t="shared" si="2"/>
        <v>1</v>
      </c>
      <c r="E105" s="3" t="str">
        <f>VLOOKUP(B105,'Data (2)'!$B:$P,12,0)</f>
        <v>160380</v>
      </c>
      <c r="F105" s="3" t="s">
        <v>1559</v>
      </c>
      <c r="G105" s="3" t="s">
        <v>6753</v>
      </c>
      <c r="H105" s="2" t="s">
        <v>6754</v>
      </c>
      <c r="I105" s="2" t="s">
        <v>965</v>
      </c>
      <c r="J105" s="2">
        <v>74250</v>
      </c>
      <c r="K105" s="2">
        <v>2</v>
      </c>
      <c r="L105" s="2">
        <v>0</v>
      </c>
      <c r="N105" s="2" t="s">
        <v>8117</v>
      </c>
      <c r="O105" s="2" t="str">
        <f t="shared" si="3"/>
        <v>Chả cốm 300g</v>
      </c>
      <c r="Q105" s="2" t="str">
        <f>VLOOKUP(N105,Vat_tu__hang_hoa__dich_vu!$A:$B,1,1)</f>
        <v>CGXD150</v>
      </c>
    </row>
    <row r="106" spans="1:17" x14ac:dyDescent="0.25">
      <c r="A106" s="2">
        <f>MATCH(B106,'Data (2)'!B:B,0)</f>
        <v>109</v>
      </c>
      <c r="B106" s="3">
        <v>9105836509</v>
      </c>
      <c r="C106" s="90" t="str">
        <f>VLOOKUP(B106,'Sheet1 (3)'!$C:$D,2,2)</f>
        <v>00012601</v>
      </c>
      <c r="D106" s="92">
        <f t="shared" si="2"/>
        <v>1</v>
      </c>
      <c r="E106" s="3" t="str">
        <f>VLOOKUP(B106,'Data (2)'!$B:$P,12,0)</f>
        <v>119943</v>
      </c>
      <c r="F106" s="3" t="s">
        <v>1750</v>
      </c>
      <c r="G106" s="3" t="s">
        <v>6759</v>
      </c>
      <c r="H106" s="2" t="s">
        <v>6760</v>
      </c>
      <c r="I106" s="2" t="s">
        <v>951</v>
      </c>
      <c r="J106" s="2">
        <v>111058</v>
      </c>
      <c r="K106" s="2">
        <v>1</v>
      </c>
      <c r="L106" s="2">
        <v>0</v>
      </c>
      <c r="N106" s="2" t="s">
        <v>8456</v>
      </c>
      <c r="O106" s="2" t="str">
        <f t="shared" si="3"/>
        <v>Gà muối gói 500g</v>
      </c>
      <c r="Q106" s="2" t="str">
        <f>VLOOKUP(N106,Vat_tu__hang_hoa__dich_vu!$A:$B,1,1)</f>
        <v>G3M</v>
      </c>
    </row>
    <row r="107" spans="1:17" x14ac:dyDescent="0.25">
      <c r="A107" s="2">
        <f>MATCH(B107,'Data (2)'!B:B,0)</f>
        <v>125</v>
      </c>
      <c r="B107" s="3">
        <v>9105836592</v>
      </c>
      <c r="C107" s="90" t="str">
        <f>VLOOKUP(B107,'Sheet1 (3)'!$C:$D,2,2)</f>
        <v>00028100</v>
      </c>
      <c r="D107" s="92">
        <f t="shared" si="2"/>
        <v>6</v>
      </c>
      <c r="E107" s="3" t="str">
        <f>VLOOKUP(B107,'Data (2)'!$B:$P,12,0)</f>
        <v>269244</v>
      </c>
      <c r="F107" s="3" t="s">
        <v>1559</v>
      </c>
      <c r="G107" s="3" t="s">
        <v>6753</v>
      </c>
      <c r="H107" s="2" t="s">
        <v>6754</v>
      </c>
      <c r="I107" s="2" t="s">
        <v>1079</v>
      </c>
      <c r="J107" s="2">
        <v>49500</v>
      </c>
      <c r="K107" s="2">
        <v>3</v>
      </c>
      <c r="L107" s="2">
        <v>0</v>
      </c>
      <c r="N107" s="2" t="s">
        <v>8226</v>
      </c>
      <c r="O107" s="2" t="str">
        <f t="shared" si="3"/>
        <v>Giò lụa 250g</v>
      </c>
      <c r="Q107" s="2" t="str">
        <f>VLOOKUP(N107,Vat_tu__hang_hoa__dich_vu!$A:$B,1,1)</f>
        <v>GHK300</v>
      </c>
    </row>
    <row r="108" spans="1:17" x14ac:dyDescent="0.25">
      <c r="A108" s="2">
        <f>MATCH(B108,'Data (2)'!B:B,0)</f>
        <v>125</v>
      </c>
      <c r="B108" s="3">
        <v>9105836592</v>
      </c>
      <c r="C108" s="90" t="str">
        <f>VLOOKUP(B108,'Sheet1 (3)'!$C:$D,2,2)</f>
        <v>00028100</v>
      </c>
      <c r="D108" s="92">
        <f t="shared" si="2"/>
        <v>6</v>
      </c>
      <c r="E108" s="3" t="str">
        <f>VLOOKUP(B108,'Data (2)'!$B:$P,12,0)</f>
        <v>269244</v>
      </c>
      <c r="F108" s="3" t="s">
        <v>1559</v>
      </c>
      <c r="G108" s="3" t="s">
        <v>6753</v>
      </c>
      <c r="H108" s="2" t="s">
        <v>6754</v>
      </c>
      <c r="I108" s="2" t="s">
        <v>977</v>
      </c>
      <c r="J108" s="2">
        <v>50400</v>
      </c>
      <c r="K108" s="2">
        <v>2</v>
      </c>
      <c r="L108" s="2">
        <v>0</v>
      </c>
      <c r="N108" s="2" t="s">
        <v>8235</v>
      </c>
      <c r="O108" s="2" t="str">
        <f t="shared" si="3"/>
        <v>Giò sụn gà 250g</v>
      </c>
      <c r="Q108" s="2" t="str">
        <f>VLOOKUP(N108,Vat_tu__hang_hoa__dich_vu!$A:$B,1,1)</f>
        <v>GHK300</v>
      </c>
    </row>
    <row r="109" spans="1:17" x14ac:dyDescent="0.25">
      <c r="A109" s="2">
        <f>MATCH(B109,'Data (2)'!B:B,0)</f>
        <v>134</v>
      </c>
      <c r="B109" s="3">
        <v>9105836659</v>
      </c>
      <c r="C109" s="90" t="str">
        <f>VLOOKUP(B109,'Sheet1 (3)'!$C:$D,2,2)</f>
        <v>00039769</v>
      </c>
      <c r="D109" s="92">
        <f t="shared" si="2"/>
        <v>17</v>
      </c>
      <c r="E109" s="3" t="str">
        <f>VLOOKUP(B109,'Data (2)'!$B:$P,12,0)</f>
        <v>80190</v>
      </c>
      <c r="F109" s="3" t="s">
        <v>1527</v>
      </c>
      <c r="G109" s="3" t="s">
        <v>4661</v>
      </c>
      <c r="H109" s="2" t="s">
        <v>4662</v>
      </c>
      <c r="I109" s="2" t="s">
        <v>965</v>
      </c>
      <c r="J109" s="2">
        <v>74250</v>
      </c>
      <c r="K109" s="2">
        <v>1</v>
      </c>
      <c r="L109" s="2">
        <v>0</v>
      </c>
      <c r="N109" s="2" t="s">
        <v>8117</v>
      </c>
      <c r="O109" s="2" t="str">
        <f t="shared" si="3"/>
        <v>Chả cốm 300g</v>
      </c>
      <c r="Q109" s="2" t="str">
        <f>VLOOKUP(N109,Vat_tu__hang_hoa__dich_vu!$A:$B,1,1)</f>
        <v>CGXD150</v>
      </c>
    </row>
    <row r="110" spans="1:17" x14ac:dyDescent="0.25">
      <c r="A110" s="2">
        <f>MATCH(B110,'Data (2)'!B:B,0)</f>
        <v>17</v>
      </c>
      <c r="B110" s="3">
        <v>9105836688</v>
      </c>
      <c r="C110" s="90" t="str">
        <f>VLOOKUP(B110,'Sheet1 (3)'!$C:$D,2,2)</f>
        <v>00030285</v>
      </c>
      <c r="D110" s="92">
        <f t="shared" si="2"/>
        <v>30</v>
      </c>
      <c r="E110" s="3" t="str">
        <f>VLOOKUP(B110,'Data (2)'!$B:$P,12,0)</f>
        <v>681569</v>
      </c>
      <c r="F110" s="3" t="s">
        <v>1534</v>
      </c>
      <c r="G110" s="3" t="s">
        <v>6769</v>
      </c>
      <c r="H110" s="2" t="s">
        <v>6770</v>
      </c>
      <c r="I110" s="2" t="s">
        <v>961</v>
      </c>
      <c r="J110" s="2">
        <v>73431</v>
      </c>
      <c r="K110" s="2">
        <v>2</v>
      </c>
      <c r="L110" s="2">
        <v>0</v>
      </c>
      <c r="N110" s="2" t="s">
        <v>8458</v>
      </c>
      <c r="O110" s="2" t="str">
        <f t="shared" si="3"/>
        <v>Chân giò heo muối gói 300g</v>
      </c>
      <c r="Q110" s="2" t="str">
        <f>VLOOKUP(N110,Vat_tu__hang_hoa__dich_vu!$A:$B,1,1)</f>
        <v>CGXD150</v>
      </c>
    </row>
    <row r="111" spans="1:17" x14ac:dyDescent="0.25">
      <c r="A111" s="2">
        <f>MATCH(B111,'Data (2)'!B:B,0)</f>
        <v>17</v>
      </c>
      <c r="B111" s="3">
        <v>9105836688</v>
      </c>
      <c r="C111" s="90" t="str">
        <f>VLOOKUP(B111,'Sheet1 (3)'!$C:$D,2,2)</f>
        <v>00030285</v>
      </c>
      <c r="D111" s="92">
        <f t="shared" si="2"/>
        <v>30</v>
      </c>
      <c r="E111" s="3" t="str">
        <f>VLOOKUP(B111,'Data (2)'!$B:$P,12,0)</f>
        <v>681569</v>
      </c>
      <c r="F111" s="3" t="s">
        <v>1534</v>
      </c>
      <c r="G111" s="3" t="s">
        <v>6769</v>
      </c>
      <c r="H111" s="2" t="s">
        <v>6770</v>
      </c>
      <c r="I111" s="2" t="s">
        <v>1079</v>
      </c>
      <c r="J111" s="2">
        <v>49500</v>
      </c>
      <c r="K111" s="2">
        <v>1</v>
      </c>
      <c r="L111" s="2">
        <v>0</v>
      </c>
      <c r="N111" s="2" t="s">
        <v>8226</v>
      </c>
      <c r="O111" s="2" t="str">
        <f t="shared" si="3"/>
        <v>Giò lụa 250g</v>
      </c>
      <c r="Q111" s="2" t="str">
        <f>VLOOKUP(N111,Vat_tu__hang_hoa__dich_vu!$A:$B,1,1)</f>
        <v>GHK300</v>
      </c>
    </row>
    <row r="112" spans="1:17" x14ac:dyDescent="0.25">
      <c r="A112" s="2">
        <f>MATCH(B112,'Data (2)'!B:B,0)</f>
        <v>17</v>
      </c>
      <c r="B112" s="3">
        <v>9105836688</v>
      </c>
      <c r="C112" s="90" t="str">
        <f>VLOOKUP(B112,'Sheet1 (3)'!$C:$D,2,2)</f>
        <v>00030285</v>
      </c>
      <c r="D112" s="92">
        <f t="shared" si="2"/>
        <v>30</v>
      </c>
      <c r="E112" s="3" t="str">
        <f>VLOOKUP(B112,'Data (2)'!$B:$P,12,0)</f>
        <v>681569</v>
      </c>
      <c r="F112" s="3" t="s">
        <v>1534</v>
      </c>
      <c r="G112" s="3" t="s">
        <v>6769</v>
      </c>
      <c r="H112" s="2" t="s">
        <v>6770</v>
      </c>
      <c r="I112" s="2" t="s">
        <v>965</v>
      </c>
      <c r="J112" s="2">
        <v>74250</v>
      </c>
      <c r="K112" s="2">
        <v>3</v>
      </c>
      <c r="L112" s="2">
        <v>0</v>
      </c>
      <c r="N112" s="2" t="s">
        <v>8117</v>
      </c>
      <c r="O112" s="2" t="str">
        <f t="shared" si="3"/>
        <v>Chả cốm 300g</v>
      </c>
      <c r="Q112" s="2" t="str">
        <f>VLOOKUP(N112,Vat_tu__hang_hoa__dich_vu!$A:$B,1,1)</f>
        <v>CGXD150</v>
      </c>
    </row>
    <row r="113" spans="1:17" x14ac:dyDescent="0.25">
      <c r="A113" s="2">
        <f>MATCH(B113,'Data (2)'!B:B,0)</f>
        <v>17</v>
      </c>
      <c r="B113" s="3">
        <v>9105836688</v>
      </c>
      <c r="C113" s="90" t="str">
        <f>VLOOKUP(B113,'Sheet1 (3)'!$C:$D,2,2)</f>
        <v>00030285</v>
      </c>
      <c r="D113" s="92">
        <f t="shared" si="2"/>
        <v>30</v>
      </c>
      <c r="E113" s="3" t="str">
        <f>VLOOKUP(B113,'Data (2)'!$B:$P,12,0)</f>
        <v>681569</v>
      </c>
      <c r="F113" s="3" t="s">
        <v>1534</v>
      </c>
      <c r="G113" s="3" t="s">
        <v>6769</v>
      </c>
      <c r="H113" s="2" t="s">
        <v>6770</v>
      </c>
      <c r="I113" s="2" t="s">
        <v>994</v>
      </c>
      <c r="J113" s="2">
        <v>111606</v>
      </c>
      <c r="K113" s="2">
        <v>1</v>
      </c>
      <c r="L113" s="2">
        <v>0</v>
      </c>
      <c r="N113" s="2" t="s">
        <v>8457</v>
      </c>
      <c r="O113" s="2" t="str">
        <f t="shared" si="3"/>
        <v>gà xì dầu 500g</v>
      </c>
      <c r="Q113" s="2" t="str">
        <f>VLOOKUP(N113,Vat_tu__hang_hoa__dich_vu!$A:$B,1,1)</f>
        <v>G3M</v>
      </c>
    </row>
    <row r="114" spans="1:17" x14ac:dyDescent="0.25">
      <c r="A114" s="2">
        <f>MATCH(B114,'Data (2)'!B:B,0)</f>
        <v>17</v>
      </c>
      <c r="B114" s="3">
        <v>9105836688</v>
      </c>
      <c r="C114" s="90" t="str">
        <f>VLOOKUP(B114,'Sheet1 (3)'!$C:$D,2,2)</f>
        <v>00030285</v>
      </c>
      <c r="D114" s="92">
        <f t="shared" si="2"/>
        <v>30</v>
      </c>
      <c r="E114" s="3" t="str">
        <f>VLOOKUP(B114,'Data (2)'!$B:$P,12,0)</f>
        <v>681569</v>
      </c>
      <c r="F114" s="3" t="s">
        <v>1534</v>
      </c>
      <c r="G114" s="3" t="s">
        <v>6769</v>
      </c>
      <c r="H114" s="2" t="s">
        <v>6770</v>
      </c>
      <c r="I114" s="2" t="s">
        <v>981</v>
      </c>
      <c r="J114" s="2">
        <v>50182</v>
      </c>
      <c r="K114" s="2">
        <v>2</v>
      </c>
      <c r="L114" s="2">
        <v>0</v>
      </c>
      <c r="N114" s="2" t="s">
        <v>8460</v>
      </c>
      <c r="O114" s="2" t="str">
        <f t="shared" si="3"/>
        <v>Giò tai lưỡi xào gói 250g</v>
      </c>
      <c r="Q114" s="2" t="str">
        <f>VLOOKUP(N114,Vat_tu__hang_hoa__dich_vu!$A:$B,1,1)</f>
        <v>GHK300</v>
      </c>
    </row>
    <row r="115" spans="1:17" x14ac:dyDescent="0.25">
      <c r="A115" s="2">
        <f>MATCH(B115,'Data (2)'!B:B,0)</f>
        <v>71</v>
      </c>
      <c r="B115" s="3">
        <v>9105836646</v>
      </c>
      <c r="C115" s="90" t="str">
        <f>VLOOKUP(B115,'Sheet1 (3)'!$C:$D,2,2)</f>
        <v>00028100</v>
      </c>
      <c r="D115" s="92">
        <f t="shared" si="2"/>
        <v>6</v>
      </c>
      <c r="E115" s="3" t="str">
        <f>VLOOKUP(B115,'Data (2)'!$B:$P,12,0)</f>
        <v>479771</v>
      </c>
      <c r="F115" s="3" t="s">
        <v>1727</v>
      </c>
      <c r="G115" s="3" t="s">
        <v>6775</v>
      </c>
      <c r="H115" s="2" t="s">
        <v>6776</v>
      </c>
      <c r="I115" s="2" t="s">
        <v>951</v>
      </c>
      <c r="J115" s="2">
        <v>111058</v>
      </c>
      <c r="K115" s="2">
        <v>4</v>
      </c>
      <c r="L115" s="2">
        <v>0</v>
      </c>
      <c r="N115" s="2" t="s">
        <v>8456</v>
      </c>
      <c r="O115" s="2" t="str">
        <f t="shared" si="3"/>
        <v>Gà muối gói 500g</v>
      </c>
      <c r="Q115" s="2" t="str">
        <f>VLOOKUP(N115,Vat_tu__hang_hoa__dich_vu!$A:$B,1,1)</f>
        <v>G3M</v>
      </c>
    </row>
    <row r="116" spans="1:17" x14ac:dyDescent="0.25">
      <c r="A116" s="2">
        <f>MATCH(B116,'Data (2)'!B:B,0)</f>
        <v>91</v>
      </c>
      <c r="B116" s="3">
        <v>9105836683</v>
      </c>
      <c r="C116" s="90" t="str">
        <f>VLOOKUP(B116,'Sheet1 (3)'!$C:$D,2,2)</f>
        <v>00409824</v>
      </c>
      <c r="D116" s="92">
        <f t="shared" si="2"/>
        <v>21</v>
      </c>
      <c r="E116" s="3" t="str">
        <f>VLOOKUP(B116,'Data (2)'!$B:$P,12,0)</f>
        <v>99360</v>
      </c>
      <c r="F116" s="3" t="s">
        <v>1548</v>
      </c>
      <c r="G116" s="3" t="s">
        <v>6781</v>
      </c>
      <c r="H116" s="2" t="s">
        <v>6782</v>
      </c>
      <c r="I116" s="2" t="s">
        <v>955</v>
      </c>
      <c r="J116" s="2">
        <v>46000</v>
      </c>
      <c r="K116" s="2">
        <v>2</v>
      </c>
      <c r="L116" s="2">
        <v>0</v>
      </c>
      <c r="N116" s="2" t="s">
        <v>8459</v>
      </c>
      <c r="O116" s="2" t="str">
        <f t="shared" si="3"/>
        <v>Mộc nấm hương gói 250g</v>
      </c>
      <c r="Q116" s="2" t="str">
        <f>VLOOKUP(N116,Vat_tu__hang_hoa__dich_vu!$A:$B,1,1)</f>
        <v>MNH500</v>
      </c>
    </row>
    <row r="117" spans="1:17" x14ac:dyDescent="0.25">
      <c r="A117" s="2">
        <f>MATCH(B117,'Data (2)'!B:B,0)</f>
        <v>27</v>
      </c>
      <c r="B117" s="3">
        <v>9105836674</v>
      </c>
      <c r="C117" s="90" t="str">
        <f>VLOOKUP(B117,'Sheet1 (3)'!$C:$D,2,2)</f>
        <v>00039769</v>
      </c>
      <c r="D117" s="92">
        <f t="shared" si="2"/>
        <v>17</v>
      </c>
      <c r="E117" s="3" t="str">
        <f>VLOOKUP(B117,'Data (2)'!$B:$P,12,0)</f>
        <v>99360</v>
      </c>
      <c r="F117" s="3" t="s">
        <v>1561</v>
      </c>
      <c r="G117" s="3" t="s">
        <v>6787</v>
      </c>
      <c r="H117" s="2" t="s">
        <v>6788</v>
      </c>
      <c r="I117" s="2" t="s">
        <v>955</v>
      </c>
      <c r="J117" s="2">
        <v>46000</v>
      </c>
      <c r="K117" s="2">
        <v>2</v>
      </c>
      <c r="L117" s="2">
        <v>0</v>
      </c>
      <c r="N117" s="2" t="s">
        <v>8459</v>
      </c>
      <c r="O117" s="2" t="str">
        <f t="shared" si="3"/>
        <v>Mộc nấm hương gói 250g</v>
      </c>
      <c r="Q117" s="2" t="str">
        <f>VLOOKUP(N117,Vat_tu__hang_hoa__dich_vu!$A:$B,1,1)</f>
        <v>MNH500</v>
      </c>
    </row>
    <row r="118" spans="1:17" x14ac:dyDescent="0.25">
      <c r="A118" s="2">
        <f>MATCH(B118,'Data (2)'!B:B,0)</f>
        <v>37</v>
      </c>
      <c r="B118" s="3">
        <v>9105836769</v>
      </c>
      <c r="C118" s="90" t="str">
        <f>VLOOKUP(B118,'Sheet1 (3)'!$C:$D,2,2)</f>
        <v>00012317</v>
      </c>
      <c r="D118" s="92">
        <f t="shared" si="2"/>
        <v>20</v>
      </c>
      <c r="E118" s="3" t="str">
        <f>VLOOKUP(B118,'Data (2)'!$B:$P,12,0)</f>
        <v>379376</v>
      </c>
      <c r="F118" s="3" t="s">
        <v>1554</v>
      </c>
      <c r="G118" s="3" t="s">
        <v>5704</v>
      </c>
      <c r="H118" s="2" t="s">
        <v>5705</v>
      </c>
      <c r="I118" s="2" t="s">
        <v>981</v>
      </c>
      <c r="J118" s="2">
        <v>50182</v>
      </c>
      <c r="K118" s="2">
        <v>7</v>
      </c>
      <c r="L118" s="2">
        <v>0</v>
      </c>
      <c r="N118" s="2" t="s">
        <v>8460</v>
      </c>
      <c r="O118" s="2" t="str">
        <f t="shared" si="3"/>
        <v>Giò tai lưỡi xào gói 250g</v>
      </c>
      <c r="Q118" s="2" t="str">
        <f>VLOOKUP(N118,Vat_tu__hang_hoa__dich_vu!$A:$B,1,1)</f>
        <v>GHK300</v>
      </c>
    </row>
    <row r="119" spans="1:17" x14ac:dyDescent="0.25">
      <c r="A119" s="2">
        <f>MATCH(B119,'Data (2)'!B:B,0)</f>
        <v>116</v>
      </c>
      <c r="B119" s="3">
        <v>9105836791</v>
      </c>
      <c r="C119" s="90" t="str">
        <f>VLOOKUP(B119,'Sheet1 (3)'!$C:$D,2,2)</f>
        <v>00021778</v>
      </c>
      <c r="D119" s="92">
        <f t="shared" si="2"/>
        <v>16</v>
      </c>
      <c r="E119" s="3" t="str">
        <f>VLOOKUP(B119,'Data (2)'!$B:$P,12,0)</f>
        <v>414310</v>
      </c>
      <c r="F119" s="3" t="s">
        <v>1558</v>
      </c>
      <c r="G119" s="3" t="s">
        <v>6794</v>
      </c>
      <c r="H119" s="2" t="s">
        <v>6795</v>
      </c>
      <c r="I119" s="2" t="s">
        <v>960</v>
      </c>
      <c r="J119" s="2">
        <v>55595</v>
      </c>
      <c r="K119" s="2">
        <v>4</v>
      </c>
      <c r="L119" s="2">
        <v>0</v>
      </c>
      <c r="N119" s="2" t="s">
        <v>8455</v>
      </c>
      <c r="O119" s="2" t="str">
        <f t="shared" si="3"/>
        <v>Tai heo muối gói 200g</v>
      </c>
      <c r="Q119" s="2" t="str">
        <f>VLOOKUP(N119,Vat_tu__hang_hoa__dich_vu!$A:$B,1,1)</f>
        <v>SHK200</v>
      </c>
    </row>
    <row r="120" spans="1:17" x14ac:dyDescent="0.25">
      <c r="A120" s="2">
        <f>MATCH(B120,'Data (2)'!B:B,0)</f>
        <v>116</v>
      </c>
      <c r="B120" s="3">
        <v>9105836791</v>
      </c>
      <c r="C120" s="90" t="str">
        <f>VLOOKUP(B120,'Sheet1 (3)'!$C:$D,2,2)</f>
        <v>00021778</v>
      </c>
      <c r="D120" s="92">
        <f t="shared" si="2"/>
        <v>16</v>
      </c>
      <c r="E120" s="3" t="str">
        <f>VLOOKUP(B120,'Data (2)'!$B:$P,12,0)</f>
        <v>414310</v>
      </c>
      <c r="F120" s="3" t="s">
        <v>1558</v>
      </c>
      <c r="G120" s="3" t="s">
        <v>6794</v>
      </c>
      <c r="H120" s="2" t="s">
        <v>6795</v>
      </c>
      <c r="I120" s="2" t="s">
        <v>981</v>
      </c>
      <c r="J120" s="2">
        <v>50182</v>
      </c>
      <c r="K120" s="2">
        <v>1</v>
      </c>
      <c r="L120" s="2">
        <v>0</v>
      </c>
      <c r="N120" s="2" t="s">
        <v>8460</v>
      </c>
      <c r="O120" s="2" t="str">
        <f t="shared" si="3"/>
        <v>Giò tai lưỡi xào gói 250g</v>
      </c>
      <c r="Q120" s="2" t="str">
        <f>VLOOKUP(N120,Vat_tu__hang_hoa__dich_vu!$A:$B,1,1)</f>
        <v>GHK300</v>
      </c>
    </row>
    <row r="121" spans="1:17" x14ac:dyDescent="0.25">
      <c r="A121" s="2">
        <f>MATCH(B121,'Data (2)'!B:B,0)</f>
        <v>116</v>
      </c>
      <c r="B121" s="3">
        <v>9105836791</v>
      </c>
      <c r="C121" s="90" t="str">
        <f>VLOOKUP(B121,'Sheet1 (3)'!$C:$D,2,2)</f>
        <v>00021778</v>
      </c>
      <c r="D121" s="92">
        <f t="shared" si="2"/>
        <v>16</v>
      </c>
      <c r="E121" s="3" t="str">
        <f>VLOOKUP(B121,'Data (2)'!$B:$P,12,0)</f>
        <v>414310</v>
      </c>
      <c r="F121" s="3" t="s">
        <v>1558</v>
      </c>
      <c r="G121" s="3" t="s">
        <v>6794</v>
      </c>
      <c r="H121" s="2" t="s">
        <v>6795</v>
      </c>
      <c r="I121" s="2" t="s">
        <v>951</v>
      </c>
      <c r="J121" s="2">
        <v>111058</v>
      </c>
      <c r="K121" s="2">
        <v>1</v>
      </c>
      <c r="L121" s="2">
        <v>0</v>
      </c>
      <c r="N121" s="2" t="s">
        <v>8456</v>
      </c>
      <c r="O121" s="2" t="str">
        <f t="shared" si="3"/>
        <v>Gà muối gói 500g</v>
      </c>
      <c r="Q121" s="2" t="str">
        <f>VLOOKUP(N121,Vat_tu__hang_hoa__dich_vu!$A:$B,1,1)</f>
        <v>G3M</v>
      </c>
    </row>
    <row r="122" spans="1:17" x14ac:dyDescent="0.25">
      <c r="A122" s="2">
        <f>MATCH(B122,'Data (2)'!B:B,0)</f>
        <v>22</v>
      </c>
      <c r="B122" s="3">
        <v>9105836865</v>
      </c>
      <c r="C122" s="90" t="str">
        <f>VLOOKUP(B122,'Sheet1 (3)'!$C:$D,2,2)</f>
        <v>00032041</v>
      </c>
      <c r="D122" s="92">
        <f t="shared" si="2"/>
        <v>21</v>
      </c>
      <c r="E122" s="3" t="str">
        <f>VLOOKUP(B122,'Data (2)'!$B:$P,12,0)</f>
        <v>479771</v>
      </c>
      <c r="F122" s="3" t="s">
        <v>1544</v>
      </c>
      <c r="G122" s="3" t="s">
        <v>6799</v>
      </c>
      <c r="H122" s="2" t="s">
        <v>6800</v>
      </c>
      <c r="I122" s="2" t="s">
        <v>951</v>
      </c>
      <c r="J122" s="2">
        <v>111058</v>
      </c>
      <c r="K122" s="2">
        <v>4</v>
      </c>
      <c r="L122" s="2">
        <v>0</v>
      </c>
      <c r="N122" s="2" t="s">
        <v>8456</v>
      </c>
      <c r="O122" s="2" t="str">
        <f t="shared" si="3"/>
        <v>Gà muối gói 500g</v>
      </c>
      <c r="Q122" s="2" t="str">
        <f>VLOOKUP(N122,Vat_tu__hang_hoa__dich_vu!$A:$B,1,1)</f>
        <v>G3M</v>
      </c>
    </row>
    <row r="123" spans="1:17" x14ac:dyDescent="0.25">
      <c r="A123" s="2">
        <f>MATCH(B123,'Data (2)'!B:B,0)</f>
        <v>146</v>
      </c>
      <c r="B123" s="3">
        <v>9105836906</v>
      </c>
      <c r="C123" s="90" t="str">
        <f>VLOOKUP(B123,'Sheet1 (3)'!$C:$D,2,2)</f>
        <v>00134125</v>
      </c>
      <c r="D123" s="92">
        <f t="shared" si="2"/>
        <v>21</v>
      </c>
      <c r="E123" s="3" t="str">
        <f>VLOOKUP(B123,'Data (2)'!$B:$P,12,0)</f>
        <v>119943</v>
      </c>
      <c r="F123" s="3" t="s">
        <v>1559</v>
      </c>
      <c r="G123" s="3" t="s">
        <v>5093</v>
      </c>
      <c r="H123" s="2" t="s">
        <v>5094</v>
      </c>
      <c r="I123" s="2" t="s">
        <v>951</v>
      </c>
      <c r="J123" s="2">
        <v>111058</v>
      </c>
      <c r="K123" s="2">
        <v>1</v>
      </c>
      <c r="L123" s="2">
        <v>0</v>
      </c>
      <c r="N123" s="2" t="s">
        <v>8456</v>
      </c>
      <c r="O123" s="2" t="str">
        <f t="shared" si="3"/>
        <v>Gà muối gói 500g</v>
      </c>
      <c r="Q123" s="2" t="str">
        <f>VLOOKUP(N123,Vat_tu__hang_hoa__dich_vu!$A:$B,1,1)</f>
        <v>G3M</v>
      </c>
    </row>
    <row r="124" spans="1:17" x14ac:dyDescent="0.25">
      <c r="A124" s="2">
        <f>MATCH(B124,'Data (2)'!B:B,0)</f>
        <v>36</v>
      </c>
      <c r="B124" s="3">
        <v>9105836894</v>
      </c>
      <c r="C124" s="90" t="str">
        <f>VLOOKUP(B124,'Sheet1 (3)'!$C:$D,2,2)</f>
        <v>00134125</v>
      </c>
      <c r="D124" s="92">
        <f t="shared" si="2"/>
        <v>21</v>
      </c>
      <c r="E124" s="3" t="str">
        <f>VLOOKUP(B124,'Data (2)'!$B:$P,12,0)</f>
        <v>623197</v>
      </c>
      <c r="F124" s="3" t="s">
        <v>1534</v>
      </c>
      <c r="G124" s="3" t="s">
        <v>6769</v>
      </c>
      <c r="H124" s="2" t="s">
        <v>6770</v>
      </c>
      <c r="I124" s="2" t="s">
        <v>961</v>
      </c>
      <c r="J124" s="2">
        <v>73431</v>
      </c>
      <c r="K124" s="2">
        <v>1</v>
      </c>
      <c r="L124" s="2">
        <v>0</v>
      </c>
      <c r="N124" s="2" t="s">
        <v>8458</v>
      </c>
      <c r="O124" s="2" t="str">
        <f t="shared" si="3"/>
        <v>Chân giò heo muối gói 300g</v>
      </c>
      <c r="Q124" s="2" t="str">
        <f>VLOOKUP(N124,Vat_tu__hang_hoa__dich_vu!$A:$B,1,1)</f>
        <v>CGXD150</v>
      </c>
    </row>
    <row r="125" spans="1:17" x14ac:dyDescent="0.25">
      <c r="A125" s="2">
        <f>MATCH(B125,'Data (2)'!B:B,0)</f>
        <v>36</v>
      </c>
      <c r="B125" s="3">
        <v>9105836894</v>
      </c>
      <c r="C125" s="90" t="str">
        <f>VLOOKUP(B125,'Sheet1 (3)'!$C:$D,2,2)</f>
        <v>00134125</v>
      </c>
      <c r="D125" s="92">
        <f t="shared" si="2"/>
        <v>21</v>
      </c>
      <c r="E125" s="3" t="str">
        <f>VLOOKUP(B125,'Data (2)'!$B:$P,12,0)</f>
        <v>623197</v>
      </c>
      <c r="F125" s="3" t="s">
        <v>1534</v>
      </c>
      <c r="G125" s="3" t="s">
        <v>6769</v>
      </c>
      <c r="H125" s="2" t="s">
        <v>6770</v>
      </c>
      <c r="I125" s="2" t="s">
        <v>960</v>
      </c>
      <c r="J125" s="2">
        <v>55595</v>
      </c>
      <c r="K125" s="2">
        <v>1</v>
      </c>
      <c r="L125" s="2">
        <v>0</v>
      </c>
      <c r="N125" s="2" t="s">
        <v>8455</v>
      </c>
      <c r="O125" s="2" t="str">
        <f t="shared" si="3"/>
        <v>Tai heo muối gói 200g</v>
      </c>
      <c r="Q125" s="2" t="str">
        <f>VLOOKUP(N125,Vat_tu__hang_hoa__dich_vu!$A:$B,1,1)</f>
        <v>SHK200</v>
      </c>
    </row>
    <row r="126" spans="1:17" x14ac:dyDescent="0.25">
      <c r="A126" s="2">
        <f>MATCH(B126,'Data (2)'!B:B,0)</f>
        <v>36</v>
      </c>
      <c r="B126" s="3">
        <v>9105836894</v>
      </c>
      <c r="C126" s="90" t="str">
        <f>VLOOKUP(B126,'Sheet1 (3)'!$C:$D,2,2)</f>
        <v>00134125</v>
      </c>
      <c r="D126" s="92">
        <f t="shared" si="2"/>
        <v>21</v>
      </c>
      <c r="E126" s="3" t="str">
        <f>VLOOKUP(B126,'Data (2)'!$B:$P,12,0)</f>
        <v>623197</v>
      </c>
      <c r="F126" s="3" t="s">
        <v>1534</v>
      </c>
      <c r="G126" s="3" t="s">
        <v>6769</v>
      </c>
      <c r="H126" s="2" t="s">
        <v>6770</v>
      </c>
      <c r="I126" s="2" t="s">
        <v>965</v>
      </c>
      <c r="J126" s="2">
        <v>74250</v>
      </c>
      <c r="K126" s="2">
        <v>1</v>
      </c>
      <c r="L126" s="2">
        <v>0</v>
      </c>
      <c r="N126" s="2" t="s">
        <v>8117</v>
      </c>
      <c r="O126" s="2" t="str">
        <f t="shared" si="3"/>
        <v>Chả cốm 300g</v>
      </c>
      <c r="Q126" s="2" t="str">
        <f>VLOOKUP(N126,Vat_tu__hang_hoa__dich_vu!$A:$B,1,1)</f>
        <v>CGXD150</v>
      </c>
    </row>
    <row r="127" spans="1:17" x14ac:dyDescent="0.25">
      <c r="A127" s="2">
        <f>MATCH(B127,'Data (2)'!B:B,0)</f>
        <v>36</v>
      </c>
      <c r="B127" s="3">
        <v>9105836894</v>
      </c>
      <c r="C127" s="90" t="str">
        <f>VLOOKUP(B127,'Sheet1 (3)'!$C:$D,2,2)</f>
        <v>00134125</v>
      </c>
      <c r="D127" s="92">
        <f t="shared" si="2"/>
        <v>21</v>
      </c>
      <c r="E127" s="3" t="str">
        <f>VLOOKUP(B127,'Data (2)'!$B:$P,12,0)</f>
        <v>623197</v>
      </c>
      <c r="F127" s="3" t="s">
        <v>1534</v>
      </c>
      <c r="G127" s="3" t="s">
        <v>6769</v>
      </c>
      <c r="H127" s="2" t="s">
        <v>6770</v>
      </c>
      <c r="I127" s="2" t="s">
        <v>994</v>
      </c>
      <c r="J127" s="2">
        <v>111606</v>
      </c>
      <c r="K127" s="2">
        <v>2</v>
      </c>
      <c r="L127" s="2">
        <v>0</v>
      </c>
      <c r="N127" s="2" t="s">
        <v>8457</v>
      </c>
      <c r="O127" s="2" t="str">
        <f t="shared" si="3"/>
        <v>gà xì dầu 500g</v>
      </c>
      <c r="Q127" s="2" t="str">
        <f>VLOOKUP(N127,Vat_tu__hang_hoa__dich_vu!$A:$B,1,1)</f>
        <v>G3M</v>
      </c>
    </row>
    <row r="128" spans="1:17" x14ac:dyDescent="0.25">
      <c r="A128" s="2">
        <f>MATCH(B128,'Data (2)'!B:B,0)</f>
        <v>36</v>
      </c>
      <c r="B128" s="3">
        <v>9105836894</v>
      </c>
      <c r="C128" s="90" t="str">
        <f>VLOOKUP(B128,'Sheet1 (3)'!$C:$D,2,2)</f>
        <v>00134125</v>
      </c>
      <c r="D128" s="92">
        <f t="shared" si="2"/>
        <v>21</v>
      </c>
      <c r="E128" s="3" t="str">
        <f>VLOOKUP(B128,'Data (2)'!$B:$P,12,0)</f>
        <v>623197</v>
      </c>
      <c r="F128" s="3" t="s">
        <v>1534</v>
      </c>
      <c r="G128" s="3" t="s">
        <v>6769</v>
      </c>
      <c r="H128" s="2" t="s">
        <v>6770</v>
      </c>
      <c r="I128" s="2" t="s">
        <v>981</v>
      </c>
      <c r="J128" s="2">
        <v>50182</v>
      </c>
      <c r="K128" s="2">
        <v>3</v>
      </c>
      <c r="L128" s="2">
        <v>0</v>
      </c>
      <c r="N128" s="2" t="s">
        <v>8460</v>
      </c>
      <c r="O128" s="2" t="str">
        <f t="shared" si="3"/>
        <v>Giò tai lưỡi xào gói 250g</v>
      </c>
      <c r="Q128" s="2" t="str">
        <f>VLOOKUP(N128,Vat_tu__hang_hoa__dich_vu!$A:$B,1,1)</f>
        <v>GHK300</v>
      </c>
    </row>
    <row r="129" spans="1:17" x14ac:dyDescent="0.25">
      <c r="A129" s="2">
        <f>MATCH(B129,'Data (2)'!B:B,0)</f>
        <v>118</v>
      </c>
      <c r="B129" s="3">
        <v>9105836958</v>
      </c>
      <c r="C129" s="90" t="str">
        <f>VLOOKUP(B129,'Sheet1 (3)'!$C:$D,2,2)</f>
        <v>00409929</v>
      </c>
      <c r="D129" s="92">
        <f t="shared" si="2"/>
        <v>6</v>
      </c>
      <c r="E129" s="3" t="str">
        <f>VLOOKUP(B129,'Data (2)'!$B:$P,12,0)</f>
        <v>49680</v>
      </c>
      <c r="F129" s="3" t="s">
        <v>1548</v>
      </c>
      <c r="G129" s="3" t="s">
        <v>6809</v>
      </c>
      <c r="H129" s="2" t="s">
        <v>6810</v>
      </c>
      <c r="I129" s="2" t="s">
        <v>955</v>
      </c>
      <c r="J129" s="2">
        <v>46000</v>
      </c>
      <c r="K129" s="2">
        <v>1</v>
      </c>
      <c r="L129" s="2">
        <v>0</v>
      </c>
      <c r="N129" s="2" t="s">
        <v>8459</v>
      </c>
      <c r="O129" s="2" t="str">
        <f t="shared" si="3"/>
        <v>Mộc nấm hương gói 250g</v>
      </c>
      <c r="Q129" s="2" t="str">
        <f>VLOOKUP(N129,Vat_tu__hang_hoa__dich_vu!$A:$B,1,1)</f>
        <v>MNH500</v>
      </c>
    </row>
    <row r="130" spans="1:17" x14ac:dyDescent="0.25">
      <c r="A130" s="2">
        <f>MATCH(B130,'Data (2)'!B:B,0)</f>
        <v>50</v>
      </c>
      <c r="B130" s="3">
        <v>9105836988</v>
      </c>
      <c r="C130" s="90" t="str">
        <f>VLOOKUP(B130,'Sheet1 (3)'!$C:$D,2,2)</f>
        <v>00409940</v>
      </c>
      <c r="D130" s="92">
        <f t="shared" si="2"/>
        <v>17</v>
      </c>
      <c r="E130" s="3" t="str">
        <f>VLOOKUP(B130,'Data (2)'!$B:$P,12,0)</f>
        <v>108864</v>
      </c>
      <c r="F130" s="3" t="s">
        <v>1563</v>
      </c>
      <c r="G130" s="3" t="s">
        <v>1488</v>
      </c>
      <c r="H130" s="2" t="s">
        <v>1487</v>
      </c>
      <c r="I130" s="2" t="s">
        <v>977</v>
      </c>
      <c r="J130" s="2">
        <v>50400</v>
      </c>
      <c r="K130" s="2">
        <v>2</v>
      </c>
      <c r="L130" s="2">
        <v>0</v>
      </c>
      <c r="N130" s="2" t="s">
        <v>8235</v>
      </c>
      <c r="O130" s="2" t="str">
        <f t="shared" si="3"/>
        <v>Giò sụn gà 250g</v>
      </c>
      <c r="Q130" s="2" t="str">
        <f>VLOOKUP(N130,Vat_tu__hang_hoa__dich_vu!$A:$B,1,1)</f>
        <v>GHK300</v>
      </c>
    </row>
    <row r="131" spans="1:17" x14ac:dyDescent="0.25">
      <c r="A131" s="2">
        <f>MATCH(B131,'Data (2)'!B:B,0)</f>
        <v>136</v>
      </c>
      <c r="B131" s="3">
        <v>9105836963</v>
      </c>
      <c r="C131" s="90" t="str">
        <f>VLOOKUP(B131,'Sheet1 (3)'!$C:$D,2,2)</f>
        <v>00409929</v>
      </c>
      <c r="D131" s="92">
        <f t="shared" ref="D131:D194" si="4">DAY(C131)</f>
        <v>6</v>
      </c>
      <c r="E131" s="3" t="str">
        <f>VLOOKUP(B131,'Data (2)'!$B:$P,12,0)</f>
        <v>79305</v>
      </c>
      <c r="F131" s="3" t="s">
        <v>1548</v>
      </c>
      <c r="G131" s="3" t="s">
        <v>6817</v>
      </c>
      <c r="H131" s="2" t="s">
        <v>6818</v>
      </c>
      <c r="I131" s="2" t="s">
        <v>961</v>
      </c>
      <c r="J131" s="2">
        <v>73431</v>
      </c>
      <c r="K131" s="2">
        <v>1</v>
      </c>
      <c r="L131" s="2">
        <v>0</v>
      </c>
      <c r="N131" s="2" t="s">
        <v>8458</v>
      </c>
      <c r="O131" s="2" t="str">
        <f t="shared" ref="O131:O194" si="5">TRIM(N131)</f>
        <v>Chân giò heo muối gói 300g</v>
      </c>
      <c r="Q131" s="2" t="str">
        <f>VLOOKUP(N131,Vat_tu__hang_hoa__dich_vu!$A:$B,1,1)</f>
        <v>CGXD150</v>
      </c>
    </row>
    <row r="132" spans="1:17" x14ac:dyDescent="0.25">
      <c r="A132" s="2">
        <f>MATCH(B132,'Data (2)'!B:B,0)</f>
        <v>93</v>
      </c>
      <c r="B132" s="3">
        <v>9105836982</v>
      </c>
      <c r="C132" s="90" t="str">
        <f>VLOOKUP(B132,'Sheet1 (3)'!$C:$D,2,2)</f>
        <v>00409940</v>
      </c>
      <c r="D132" s="92">
        <f t="shared" si="4"/>
        <v>17</v>
      </c>
      <c r="E132" s="3" t="str">
        <f>VLOOKUP(B132,'Data (2)'!$B:$P,12,0)</f>
        <v>1428403</v>
      </c>
      <c r="F132" s="3" t="s">
        <v>1548</v>
      </c>
      <c r="G132" s="3" t="s">
        <v>6823</v>
      </c>
      <c r="H132" s="2" t="s">
        <v>6824</v>
      </c>
      <c r="I132" s="2" t="s">
        <v>951</v>
      </c>
      <c r="J132" s="2">
        <v>111058</v>
      </c>
      <c r="K132" s="2">
        <v>1</v>
      </c>
      <c r="L132" s="2">
        <v>0</v>
      </c>
      <c r="N132" s="2" t="s">
        <v>8456</v>
      </c>
      <c r="O132" s="2" t="str">
        <f t="shared" si="5"/>
        <v>Gà muối gói 500g</v>
      </c>
      <c r="Q132" s="2" t="str">
        <f>VLOOKUP(N132,Vat_tu__hang_hoa__dich_vu!$A:$B,1,1)</f>
        <v>G3M</v>
      </c>
    </row>
    <row r="133" spans="1:17" x14ac:dyDescent="0.25">
      <c r="A133" s="2">
        <f>MATCH(B133,'Data (2)'!B:B,0)</f>
        <v>93</v>
      </c>
      <c r="B133" s="3">
        <v>9105836982</v>
      </c>
      <c r="C133" s="90" t="str">
        <f>VLOOKUP(B133,'Sheet1 (3)'!$C:$D,2,2)</f>
        <v>00409940</v>
      </c>
      <c r="D133" s="92">
        <f t="shared" si="4"/>
        <v>17</v>
      </c>
      <c r="E133" s="3" t="str">
        <f>VLOOKUP(B133,'Data (2)'!$B:$P,12,0)</f>
        <v>1428403</v>
      </c>
      <c r="F133" s="3" t="s">
        <v>1548</v>
      </c>
      <c r="G133" s="3" t="s">
        <v>6823</v>
      </c>
      <c r="H133" s="2" t="s">
        <v>6824</v>
      </c>
      <c r="I133" s="2" t="s">
        <v>1079</v>
      </c>
      <c r="J133" s="2">
        <v>49500</v>
      </c>
      <c r="K133" s="2">
        <v>4</v>
      </c>
      <c r="L133" s="2">
        <v>0</v>
      </c>
      <c r="N133" s="2" t="s">
        <v>8226</v>
      </c>
      <c r="O133" s="2" t="str">
        <f t="shared" si="5"/>
        <v>Giò lụa 250g</v>
      </c>
      <c r="Q133" s="2" t="str">
        <f>VLOOKUP(N133,Vat_tu__hang_hoa__dich_vu!$A:$B,1,1)</f>
        <v>GHK300</v>
      </c>
    </row>
    <row r="134" spans="1:17" x14ac:dyDescent="0.25">
      <c r="A134" s="2">
        <f>MATCH(B134,'Data (2)'!B:B,0)</f>
        <v>93</v>
      </c>
      <c r="B134" s="3">
        <v>9105836982</v>
      </c>
      <c r="C134" s="90" t="str">
        <f>VLOOKUP(B134,'Sheet1 (3)'!$C:$D,2,2)</f>
        <v>00409940</v>
      </c>
      <c r="D134" s="92">
        <f t="shared" si="4"/>
        <v>17</v>
      </c>
      <c r="E134" s="3" t="str">
        <f>VLOOKUP(B134,'Data (2)'!$B:$P,12,0)</f>
        <v>1428403</v>
      </c>
      <c r="F134" s="3" t="s">
        <v>1548</v>
      </c>
      <c r="G134" s="3" t="s">
        <v>6823</v>
      </c>
      <c r="H134" s="2" t="s">
        <v>6824</v>
      </c>
      <c r="I134" s="2" t="s">
        <v>977</v>
      </c>
      <c r="J134" s="2">
        <v>50400</v>
      </c>
      <c r="K134" s="2">
        <v>1</v>
      </c>
      <c r="L134" s="2">
        <v>0</v>
      </c>
      <c r="N134" s="2" t="s">
        <v>8235</v>
      </c>
      <c r="O134" s="2" t="str">
        <f t="shared" si="5"/>
        <v>Giò sụn gà 250g</v>
      </c>
      <c r="Q134" s="2" t="str">
        <f>VLOOKUP(N134,Vat_tu__hang_hoa__dich_vu!$A:$B,1,1)</f>
        <v>GHK300</v>
      </c>
    </row>
    <row r="135" spans="1:17" x14ac:dyDescent="0.25">
      <c r="A135" s="2">
        <f>MATCH(B135,'Data (2)'!B:B,0)</f>
        <v>93</v>
      </c>
      <c r="B135" s="3">
        <v>9105836982</v>
      </c>
      <c r="C135" s="90" t="str">
        <f>VLOOKUP(B135,'Sheet1 (3)'!$C:$D,2,2)</f>
        <v>00409940</v>
      </c>
      <c r="D135" s="92">
        <f t="shared" si="4"/>
        <v>17</v>
      </c>
      <c r="E135" s="3" t="str">
        <f>VLOOKUP(B135,'Data (2)'!$B:$P,12,0)</f>
        <v>1428403</v>
      </c>
      <c r="F135" s="3" t="s">
        <v>1548</v>
      </c>
      <c r="G135" s="3" t="s">
        <v>6823</v>
      </c>
      <c r="H135" s="2" t="s">
        <v>6824</v>
      </c>
      <c r="I135" s="2" t="s">
        <v>959</v>
      </c>
      <c r="J135" s="2">
        <v>70950</v>
      </c>
      <c r="K135" s="2">
        <v>1</v>
      </c>
      <c r="L135" s="2">
        <v>0</v>
      </c>
      <c r="N135" s="2" t="s">
        <v>8164</v>
      </c>
      <c r="O135" s="2" t="str">
        <f t="shared" si="5"/>
        <v>Chả nướng 300g</v>
      </c>
      <c r="Q135" s="2" t="str">
        <f>VLOOKUP(N135,Vat_tu__hang_hoa__dich_vu!$A:$B,1,1)</f>
        <v>CGXD150</v>
      </c>
    </row>
    <row r="136" spans="1:17" x14ac:dyDescent="0.25">
      <c r="A136" s="2">
        <f>MATCH(B136,'Data (2)'!B:B,0)</f>
        <v>93</v>
      </c>
      <c r="B136" s="3">
        <v>9105836982</v>
      </c>
      <c r="C136" s="90" t="str">
        <f>VLOOKUP(B136,'Sheet1 (3)'!$C:$D,2,2)</f>
        <v>00409940</v>
      </c>
      <c r="D136" s="92">
        <f t="shared" si="4"/>
        <v>17</v>
      </c>
      <c r="E136" s="3" t="str">
        <f>VLOOKUP(B136,'Data (2)'!$B:$P,12,0)</f>
        <v>1428403</v>
      </c>
      <c r="F136" s="3" t="s">
        <v>1548</v>
      </c>
      <c r="G136" s="3" t="s">
        <v>6823</v>
      </c>
      <c r="H136" s="2" t="s">
        <v>6824</v>
      </c>
      <c r="I136" s="2" t="s">
        <v>965</v>
      </c>
      <c r="J136" s="2">
        <v>74250</v>
      </c>
      <c r="K136" s="2">
        <v>5</v>
      </c>
      <c r="L136" s="2">
        <v>0</v>
      </c>
      <c r="N136" s="2" t="s">
        <v>8117</v>
      </c>
      <c r="O136" s="2" t="str">
        <f t="shared" si="5"/>
        <v>Chả cốm 300g</v>
      </c>
      <c r="Q136" s="2" t="str">
        <f>VLOOKUP(N136,Vat_tu__hang_hoa__dich_vu!$A:$B,1,1)</f>
        <v>CGXD150</v>
      </c>
    </row>
    <row r="137" spans="1:17" x14ac:dyDescent="0.25">
      <c r="A137" s="2">
        <f>MATCH(B137,'Data (2)'!B:B,0)</f>
        <v>93</v>
      </c>
      <c r="B137" s="3">
        <v>9105836982</v>
      </c>
      <c r="C137" s="90" t="str">
        <f>VLOOKUP(B137,'Sheet1 (3)'!$C:$D,2,2)</f>
        <v>00409940</v>
      </c>
      <c r="D137" s="92">
        <f t="shared" si="4"/>
        <v>17</v>
      </c>
      <c r="E137" s="3" t="str">
        <f>VLOOKUP(B137,'Data (2)'!$B:$P,12,0)</f>
        <v>1428403</v>
      </c>
      <c r="F137" s="3" t="s">
        <v>1548</v>
      </c>
      <c r="G137" s="3" t="s">
        <v>6823</v>
      </c>
      <c r="H137" s="2" t="s">
        <v>6824</v>
      </c>
      <c r="I137" s="2" t="s">
        <v>994</v>
      </c>
      <c r="J137" s="2">
        <v>111606</v>
      </c>
      <c r="K137" s="2">
        <v>1</v>
      </c>
      <c r="L137" s="2">
        <v>0</v>
      </c>
      <c r="N137" s="2" t="s">
        <v>8457</v>
      </c>
      <c r="O137" s="2" t="str">
        <f t="shared" si="5"/>
        <v>gà xì dầu 500g</v>
      </c>
      <c r="Q137" s="2" t="str">
        <f>VLOOKUP(N137,Vat_tu__hang_hoa__dich_vu!$A:$B,1,1)</f>
        <v>G3M</v>
      </c>
    </row>
    <row r="138" spans="1:17" x14ac:dyDescent="0.25">
      <c r="A138" s="2">
        <f>MATCH(B138,'Data (2)'!B:B,0)</f>
        <v>93</v>
      </c>
      <c r="B138" s="3">
        <v>9105836982</v>
      </c>
      <c r="C138" s="90" t="str">
        <f>VLOOKUP(B138,'Sheet1 (3)'!$C:$D,2,2)</f>
        <v>00409940</v>
      </c>
      <c r="D138" s="92">
        <f t="shared" si="4"/>
        <v>17</v>
      </c>
      <c r="E138" s="3" t="str">
        <f>VLOOKUP(B138,'Data (2)'!$B:$P,12,0)</f>
        <v>1428403</v>
      </c>
      <c r="F138" s="3" t="s">
        <v>1548</v>
      </c>
      <c r="G138" s="3" t="s">
        <v>6823</v>
      </c>
      <c r="H138" s="2" t="s">
        <v>6824</v>
      </c>
      <c r="I138" s="2" t="s">
        <v>960</v>
      </c>
      <c r="J138" s="2">
        <v>55595</v>
      </c>
      <c r="K138" s="2">
        <v>3</v>
      </c>
      <c r="L138" s="2">
        <v>0</v>
      </c>
      <c r="N138" s="2" t="s">
        <v>8455</v>
      </c>
      <c r="O138" s="2" t="str">
        <f t="shared" si="5"/>
        <v>Tai heo muối gói 200g</v>
      </c>
      <c r="Q138" s="2" t="str">
        <f>VLOOKUP(N138,Vat_tu__hang_hoa__dich_vu!$A:$B,1,1)</f>
        <v>SHK200</v>
      </c>
    </row>
    <row r="139" spans="1:17" x14ac:dyDescent="0.25">
      <c r="A139" s="2">
        <f>MATCH(B139,'Data (2)'!B:B,0)</f>
        <v>93</v>
      </c>
      <c r="B139" s="3">
        <v>9105836982</v>
      </c>
      <c r="C139" s="90" t="str">
        <f>VLOOKUP(B139,'Sheet1 (3)'!$C:$D,2,2)</f>
        <v>00409940</v>
      </c>
      <c r="D139" s="92">
        <f t="shared" si="4"/>
        <v>17</v>
      </c>
      <c r="E139" s="3" t="str">
        <f>VLOOKUP(B139,'Data (2)'!$B:$P,12,0)</f>
        <v>1428403</v>
      </c>
      <c r="F139" s="3" t="s">
        <v>1548</v>
      </c>
      <c r="G139" s="3" t="s">
        <v>6823</v>
      </c>
      <c r="H139" s="2" t="s">
        <v>6824</v>
      </c>
      <c r="I139" s="2" t="s">
        <v>981</v>
      </c>
      <c r="J139" s="2">
        <v>50182</v>
      </c>
      <c r="K139" s="2">
        <v>3</v>
      </c>
      <c r="L139" s="2">
        <v>0</v>
      </c>
      <c r="N139" s="2" t="s">
        <v>8460</v>
      </c>
      <c r="O139" s="2" t="str">
        <f t="shared" si="5"/>
        <v>Giò tai lưỡi xào gói 250g</v>
      </c>
      <c r="Q139" s="2" t="str">
        <f>VLOOKUP(N139,Vat_tu__hang_hoa__dich_vu!$A:$B,1,1)</f>
        <v>GHK300</v>
      </c>
    </row>
    <row r="140" spans="1:17" x14ac:dyDescent="0.25">
      <c r="A140" s="2">
        <f>MATCH(B140,'Data (2)'!B:B,0)</f>
        <v>93</v>
      </c>
      <c r="B140" s="3">
        <v>9105836982</v>
      </c>
      <c r="C140" s="90" t="str">
        <f>VLOOKUP(B140,'Sheet1 (3)'!$C:$D,2,2)</f>
        <v>00409940</v>
      </c>
      <c r="D140" s="92">
        <f t="shared" si="4"/>
        <v>17</v>
      </c>
      <c r="E140" s="3" t="str">
        <f>VLOOKUP(B140,'Data (2)'!$B:$P,12,0)</f>
        <v>1428403</v>
      </c>
      <c r="F140" s="3" t="s">
        <v>1548</v>
      </c>
      <c r="G140" s="3" t="s">
        <v>6823</v>
      </c>
      <c r="H140" s="2" t="s">
        <v>6824</v>
      </c>
      <c r="I140" s="2" t="s">
        <v>955</v>
      </c>
      <c r="J140" s="2">
        <v>46000</v>
      </c>
      <c r="K140" s="2">
        <v>2</v>
      </c>
      <c r="L140" s="2">
        <v>0</v>
      </c>
      <c r="N140" s="2" t="s">
        <v>8459</v>
      </c>
      <c r="O140" s="2" t="str">
        <f t="shared" si="5"/>
        <v>Mộc nấm hương gói 250g</v>
      </c>
      <c r="Q140" s="2" t="str">
        <f>VLOOKUP(N140,Vat_tu__hang_hoa__dich_vu!$A:$B,1,1)</f>
        <v>MNH500</v>
      </c>
    </row>
    <row r="141" spans="1:17" x14ac:dyDescent="0.25">
      <c r="A141" s="2">
        <f>MATCH(B141,'Data (2)'!B:B,0)</f>
        <v>69</v>
      </c>
      <c r="B141" s="3">
        <v>9105837132</v>
      </c>
      <c r="C141" s="90" t="str">
        <f>VLOOKUP(B141,'Sheet1 (3)'!$C:$D,2,2)</f>
        <v>00134146</v>
      </c>
      <c r="D141" s="92">
        <f t="shared" si="4"/>
        <v>11</v>
      </c>
      <c r="E141" s="3" t="str">
        <f>VLOOKUP(B141,'Data (2)'!$B:$P,12,0)</f>
        <v>399596</v>
      </c>
      <c r="F141" s="3" t="s">
        <v>1548</v>
      </c>
      <c r="G141" s="3" t="s">
        <v>6830</v>
      </c>
      <c r="H141" s="2" t="s">
        <v>6831</v>
      </c>
      <c r="I141" s="2" t="s">
        <v>959</v>
      </c>
      <c r="J141" s="2">
        <v>70950</v>
      </c>
      <c r="K141" s="2">
        <v>1</v>
      </c>
      <c r="L141" s="2">
        <v>0</v>
      </c>
      <c r="N141" s="2" t="s">
        <v>8164</v>
      </c>
      <c r="O141" s="2" t="str">
        <f t="shared" si="5"/>
        <v>Chả nướng 300g</v>
      </c>
      <c r="Q141" s="2" t="str">
        <f>VLOOKUP(N141,Vat_tu__hang_hoa__dich_vu!$A:$B,1,1)</f>
        <v>CGXD150</v>
      </c>
    </row>
    <row r="142" spans="1:17" x14ac:dyDescent="0.25">
      <c r="A142" s="2">
        <f>MATCH(B142,'Data (2)'!B:B,0)</f>
        <v>69</v>
      </c>
      <c r="B142" s="3">
        <v>9105837132</v>
      </c>
      <c r="C142" s="90" t="str">
        <f>VLOOKUP(B142,'Sheet1 (3)'!$C:$D,2,2)</f>
        <v>00134146</v>
      </c>
      <c r="D142" s="92">
        <f t="shared" si="4"/>
        <v>11</v>
      </c>
      <c r="E142" s="3" t="str">
        <f>VLOOKUP(B142,'Data (2)'!$B:$P,12,0)</f>
        <v>399596</v>
      </c>
      <c r="F142" s="3" t="s">
        <v>1548</v>
      </c>
      <c r="G142" s="3" t="s">
        <v>6830</v>
      </c>
      <c r="H142" s="2" t="s">
        <v>6831</v>
      </c>
      <c r="I142" s="2" t="s">
        <v>965</v>
      </c>
      <c r="J142" s="2">
        <v>74250</v>
      </c>
      <c r="K142" s="2">
        <v>2</v>
      </c>
      <c r="L142" s="2">
        <v>0</v>
      </c>
      <c r="N142" s="2" t="s">
        <v>8117</v>
      </c>
      <c r="O142" s="2" t="str">
        <f t="shared" si="5"/>
        <v>Chả cốm 300g</v>
      </c>
      <c r="Q142" s="2" t="str">
        <f>VLOOKUP(N142,Vat_tu__hang_hoa__dich_vu!$A:$B,1,1)</f>
        <v>CGXD150</v>
      </c>
    </row>
    <row r="143" spans="1:17" x14ac:dyDescent="0.25">
      <c r="A143" s="2">
        <f>MATCH(B143,'Data (2)'!B:B,0)</f>
        <v>69</v>
      </c>
      <c r="B143" s="3">
        <v>9105837132</v>
      </c>
      <c r="C143" s="90" t="str">
        <f>VLOOKUP(B143,'Sheet1 (3)'!$C:$D,2,2)</f>
        <v>00134146</v>
      </c>
      <c r="D143" s="92">
        <f t="shared" si="4"/>
        <v>11</v>
      </c>
      <c r="E143" s="3" t="str">
        <f>VLOOKUP(B143,'Data (2)'!$B:$P,12,0)</f>
        <v>399596</v>
      </c>
      <c r="F143" s="3" t="s">
        <v>1548</v>
      </c>
      <c r="G143" s="3" t="s">
        <v>6830</v>
      </c>
      <c r="H143" s="2" t="s">
        <v>6831</v>
      </c>
      <c r="I143" s="2" t="s">
        <v>981</v>
      </c>
      <c r="J143" s="2">
        <v>50182</v>
      </c>
      <c r="K143" s="2">
        <v>3</v>
      </c>
      <c r="L143" s="2">
        <v>0</v>
      </c>
      <c r="N143" s="2" t="s">
        <v>8460</v>
      </c>
      <c r="O143" s="2" t="str">
        <f t="shared" si="5"/>
        <v>Giò tai lưỡi xào gói 250g</v>
      </c>
      <c r="Q143" s="2" t="str">
        <f>VLOOKUP(N143,Vat_tu__hang_hoa__dich_vu!$A:$B,1,1)</f>
        <v>GHK300</v>
      </c>
    </row>
    <row r="144" spans="1:17" x14ac:dyDescent="0.25">
      <c r="A144" s="2">
        <f>MATCH(B144,'Data (2)'!B:B,0)</f>
        <v>57</v>
      </c>
      <c r="B144" s="3">
        <v>9105837112</v>
      </c>
      <c r="C144" s="90" t="str">
        <f>VLOOKUP(B144,'Sheet1 (3)'!$C:$D,2,2)</f>
        <v>00409986</v>
      </c>
      <c r="D144" s="92">
        <f t="shared" si="4"/>
        <v>2</v>
      </c>
      <c r="E144" s="3" t="str">
        <f>VLOOKUP(B144,'Data (2)'!$B:$P,12,0)</f>
        <v>119943</v>
      </c>
      <c r="F144" s="3" t="s">
        <v>1548</v>
      </c>
      <c r="G144" s="3" t="s">
        <v>6836</v>
      </c>
      <c r="H144" s="2" t="s">
        <v>6837</v>
      </c>
      <c r="I144" s="2" t="s">
        <v>951</v>
      </c>
      <c r="J144" s="2">
        <v>111058</v>
      </c>
      <c r="K144" s="2">
        <v>1</v>
      </c>
      <c r="L144" s="2">
        <v>0</v>
      </c>
      <c r="N144" s="2" t="s">
        <v>8456</v>
      </c>
      <c r="O144" s="2" t="str">
        <f t="shared" si="5"/>
        <v>Gà muối gói 500g</v>
      </c>
      <c r="Q144" s="2" t="str">
        <f>VLOOKUP(N144,Vat_tu__hang_hoa__dich_vu!$A:$B,1,1)</f>
        <v>G3M</v>
      </c>
    </row>
    <row r="145" spans="1:17" x14ac:dyDescent="0.25">
      <c r="A145" s="2">
        <f>MATCH(B145,'Data (2)'!B:B,0)</f>
        <v>81</v>
      </c>
      <c r="B145" s="3">
        <v>9105837124</v>
      </c>
      <c r="C145" s="90" t="str">
        <f>VLOOKUP(B145,'Sheet1 (3)'!$C:$D,2,2)</f>
        <v>00134146</v>
      </c>
      <c r="D145" s="92">
        <f t="shared" si="4"/>
        <v>11</v>
      </c>
      <c r="E145" s="3" t="str">
        <f>VLOOKUP(B145,'Data (2)'!$B:$P,12,0)</f>
        <v>401738</v>
      </c>
      <c r="F145" s="3" t="s">
        <v>1534</v>
      </c>
      <c r="G145" s="3" t="s">
        <v>6841</v>
      </c>
      <c r="H145" s="2" t="s">
        <v>6842</v>
      </c>
      <c r="I145" s="2" t="s">
        <v>951</v>
      </c>
      <c r="J145" s="2">
        <v>111058</v>
      </c>
      <c r="K145" s="2">
        <v>2</v>
      </c>
      <c r="L145" s="2">
        <v>0</v>
      </c>
      <c r="N145" s="2" t="s">
        <v>8456</v>
      </c>
      <c r="O145" s="2" t="str">
        <f t="shared" si="5"/>
        <v>Gà muối gói 500g</v>
      </c>
      <c r="Q145" s="2" t="str">
        <f>VLOOKUP(N145,Vat_tu__hang_hoa__dich_vu!$A:$B,1,1)</f>
        <v>G3M</v>
      </c>
    </row>
    <row r="146" spans="1:17" x14ac:dyDescent="0.25">
      <c r="A146" s="2">
        <f>MATCH(B146,'Data (2)'!B:B,0)</f>
        <v>81</v>
      </c>
      <c r="B146" s="3">
        <v>9105837124</v>
      </c>
      <c r="C146" s="90" t="str">
        <f>VLOOKUP(B146,'Sheet1 (3)'!$C:$D,2,2)</f>
        <v>00134146</v>
      </c>
      <c r="D146" s="92">
        <f t="shared" si="4"/>
        <v>11</v>
      </c>
      <c r="E146" s="3" t="str">
        <f>VLOOKUP(B146,'Data (2)'!$B:$P,12,0)</f>
        <v>401738</v>
      </c>
      <c r="F146" s="3" t="s">
        <v>1534</v>
      </c>
      <c r="G146" s="3" t="s">
        <v>6841</v>
      </c>
      <c r="H146" s="2" t="s">
        <v>6842</v>
      </c>
      <c r="I146" s="2" t="s">
        <v>981</v>
      </c>
      <c r="J146" s="2">
        <v>50182</v>
      </c>
      <c r="K146" s="2">
        <v>2</v>
      </c>
      <c r="L146" s="2">
        <v>0</v>
      </c>
      <c r="N146" s="2" t="s">
        <v>8460</v>
      </c>
      <c r="O146" s="2" t="str">
        <f t="shared" si="5"/>
        <v>Giò tai lưỡi xào gói 250g</v>
      </c>
      <c r="Q146" s="2" t="str">
        <f>VLOOKUP(N146,Vat_tu__hang_hoa__dich_vu!$A:$B,1,1)</f>
        <v>GHK300</v>
      </c>
    </row>
    <row r="147" spans="1:17" x14ac:dyDescent="0.25">
      <c r="A147" s="2">
        <f>MATCH(B147,'Data (2)'!B:B,0)</f>
        <v>81</v>
      </c>
      <c r="B147" s="3">
        <v>9105837124</v>
      </c>
      <c r="C147" s="90" t="str">
        <f>VLOOKUP(B147,'Sheet1 (3)'!$C:$D,2,2)</f>
        <v>00134146</v>
      </c>
      <c r="D147" s="92">
        <f t="shared" si="4"/>
        <v>11</v>
      </c>
      <c r="E147" s="3" t="str">
        <f>VLOOKUP(B147,'Data (2)'!$B:$P,12,0)</f>
        <v>401738</v>
      </c>
      <c r="F147" s="3" t="s">
        <v>1534</v>
      </c>
      <c r="G147" s="3" t="s">
        <v>6841</v>
      </c>
      <c r="H147" s="2" t="s">
        <v>6842</v>
      </c>
      <c r="I147" s="2" t="s">
        <v>1079</v>
      </c>
      <c r="J147" s="2">
        <v>49500</v>
      </c>
      <c r="K147" s="2">
        <v>1</v>
      </c>
      <c r="L147" s="2">
        <v>0</v>
      </c>
      <c r="N147" s="2" t="s">
        <v>8226</v>
      </c>
      <c r="O147" s="2" t="str">
        <f t="shared" si="5"/>
        <v>Giò lụa 250g</v>
      </c>
      <c r="Q147" s="2" t="str">
        <f>VLOOKUP(N147,Vat_tu__hang_hoa__dich_vu!$A:$B,1,1)</f>
        <v>GHK300</v>
      </c>
    </row>
    <row r="148" spans="1:17" x14ac:dyDescent="0.25">
      <c r="A148" s="2">
        <f>MATCH(B148,'Data (2)'!B:B,0)</f>
        <v>82</v>
      </c>
      <c r="B148" s="3">
        <v>9105837146</v>
      </c>
      <c r="C148" s="90" t="str">
        <f>VLOOKUP(B148,'Sheet1 (3)'!$C:$D,2,2)</f>
        <v>00134148</v>
      </c>
      <c r="D148" s="92">
        <f t="shared" si="4"/>
        <v>13</v>
      </c>
      <c r="E148" s="3" t="str">
        <f>VLOOKUP(B148,'Data (2)'!$B:$P,12,0)</f>
        <v>1203755</v>
      </c>
      <c r="F148" s="3" t="s">
        <v>1534</v>
      </c>
      <c r="G148" s="3" t="s">
        <v>6847</v>
      </c>
      <c r="H148" s="2" t="s">
        <v>6848</v>
      </c>
      <c r="I148" s="2" t="s">
        <v>951</v>
      </c>
      <c r="J148" s="2">
        <v>111058</v>
      </c>
      <c r="K148" s="2">
        <v>1</v>
      </c>
      <c r="L148" s="2">
        <v>0</v>
      </c>
      <c r="N148" s="2" t="s">
        <v>8456</v>
      </c>
      <c r="O148" s="2" t="str">
        <f t="shared" si="5"/>
        <v>Gà muối gói 500g</v>
      </c>
      <c r="Q148" s="2" t="str">
        <f>VLOOKUP(N148,Vat_tu__hang_hoa__dich_vu!$A:$B,1,1)</f>
        <v>G3M</v>
      </c>
    </row>
    <row r="149" spans="1:17" x14ac:dyDescent="0.25">
      <c r="A149" s="2">
        <f>MATCH(B149,'Data (2)'!B:B,0)</f>
        <v>82</v>
      </c>
      <c r="B149" s="3">
        <v>9105837146</v>
      </c>
      <c r="C149" s="90" t="str">
        <f>VLOOKUP(B149,'Sheet1 (3)'!$C:$D,2,2)</f>
        <v>00134148</v>
      </c>
      <c r="D149" s="92">
        <f t="shared" si="4"/>
        <v>13</v>
      </c>
      <c r="E149" s="3" t="str">
        <f>VLOOKUP(B149,'Data (2)'!$B:$P,12,0)</f>
        <v>1203755</v>
      </c>
      <c r="F149" s="3" t="s">
        <v>1534</v>
      </c>
      <c r="G149" s="3" t="s">
        <v>6847</v>
      </c>
      <c r="H149" s="2" t="s">
        <v>6848</v>
      </c>
      <c r="I149" s="2" t="s">
        <v>965</v>
      </c>
      <c r="J149" s="2">
        <v>74250</v>
      </c>
      <c r="K149" s="2">
        <v>6</v>
      </c>
      <c r="L149" s="2">
        <v>0</v>
      </c>
      <c r="N149" s="2" t="s">
        <v>8117</v>
      </c>
      <c r="O149" s="2" t="str">
        <f t="shared" si="5"/>
        <v>Chả cốm 300g</v>
      </c>
      <c r="Q149" s="2" t="str">
        <f>VLOOKUP(N149,Vat_tu__hang_hoa__dich_vu!$A:$B,1,1)</f>
        <v>CGXD150</v>
      </c>
    </row>
    <row r="150" spans="1:17" x14ac:dyDescent="0.25">
      <c r="A150" s="2">
        <f>MATCH(B150,'Data (2)'!B:B,0)</f>
        <v>82</v>
      </c>
      <c r="B150" s="3">
        <v>9105837146</v>
      </c>
      <c r="C150" s="90" t="str">
        <f>VLOOKUP(B150,'Sheet1 (3)'!$C:$D,2,2)</f>
        <v>00134148</v>
      </c>
      <c r="D150" s="92">
        <f t="shared" si="4"/>
        <v>13</v>
      </c>
      <c r="E150" s="3" t="str">
        <f>VLOOKUP(B150,'Data (2)'!$B:$P,12,0)</f>
        <v>1203755</v>
      </c>
      <c r="F150" s="3" t="s">
        <v>1534</v>
      </c>
      <c r="G150" s="3" t="s">
        <v>6847</v>
      </c>
      <c r="H150" s="2" t="s">
        <v>6848</v>
      </c>
      <c r="I150" s="2" t="s">
        <v>994</v>
      </c>
      <c r="J150" s="2">
        <v>111606</v>
      </c>
      <c r="K150" s="2">
        <v>5</v>
      </c>
      <c r="L150" s="2">
        <v>0</v>
      </c>
      <c r="N150" s="2" t="s">
        <v>8457</v>
      </c>
      <c r="O150" s="2" t="str">
        <f t="shared" si="5"/>
        <v>gà xì dầu 500g</v>
      </c>
      <c r="Q150" s="2" t="str">
        <f>VLOOKUP(N150,Vat_tu__hang_hoa__dich_vu!$A:$B,1,1)</f>
        <v>G3M</v>
      </c>
    </row>
    <row r="151" spans="1:17" x14ac:dyDescent="0.25">
      <c r="A151" s="2">
        <f>MATCH(B151,'Data (2)'!B:B,0)</f>
        <v>141</v>
      </c>
      <c r="B151" s="3">
        <v>9105837203</v>
      </c>
      <c r="C151" s="90" t="str">
        <f>VLOOKUP(B151,'Sheet1 (3)'!$C:$D,2,2)</f>
        <v>00014513</v>
      </c>
      <c r="D151" s="92">
        <f t="shared" si="4"/>
        <v>25</v>
      </c>
      <c r="E151" s="3" t="str">
        <f>VLOOKUP(B151,'Data (2)'!$B:$P,12,0)</f>
        <v>246249</v>
      </c>
      <c r="F151" s="3" t="s">
        <v>1651</v>
      </c>
      <c r="G151" s="3" t="s">
        <v>6852</v>
      </c>
      <c r="H151" s="2" t="s">
        <v>6853</v>
      </c>
      <c r="I151" s="2" t="s">
        <v>951</v>
      </c>
      <c r="J151" s="2">
        <v>111058</v>
      </c>
      <c r="K151" s="2">
        <v>1</v>
      </c>
      <c r="L151" s="2">
        <v>0</v>
      </c>
      <c r="N151" s="2" t="s">
        <v>8456</v>
      </c>
      <c r="O151" s="2" t="str">
        <f t="shared" si="5"/>
        <v>Gà muối gói 500g</v>
      </c>
      <c r="Q151" s="2" t="str">
        <f>VLOOKUP(N151,Vat_tu__hang_hoa__dich_vu!$A:$B,1,1)</f>
        <v>G3M</v>
      </c>
    </row>
    <row r="152" spans="1:17" x14ac:dyDescent="0.25">
      <c r="A152" s="2">
        <f>MATCH(B152,'Data (2)'!B:B,0)</f>
        <v>141</v>
      </c>
      <c r="B152" s="3">
        <v>9105837203</v>
      </c>
      <c r="C152" s="90" t="str">
        <f>VLOOKUP(B152,'Sheet1 (3)'!$C:$D,2,2)</f>
        <v>00014513</v>
      </c>
      <c r="D152" s="92">
        <f t="shared" si="4"/>
        <v>25</v>
      </c>
      <c r="E152" s="3" t="str">
        <f>VLOOKUP(B152,'Data (2)'!$B:$P,12,0)</f>
        <v>246249</v>
      </c>
      <c r="F152" s="3" t="s">
        <v>1651</v>
      </c>
      <c r="G152" s="3" t="s">
        <v>6852</v>
      </c>
      <c r="H152" s="2" t="s">
        <v>6853</v>
      </c>
      <c r="I152" s="2" t="s">
        <v>959</v>
      </c>
      <c r="J152" s="2">
        <v>70950</v>
      </c>
      <c r="K152" s="2">
        <v>1</v>
      </c>
      <c r="L152" s="2">
        <v>0</v>
      </c>
      <c r="N152" s="2" t="s">
        <v>8164</v>
      </c>
      <c r="O152" s="2" t="str">
        <f t="shared" si="5"/>
        <v>Chả nướng 300g</v>
      </c>
      <c r="Q152" s="2" t="str">
        <f>VLOOKUP(N152,Vat_tu__hang_hoa__dich_vu!$A:$B,1,1)</f>
        <v>CGXD150</v>
      </c>
    </row>
    <row r="153" spans="1:17" x14ac:dyDescent="0.25">
      <c r="A153" s="2">
        <f>MATCH(B153,'Data (2)'!B:B,0)</f>
        <v>141</v>
      </c>
      <c r="B153" s="3">
        <v>9105837203</v>
      </c>
      <c r="C153" s="90" t="str">
        <f>VLOOKUP(B153,'Sheet1 (3)'!$C:$D,2,2)</f>
        <v>00014513</v>
      </c>
      <c r="D153" s="92">
        <f t="shared" si="4"/>
        <v>25</v>
      </c>
      <c r="E153" s="3" t="str">
        <f>VLOOKUP(B153,'Data (2)'!$B:$P,12,0)</f>
        <v>246249</v>
      </c>
      <c r="F153" s="3" t="s">
        <v>1651</v>
      </c>
      <c r="G153" s="3" t="s">
        <v>6852</v>
      </c>
      <c r="H153" s="2" t="s">
        <v>6853</v>
      </c>
      <c r="I153" s="2" t="s">
        <v>955</v>
      </c>
      <c r="J153" s="2">
        <v>46000</v>
      </c>
      <c r="K153" s="2">
        <v>1</v>
      </c>
      <c r="L153" s="2">
        <v>0</v>
      </c>
      <c r="N153" s="2" t="s">
        <v>8459</v>
      </c>
      <c r="O153" s="2" t="str">
        <f t="shared" si="5"/>
        <v>Mộc nấm hương gói 250g</v>
      </c>
      <c r="Q153" s="2" t="str">
        <f>VLOOKUP(N153,Vat_tu__hang_hoa__dich_vu!$A:$B,1,1)</f>
        <v>MNH500</v>
      </c>
    </row>
    <row r="154" spans="1:17" x14ac:dyDescent="0.25">
      <c r="A154" s="2">
        <f>MATCH(B154,'Data (2)'!B:B,0)</f>
        <v>7</v>
      </c>
      <c r="B154" s="3">
        <v>9105837240</v>
      </c>
      <c r="C154" s="90" t="str">
        <f>VLOOKUP(B154,'Sheet1 (3)'!$C:$D,2,2)</f>
        <v>00003747</v>
      </c>
      <c r="D154" s="92">
        <f t="shared" si="4"/>
        <v>4</v>
      </c>
      <c r="E154" s="3" t="str">
        <f>VLOOKUP(B154,'Data (2)'!$B:$P,12,0)</f>
        <v>108393</v>
      </c>
      <c r="F154" s="3" t="s">
        <v>1562</v>
      </c>
      <c r="G154" s="3" t="s">
        <v>6858</v>
      </c>
      <c r="H154" s="2" t="s">
        <v>6859</v>
      </c>
      <c r="I154" s="2" t="s">
        <v>981</v>
      </c>
      <c r="J154" s="2">
        <v>50182</v>
      </c>
      <c r="K154" s="2">
        <v>2</v>
      </c>
      <c r="L154" s="2">
        <v>0</v>
      </c>
      <c r="N154" s="2" t="s">
        <v>8460</v>
      </c>
      <c r="O154" s="2" t="str">
        <f t="shared" si="5"/>
        <v>Giò tai lưỡi xào gói 250g</v>
      </c>
      <c r="Q154" s="2" t="str">
        <f>VLOOKUP(N154,Vat_tu__hang_hoa__dich_vu!$A:$B,1,1)</f>
        <v>GHK300</v>
      </c>
    </row>
    <row r="155" spans="1:17" x14ac:dyDescent="0.25">
      <c r="A155" s="2">
        <f>MATCH(B155,'Data (2)'!B:B,0)</f>
        <v>100</v>
      </c>
      <c r="B155" s="3">
        <v>9105837241</v>
      </c>
      <c r="C155" s="90" t="str">
        <f>VLOOKUP(B155,'Sheet1 (3)'!$C:$D,2,2)</f>
        <v>00015316</v>
      </c>
      <c r="D155" s="92">
        <f t="shared" si="4"/>
        <v>6</v>
      </c>
      <c r="E155" s="3" t="str">
        <f>VLOOKUP(B155,'Data (2)'!$B:$P,12,0)</f>
        <v>80190</v>
      </c>
      <c r="F155" s="3" t="s">
        <v>1560</v>
      </c>
      <c r="G155" s="3" t="s">
        <v>6863</v>
      </c>
      <c r="H155" s="2" t="s">
        <v>6864</v>
      </c>
      <c r="I155" s="2" t="s">
        <v>965</v>
      </c>
      <c r="J155" s="2">
        <v>74250</v>
      </c>
      <c r="K155" s="2">
        <v>1</v>
      </c>
      <c r="L155" s="2">
        <v>0</v>
      </c>
      <c r="N155" s="2" t="s">
        <v>8117</v>
      </c>
      <c r="O155" s="2" t="str">
        <f t="shared" si="5"/>
        <v>Chả cốm 300g</v>
      </c>
      <c r="Q155" s="2" t="str">
        <f>VLOOKUP(N155,Vat_tu__hang_hoa__dich_vu!$A:$B,1,1)</f>
        <v>CGXD150</v>
      </c>
    </row>
    <row r="156" spans="1:17" x14ac:dyDescent="0.25">
      <c r="A156" s="2">
        <f>MATCH(B156,'Data (2)'!B:B,0)</f>
        <v>111</v>
      </c>
      <c r="B156" s="3">
        <v>9105837278</v>
      </c>
      <c r="C156" s="90" t="str">
        <f>VLOOKUP(B156,'Sheet1 (3)'!$C:$D,2,2)</f>
        <v>00007571</v>
      </c>
      <c r="D156" s="92">
        <f t="shared" si="4"/>
        <v>22</v>
      </c>
      <c r="E156" s="3" t="str">
        <f>VLOOKUP(B156,'Data (2)'!$B:$P,12,0)</f>
        <v>216786</v>
      </c>
      <c r="F156" s="3" t="s">
        <v>1571</v>
      </c>
      <c r="G156" s="3" t="s">
        <v>6869</v>
      </c>
      <c r="H156" s="2" t="s">
        <v>6870</v>
      </c>
      <c r="I156" s="2" t="s">
        <v>981</v>
      </c>
      <c r="J156" s="2">
        <v>50182</v>
      </c>
      <c r="K156" s="2">
        <v>4</v>
      </c>
      <c r="L156" s="2">
        <v>0</v>
      </c>
      <c r="N156" s="2" t="s">
        <v>8460</v>
      </c>
      <c r="O156" s="2" t="str">
        <f t="shared" si="5"/>
        <v>Giò tai lưỡi xào gói 250g</v>
      </c>
      <c r="Q156" s="2" t="str">
        <f>VLOOKUP(N156,Vat_tu__hang_hoa__dich_vu!$A:$B,1,1)</f>
        <v>GHK300</v>
      </c>
    </row>
    <row r="157" spans="1:17" x14ac:dyDescent="0.25">
      <c r="A157" s="2">
        <f>MATCH(B157,'Data (2)'!B:B,0)</f>
        <v>10</v>
      </c>
      <c r="B157" s="3">
        <v>9105837260</v>
      </c>
      <c r="C157" s="90" t="str">
        <f>VLOOKUP(B157,'Sheet1 (3)'!$C:$D,2,2)</f>
        <v>00015316</v>
      </c>
      <c r="D157" s="92">
        <f t="shared" si="4"/>
        <v>6</v>
      </c>
      <c r="E157" s="3" t="str">
        <f>VLOOKUP(B157,'Data (2)'!$B:$P,12,0)</f>
        <v>119943</v>
      </c>
      <c r="F157" s="3" t="s">
        <v>1548</v>
      </c>
      <c r="G157" s="3" t="s">
        <v>6875</v>
      </c>
      <c r="H157" s="2" t="s">
        <v>6876</v>
      </c>
      <c r="I157" s="2" t="s">
        <v>951</v>
      </c>
      <c r="J157" s="2">
        <v>111058</v>
      </c>
      <c r="K157" s="2">
        <v>1</v>
      </c>
      <c r="L157" s="2">
        <v>0</v>
      </c>
      <c r="N157" s="2" t="s">
        <v>8456</v>
      </c>
      <c r="O157" s="2" t="str">
        <f t="shared" si="5"/>
        <v>Gà muối gói 500g</v>
      </c>
      <c r="Q157" s="2" t="str">
        <f>VLOOKUP(N157,Vat_tu__hang_hoa__dich_vu!$A:$B,1,1)</f>
        <v>G3M</v>
      </c>
    </row>
    <row r="158" spans="1:17" x14ac:dyDescent="0.25">
      <c r="A158" s="2">
        <f>MATCH(B158,'Data (2)'!B:B,0)</f>
        <v>54</v>
      </c>
      <c r="B158" s="3">
        <v>9105837314</v>
      </c>
      <c r="C158" s="90" t="str">
        <f>VLOOKUP(B158,'Sheet1 (3)'!$C:$D,2,2)</f>
        <v>00410049</v>
      </c>
      <c r="D158" s="92">
        <f t="shared" si="4"/>
        <v>3</v>
      </c>
      <c r="E158" s="3" t="str">
        <f>VLOOKUP(B158,'Data (2)'!$B:$P,12,0)</f>
        <v>239885</v>
      </c>
      <c r="F158" s="3" t="s">
        <v>1544</v>
      </c>
      <c r="G158" s="3" t="s">
        <v>6880</v>
      </c>
      <c r="H158" s="2" t="s">
        <v>6881</v>
      </c>
      <c r="I158" s="2" t="s">
        <v>951</v>
      </c>
      <c r="J158" s="2">
        <v>111058</v>
      </c>
      <c r="K158" s="2">
        <v>2</v>
      </c>
      <c r="L158" s="2">
        <v>0</v>
      </c>
      <c r="N158" s="2" t="s">
        <v>8456</v>
      </c>
      <c r="O158" s="2" t="str">
        <f t="shared" si="5"/>
        <v>Gà muối gói 500g</v>
      </c>
      <c r="Q158" s="2" t="str">
        <f>VLOOKUP(N158,Vat_tu__hang_hoa__dich_vu!$A:$B,1,1)</f>
        <v>G3M</v>
      </c>
    </row>
    <row r="159" spans="1:17" x14ac:dyDescent="0.25">
      <c r="A159" s="2">
        <f>MATCH(B159,'Data (2)'!B:B,0)</f>
        <v>90</v>
      </c>
      <c r="B159" s="3">
        <v>9105837291</v>
      </c>
      <c r="C159" s="90" t="str">
        <f>VLOOKUP(B159,'Sheet1 (3)'!$C:$D,2,2)</f>
        <v>00410049</v>
      </c>
      <c r="D159" s="92">
        <f t="shared" si="4"/>
        <v>3</v>
      </c>
      <c r="E159" s="3" t="str">
        <f>VLOOKUP(B159,'Data (2)'!$B:$P,12,0)</f>
        <v>300213</v>
      </c>
      <c r="F159" s="3" t="s">
        <v>1754</v>
      </c>
      <c r="G159" s="3" t="s">
        <v>6886</v>
      </c>
      <c r="H159" s="2" t="s">
        <v>6887</v>
      </c>
      <c r="I159" s="2" t="s">
        <v>960</v>
      </c>
      <c r="J159" s="2">
        <v>55595</v>
      </c>
      <c r="K159" s="2">
        <v>5</v>
      </c>
      <c r="L159" s="2">
        <v>0</v>
      </c>
      <c r="N159" s="2" t="s">
        <v>8455</v>
      </c>
      <c r="O159" s="2" t="str">
        <f t="shared" si="5"/>
        <v>Tai heo muối gói 200g</v>
      </c>
      <c r="Q159" s="2" t="str">
        <f>VLOOKUP(N159,Vat_tu__hang_hoa__dich_vu!$A:$B,1,1)</f>
        <v>SHK200</v>
      </c>
    </row>
    <row r="160" spans="1:17" x14ac:dyDescent="0.25">
      <c r="A160" s="2">
        <f>MATCH(B160,'Data (2)'!B:B,0)</f>
        <v>19</v>
      </c>
      <c r="B160" s="3">
        <v>9105837273</v>
      </c>
      <c r="C160" s="90" t="str">
        <f>VLOOKUP(B160,'Sheet1 (3)'!$C:$D,2,2)</f>
        <v>00015316</v>
      </c>
      <c r="D160" s="92">
        <f t="shared" si="4"/>
        <v>6</v>
      </c>
      <c r="E160" s="3" t="str">
        <f>VLOOKUP(B160,'Data (2)'!$B:$P,12,0)</f>
        <v>162590</v>
      </c>
      <c r="F160" s="3" t="s">
        <v>1548</v>
      </c>
      <c r="G160" s="3" t="s">
        <v>6892</v>
      </c>
      <c r="H160" s="2" t="s">
        <v>6893</v>
      </c>
      <c r="I160" s="2" t="s">
        <v>981</v>
      </c>
      <c r="J160" s="2">
        <v>50182</v>
      </c>
      <c r="K160" s="2">
        <v>3</v>
      </c>
      <c r="L160" s="2">
        <v>0</v>
      </c>
      <c r="N160" s="2" t="s">
        <v>8460</v>
      </c>
      <c r="O160" s="2" t="str">
        <f t="shared" si="5"/>
        <v>Giò tai lưỡi xào gói 250g</v>
      </c>
      <c r="Q160" s="2" t="str">
        <f>VLOOKUP(N160,Vat_tu__hang_hoa__dich_vu!$A:$B,1,1)</f>
        <v>GHK300</v>
      </c>
    </row>
    <row r="161" spans="1:17" x14ac:dyDescent="0.25">
      <c r="A161" s="2">
        <f>MATCH(B161,'Data (2)'!B:B,0)</f>
        <v>129</v>
      </c>
      <c r="B161" s="3">
        <v>9105837358</v>
      </c>
      <c r="C161" s="90" t="str">
        <f>VLOOKUP(B161,'Sheet1 (3)'!$C:$D,2,2)</f>
        <v>00012936</v>
      </c>
      <c r="D161" s="92">
        <f t="shared" si="4"/>
        <v>1</v>
      </c>
      <c r="E161" s="3" t="str">
        <f>VLOOKUP(B161,'Data (2)'!$B:$P,12,0)</f>
        <v>119943</v>
      </c>
      <c r="F161" s="3" t="s">
        <v>1750</v>
      </c>
      <c r="G161" s="3" t="s">
        <v>6905</v>
      </c>
      <c r="H161" s="2" t="s">
        <v>6906</v>
      </c>
      <c r="I161" s="2" t="s">
        <v>951</v>
      </c>
      <c r="J161" s="2">
        <v>111058</v>
      </c>
      <c r="K161" s="2">
        <v>1</v>
      </c>
      <c r="L161" s="2">
        <v>0</v>
      </c>
      <c r="N161" s="2" t="s">
        <v>8456</v>
      </c>
      <c r="O161" s="2" t="str">
        <f t="shared" si="5"/>
        <v>Gà muối gói 500g</v>
      </c>
      <c r="Q161" s="2" t="str">
        <f>VLOOKUP(N161,Vat_tu__hang_hoa__dich_vu!$A:$B,1,1)</f>
        <v>G3M</v>
      </c>
    </row>
    <row r="162" spans="1:17" x14ac:dyDescent="0.25">
      <c r="A162" s="2">
        <f>MATCH(B162,'Data (2)'!B:B,0)</f>
        <v>38</v>
      </c>
      <c r="B162" s="3">
        <v>9105837325</v>
      </c>
      <c r="C162" s="90" t="str">
        <f>VLOOKUP(B162,'Sheet1 (3)'!$C:$D,2,2)</f>
        <v>00012936</v>
      </c>
      <c r="D162" s="92">
        <f t="shared" si="4"/>
        <v>1</v>
      </c>
      <c r="E162" s="3" t="str">
        <f>VLOOKUP(B162,'Data (2)'!$B:$P,12,0)</f>
        <v>240570</v>
      </c>
      <c r="F162" s="3" t="s">
        <v>1565</v>
      </c>
      <c r="G162" s="3" t="s">
        <v>6912</v>
      </c>
      <c r="H162" s="2" t="s">
        <v>6913</v>
      </c>
      <c r="I162" s="2" t="s">
        <v>965</v>
      </c>
      <c r="J162" s="2">
        <v>74250</v>
      </c>
      <c r="K162" s="2">
        <v>3</v>
      </c>
      <c r="L162" s="2">
        <v>0</v>
      </c>
      <c r="N162" s="2" t="s">
        <v>8117</v>
      </c>
      <c r="O162" s="2" t="str">
        <f t="shared" si="5"/>
        <v>Chả cốm 300g</v>
      </c>
      <c r="Q162" s="2" t="str">
        <f>VLOOKUP(N162,Vat_tu__hang_hoa__dich_vu!$A:$B,1,1)</f>
        <v>CGXD150</v>
      </c>
    </row>
    <row r="163" spans="1:17" x14ac:dyDescent="0.25">
      <c r="A163" s="2">
        <f>MATCH(B163,'Data (2)'!B:B,0)</f>
        <v>161</v>
      </c>
      <c r="B163" s="3">
        <v>9105837391</v>
      </c>
      <c r="C163" s="90" t="str">
        <f>VLOOKUP(B163,'Sheet1 (3)'!$C:$D,2,2)</f>
        <v>00014515</v>
      </c>
      <c r="D163" s="92">
        <f t="shared" si="4"/>
        <v>27</v>
      </c>
      <c r="E163" s="3" t="str">
        <f>VLOOKUP(B163,'Data (2)'!$B:$P,12,0)</f>
        <v>198720</v>
      </c>
      <c r="F163" s="3" t="s">
        <v>1559</v>
      </c>
      <c r="G163" s="3" t="s">
        <v>6920</v>
      </c>
      <c r="H163" s="2" t="s">
        <v>6921</v>
      </c>
      <c r="I163" s="2" t="s">
        <v>955</v>
      </c>
      <c r="J163" s="2">
        <v>46000</v>
      </c>
      <c r="K163" s="2">
        <v>4</v>
      </c>
      <c r="L163" s="2">
        <v>0</v>
      </c>
      <c r="N163" s="2" t="s">
        <v>8459</v>
      </c>
      <c r="O163" s="2" t="str">
        <f t="shared" si="5"/>
        <v>Mộc nấm hương gói 250g</v>
      </c>
      <c r="Q163" s="2" t="str">
        <f>VLOOKUP(N163,Vat_tu__hang_hoa__dich_vu!$A:$B,1,1)</f>
        <v>MNH500</v>
      </c>
    </row>
    <row r="164" spans="1:17" x14ac:dyDescent="0.25">
      <c r="A164" s="2">
        <f>MATCH(B164,'Data (2)'!B:B,0)</f>
        <v>70</v>
      </c>
      <c r="B164" s="3">
        <v>9105837363</v>
      </c>
      <c r="C164" s="90" t="str">
        <f>VLOOKUP(B164,'Sheet1 (3)'!$C:$D,2,2)</f>
        <v>00003456</v>
      </c>
      <c r="D164" s="92">
        <f t="shared" si="4"/>
        <v>17</v>
      </c>
      <c r="E164" s="3" t="str">
        <f>VLOOKUP(B164,'Data (2)'!$B:$P,12,0)</f>
        <v>108393</v>
      </c>
      <c r="F164" s="3" t="s">
        <v>1579</v>
      </c>
      <c r="G164" s="3" t="s">
        <v>6925</v>
      </c>
      <c r="H164" s="2" t="s">
        <v>6926</v>
      </c>
      <c r="I164" s="2" t="s">
        <v>981</v>
      </c>
      <c r="J164" s="2">
        <v>50182</v>
      </c>
      <c r="K164" s="2">
        <v>2</v>
      </c>
      <c r="L164" s="2">
        <v>0</v>
      </c>
      <c r="N164" s="2" t="s">
        <v>8460</v>
      </c>
      <c r="O164" s="2" t="str">
        <f t="shared" si="5"/>
        <v>Giò tai lưỡi xào gói 250g</v>
      </c>
      <c r="Q164" s="2" t="str">
        <f>VLOOKUP(N164,Vat_tu__hang_hoa__dich_vu!$A:$B,1,1)</f>
        <v>GHK300</v>
      </c>
    </row>
    <row r="165" spans="1:17" x14ac:dyDescent="0.25">
      <c r="A165" s="2">
        <f>MATCH(B165,'Data (2)'!B:B,0)</f>
        <v>142</v>
      </c>
      <c r="B165" s="3">
        <v>9105837356</v>
      </c>
      <c r="C165" s="90" t="str">
        <f>VLOOKUP(B165,'Sheet1 (3)'!$C:$D,2,2)</f>
        <v>00012936</v>
      </c>
      <c r="D165" s="92">
        <f t="shared" si="4"/>
        <v>1</v>
      </c>
      <c r="E165" s="3" t="str">
        <f>VLOOKUP(B165,'Data (2)'!$B:$P,12,0)</f>
        <v>446740</v>
      </c>
      <c r="F165" s="3" t="s">
        <v>1651</v>
      </c>
      <c r="G165" s="3" t="s">
        <v>6933</v>
      </c>
      <c r="H165" s="2" t="s">
        <v>6934</v>
      </c>
      <c r="I165" s="2" t="s">
        <v>951</v>
      </c>
      <c r="J165" s="2">
        <v>111058</v>
      </c>
      <c r="K165" s="2">
        <v>1</v>
      </c>
      <c r="L165" s="2">
        <v>0</v>
      </c>
      <c r="N165" s="2" t="s">
        <v>8456</v>
      </c>
      <c r="O165" s="2" t="str">
        <f t="shared" si="5"/>
        <v>Gà muối gói 500g</v>
      </c>
      <c r="Q165" s="2" t="str">
        <f>VLOOKUP(N165,Vat_tu__hang_hoa__dich_vu!$A:$B,1,1)</f>
        <v>G3M</v>
      </c>
    </row>
    <row r="166" spans="1:17" x14ac:dyDescent="0.25">
      <c r="A166" s="2">
        <f>MATCH(B166,'Data (2)'!B:B,0)</f>
        <v>142</v>
      </c>
      <c r="B166" s="3">
        <v>9105837356</v>
      </c>
      <c r="C166" s="90" t="str">
        <f>VLOOKUP(B166,'Sheet1 (3)'!$C:$D,2,2)</f>
        <v>00012936</v>
      </c>
      <c r="D166" s="92">
        <f t="shared" si="4"/>
        <v>1</v>
      </c>
      <c r="E166" s="3" t="str">
        <f>VLOOKUP(B166,'Data (2)'!$B:$P,12,0)</f>
        <v>446740</v>
      </c>
      <c r="F166" s="3" t="s">
        <v>1651</v>
      </c>
      <c r="G166" s="3" t="s">
        <v>6933</v>
      </c>
      <c r="H166" s="2" t="s">
        <v>6934</v>
      </c>
      <c r="I166" s="2" t="s">
        <v>959</v>
      </c>
      <c r="J166" s="2">
        <v>70950</v>
      </c>
      <c r="K166" s="2">
        <v>2</v>
      </c>
      <c r="L166" s="2">
        <v>0</v>
      </c>
      <c r="N166" s="2" t="s">
        <v>8164</v>
      </c>
      <c r="O166" s="2" t="str">
        <f t="shared" si="5"/>
        <v>Chả nướng 300g</v>
      </c>
      <c r="Q166" s="2" t="str">
        <f>VLOOKUP(N166,Vat_tu__hang_hoa__dich_vu!$A:$B,1,1)</f>
        <v>CGXD150</v>
      </c>
    </row>
    <row r="167" spans="1:17" x14ac:dyDescent="0.25">
      <c r="A167" s="2">
        <f>MATCH(B167,'Data (2)'!B:B,0)</f>
        <v>142</v>
      </c>
      <c r="B167" s="3">
        <v>9105837356</v>
      </c>
      <c r="C167" s="90" t="str">
        <f>VLOOKUP(B167,'Sheet1 (3)'!$C:$D,2,2)</f>
        <v>00012936</v>
      </c>
      <c r="D167" s="92">
        <f t="shared" si="4"/>
        <v>1</v>
      </c>
      <c r="E167" s="3" t="str">
        <f>VLOOKUP(B167,'Data (2)'!$B:$P,12,0)</f>
        <v>446740</v>
      </c>
      <c r="F167" s="3" t="s">
        <v>1651</v>
      </c>
      <c r="G167" s="3" t="s">
        <v>6933</v>
      </c>
      <c r="H167" s="2" t="s">
        <v>6934</v>
      </c>
      <c r="I167" s="2" t="s">
        <v>960</v>
      </c>
      <c r="J167" s="2">
        <v>55595</v>
      </c>
      <c r="K167" s="2">
        <v>2</v>
      </c>
      <c r="L167" s="2">
        <v>0</v>
      </c>
      <c r="N167" s="2" t="s">
        <v>8455</v>
      </c>
      <c r="O167" s="2" t="str">
        <f t="shared" si="5"/>
        <v>Tai heo muối gói 200g</v>
      </c>
      <c r="Q167" s="2" t="str">
        <f>VLOOKUP(N167,Vat_tu__hang_hoa__dich_vu!$A:$B,1,1)</f>
        <v>SHK200</v>
      </c>
    </row>
    <row r="168" spans="1:17" x14ac:dyDescent="0.25">
      <c r="A168" s="2">
        <f>MATCH(B168,'Data (2)'!B:B,0)</f>
        <v>142</v>
      </c>
      <c r="B168" s="3">
        <v>9105837356</v>
      </c>
      <c r="C168" s="90" t="str">
        <f>VLOOKUP(B168,'Sheet1 (3)'!$C:$D,2,2)</f>
        <v>00012936</v>
      </c>
      <c r="D168" s="92">
        <f t="shared" si="4"/>
        <v>1</v>
      </c>
      <c r="E168" s="3" t="str">
        <f>VLOOKUP(B168,'Data (2)'!$B:$P,12,0)</f>
        <v>446740</v>
      </c>
      <c r="F168" s="3" t="s">
        <v>1651</v>
      </c>
      <c r="G168" s="3" t="s">
        <v>6933</v>
      </c>
      <c r="H168" s="2" t="s">
        <v>6934</v>
      </c>
      <c r="I168" s="2" t="s">
        <v>1079</v>
      </c>
      <c r="J168" s="2">
        <v>49500</v>
      </c>
      <c r="K168" s="2">
        <v>1</v>
      </c>
      <c r="L168" s="2">
        <v>0</v>
      </c>
      <c r="N168" s="2" t="s">
        <v>8226</v>
      </c>
      <c r="O168" s="2" t="str">
        <f t="shared" si="5"/>
        <v>Giò lụa 250g</v>
      </c>
      <c r="Q168" s="2" t="str">
        <f>VLOOKUP(N168,Vat_tu__hang_hoa__dich_vu!$A:$B,1,1)</f>
        <v>GHK300</v>
      </c>
    </row>
    <row r="169" spans="1:17" x14ac:dyDescent="0.25">
      <c r="A169" s="2">
        <f>MATCH(B169,'Data (2)'!B:B,0)</f>
        <v>131</v>
      </c>
      <c r="B169" s="3">
        <v>9105837422</v>
      </c>
      <c r="C169" s="90" t="str">
        <f>VLOOKUP(B169,'Sheet1 (3)'!$C:$D,2,2)</f>
        <v>00067460</v>
      </c>
      <c r="D169" s="92">
        <f t="shared" si="4"/>
        <v>10</v>
      </c>
      <c r="E169" s="3" t="str">
        <f>VLOOKUP(B169,'Data (2)'!$B:$P,12,0)</f>
        <v>325252</v>
      </c>
      <c r="F169" s="3" t="s">
        <v>1534</v>
      </c>
      <c r="G169" s="3" t="s">
        <v>6938</v>
      </c>
      <c r="H169" s="2" t="s">
        <v>6939</v>
      </c>
      <c r="I169" s="2" t="s">
        <v>960</v>
      </c>
      <c r="J169" s="2">
        <v>55595</v>
      </c>
      <c r="K169" s="2">
        <v>1</v>
      </c>
      <c r="L169" s="2">
        <v>0</v>
      </c>
      <c r="N169" s="2" t="s">
        <v>8455</v>
      </c>
      <c r="O169" s="2" t="str">
        <f t="shared" si="5"/>
        <v>Tai heo muối gói 200g</v>
      </c>
      <c r="Q169" s="2" t="str">
        <f>VLOOKUP(N169,Vat_tu__hang_hoa__dich_vu!$A:$B,1,1)</f>
        <v>SHK200</v>
      </c>
    </row>
    <row r="170" spans="1:17" x14ac:dyDescent="0.25">
      <c r="A170" s="2">
        <f>MATCH(B170,'Data (2)'!B:B,0)</f>
        <v>131</v>
      </c>
      <c r="B170" s="3">
        <v>9105837422</v>
      </c>
      <c r="C170" s="90" t="str">
        <f>VLOOKUP(B170,'Sheet1 (3)'!$C:$D,2,2)</f>
        <v>00067460</v>
      </c>
      <c r="D170" s="92">
        <f t="shared" si="4"/>
        <v>10</v>
      </c>
      <c r="E170" s="3" t="str">
        <f>VLOOKUP(B170,'Data (2)'!$B:$P,12,0)</f>
        <v>325252</v>
      </c>
      <c r="F170" s="3" t="s">
        <v>1534</v>
      </c>
      <c r="G170" s="3" t="s">
        <v>6938</v>
      </c>
      <c r="H170" s="2" t="s">
        <v>6939</v>
      </c>
      <c r="I170" s="2" t="s">
        <v>959</v>
      </c>
      <c r="J170" s="2">
        <v>70950</v>
      </c>
      <c r="K170" s="2">
        <v>1</v>
      </c>
      <c r="L170" s="2">
        <v>0</v>
      </c>
      <c r="N170" s="2" t="s">
        <v>8164</v>
      </c>
      <c r="O170" s="2" t="str">
        <f t="shared" si="5"/>
        <v>Chả nướng 300g</v>
      </c>
      <c r="Q170" s="2" t="str">
        <f>VLOOKUP(N170,Vat_tu__hang_hoa__dich_vu!$A:$B,1,1)</f>
        <v>CGXD150</v>
      </c>
    </row>
    <row r="171" spans="1:17" x14ac:dyDescent="0.25">
      <c r="A171" s="2">
        <f>MATCH(B171,'Data (2)'!B:B,0)</f>
        <v>131</v>
      </c>
      <c r="B171" s="3">
        <v>9105837422</v>
      </c>
      <c r="C171" s="90" t="str">
        <f>VLOOKUP(B171,'Sheet1 (3)'!$C:$D,2,2)</f>
        <v>00067460</v>
      </c>
      <c r="D171" s="92">
        <f t="shared" si="4"/>
        <v>10</v>
      </c>
      <c r="E171" s="3" t="str">
        <f>VLOOKUP(B171,'Data (2)'!$B:$P,12,0)</f>
        <v>325252</v>
      </c>
      <c r="F171" s="3" t="s">
        <v>1534</v>
      </c>
      <c r="G171" s="3" t="s">
        <v>6938</v>
      </c>
      <c r="H171" s="2" t="s">
        <v>6939</v>
      </c>
      <c r="I171" s="2" t="s">
        <v>965</v>
      </c>
      <c r="J171" s="2">
        <v>74250</v>
      </c>
      <c r="K171" s="2">
        <v>1</v>
      </c>
      <c r="L171" s="2">
        <v>0</v>
      </c>
      <c r="N171" s="2" t="s">
        <v>8117</v>
      </c>
      <c r="O171" s="2" t="str">
        <f t="shared" si="5"/>
        <v>Chả cốm 300g</v>
      </c>
      <c r="Q171" s="2" t="str">
        <f>VLOOKUP(N171,Vat_tu__hang_hoa__dich_vu!$A:$B,1,1)</f>
        <v>CGXD150</v>
      </c>
    </row>
    <row r="172" spans="1:17" x14ac:dyDescent="0.25">
      <c r="A172" s="2">
        <f>MATCH(B172,'Data (2)'!B:B,0)</f>
        <v>131</v>
      </c>
      <c r="B172" s="3">
        <v>9105837422</v>
      </c>
      <c r="C172" s="90" t="str">
        <f>VLOOKUP(B172,'Sheet1 (3)'!$C:$D,2,2)</f>
        <v>00067460</v>
      </c>
      <c r="D172" s="92">
        <f t="shared" si="4"/>
        <v>10</v>
      </c>
      <c r="E172" s="3" t="str">
        <f>VLOOKUP(B172,'Data (2)'!$B:$P,12,0)</f>
        <v>325252</v>
      </c>
      <c r="F172" s="3" t="s">
        <v>1534</v>
      </c>
      <c r="G172" s="3" t="s">
        <v>6938</v>
      </c>
      <c r="H172" s="2" t="s">
        <v>6939</v>
      </c>
      <c r="I172" s="2" t="s">
        <v>981</v>
      </c>
      <c r="J172" s="2">
        <v>50182</v>
      </c>
      <c r="K172" s="2">
        <v>2</v>
      </c>
      <c r="L172" s="2">
        <v>0</v>
      </c>
      <c r="N172" s="2" t="s">
        <v>8460</v>
      </c>
      <c r="O172" s="2" t="str">
        <f t="shared" si="5"/>
        <v>Giò tai lưỡi xào gói 250g</v>
      </c>
      <c r="Q172" s="2" t="str">
        <f>VLOOKUP(N172,Vat_tu__hang_hoa__dich_vu!$A:$B,1,1)</f>
        <v>GHK300</v>
      </c>
    </row>
    <row r="173" spans="1:17" x14ac:dyDescent="0.25">
      <c r="A173" s="2">
        <f>MATCH(B173,'Data (2)'!B:B,0)</f>
        <v>112</v>
      </c>
      <c r="B173" s="3">
        <v>9105837401</v>
      </c>
      <c r="C173" s="90" t="str">
        <f>VLOOKUP(B173,'Sheet1 (3)'!$C:$D,2,2)</f>
        <v>00014515</v>
      </c>
      <c r="D173" s="92">
        <f t="shared" si="4"/>
        <v>27</v>
      </c>
      <c r="E173" s="3" t="str">
        <f>VLOOKUP(B173,'Data (2)'!$B:$P,12,0)</f>
        <v>916040</v>
      </c>
      <c r="F173" s="3" t="s">
        <v>1534</v>
      </c>
      <c r="G173" s="3" t="s">
        <v>6942</v>
      </c>
      <c r="H173" s="2" t="s">
        <v>6943</v>
      </c>
      <c r="I173" s="2" t="s">
        <v>961</v>
      </c>
      <c r="J173" s="2">
        <v>73431</v>
      </c>
      <c r="K173" s="2">
        <v>1</v>
      </c>
      <c r="L173" s="2">
        <v>0</v>
      </c>
      <c r="N173" s="2" t="s">
        <v>8458</v>
      </c>
      <c r="O173" s="2" t="str">
        <f t="shared" si="5"/>
        <v>Chân giò heo muối gói 300g</v>
      </c>
      <c r="Q173" s="2" t="str">
        <f>VLOOKUP(N173,Vat_tu__hang_hoa__dich_vu!$A:$B,1,1)</f>
        <v>CGXD150</v>
      </c>
    </row>
    <row r="174" spans="1:17" x14ac:dyDescent="0.25">
      <c r="A174" s="2">
        <f>MATCH(B174,'Data (2)'!B:B,0)</f>
        <v>112</v>
      </c>
      <c r="B174" s="3">
        <v>9105837401</v>
      </c>
      <c r="C174" s="90" t="str">
        <f>VLOOKUP(B174,'Sheet1 (3)'!$C:$D,2,2)</f>
        <v>00014515</v>
      </c>
      <c r="D174" s="92">
        <f t="shared" si="4"/>
        <v>27</v>
      </c>
      <c r="E174" s="3" t="str">
        <f>VLOOKUP(B174,'Data (2)'!$B:$P,12,0)</f>
        <v>916040</v>
      </c>
      <c r="F174" s="3" t="s">
        <v>1534</v>
      </c>
      <c r="G174" s="3" t="s">
        <v>6942</v>
      </c>
      <c r="H174" s="2" t="s">
        <v>6943</v>
      </c>
      <c r="I174" s="2" t="s">
        <v>951</v>
      </c>
      <c r="J174" s="2">
        <v>111058</v>
      </c>
      <c r="K174" s="2">
        <v>1</v>
      </c>
      <c r="L174" s="2">
        <v>0</v>
      </c>
      <c r="N174" s="2" t="s">
        <v>8456</v>
      </c>
      <c r="O174" s="2" t="str">
        <f t="shared" si="5"/>
        <v>Gà muối gói 500g</v>
      </c>
      <c r="Q174" s="2" t="str">
        <f>VLOOKUP(N174,Vat_tu__hang_hoa__dich_vu!$A:$B,1,1)</f>
        <v>G3M</v>
      </c>
    </row>
    <row r="175" spans="1:17" x14ac:dyDescent="0.25">
      <c r="A175" s="2">
        <f>MATCH(B175,'Data (2)'!B:B,0)</f>
        <v>112</v>
      </c>
      <c r="B175" s="3">
        <v>9105837401</v>
      </c>
      <c r="C175" s="90" t="str">
        <f>VLOOKUP(B175,'Sheet1 (3)'!$C:$D,2,2)</f>
        <v>00014515</v>
      </c>
      <c r="D175" s="92">
        <f t="shared" si="4"/>
        <v>27</v>
      </c>
      <c r="E175" s="3" t="str">
        <f>VLOOKUP(B175,'Data (2)'!$B:$P,12,0)</f>
        <v>916040</v>
      </c>
      <c r="F175" s="3" t="s">
        <v>1534</v>
      </c>
      <c r="G175" s="3" t="s">
        <v>6942</v>
      </c>
      <c r="H175" s="2" t="s">
        <v>6943</v>
      </c>
      <c r="I175" s="2" t="s">
        <v>1079</v>
      </c>
      <c r="J175" s="2">
        <v>49500</v>
      </c>
      <c r="K175" s="2">
        <v>5</v>
      </c>
      <c r="L175" s="2">
        <v>0</v>
      </c>
      <c r="N175" s="2" t="s">
        <v>8226</v>
      </c>
      <c r="O175" s="2" t="str">
        <f t="shared" si="5"/>
        <v>Giò lụa 250g</v>
      </c>
      <c r="Q175" s="2" t="str">
        <f>VLOOKUP(N175,Vat_tu__hang_hoa__dich_vu!$A:$B,1,1)</f>
        <v>GHK300</v>
      </c>
    </row>
    <row r="176" spans="1:17" x14ac:dyDescent="0.25">
      <c r="A176" s="2">
        <f>MATCH(B176,'Data (2)'!B:B,0)</f>
        <v>112</v>
      </c>
      <c r="B176" s="3">
        <v>9105837401</v>
      </c>
      <c r="C176" s="90" t="str">
        <f>VLOOKUP(B176,'Sheet1 (3)'!$C:$D,2,2)</f>
        <v>00014515</v>
      </c>
      <c r="D176" s="92">
        <f t="shared" si="4"/>
        <v>27</v>
      </c>
      <c r="E176" s="3" t="str">
        <f>VLOOKUP(B176,'Data (2)'!$B:$P,12,0)</f>
        <v>916040</v>
      </c>
      <c r="F176" s="3" t="s">
        <v>1534</v>
      </c>
      <c r="G176" s="3" t="s">
        <v>6942</v>
      </c>
      <c r="H176" s="2" t="s">
        <v>6943</v>
      </c>
      <c r="I176" s="2" t="s">
        <v>959</v>
      </c>
      <c r="J176" s="2">
        <v>70950</v>
      </c>
      <c r="K176" s="2">
        <v>2</v>
      </c>
      <c r="L176" s="2">
        <v>0</v>
      </c>
      <c r="N176" s="2" t="s">
        <v>8164</v>
      </c>
      <c r="O176" s="2" t="str">
        <f t="shared" si="5"/>
        <v>Chả nướng 300g</v>
      </c>
      <c r="Q176" s="2" t="str">
        <f>VLOOKUP(N176,Vat_tu__hang_hoa__dich_vu!$A:$B,1,1)</f>
        <v>CGXD150</v>
      </c>
    </row>
    <row r="177" spans="1:17" x14ac:dyDescent="0.25">
      <c r="A177" s="2">
        <f>MATCH(B177,'Data (2)'!B:B,0)</f>
        <v>112</v>
      </c>
      <c r="B177" s="3">
        <v>9105837401</v>
      </c>
      <c r="C177" s="90" t="str">
        <f>VLOOKUP(B177,'Sheet1 (3)'!$C:$D,2,2)</f>
        <v>00014515</v>
      </c>
      <c r="D177" s="92">
        <f t="shared" si="4"/>
        <v>27</v>
      </c>
      <c r="E177" s="3" t="str">
        <f>VLOOKUP(B177,'Data (2)'!$B:$P,12,0)</f>
        <v>916040</v>
      </c>
      <c r="F177" s="3" t="s">
        <v>1534</v>
      </c>
      <c r="G177" s="3" t="s">
        <v>6942</v>
      </c>
      <c r="H177" s="2" t="s">
        <v>6943</v>
      </c>
      <c r="I177" s="2" t="s">
        <v>981</v>
      </c>
      <c r="J177" s="2">
        <v>50182</v>
      </c>
      <c r="K177" s="2">
        <v>3</v>
      </c>
      <c r="L177" s="2">
        <v>0</v>
      </c>
      <c r="N177" s="2" t="s">
        <v>8460</v>
      </c>
      <c r="O177" s="2" t="str">
        <f t="shared" si="5"/>
        <v>Giò tai lưỡi xào gói 250g</v>
      </c>
      <c r="Q177" s="2" t="str">
        <f>VLOOKUP(N177,Vat_tu__hang_hoa__dich_vu!$A:$B,1,1)</f>
        <v>GHK300</v>
      </c>
    </row>
    <row r="178" spans="1:17" x14ac:dyDescent="0.25">
      <c r="A178" s="2">
        <f>MATCH(B178,'Data (2)'!B:B,0)</f>
        <v>112</v>
      </c>
      <c r="B178" s="3">
        <v>9105837401</v>
      </c>
      <c r="C178" s="90" t="str">
        <f>VLOOKUP(B178,'Sheet1 (3)'!$C:$D,2,2)</f>
        <v>00014515</v>
      </c>
      <c r="D178" s="92">
        <f t="shared" si="4"/>
        <v>27</v>
      </c>
      <c r="E178" s="3" t="str">
        <f>VLOOKUP(B178,'Data (2)'!$B:$P,12,0)</f>
        <v>916040</v>
      </c>
      <c r="F178" s="3" t="s">
        <v>1534</v>
      </c>
      <c r="G178" s="3" t="s">
        <v>6942</v>
      </c>
      <c r="H178" s="2" t="s">
        <v>6943</v>
      </c>
      <c r="I178" s="2" t="s">
        <v>965</v>
      </c>
      <c r="J178" s="2">
        <v>74250</v>
      </c>
      <c r="K178" s="2">
        <v>1</v>
      </c>
      <c r="L178" s="2">
        <v>0</v>
      </c>
      <c r="N178" s="2" t="s">
        <v>8117</v>
      </c>
      <c r="O178" s="2" t="str">
        <f t="shared" si="5"/>
        <v>Chả cốm 300g</v>
      </c>
      <c r="Q178" s="2" t="str">
        <f>VLOOKUP(N178,Vat_tu__hang_hoa__dich_vu!$A:$B,1,1)</f>
        <v>CGXD150</v>
      </c>
    </row>
    <row r="179" spans="1:17" x14ac:dyDescent="0.25">
      <c r="A179" s="2">
        <f>MATCH(B179,'Data (2)'!B:B,0)</f>
        <v>112</v>
      </c>
      <c r="B179" s="3">
        <v>9105837401</v>
      </c>
      <c r="C179" s="90" t="str">
        <f>VLOOKUP(B179,'Sheet1 (3)'!$C:$D,2,2)</f>
        <v>00014515</v>
      </c>
      <c r="D179" s="92">
        <f t="shared" si="4"/>
        <v>27</v>
      </c>
      <c r="E179" s="3" t="str">
        <f>VLOOKUP(B179,'Data (2)'!$B:$P,12,0)</f>
        <v>916040</v>
      </c>
      <c r="F179" s="3" t="s">
        <v>1534</v>
      </c>
      <c r="G179" s="3" t="s">
        <v>6942</v>
      </c>
      <c r="H179" s="2" t="s">
        <v>6943</v>
      </c>
      <c r="I179" s="2" t="s">
        <v>1079</v>
      </c>
      <c r="J179" s="2">
        <v>49500</v>
      </c>
      <c r="K179" s="2">
        <v>1</v>
      </c>
      <c r="L179" s="2">
        <v>0</v>
      </c>
      <c r="N179" s="2" t="s">
        <v>8226</v>
      </c>
      <c r="O179" s="2" t="str">
        <f t="shared" si="5"/>
        <v>Giò lụa 250g</v>
      </c>
      <c r="Q179" s="2" t="str">
        <f>VLOOKUP(N179,Vat_tu__hang_hoa__dich_vu!$A:$B,1,1)</f>
        <v>GHK300</v>
      </c>
    </row>
    <row r="180" spans="1:17" x14ac:dyDescent="0.25">
      <c r="A180" s="2">
        <f>MATCH(B180,'Data (2)'!B:B,0)</f>
        <v>128</v>
      </c>
      <c r="B180" s="3">
        <v>9105837415</v>
      </c>
      <c r="C180" s="90" t="str">
        <f>VLOOKUP(B180,'Sheet1 (3)'!$C:$D,2,2)</f>
        <v>00067460</v>
      </c>
      <c r="D180" s="92">
        <f t="shared" si="4"/>
        <v>10</v>
      </c>
      <c r="E180" s="3" t="str">
        <f>VLOOKUP(B180,'Data (2)'!$B:$P,12,0)</f>
        <v>486131</v>
      </c>
      <c r="F180" s="3" t="s">
        <v>1547</v>
      </c>
      <c r="G180" s="3" t="s">
        <v>6947</v>
      </c>
      <c r="H180" s="2" t="s">
        <v>6948</v>
      </c>
      <c r="I180" s="2" t="s">
        <v>960</v>
      </c>
      <c r="J180" s="2">
        <v>55595</v>
      </c>
      <c r="K180" s="2">
        <v>1</v>
      </c>
      <c r="L180" s="2">
        <v>0</v>
      </c>
      <c r="N180" s="2" t="s">
        <v>8455</v>
      </c>
      <c r="O180" s="2" t="str">
        <f t="shared" si="5"/>
        <v>Tai heo muối gói 200g</v>
      </c>
      <c r="Q180" s="2" t="str">
        <f>VLOOKUP(N180,Vat_tu__hang_hoa__dich_vu!$A:$B,1,1)</f>
        <v>SHK200</v>
      </c>
    </row>
    <row r="181" spans="1:17" x14ac:dyDescent="0.25">
      <c r="A181" s="2">
        <f>MATCH(B181,'Data (2)'!B:B,0)</f>
        <v>128</v>
      </c>
      <c r="B181" s="3">
        <v>9105837415</v>
      </c>
      <c r="C181" s="90" t="str">
        <f>VLOOKUP(B181,'Sheet1 (3)'!$C:$D,2,2)</f>
        <v>00067460</v>
      </c>
      <c r="D181" s="92">
        <f t="shared" si="4"/>
        <v>10</v>
      </c>
      <c r="E181" s="3" t="str">
        <f>VLOOKUP(B181,'Data (2)'!$B:$P,12,0)</f>
        <v>486131</v>
      </c>
      <c r="F181" s="3" t="s">
        <v>1547</v>
      </c>
      <c r="G181" s="3" t="s">
        <v>6947</v>
      </c>
      <c r="H181" s="2" t="s">
        <v>6948</v>
      </c>
      <c r="I181" s="2" t="s">
        <v>981</v>
      </c>
      <c r="J181" s="2">
        <v>50182</v>
      </c>
      <c r="K181" s="2">
        <v>2</v>
      </c>
      <c r="L181" s="2">
        <v>0</v>
      </c>
      <c r="N181" s="2" t="s">
        <v>8460</v>
      </c>
      <c r="O181" s="2" t="str">
        <f t="shared" si="5"/>
        <v>Giò tai lưỡi xào gói 250g</v>
      </c>
      <c r="Q181" s="2" t="str">
        <f>VLOOKUP(N181,Vat_tu__hang_hoa__dich_vu!$A:$B,1,1)</f>
        <v>GHK300</v>
      </c>
    </row>
    <row r="182" spans="1:17" x14ac:dyDescent="0.25">
      <c r="A182" s="2">
        <f>MATCH(B182,'Data (2)'!B:B,0)</f>
        <v>128</v>
      </c>
      <c r="B182" s="3">
        <v>9105837415</v>
      </c>
      <c r="C182" s="90" t="str">
        <f>VLOOKUP(B182,'Sheet1 (3)'!$C:$D,2,2)</f>
        <v>00067460</v>
      </c>
      <c r="D182" s="92">
        <f t="shared" si="4"/>
        <v>10</v>
      </c>
      <c r="E182" s="3" t="str">
        <f>VLOOKUP(B182,'Data (2)'!$B:$P,12,0)</f>
        <v>486131</v>
      </c>
      <c r="F182" s="3" t="s">
        <v>1547</v>
      </c>
      <c r="G182" s="3" t="s">
        <v>6947</v>
      </c>
      <c r="H182" s="2" t="s">
        <v>6948</v>
      </c>
      <c r="I182" s="2" t="s">
        <v>994</v>
      </c>
      <c r="J182" s="2">
        <v>111606</v>
      </c>
      <c r="K182" s="2">
        <v>2</v>
      </c>
      <c r="L182" s="2">
        <v>0</v>
      </c>
      <c r="N182" s="2" t="s">
        <v>8457</v>
      </c>
      <c r="O182" s="2" t="str">
        <f t="shared" si="5"/>
        <v>gà xì dầu 500g</v>
      </c>
      <c r="Q182" s="2" t="str">
        <f>VLOOKUP(N182,Vat_tu__hang_hoa__dich_vu!$A:$B,1,1)</f>
        <v>G3M</v>
      </c>
    </row>
    <row r="183" spans="1:17" x14ac:dyDescent="0.25">
      <c r="A183" s="2">
        <f>MATCH(B183,'Data (2)'!B:B,0)</f>
        <v>128</v>
      </c>
      <c r="B183" s="3">
        <v>9105837415</v>
      </c>
      <c r="C183" s="90" t="str">
        <f>VLOOKUP(B183,'Sheet1 (3)'!$C:$D,2,2)</f>
        <v>00067460</v>
      </c>
      <c r="D183" s="92">
        <f t="shared" si="4"/>
        <v>10</v>
      </c>
      <c r="E183" s="3" t="str">
        <f>VLOOKUP(B183,'Data (2)'!$B:$P,12,0)</f>
        <v>486131</v>
      </c>
      <c r="F183" s="3" t="s">
        <v>1547</v>
      </c>
      <c r="G183" s="3" t="s">
        <v>6947</v>
      </c>
      <c r="H183" s="2" t="s">
        <v>6948</v>
      </c>
      <c r="I183" s="2" t="s">
        <v>959</v>
      </c>
      <c r="J183" s="2">
        <v>70950</v>
      </c>
      <c r="K183" s="2">
        <v>1</v>
      </c>
      <c r="L183" s="2">
        <v>0</v>
      </c>
      <c r="N183" s="2" t="s">
        <v>8164</v>
      </c>
      <c r="O183" s="2" t="str">
        <f t="shared" si="5"/>
        <v>Chả nướng 300g</v>
      </c>
      <c r="Q183" s="2" t="str">
        <f>VLOOKUP(N183,Vat_tu__hang_hoa__dich_vu!$A:$B,1,1)</f>
        <v>CGXD150</v>
      </c>
    </row>
    <row r="184" spans="1:17" x14ac:dyDescent="0.25">
      <c r="A184" s="2">
        <f>MATCH(B184,'Data (2)'!B:B,0)</f>
        <v>143</v>
      </c>
      <c r="B184" s="3">
        <v>9105837440</v>
      </c>
      <c r="C184" s="90" t="str">
        <f>VLOOKUP(B184,'Sheet1 (3)'!$C:$D,2,2)</f>
        <v>00067460</v>
      </c>
      <c r="D184" s="92">
        <f t="shared" si="4"/>
        <v>10</v>
      </c>
      <c r="E184" s="3" t="str">
        <f>VLOOKUP(B184,'Data (2)'!$B:$P,12,0)</f>
        <v>567724</v>
      </c>
      <c r="F184" s="3" t="s">
        <v>1651</v>
      </c>
      <c r="G184" s="3" t="s">
        <v>6955</v>
      </c>
      <c r="H184" s="2" t="s">
        <v>6956</v>
      </c>
      <c r="I184" s="2" t="s">
        <v>951</v>
      </c>
      <c r="J184" s="2">
        <v>111058</v>
      </c>
      <c r="K184" s="2">
        <v>1</v>
      </c>
      <c r="L184" s="2">
        <v>0</v>
      </c>
      <c r="N184" s="2" t="s">
        <v>8456</v>
      </c>
      <c r="O184" s="2" t="str">
        <f t="shared" si="5"/>
        <v>Gà muối gói 500g</v>
      </c>
      <c r="Q184" s="2" t="str">
        <f>VLOOKUP(N184,Vat_tu__hang_hoa__dich_vu!$A:$B,1,1)</f>
        <v>G3M</v>
      </c>
    </row>
    <row r="185" spans="1:17" x14ac:dyDescent="0.25">
      <c r="A185" s="2">
        <f>MATCH(B185,'Data (2)'!B:B,0)</f>
        <v>143</v>
      </c>
      <c r="B185" s="3">
        <v>9105837440</v>
      </c>
      <c r="C185" s="90" t="str">
        <f>VLOOKUP(B185,'Sheet1 (3)'!$C:$D,2,2)</f>
        <v>00067460</v>
      </c>
      <c r="D185" s="92">
        <f t="shared" si="4"/>
        <v>10</v>
      </c>
      <c r="E185" s="3" t="str">
        <f>VLOOKUP(B185,'Data (2)'!$B:$P,12,0)</f>
        <v>567724</v>
      </c>
      <c r="F185" s="3" t="s">
        <v>1651</v>
      </c>
      <c r="G185" s="3" t="s">
        <v>6955</v>
      </c>
      <c r="H185" s="2" t="s">
        <v>6956</v>
      </c>
      <c r="I185" s="2" t="s">
        <v>1079</v>
      </c>
      <c r="J185" s="2">
        <v>49500</v>
      </c>
      <c r="K185" s="2">
        <v>1</v>
      </c>
      <c r="L185" s="2">
        <v>0</v>
      </c>
      <c r="N185" s="2" t="s">
        <v>8226</v>
      </c>
      <c r="O185" s="2" t="str">
        <f t="shared" si="5"/>
        <v>Giò lụa 250g</v>
      </c>
      <c r="Q185" s="2" t="str">
        <f>VLOOKUP(N185,Vat_tu__hang_hoa__dich_vu!$A:$B,1,1)</f>
        <v>GHK300</v>
      </c>
    </row>
    <row r="186" spans="1:17" x14ac:dyDescent="0.25">
      <c r="A186" s="2">
        <f>MATCH(B186,'Data (2)'!B:B,0)</f>
        <v>143</v>
      </c>
      <c r="B186" s="3">
        <v>9105837440</v>
      </c>
      <c r="C186" s="90" t="str">
        <f>VLOOKUP(B186,'Sheet1 (3)'!$C:$D,2,2)</f>
        <v>00067460</v>
      </c>
      <c r="D186" s="92">
        <f t="shared" si="4"/>
        <v>10</v>
      </c>
      <c r="E186" s="3" t="str">
        <f>VLOOKUP(B186,'Data (2)'!$B:$P,12,0)</f>
        <v>567724</v>
      </c>
      <c r="F186" s="3" t="s">
        <v>1651</v>
      </c>
      <c r="G186" s="3" t="s">
        <v>6955</v>
      </c>
      <c r="H186" s="2" t="s">
        <v>6956</v>
      </c>
      <c r="I186" s="2" t="s">
        <v>994</v>
      </c>
      <c r="J186" s="2">
        <v>111606</v>
      </c>
      <c r="K186" s="2">
        <v>2</v>
      </c>
      <c r="L186" s="2">
        <v>0</v>
      </c>
      <c r="N186" s="2" t="s">
        <v>8457</v>
      </c>
      <c r="O186" s="2" t="str">
        <f t="shared" si="5"/>
        <v>gà xì dầu 500g</v>
      </c>
      <c r="Q186" s="2" t="str">
        <f>VLOOKUP(N186,Vat_tu__hang_hoa__dich_vu!$A:$B,1,1)</f>
        <v>G3M</v>
      </c>
    </row>
    <row r="187" spans="1:17" x14ac:dyDescent="0.25">
      <c r="A187" s="2">
        <f>MATCH(B187,'Data (2)'!B:B,0)</f>
        <v>143</v>
      </c>
      <c r="B187" s="3">
        <v>9105837440</v>
      </c>
      <c r="C187" s="90" t="str">
        <f>VLOOKUP(B187,'Sheet1 (3)'!$C:$D,2,2)</f>
        <v>00067460</v>
      </c>
      <c r="D187" s="92">
        <f t="shared" si="4"/>
        <v>10</v>
      </c>
      <c r="E187" s="3" t="str">
        <f>VLOOKUP(B187,'Data (2)'!$B:$P,12,0)</f>
        <v>567724</v>
      </c>
      <c r="F187" s="3" t="s">
        <v>1651</v>
      </c>
      <c r="G187" s="3" t="s">
        <v>6955</v>
      </c>
      <c r="H187" s="2" t="s">
        <v>6956</v>
      </c>
      <c r="I187" s="2" t="s">
        <v>959</v>
      </c>
      <c r="J187" s="2">
        <v>70950</v>
      </c>
      <c r="K187" s="2">
        <v>2</v>
      </c>
      <c r="L187" s="2">
        <v>0</v>
      </c>
      <c r="N187" s="2" t="s">
        <v>8164</v>
      </c>
      <c r="O187" s="2" t="str">
        <f t="shared" si="5"/>
        <v>Chả nướng 300g</v>
      </c>
      <c r="Q187" s="2" t="str">
        <f>VLOOKUP(N187,Vat_tu__hang_hoa__dich_vu!$A:$B,1,1)</f>
        <v>CGXD150</v>
      </c>
    </row>
    <row r="188" spans="1:17" x14ac:dyDescent="0.25">
      <c r="A188" s="2">
        <f>MATCH(B188,'Data (2)'!B:B,0)</f>
        <v>126</v>
      </c>
      <c r="B188" s="3">
        <v>9105837403</v>
      </c>
      <c r="C188" s="90" t="str">
        <f>VLOOKUP(B188,'Sheet1 (3)'!$C:$D,2,2)</f>
        <v>00067460</v>
      </c>
      <c r="D188" s="92">
        <f t="shared" si="4"/>
        <v>10</v>
      </c>
      <c r="E188" s="3" t="str">
        <f>VLOOKUP(B188,'Data (2)'!$B:$P,12,0)</f>
        <v>80190</v>
      </c>
      <c r="F188" s="3" t="s">
        <v>1547</v>
      </c>
      <c r="G188" s="3" t="s">
        <v>6961</v>
      </c>
      <c r="H188" s="2" t="s">
        <v>6962</v>
      </c>
      <c r="I188" s="2" t="s">
        <v>965</v>
      </c>
      <c r="J188" s="2">
        <v>74250</v>
      </c>
      <c r="K188" s="2">
        <v>1</v>
      </c>
      <c r="L188" s="2">
        <v>0</v>
      </c>
      <c r="N188" s="2" t="s">
        <v>8117</v>
      </c>
      <c r="O188" s="2" t="str">
        <f t="shared" si="5"/>
        <v>Chả cốm 300g</v>
      </c>
      <c r="Q188" s="2" t="str">
        <f>VLOOKUP(N188,Vat_tu__hang_hoa__dich_vu!$A:$B,1,1)</f>
        <v>CGXD150</v>
      </c>
    </row>
    <row r="189" spans="1:17" x14ac:dyDescent="0.25">
      <c r="A189" s="2">
        <f>MATCH(B189,'Data (2)'!B:B,0)</f>
        <v>162</v>
      </c>
      <c r="B189" s="3">
        <v>9105837452</v>
      </c>
      <c r="C189" s="90" t="str">
        <f>VLOOKUP(B189,'Sheet1 (3)'!$C:$D,2,2)</f>
        <v>00028118</v>
      </c>
      <c r="D189" s="92">
        <f t="shared" si="4"/>
        <v>24</v>
      </c>
      <c r="E189" s="3" t="str">
        <f>VLOOKUP(B189,'Data (2)'!$B:$P,12,0)</f>
        <v>99360</v>
      </c>
      <c r="F189" s="3" t="s">
        <v>1559</v>
      </c>
      <c r="G189" s="3" t="s">
        <v>6968</v>
      </c>
      <c r="H189" s="2" t="s">
        <v>6969</v>
      </c>
      <c r="I189" s="2" t="s">
        <v>955</v>
      </c>
      <c r="J189" s="2">
        <v>46000</v>
      </c>
      <c r="K189" s="2">
        <v>2</v>
      </c>
      <c r="L189" s="2">
        <v>0</v>
      </c>
      <c r="N189" s="2" t="s">
        <v>8459</v>
      </c>
      <c r="O189" s="2" t="str">
        <f t="shared" si="5"/>
        <v>Mộc nấm hương gói 250g</v>
      </c>
      <c r="Q189" s="2" t="str">
        <f>VLOOKUP(N189,Vat_tu__hang_hoa__dich_vu!$A:$B,1,1)</f>
        <v>MNH500</v>
      </c>
    </row>
    <row r="190" spans="1:17" x14ac:dyDescent="0.25">
      <c r="A190" s="2">
        <f>MATCH(B190,'Data (2)'!B:B,0)</f>
        <v>32</v>
      </c>
      <c r="B190" s="3">
        <v>9105837514</v>
      </c>
      <c r="C190" s="90" t="str">
        <f>VLOOKUP(B190,'Sheet1 (3)'!$C:$D,2,2)</f>
        <v>00410141</v>
      </c>
      <c r="D190" s="92">
        <f t="shared" si="4"/>
        <v>4</v>
      </c>
      <c r="E190" s="3" t="str">
        <f>VLOOKUP(B190,'Data (2)'!$B:$P,12,0)</f>
        <v>380118</v>
      </c>
      <c r="F190" s="3" t="s">
        <v>1548</v>
      </c>
      <c r="G190" s="3" t="s">
        <v>6975</v>
      </c>
      <c r="H190" s="2" t="s">
        <v>6976</v>
      </c>
      <c r="I190" s="2" t="s">
        <v>965</v>
      </c>
      <c r="J190" s="2">
        <v>74250</v>
      </c>
      <c r="K190" s="2">
        <v>1</v>
      </c>
      <c r="L190" s="2">
        <v>0</v>
      </c>
      <c r="N190" s="2" t="s">
        <v>8117</v>
      </c>
      <c r="O190" s="2" t="str">
        <f t="shared" si="5"/>
        <v>Chả cốm 300g</v>
      </c>
      <c r="Q190" s="2" t="str">
        <f>VLOOKUP(N190,Vat_tu__hang_hoa__dich_vu!$A:$B,1,1)</f>
        <v>CGXD150</v>
      </c>
    </row>
    <row r="191" spans="1:17" x14ac:dyDescent="0.25">
      <c r="A191" s="2">
        <f>MATCH(B191,'Data (2)'!B:B,0)</f>
        <v>32</v>
      </c>
      <c r="B191" s="3">
        <v>9105837514</v>
      </c>
      <c r="C191" s="90" t="str">
        <f>VLOOKUP(B191,'Sheet1 (3)'!$C:$D,2,2)</f>
        <v>00410141</v>
      </c>
      <c r="D191" s="92">
        <f t="shared" si="4"/>
        <v>4</v>
      </c>
      <c r="E191" s="3" t="str">
        <f>VLOOKUP(B191,'Data (2)'!$B:$P,12,0)</f>
        <v>380118</v>
      </c>
      <c r="F191" s="3" t="s">
        <v>1548</v>
      </c>
      <c r="G191" s="3" t="s">
        <v>6975</v>
      </c>
      <c r="H191" s="2" t="s">
        <v>6976</v>
      </c>
      <c r="I191" s="2" t="s">
        <v>951</v>
      </c>
      <c r="J191" s="2">
        <v>111058</v>
      </c>
      <c r="K191" s="2">
        <v>2</v>
      </c>
      <c r="L191" s="2">
        <v>0</v>
      </c>
      <c r="N191" s="2" t="s">
        <v>8456</v>
      </c>
      <c r="O191" s="2" t="str">
        <f t="shared" si="5"/>
        <v>Gà muối gói 500g</v>
      </c>
      <c r="Q191" s="2" t="str">
        <f>VLOOKUP(N191,Vat_tu__hang_hoa__dich_vu!$A:$B,1,1)</f>
        <v>G3M</v>
      </c>
    </row>
    <row r="192" spans="1:17" x14ac:dyDescent="0.25">
      <c r="A192" s="2">
        <f>MATCH(B192,'Data (2)'!B:B,0)</f>
        <v>32</v>
      </c>
      <c r="B192" s="3">
        <v>9105837514</v>
      </c>
      <c r="C192" s="90" t="str">
        <f>VLOOKUP(B192,'Sheet1 (3)'!$C:$D,2,2)</f>
        <v>00410141</v>
      </c>
      <c r="D192" s="92">
        <f t="shared" si="4"/>
        <v>4</v>
      </c>
      <c r="E192" s="3" t="str">
        <f>VLOOKUP(B192,'Data (2)'!$B:$P,12,0)</f>
        <v>380118</v>
      </c>
      <c r="F192" s="3" t="s">
        <v>1548</v>
      </c>
      <c r="G192" s="3" t="s">
        <v>6975</v>
      </c>
      <c r="H192" s="2" t="s">
        <v>6976</v>
      </c>
      <c r="I192" s="2" t="s">
        <v>960</v>
      </c>
      <c r="J192" s="2">
        <v>55595</v>
      </c>
      <c r="K192" s="2">
        <v>1</v>
      </c>
      <c r="L192" s="2">
        <v>0</v>
      </c>
      <c r="N192" s="2" t="s">
        <v>8455</v>
      </c>
      <c r="O192" s="2" t="str">
        <f t="shared" si="5"/>
        <v>Tai heo muối gói 200g</v>
      </c>
      <c r="Q192" s="2" t="str">
        <f>VLOOKUP(N192,Vat_tu__hang_hoa__dich_vu!$A:$B,1,1)</f>
        <v>SHK200</v>
      </c>
    </row>
    <row r="193" spans="1:17" x14ac:dyDescent="0.25">
      <c r="A193" s="2">
        <f>MATCH(B193,'Data (2)'!B:B,0)</f>
        <v>147</v>
      </c>
      <c r="B193" s="3">
        <v>9105837486</v>
      </c>
      <c r="C193" s="90" t="str">
        <f>VLOOKUP(B193,'Sheet1 (3)'!$C:$D,2,2)</f>
        <v>00028118</v>
      </c>
      <c r="D193" s="92">
        <f t="shared" si="4"/>
        <v>24</v>
      </c>
      <c r="E193" s="3" t="str">
        <f>VLOOKUP(B193,'Data (2)'!$B:$P,12,0)</f>
        <v>653184</v>
      </c>
      <c r="F193" s="3" t="s">
        <v>1750</v>
      </c>
      <c r="G193" s="3" t="s">
        <v>5757</v>
      </c>
      <c r="H193" s="2" t="s">
        <v>5758</v>
      </c>
      <c r="I193" s="2" t="s">
        <v>977</v>
      </c>
      <c r="J193" s="2">
        <v>50400</v>
      </c>
      <c r="K193" s="2">
        <v>12</v>
      </c>
      <c r="L193" s="2">
        <v>0</v>
      </c>
      <c r="N193" s="2" t="s">
        <v>8235</v>
      </c>
      <c r="O193" s="2" t="str">
        <f t="shared" si="5"/>
        <v>Giò sụn gà 250g</v>
      </c>
      <c r="Q193" s="2" t="str">
        <f>VLOOKUP(N193,Vat_tu__hang_hoa__dich_vu!$A:$B,1,1)</f>
        <v>GHK300</v>
      </c>
    </row>
    <row r="194" spans="1:17" x14ac:dyDescent="0.25">
      <c r="A194" s="2">
        <f>MATCH(B194,'Data (2)'!B:B,0)</f>
        <v>148</v>
      </c>
      <c r="B194" s="3">
        <v>9105837549</v>
      </c>
      <c r="C194" s="90" t="str">
        <f>VLOOKUP(B194,'Sheet1 (3)'!$C:$D,2,2)</f>
        <v>00134182</v>
      </c>
      <c r="D194" s="92">
        <f t="shared" si="4"/>
        <v>17</v>
      </c>
      <c r="E194" s="3" t="str">
        <f>VLOOKUP(B194,'Data (2)'!$B:$P,12,0)</f>
        <v>641520</v>
      </c>
      <c r="F194" s="3" t="s">
        <v>1750</v>
      </c>
      <c r="G194" s="3" t="s">
        <v>5757</v>
      </c>
      <c r="H194" s="2" t="s">
        <v>5758</v>
      </c>
      <c r="I194" s="2" t="s">
        <v>965</v>
      </c>
      <c r="J194" s="2">
        <v>74250</v>
      </c>
      <c r="K194" s="2">
        <v>8</v>
      </c>
      <c r="L194" s="2">
        <v>0</v>
      </c>
      <c r="N194" s="2" t="s">
        <v>8117</v>
      </c>
      <c r="O194" s="2" t="str">
        <f t="shared" si="5"/>
        <v>Chả cốm 300g</v>
      </c>
      <c r="Q194" s="2" t="str">
        <f>VLOOKUP(N194,Vat_tu__hang_hoa__dich_vu!$A:$B,1,1)</f>
        <v>CGXD150</v>
      </c>
    </row>
    <row r="195" spans="1:17" x14ac:dyDescent="0.25">
      <c r="A195" s="2">
        <f>MATCH(B195,'Data (2)'!B:B,0)</f>
        <v>58</v>
      </c>
      <c r="B195" s="3">
        <v>9105837574</v>
      </c>
      <c r="C195" s="90" t="str">
        <f>VLOOKUP(B195,'Sheet1 (3)'!$C:$D,2,2)</f>
        <v>00134182</v>
      </c>
      <c r="D195" s="92">
        <f t="shared" ref="D195:D258" si="6">DAY(C195)</f>
        <v>17</v>
      </c>
      <c r="E195" s="3" t="str">
        <f>VLOOKUP(B195,'Data (2)'!$B:$P,12,0)</f>
        <v>396527</v>
      </c>
      <c r="F195" s="3" t="s">
        <v>1548</v>
      </c>
      <c r="G195" s="3" t="s">
        <v>2681</v>
      </c>
      <c r="H195" s="2" t="s">
        <v>2682</v>
      </c>
      <c r="I195" s="2" t="s">
        <v>961</v>
      </c>
      <c r="J195" s="2">
        <v>73431</v>
      </c>
      <c r="K195" s="2">
        <v>5</v>
      </c>
      <c r="L195" s="2">
        <v>0</v>
      </c>
      <c r="N195" s="2" t="s">
        <v>8458</v>
      </c>
      <c r="O195" s="2" t="str">
        <f t="shared" ref="O195:O258" si="7">TRIM(N195)</f>
        <v>Chân giò heo muối gói 300g</v>
      </c>
      <c r="Q195" s="2" t="str">
        <f>VLOOKUP(N195,Vat_tu__hang_hoa__dich_vu!$A:$B,1,1)</f>
        <v>CGXD150</v>
      </c>
    </row>
    <row r="196" spans="1:17" x14ac:dyDescent="0.25">
      <c r="A196" s="2">
        <f>MATCH(B196,'Data (2)'!B:B,0)</f>
        <v>144</v>
      </c>
      <c r="B196" s="3">
        <v>9105837534</v>
      </c>
      <c r="C196" s="90" t="str">
        <f>VLOOKUP(B196,'Sheet1 (3)'!$C:$D,2,2)</f>
        <v>00014518</v>
      </c>
      <c r="D196" s="92">
        <f t="shared" si="6"/>
        <v>30</v>
      </c>
      <c r="E196" s="3" t="str">
        <f>VLOOKUP(B196,'Data (2)'!$B:$P,12,0)</f>
        <v>199248</v>
      </c>
      <c r="F196" s="3" t="s">
        <v>1651</v>
      </c>
      <c r="G196" s="3" t="s">
        <v>6987</v>
      </c>
      <c r="H196" s="2" t="s">
        <v>6988</v>
      </c>
      <c r="I196" s="2" t="s">
        <v>951</v>
      </c>
      <c r="J196" s="2">
        <v>111058</v>
      </c>
      <c r="K196" s="2">
        <v>1</v>
      </c>
      <c r="L196" s="2">
        <v>0</v>
      </c>
      <c r="N196" s="2" t="s">
        <v>8456</v>
      </c>
      <c r="O196" s="2" t="str">
        <f t="shared" si="7"/>
        <v>Gà muối gói 500g</v>
      </c>
      <c r="Q196" s="2" t="str">
        <f>VLOOKUP(N196,Vat_tu__hang_hoa__dich_vu!$A:$B,1,1)</f>
        <v>G3M</v>
      </c>
    </row>
    <row r="197" spans="1:17" x14ac:dyDescent="0.25">
      <c r="A197" s="2">
        <f>MATCH(B197,'Data (2)'!B:B,0)</f>
        <v>144</v>
      </c>
      <c r="B197" s="3">
        <v>9105837534</v>
      </c>
      <c r="C197" s="90" t="str">
        <f>VLOOKUP(B197,'Sheet1 (3)'!$C:$D,2,2)</f>
        <v>00014518</v>
      </c>
      <c r="D197" s="92">
        <f t="shared" si="6"/>
        <v>30</v>
      </c>
      <c r="E197" s="3" t="str">
        <f>VLOOKUP(B197,'Data (2)'!$B:$P,12,0)</f>
        <v>199248</v>
      </c>
      <c r="F197" s="3" t="s">
        <v>1651</v>
      </c>
      <c r="G197" s="3" t="s">
        <v>6987</v>
      </c>
      <c r="H197" s="2" t="s">
        <v>6988</v>
      </c>
      <c r="I197" s="2" t="s">
        <v>961</v>
      </c>
      <c r="J197" s="2">
        <v>73431</v>
      </c>
      <c r="K197" s="2">
        <v>1</v>
      </c>
      <c r="L197" s="2">
        <v>0</v>
      </c>
      <c r="N197" s="2" t="s">
        <v>8458</v>
      </c>
      <c r="O197" s="2" t="str">
        <f t="shared" si="7"/>
        <v>Chân giò heo muối gói 300g</v>
      </c>
      <c r="Q197" s="2" t="str">
        <f>VLOOKUP(N197,Vat_tu__hang_hoa__dich_vu!$A:$B,1,1)</f>
        <v>CGXD150</v>
      </c>
    </row>
    <row r="198" spans="1:17" x14ac:dyDescent="0.25">
      <c r="A198" s="2">
        <f>MATCH(B198,'Data (2)'!B:B,0)</f>
        <v>158</v>
      </c>
      <c r="B198" s="3">
        <v>9105837536</v>
      </c>
      <c r="C198" s="90" t="str">
        <f>VLOOKUP(B198,'Sheet1 (3)'!$C:$D,2,2)</f>
        <v>00134182</v>
      </c>
      <c r="D198" s="92">
        <f t="shared" si="6"/>
        <v>17</v>
      </c>
      <c r="E198" s="3" t="str">
        <f>VLOOKUP(B198,'Data (2)'!$B:$P,12,0)</f>
        <v>474224</v>
      </c>
      <c r="F198" s="3" t="s">
        <v>1534</v>
      </c>
      <c r="G198" s="3" t="s">
        <v>6992</v>
      </c>
      <c r="H198" s="2" t="s">
        <v>6993</v>
      </c>
      <c r="I198" s="2" t="s">
        <v>981</v>
      </c>
      <c r="J198" s="2">
        <v>50182</v>
      </c>
      <c r="K198" s="2">
        <v>1</v>
      </c>
      <c r="L198" s="2">
        <v>0</v>
      </c>
      <c r="N198" s="2" t="s">
        <v>8460</v>
      </c>
      <c r="O198" s="2" t="str">
        <f t="shared" si="7"/>
        <v>Giò tai lưỡi xào gói 250g</v>
      </c>
      <c r="Q198" s="2" t="str">
        <f>VLOOKUP(N198,Vat_tu__hang_hoa__dich_vu!$A:$B,1,1)</f>
        <v>GHK300</v>
      </c>
    </row>
    <row r="199" spans="1:17" x14ac:dyDescent="0.25">
      <c r="A199" s="2">
        <f>MATCH(B199,'Data (2)'!B:B,0)</f>
        <v>158</v>
      </c>
      <c r="B199" s="3">
        <v>9105837536</v>
      </c>
      <c r="C199" s="90" t="str">
        <f>VLOOKUP(B199,'Sheet1 (3)'!$C:$D,2,2)</f>
        <v>00134182</v>
      </c>
      <c r="D199" s="92">
        <f t="shared" si="6"/>
        <v>17</v>
      </c>
      <c r="E199" s="3" t="str">
        <f>VLOOKUP(B199,'Data (2)'!$B:$P,12,0)</f>
        <v>474224</v>
      </c>
      <c r="F199" s="3" t="s">
        <v>1534</v>
      </c>
      <c r="G199" s="3" t="s">
        <v>6992</v>
      </c>
      <c r="H199" s="2" t="s">
        <v>6993</v>
      </c>
      <c r="I199" s="2" t="s">
        <v>994</v>
      </c>
      <c r="J199" s="2">
        <v>111606</v>
      </c>
      <c r="K199" s="2">
        <v>1</v>
      </c>
      <c r="L199" s="2">
        <v>0</v>
      </c>
      <c r="N199" s="2" t="s">
        <v>8457</v>
      </c>
      <c r="O199" s="2" t="str">
        <f t="shared" si="7"/>
        <v>gà xì dầu 500g</v>
      </c>
      <c r="Q199" s="2" t="str">
        <f>VLOOKUP(N199,Vat_tu__hang_hoa__dich_vu!$A:$B,1,1)</f>
        <v>G3M</v>
      </c>
    </row>
    <row r="200" spans="1:17" x14ac:dyDescent="0.25">
      <c r="A200" s="2">
        <f>MATCH(B200,'Data (2)'!B:B,0)</f>
        <v>158</v>
      </c>
      <c r="B200" s="3">
        <v>9105837536</v>
      </c>
      <c r="C200" s="90" t="str">
        <f>VLOOKUP(B200,'Sheet1 (3)'!$C:$D,2,2)</f>
        <v>00134182</v>
      </c>
      <c r="D200" s="92">
        <f t="shared" si="6"/>
        <v>17</v>
      </c>
      <c r="E200" s="3" t="str">
        <f>VLOOKUP(B200,'Data (2)'!$B:$P,12,0)</f>
        <v>474224</v>
      </c>
      <c r="F200" s="3" t="s">
        <v>1534</v>
      </c>
      <c r="G200" s="3" t="s">
        <v>6992</v>
      </c>
      <c r="H200" s="2" t="s">
        <v>6993</v>
      </c>
      <c r="I200" s="2" t="s">
        <v>965</v>
      </c>
      <c r="J200" s="2">
        <v>74250</v>
      </c>
      <c r="K200" s="2">
        <v>1</v>
      </c>
      <c r="L200" s="2">
        <v>0</v>
      </c>
      <c r="N200" s="2" t="s">
        <v>8117</v>
      </c>
      <c r="O200" s="2" t="str">
        <f t="shared" si="7"/>
        <v>Chả cốm 300g</v>
      </c>
      <c r="Q200" s="2" t="str">
        <f>VLOOKUP(N200,Vat_tu__hang_hoa__dich_vu!$A:$B,1,1)</f>
        <v>CGXD150</v>
      </c>
    </row>
    <row r="201" spans="1:17" x14ac:dyDescent="0.25">
      <c r="A201" s="2">
        <f>MATCH(B201,'Data (2)'!B:B,0)</f>
        <v>158</v>
      </c>
      <c r="B201" s="3">
        <v>9105837536</v>
      </c>
      <c r="C201" s="90" t="str">
        <f>VLOOKUP(B201,'Sheet1 (3)'!$C:$D,2,2)</f>
        <v>00134182</v>
      </c>
      <c r="D201" s="92">
        <f t="shared" si="6"/>
        <v>17</v>
      </c>
      <c r="E201" s="3" t="str">
        <f>VLOOKUP(B201,'Data (2)'!$B:$P,12,0)</f>
        <v>474224</v>
      </c>
      <c r="F201" s="3" t="s">
        <v>1534</v>
      </c>
      <c r="G201" s="3" t="s">
        <v>6992</v>
      </c>
      <c r="H201" s="2" t="s">
        <v>6993</v>
      </c>
      <c r="I201" s="2" t="s">
        <v>951</v>
      </c>
      <c r="J201" s="2">
        <v>111058</v>
      </c>
      <c r="K201" s="2">
        <v>1</v>
      </c>
      <c r="L201" s="2">
        <v>0</v>
      </c>
      <c r="N201" s="2" t="s">
        <v>8456</v>
      </c>
      <c r="O201" s="2" t="str">
        <f t="shared" si="7"/>
        <v>Gà muối gói 500g</v>
      </c>
      <c r="Q201" s="2" t="str">
        <f>VLOOKUP(N201,Vat_tu__hang_hoa__dich_vu!$A:$B,1,1)</f>
        <v>G3M</v>
      </c>
    </row>
    <row r="202" spans="1:17" x14ac:dyDescent="0.25">
      <c r="A202" s="2">
        <f>MATCH(B202,'Data (2)'!B:B,0)</f>
        <v>158</v>
      </c>
      <c r="B202" s="3">
        <v>9105837536</v>
      </c>
      <c r="C202" s="90" t="str">
        <f>VLOOKUP(B202,'Sheet1 (3)'!$C:$D,2,2)</f>
        <v>00134182</v>
      </c>
      <c r="D202" s="92">
        <f t="shared" si="6"/>
        <v>17</v>
      </c>
      <c r="E202" s="3" t="str">
        <f>VLOOKUP(B202,'Data (2)'!$B:$P,12,0)</f>
        <v>474224</v>
      </c>
      <c r="F202" s="3" t="s">
        <v>1534</v>
      </c>
      <c r="G202" s="3" t="s">
        <v>6992</v>
      </c>
      <c r="H202" s="2" t="s">
        <v>6993</v>
      </c>
      <c r="I202" s="2" t="s">
        <v>955</v>
      </c>
      <c r="J202" s="2">
        <v>46000</v>
      </c>
      <c r="K202" s="2">
        <v>2</v>
      </c>
      <c r="L202" s="2">
        <v>0</v>
      </c>
      <c r="N202" s="2" t="s">
        <v>8459</v>
      </c>
      <c r="O202" s="2" t="str">
        <f t="shared" si="7"/>
        <v>Mộc nấm hương gói 250g</v>
      </c>
      <c r="Q202" s="2" t="str">
        <f>VLOOKUP(N202,Vat_tu__hang_hoa__dich_vu!$A:$B,1,1)</f>
        <v>MNH500</v>
      </c>
    </row>
    <row r="203" spans="1:17" x14ac:dyDescent="0.25">
      <c r="A203" s="2">
        <f>MATCH(B203,'Data (2)'!B:B,0)</f>
        <v>56</v>
      </c>
      <c r="B203" s="3">
        <v>9105837618</v>
      </c>
      <c r="C203" s="90" t="str">
        <f>VLOOKUP(B203,'Sheet1 (3)'!$C:$D,2,2)</f>
        <v>00028121</v>
      </c>
      <c r="D203" s="92">
        <f t="shared" si="6"/>
        <v>27</v>
      </c>
      <c r="E203" s="3" t="str">
        <f>VLOOKUP(B203,'Data (2)'!$B:$P,12,0)</f>
        <v>108864</v>
      </c>
      <c r="F203" s="3" t="s">
        <v>1556</v>
      </c>
      <c r="G203" s="3" t="s">
        <v>6998</v>
      </c>
      <c r="H203" s="2" t="s">
        <v>6999</v>
      </c>
      <c r="I203" s="2" t="s">
        <v>977</v>
      </c>
      <c r="J203" s="2">
        <v>50400</v>
      </c>
      <c r="K203" s="2">
        <v>2</v>
      </c>
      <c r="L203" s="2">
        <v>0</v>
      </c>
      <c r="N203" s="2" t="s">
        <v>8235</v>
      </c>
      <c r="O203" s="2" t="str">
        <f t="shared" si="7"/>
        <v>Giò sụn gà 250g</v>
      </c>
      <c r="Q203" s="2" t="str">
        <f>VLOOKUP(N203,Vat_tu__hang_hoa__dich_vu!$A:$B,1,1)</f>
        <v>GHK300</v>
      </c>
    </row>
    <row r="204" spans="1:17" x14ac:dyDescent="0.25">
      <c r="A204" s="2">
        <f>MATCH(B204,'Data (2)'!B:B,0)</f>
        <v>75</v>
      </c>
      <c r="B204" s="3">
        <v>9105837592</v>
      </c>
      <c r="C204" s="90" t="str">
        <f>VLOOKUP(B204,'Sheet1 (3)'!$C:$D,2,2)</f>
        <v>00410167</v>
      </c>
      <c r="D204" s="92">
        <f t="shared" si="6"/>
        <v>30</v>
      </c>
      <c r="E204" s="3" t="str">
        <f>VLOOKUP(B204,'Data (2)'!$B:$P,12,0)</f>
        <v>49680</v>
      </c>
      <c r="F204" s="3" t="s">
        <v>1548</v>
      </c>
      <c r="G204" s="3" t="s">
        <v>7005</v>
      </c>
      <c r="H204" s="2" t="s">
        <v>7006</v>
      </c>
      <c r="I204" s="2" t="s">
        <v>955</v>
      </c>
      <c r="J204" s="2">
        <v>46000</v>
      </c>
      <c r="K204" s="2">
        <v>1</v>
      </c>
      <c r="L204" s="2">
        <v>0</v>
      </c>
      <c r="N204" s="2" t="s">
        <v>8459</v>
      </c>
      <c r="O204" s="2" t="str">
        <f t="shared" si="7"/>
        <v>Mộc nấm hương gói 250g</v>
      </c>
      <c r="Q204" s="2" t="str">
        <f>VLOOKUP(N204,Vat_tu__hang_hoa__dich_vu!$A:$B,1,1)</f>
        <v>MNH500</v>
      </c>
    </row>
    <row r="205" spans="1:17" x14ac:dyDescent="0.25">
      <c r="A205" s="2">
        <f>MATCH(B205,'Data (2)'!B:B,0)</f>
        <v>95</v>
      </c>
      <c r="B205" s="3">
        <v>9105837622</v>
      </c>
      <c r="C205" s="90" t="str">
        <f>VLOOKUP(B205,'Sheet1 (3)'!$C:$D,2,2)</f>
        <v>00028121</v>
      </c>
      <c r="D205" s="92">
        <f t="shared" si="6"/>
        <v>27</v>
      </c>
      <c r="E205" s="3" t="str">
        <f>VLOOKUP(B205,'Data (2)'!$B:$P,12,0)</f>
        <v>54197</v>
      </c>
      <c r="F205" s="3" t="s">
        <v>1548</v>
      </c>
      <c r="G205" s="3" t="s">
        <v>7010</v>
      </c>
      <c r="H205" s="2" t="s">
        <v>7011</v>
      </c>
      <c r="I205" s="2" t="s">
        <v>981</v>
      </c>
      <c r="J205" s="2">
        <v>50182</v>
      </c>
      <c r="K205" s="2">
        <v>1</v>
      </c>
      <c r="L205" s="2">
        <v>0</v>
      </c>
      <c r="N205" s="2" t="s">
        <v>8460</v>
      </c>
      <c r="O205" s="2" t="str">
        <f t="shared" si="7"/>
        <v>Giò tai lưỡi xào gói 250g</v>
      </c>
      <c r="Q205" s="2" t="str">
        <f>VLOOKUP(N205,Vat_tu__hang_hoa__dich_vu!$A:$B,1,1)</f>
        <v>GHK300</v>
      </c>
    </row>
    <row r="206" spans="1:17" x14ac:dyDescent="0.25">
      <c r="A206" s="2">
        <f>MATCH(B206,'Data (2)'!B:B,0)</f>
        <v>64</v>
      </c>
      <c r="B206" s="3">
        <v>9105837611</v>
      </c>
      <c r="C206" s="90" t="str">
        <f>VLOOKUP(B206,'Sheet1 (3)'!$C:$D,2,2)</f>
        <v>00012334</v>
      </c>
      <c r="D206" s="92">
        <f t="shared" si="6"/>
        <v>7</v>
      </c>
      <c r="E206" s="3" t="str">
        <f>VLOOKUP(B206,'Data (2)'!$B:$P,12,0)</f>
        <v>359828</v>
      </c>
      <c r="F206" s="3" t="s">
        <v>1554</v>
      </c>
      <c r="G206" s="3" t="s">
        <v>7016</v>
      </c>
      <c r="H206" s="2" t="s">
        <v>7017</v>
      </c>
      <c r="I206" s="2" t="s">
        <v>951</v>
      </c>
      <c r="J206" s="2">
        <v>111058</v>
      </c>
      <c r="K206" s="2">
        <v>3</v>
      </c>
      <c r="L206" s="2">
        <v>0</v>
      </c>
      <c r="N206" s="2" t="s">
        <v>8456</v>
      </c>
      <c r="O206" s="2" t="str">
        <f t="shared" si="7"/>
        <v>Gà muối gói 500g</v>
      </c>
      <c r="Q206" s="2" t="str">
        <f>VLOOKUP(N206,Vat_tu__hang_hoa__dich_vu!$A:$B,1,1)</f>
        <v>G3M</v>
      </c>
    </row>
    <row r="207" spans="1:17" x14ac:dyDescent="0.25">
      <c r="A207" s="2">
        <f>MATCH(B207,'Data (2)'!B:B,0)</f>
        <v>2</v>
      </c>
      <c r="B207" s="3">
        <v>9105837612</v>
      </c>
      <c r="C207" s="90" t="str">
        <f>VLOOKUP(B207,'Sheet1 (3)'!$C:$D,2,2)</f>
        <v>00028121</v>
      </c>
      <c r="D207" s="92">
        <f t="shared" si="6"/>
        <v>27</v>
      </c>
      <c r="E207" s="3" t="str">
        <f>VLOOKUP(B207,'Data (2)'!$B:$P,12,0)</f>
        <v>239885</v>
      </c>
      <c r="F207" s="3" t="s">
        <v>1559</v>
      </c>
      <c r="G207" s="3" t="s">
        <v>7022</v>
      </c>
      <c r="H207" s="2" t="s">
        <v>7023</v>
      </c>
      <c r="I207" s="2" t="s">
        <v>951</v>
      </c>
      <c r="J207" s="2">
        <v>111058</v>
      </c>
      <c r="K207" s="2">
        <v>2</v>
      </c>
      <c r="L207" s="2">
        <v>0</v>
      </c>
      <c r="N207" s="2" t="s">
        <v>8456</v>
      </c>
      <c r="O207" s="2" t="str">
        <f t="shared" si="7"/>
        <v>Gà muối gói 500g</v>
      </c>
      <c r="Q207" s="2" t="str">
        <f>VLOOKUP(N207,Vat_tu__hang_hoa__dich_vu!$A:$B,1,1)</f>
        <v>G3M</v>
      </c>
    </row>
    <row r="208" spans="1:17" x14ac:dyDescent="0.25">
      <c r="A208" s="2">
        <f>MATCH(B208,'Data (2)'!B:B,0)</f>
        <v>97</v>
      </c>
      <c r="B208" s="3">
        <v>9105837626</v>
      </c>
      <c r="C208" s="90" t="str">
        <f>VLOOKUP(B208,'Sheet1 (3)'!$C:$D,2,2)</f>
        <v>00410177</v>
      </c>
      <c r="D208" s="92">
        <f t="shared" si="6"/>
        <v>9</v>
      </c>
      <c r="E208" s="3" t="str">
        <f>VLOOKUP(B208,'Data (2)'!$B:$P,12,0)</f>
        <v>239885</v>
      </c>
      <c r="F208" s="3" t="s">
        <v>1548</v>
      </c>
      <c r="G208" s="3" t="s">
        <v>7029</v>
      </c>
      <c r="H208" s="2" t="s">
        <v>7030</v>
      </c>
      <c r="I208" s="2" t="s">
        <v>951</v>
      </c>
      <c r="J208" s="2">
        <v>111058</v>
      </c>
      <c r="K208" s="2">
        <v>3</v>
      </c>
      <c r="L208" s="2">
        <v>0</v>
      </c>
      <c r="N208" s="2" t="s">
        <v>8456</v>
      </c>
      <c r="O208" s="2" t="str">
        <f t="shared" si="7"/>
        <v>Gà muối gói 500g</v>
      </c>
      <c r="Q208" s="2" t="str">
        <f>VLOOKUP(N208,Vat_tu__hang_hoa__dich_vu!$A:$B,1,1)</f>
        <v>G3M</v>
      </c>
    </row>
    <row r="209" spans="1:17" x14ac:dyDescent="0.25">
      <c r="A209" s="2">
        <f>MATCH(B209,'Data (2)'!B:B,0)</f>
        <v>138</v>
      </c>
      <c r="B209" s="3">
        <v>9105837656</v>
      </c>
      <c r="C209" s="90" t="str">
        <f>VLOOKUP(B209,'Sheet1 (3)'!$C:$D,2,2)</f>
        <v>00410191</v>
      </c>
      <c r="D209" s="92">
        <f t="shared" si="6"/>
        <v>23</v>
      </c>
      <c r="E209" s="3" t="str">
        <f>VLOOKUP(B209,'Data (2)'!$B:$P,12,0)</f>
        <v>119943</v>
      </c>
      <c r="F209" s="3" t="s">
        <v>1548</v>
      </c>
      <c r="G209" s="3" t="s">
        <v>7029</v>
      </c>
      <c r="H209" s="2" t="s">
        <v>7030</v>
      </c>
      <c r="I209" s="2" t="s">
        <v>951</v>
      </c>
      <c r="J209" s="2">
        <v>111058</v>
      </c>
      <c r="K209" s="2">
        <v>1</v>
      </c>
      <c r="L209" s="2">
        <v>0</v>
      </c>
      <c r="N209" s="2" t="s">
        <v>8456</v>
      </c>
      <c r="O209" s="2" t="str">
        <f t="shared" si="7"/>
        <v>Gà muối gói 500g</v>
      </c>
      <c r="Q209" s="2" t="str">
        <f>VLOOKUP(N209,Vat_tu__hang_hoa__dich_vu!$A:$B,1,1)</f>
        <v>G3M</v>
      </c>
    </row>
    <row r="210" spans="1:17" x14ac:dyDescent="0.25">
      <c r="A210" s="2">
        <f>MATCH(B210,'Data (2)'!B:B,0)</f>
        <v>8</v>
      </c>
      <c r="B210" s="3">
        <v>9105837700</v>
      </c>
      <c r="C210" s="90" t="str">
        <f>VLOOKUP(B210,'Sheet1 (3)'!$C:$D,2,2)</f>
        <v>00134195</v>
      </c>
      <c r="D210" s="92">
        <f t="shared" si="6"/>
        <v>30</v>
      </c>
      <c r="E210" s="3" t="str">
        <f>VLOOKUP(B210,'Data (2)'!$B:$P,12,0)</f>
        <v>476891</v>
      </c>
      <c r="F210" s="3" t="s">
        <v>1534</v>
      </c>
      <c r="G210" s="3" t="s">
        <v>7036</v>
      </c>
      <c r="H210" s="2" t="s">
        <v>7037</v>
      </c>
      <c r="I210" s="2" t="s">
        <v>959</v>
      </c>
      <c r="J210" s="2">
        <v>70950</v>
      </c>
      <c r="K210" s="2">
        <v>1</v>
      </c>
      <c r="L210" s="2">
        <v>0</v>
      </c>
      <c r="N210" s="2" t="s">
        <v>8164</v>
      </c>
      <c r="O210" s="2" t="str">
        <f t="shared" si="7"/>
        <v>Chả nướng 300g</v>
      </c>
      <c r="Q210" s="2" t="str">
        <f>VLOOKUP(N210,Vat_tu__hang_hoa__dich_vu!$A:$B,1,1)</f>
        <v>CGXD150</v>
      </c>
    </row>
    <row r="211" spans="1:17" x14ac:dyDescent="0.25">
      <c r="A211" s="2">
        <f>MATCH(B211,'Data (2)'!B:B,0)</f>
        <v>8</v>
      </c>
      <c r="B211" s="3">
        <v>9105837700</v>
      </c>
      <c r="C211" s="90" t="str">
        <f>VLOOKUP(B211,'Sheet1 (3)'!$C:$D,2,2)</f>
        <v>00134195</v>
      </c>
      <c r="D211" s="92">
        <f t="shared" si="6"/>
        <v>30</v>
      </c>
      <c r="E211" s="3" t="str">
        <f>VLOOKUP(B211,'Data (2)'!$B:$P,12,0)</f>
        <v>476891</v>
      </c>
      <c r="F211" s="3" t="s">
        <v>1534</v>
      </c>
      <c r="G211" s="3" t="s">
        <v>7036</v>
      </c>
      <c r="H211" s="2" t="s">
        <v>7037</v>
      </c>
      <c r="I211" s="2" t="s">
        <v>951</v>
      </c>
      <c r="J211" s="2">
        <v>111058</v>
      </c>
      <c r="K211" s="2">
        <v>2</v>
      </c>
      <c r="L211" s="2">
        <v>0</v>
      </c>
      <c r="N211" s="2" t="s">
        <v>8456</v>
      </c>
      <c r="O211" s="2" t="str">
        <f t="shared" si="7"/>
        <v>Gà muối gói 500g</v>
      </c>
      <c r="Q211" s="2" t="str">
        <f>VLOOKUP(N211,Vat_tu__hang_hoa__dich_vu!$A:$B,1,1)</f>
        <v>G3M</v>
      </c>
    </row>
    <row r="212" spans="1:17" x14ac:dyDescent="0.25">
      <c r="A212" s="2">
        <f>MATCH(B212,'Data (2)'!B:B,0)</f>
        <v>8</v>
      </c>
      <c r="B212" s="3">
        <v>9105837700</v>
      </c>
      <c r="C212" s="90" t="str">
        <f>VLOOKUP(B212,'Sheet1 (3)'!$C:$D,2,2)</f>
        <v>00134195</v>
      </c>
      <c r="D212" s="92">
        <f t="shared" si="6"/>
        <v>30</v>
      </c>
      <c r="E212" s="3" t="str">
        <f>VLOOKUP(B212,'Data (2)'!$B:$P,12,0)</f>
        <v>476891</v>
      </c>
      <c r="F212" s="3" t="s">
        <v>1534</v>
      </c>
      <c r="G212" s="3" t="s">
        <v>7036</v>
      </c>
      <c r="H212" s="2" t="s">
        <v>7037</v>
      </c>
      <c r="I212" s="2" t="s">
        <v>965</v>
      </c>
      <c r="J212" s="2">
        <v>74250</v>
      </c>
      <c r="K212" s="2">
        <v>2</v>
      </c>
      <c r="L212" s="2">
        <v>0</v>
      </c>
      <c r="N212" s="2" t="s">
        <v>8117</v>
      </c>
      <c r="O212" s="2" t="str">
        <f t="shared" si="7"/>
        <v>Chả cốm 300g</v>
      </c>
      <c r="Q212" s="2" t="str">
        <f>VLOOKUP(N212,Vat_tu__hang_hoa__dich_vu!$A:$B,1,1)</f>
        <v>CGXD150</v>
      </c>
    </row>
    <row r="213" spans="1:17" x14ac:dyDescent="0.25">
      <c r="A213" s="2">
        <f>MATCH(B213,'Data (2)'!B:B,0)</f>
        <v>49</v>
      </c>
      <c r="B213" s="3">
        <v>9105837666</v>
      </c>
      <c r="C213" s="90" t="str">
        <f>VLOOKUP(B213,'Sheet1 (3)'!$C:$D,2,2)</f>
        <v>00410191</v>
      </c>
      <c r="D213" s="92">
        <f t="shared" si="6"/>
        <v>23</v>
      </c>
      <c r="E213" s="3" t="str">
        <f>VLOOKUP(B213,'Data (2)'!$B:$P,12,0)</f>
        <v>119943</v>
      </c>
      <c r="F213" s="3" t="s">
        <v>1550</v>
      </c>
      <c r="G213" s="3" t="s">
        <v>7042</v>
      </c>
      <c r="H213" s="2" t="s">
        <v>7043</v>
      </c>
      <c r="I213" s="2" t="s">
        <v>951</v>
      </c>
      <c r="J213" s="2">
        <v>111058</v>
      </c>
      <c r="K213" s="2">
        <v>1</v>
      </c>
      <c r="L213" s="2">
        <v>0</v>
      </c>
      <c r="N213" s="2" t="s">
        <v>8456</v>
      </c>
      <c r="O213" s="2" t="str">
        <f t="shared" si="7"/>
        <v>Gà muối gói 500g</v>
      </c>
      <c r="Q213" s="2" t="str">
        <f>VLOOKUP(N213,Vat_tu__hang_hoa__dich_vu!$A:$B,1,1)</f>
        <v>G3M</v>
      </c>
    </row>
    <row r="214" spans="1:17" x14ac:dyDescent="0.25">
      <c r="A214" s="2">
        <f>MATCH(B214,'Data (2)'!B:B,0)</f>
        <v>33</v>
      </c>
      <c r="B214" s="3">
        <v>9105837740</v>
      </c>
      <c r="C214" s="90" t="str">
        <f>VLOOKUP(B214,'Sheet1 (3)'!$C:$D,2,2)</f>
        <v>00025107</v>
      </c>
      <c r="D214" s="92">
        <f t="shared" si="6"/>
        <v>26</v>
      </c>
      <c r="E214" s="3" t="str">
        <f>VLOOKUP(B214,'Data (2)'!$B:$P,12,0)</f>
        <v>996241</v>
      </c>
      <c r="F214" s="3" t="s">
        <v>1548</v>
      </c>
      <c r="G214" s="3" t="s">
        <v>7048</v>
      </c>
      <c r="H214" s="2" t="s">
        <v>7049</v>
      </c>
      <c r="I214" s="2" t="s">
        <v>951</v>
      </c>
      <c r="J214" s="2">
        <v>111058</v>
      </c>
      <c r="K214" s="2">
        <v>5</v>
      </c>
      <c r="L214" s="2">
        <v>0</v>
      </c>
      <c r="N214" s="2" t="s">
        <v>8456</v>
      </c>
      <c r="O214" s="2" t="str">
        <f t="shared" si="7"/>
        <v>Gà muối gói 500g</v>
      </c>
      <c r="Q214" s="2" t="str">
        <f>VLOOKUP(N214,Vat_tu__hang_hoa__dich_vu!$A:$B,1,1)</f>
        <v>G3M</v>
      </c>
    </row>
    <row r="215" spans="1:17" x14ac:dyDescent="0.25">
      <c r="A215" s="2">
        <f>MATCH(B215,'Data (2)'!B:B,0)</f>
        <v>33</v>
      </c>
      <c r="B215" s="3">
        <v>9105837740</v>
      </c>
      <c r="C215" s="90" t="str">
        <f>VLOOKUP(B215,'Sheet1 (3)'!$C:$D,2,2)</f>
        <v>00025107</v>
      </c>
      <c r="D215" s="92">
        <f t="shared" si="6"/>
        <v>26</v>
      </c>
      <c r="E215" s="3" t="str">
        <f>VLOOKUP(B215,'Data (2)'!$B:$P,12,0)</f>
        <v>996241</v>
      </c>
      <c r="F215" s="3" t="s">
        <v>1548</v>
      </c>
      <c r="G215" s="3" t="s">
        <v>7048</v>
      </c>
      <c r="H215" s="2" t="s">
        <v>7049</v>
      </c>
      <c r="I215" s="2" t="s">
        <v>961</v>
      </c>
      <c r="J215" s="2">
        <v>73431</v>
      </c>
      <c r="K215" s="2">
        <v>5</v>
      </c>
      <c r="L215" s="2">
        <v>0</v>
      </c>
      <c r="N215" s="2" t="s">
        <v>8458</v>
      </c>
      <c r="O215" s="2" t="str">
        <f t="shared" si="7"/>
        <v>Chân giò heo muối gói 300g</v>
      </c>
      <c r="Q215" s="2" t="str">
        <f>VLOOKUP(N215,Vat_tu__hang_hoa__dich_vu!$A:$B,1,1)</f>
        <v>CGXD150</v>
      </c>
    </row>
    <row r="216" spans="1:17" x14ac:dyDescent="0.25">
      <c r="A216" s="2">
        <f>MATCH(B216,'Data (2)'!B:B,0)</f>
        <v>60</v>
      </c>
      <c r="B216" s="3">
        <v>9105837770</v>
      </c>
      <c r="C216" s="90" t="str">
        <f>VLOOKUP(B216,'Sheet1 (3)'!$C:$D,2,2)</f>
        <v>00025107</v>
      </c>
      <c r="D216" s="92">
        <f t="shared" si="6"/>
        <v>26</v>
      </c>
      <c r="E216" s="3" t="str">
        <f>VLOOKUP(B216,'Data (2)'!$B:$P,12,0)</f>
        <v>309420</v>
      </c>
      <c r="F216" s="3" t="s">
        <v>1548</v>
      </c>
      <c r="G216" s="3" t="s">
        <v>7053</v>
      </c>
      <c r="H216" s="2" t="s">
        <v>7054</v>
      </c>
      <c r="I216" s="2" t="s">
        <v>965</v>
      </c>
      <c r="J216" s="2">
        <v>74250</v>
      </c>
      <c r="K216" s="2">
        <v>2</v>
      </c>
      <c r="L216" s="2">
        <v>0</v>
      </c>
      <c r="N216" s="2" t="s">
        <v>8117</v>
      </c>
      <c r="O216" s="2" t="str">
        <f t="shared" si="7"/>
        <v>Chả cốm 300g</v>
      </c>
      <c r="Q216" s="2" t="str">
        <f>VLOOKUP(N216,Vat_tu__hang_hoa__dich_vu!$A:$B,1,1)</f>
        <v>CGXD150</v>
      </c>
    </row>
    <row r="217" spans="1:17" x14ac:dyDescent="0.25">
      <c r="A217" s="2">
        <f>MATCH(B217,'Data (2)'!B:B,0)</f>
        <v>60</v>
      </c>
      <c r="B217" s="3">
        <v>9105837770</v>
      </c>
      <c r="C217" s="90" t="str">
        <f>VLOOKUP(B217,'Sheet1 (3)'!$C:$D,2,2)</f>
        <v>00025107</v>
      </c>
      <c r="D217" s="92">
        <f t="shared" si="6"/>
        <v>26</v>
      </c>
      <c r="E217" s="3" t="str">
        <f>VLOOKUP(B217,'Data (2)'!$B:$P,12,0)</f>
        <v>309420</v>
      </c>
      <c r="F217" s="3" t="s">
        <v>1548</v>
      </c>
      <c r="G217" s="3" t="s">
        <v>7053</v>
      </c>
      <c r="H217" s="2" t="s">
        <v>7054</v>
      </c>
      <c r="I217" s="2" t="s">
        <v>955</v>
      </c>
      <c r="J217" s="2">
        <v>46000</v>
      </c>
      <c r="K217" s="2">
        <v>3</v>
      </c>
      <c r="L217" s="2">
        <v>0</v>
      </c>
      <c r="N217" s="2" t="s">
        <v>8459</v>
      </c>
      <c r="O217" s="2" t="str">
        <f t="shared" si="7"/>
        <v>Mộc nấm hương gói 250g</v>
      </c>
      <c r="Q217" s="2" t="str">
        <f>VLOOKUP(N217,Vat_tu__hang_hoa__dich_vu!$A:$B,1,1)</f>
        <v>MNH500</v>
      </c>
    </row>
    <row r="218" spans="1:17" x14ac:dyDescent="0.25">
      <c r="A218" s="2">
        <f>MATCH(B218,'Data (2)'!B:B,0)</f>
        <v>12</v>
      </c>
      <c r="B218" s="3">
        <v>9105837714</v>
      </c>
      <c r="C218" s="90" t="str">
        <f>VLOOKUP(B218,'Sheet1 (3)'!$C:$D,2,2)</f>
        <v>00012631</v>
      </c>
      <c r="D218" s="92">
        <f t="shared" si="6"/>
        <v>31</v>
      </c>
      <c r="E218" s="3" t="str">
        <f>VLOOKUP(B218,'Data (2)'!$B:$P,12,0)</f>
        <v>368343</v>
      </c>
      <c r="F218" s="3" t="s">
        <v>1548</v>
      </c>
      <c r="G218" s="3" t="s">
        <v>7058</v>
      </c>
      <c r="H218" s="2" t="s">
        <v>7059</v>
      </c>
      <c r="I218" s="2" t="s">
        <v>951</v>
      </c>
      <c r="J218" s="2">
        <v>111058</v>
      </c>
      <c r="K218" s="2">
        <v>1</v>
      </c>
      <c r="L218" s="2">
        <v>0</v>
      </c>
      <c r="N218" s="2" t="s">
        <v>8456</v>
      </c>
      <c r="O218" s="2" t="str">
        <f t="shared" si="7"/>
        <v>Gà muối gói 500g</v>
      </c>
      <c r="Q218" s="2" t="str">
        <f>VLOOKUP(N218,Vat_tu__hang_hoa__dich_vu!$A:$B,1,1)</f>
        <v>G3M</v>
      </c>
    </row>
    <row r="219" spans="1:17" x14ac:dyDescent="0.25">
      <c r="A219" s="2">
        <f>MATCH(B219,'Data (2)'!B:B,0)</f>
        <v>12</v>
      </c>
      <c r="B219" s="3">
        <v>9105837714</v>
      </c>
      <c r="C219" s="90" t="str">
        <f>VLOOKUP(B219,'Sheet1 (3)'!$C:$D,2,2)</f>
        <v>00012631</v>
      </c>
      <c r="D219" s="92">
        <f t="shared" si="6"/>
        <v>31</v>
      </c>
      <c r="E219" s="3" t="str">
        <f>VLOOKUP(B219,'Data (2)'!$B:$P,12,0)</f>
        <v>368343</v>
      </c>
      <c r="F219" s="3" t="s">
        <v>1548</v>
      </c>
      <c r="G219" s="3" t="s">
        <v>7058</v>
      </c>
      <c r="H219" s="2" t="s">
        <v>7059</v>
      </c>
      <c r="I219" s="2" t="s">
        <v>955</v>
      </c>
      <c r="J219" s="2">
        <v>46000</v>
      </c>
      <c r="K219" s="2">
        <v>5</v>
      </c>
      <c r="L219" s="2">
        <v>0</v>
      </c>
      <c r="N219" s="2" t="s">
        <v>8459</v>
      </c>
      <c r="O219" s="2" t="str">
        <f t="shared" si="7"/>
        <v>Mộc nấm hương gói 250g</v>
      </c>
      <c r="Q219" s="2" t="str">
        <f>VLOOKUP(N219,Vat_tu__hang_hoa__dich_vu!$A:$B,1,1)</f>
        <v>MNH500</v>
      </c>
    </row>
    <row r="220" spans="1:17" x14ac:dyDescent="0.25">
      <c r="A220" s="2">
        <f>MATCH(B220,'Data (2)'!B:B,0)</f>
        <v>26</v>
      </c>
      <c r="B220" s="3">
        <v>9105837726</v>
      </c>
      <c r="C220" s="90" t="str">
        <f>VLOOKUP(B220,'Sheet1 (3)'!$C:$D,2,2)</f>
        <v>00025107</v>
      </c>
      <c r="D220" s="92">
        <f t="shared" si="6"/>
        <v>26</v>
      </c>
      <c r="E220" s="3" t="str">
        <f>VLOOKUP(B220,'Data (2)'!$B:$P,12,0)</f>
        <v>119943</v>
      </c>
      <c r="F220" s="3" t="s">
        <v>1570</v>
      </c>
      <c r="G220" s="3" t="s">
        <v>1081</v>
      </c>
      <c r="H220" s="2" t="s">
        <v>1080</v>
      </c>
      <c r="I220" s="2" t="s">
        <v>951</v>
      </c>
      <c r="J220" s="2">
        <v>111058</v>
      </c>
      <c r="K220" s="2">
        <v>1</v>
      </c>
      <c r="L220" s="2">
        <v>0</v>
      </c>
      <c r="N220" s="2" t="s">
        <v>8456</v>
      </c>
      <c r="O220" s="2" t="str">
        <f t="shared" si="7"/>
        <v>Gà muối gói 500g</v>
      </c>
      <c r="Q220" s="2" t="str">
        <f>VLOOKUP(N220,Vat_tu__hang_hoa__dich_vu!$A:$B,1,1)</f>
        <v>G3M</v>
      </c>
    </row>
    <row r="221" spans="1:17" x14ac:dyDescent="0.25">
      <c r="A221" s="2">
        <f>MATCH(B221,'Data (2)'!B:B,0)</f>
        <v>30</v>
      </c>
      <c r="B221" s="3">
        <v>9105837841</v>
      </c>
      <c r="C221" s="90" t="str">
        <f>VLOOKUP(B221,'Sheet1 (3)'!$C:$D,2,2)</f>
        <v>00025109</v>
      </c>
      <c r="D221" s="92">
        <f t="shared" si="6"/>
        <v>28</v>
      </c>
      <c r="E221" s="3" t="str">
        <f>VLOOKUP(B221,'Data (2)'!$B:$P,12,0)</f>
        <v>359828</v>
      </c>
      <c r="F221" s="3" t="s">
        <v>1570</v>
      </c>
      <c r="G221" s="3" t="s">
        <v>7065</v>
      </c>
      <c r="H221" s="2" t="s">
        <v>7066</v>
      </c>
      <c r="I221" s="2" t="s">
        <v>951</v>
      </c>
      <c r="J221" s="2">
        <v>111058</v>
      </c>
      <c r="K221" s="2">
        <v>3</v>
      </c>
      <c r="L221" s="2">
        <v>0</v>
      </c>
      <c r="N221" s="2" t="s">
        <v>8456</v>
      </c>
      <c r="O221" s="2" t="str">
        <f t="shared" si="7"/>
        <v>Gà muối gói 500g</v>
      </c>
      <c r="Q221" s="2" t="str">
        <f>VLOOKUP(N221,Vat_tu__hang_hoa__dich_vu!$A:$B,1,1)</f>
        <v>G3M</v>
      </c>
    </row>
    <row r="222" spans="1:17" x14ac:dyDescent="0.25">
      <c r="A222" s="2">
        <f>MATCH(B222,'Data (2)'!B:B,0)</f>
        <v>124</v>
      </c>
      <c r="B222" s="3">
        <v>9105837874</v>
      </c>
      <c r="C222" s="90" t="str">
        <f>VLOOKUP(B222,'Sheet1 (3)'!$C:$D,2,2)</f>
        <v>00003995</v>
      </c>
      <c r="D222" s="92">
        <f t="shared" si="6"/>
        <v>8</v>
      </c>
      <c r="E222" s="3" t="str">
        <f>VLOOKUP(B222,'Data (2)'!$B:$P,12,0)</f>
        <v>414024</v>
      </c>
      <c r="F222" s="3" t="s">
        <v>1548</v>
      </c>
      <c r="G222" s="3" t="s">
        <v>7071</v>
      </c>
      <c r="H222" s="2" t="s">
        <v>7072</v>
      </c>
      <c r="I222" s="2" t="s">
        <v>951</v>
      </c>
      <c r="J222" s="2">
        <v>111058</v>
      </c>
      <c r="K222" s="2">
        <v>3</v>
      </c>
      <c r="L222" s="2">
        <v>0</v>
      </c>
      <c r="N222" s="2" t="s">
        <v>8456</v>
      </c>
      <c r="O222" s="2" t="str">
        <f t="shared" si="7"/>
        <v>Gà muối gói 500g</v>
      </c>
      <c r="Q222" s="2" t="str">
        <f>VLOOKUP(N222,Vat_tu__hang_hoa__dich_vu!$A:$B,1,1)</f>
        <v>G3M</v>
      </c>
    </row>
    <row r="223" spans="1:17" x14ac:dyDescent="0.25">
      <c r="A223" s="2">
        <f>MATCH(B223,'Data (2)'!B:B,0)</f>
        <v>124</v>
      </c>
      <c r="B223" s="3">
        <v>9105837874</v>
      </c>
      <c r="C223" s="90" t="str">
        <f>VLOOKUP(B223,'Sheet1 (3)'!$C:$D,2,2)</f>
        <v>00003995</v>
      </c>
      <c r="D223" s="92">
        <f t="shared" si="6"/>
        <v>8</v>
      </c>
      <c r="E223" s="3" t="str">
        <f>VLOOKUP(B223,'Data (2)'!$B:$P,12,0)</f>
        <v>414024</v>
      </c>
      <c r="F223" s="3" t="s">
        <v>1548</v>
      </c>
      <c r="G223" s="3" t="s">
        <v>7071</v>
      </c>
      <c r="H223" s="2" t="s">
        <v>7072</v>
      </c>
      <c r="I223" s="2" t="s">
        <v>981</v>
      </c>
      <c r="J223" s="2">
        <v>50182</v>
      </c>
      <c r="K223" s="2">
        <v>1</v>
      </c>
      <c r="L223" s="2">
        <v>0</v>
      </c>
      <c r="N223" s="2" t="s">
        <v>8460</v>
      </c>
      <c r="O223" s="2" t="str">
        <f t="shared" si="7"/>
        <v>Giò tai lưỡi xào gói 250g</v>
      </c>
      <c r="Q223" s="2" t="str">
        <f>VLOOKUP(N223,Vat_tu__hang_hoa__dich_vu!$A:$B,1,1)</f>
        <v>GHK300</v>
      </c>
    </row>
    <row r="224" spans="1:17" x14ac:dyDescent="0.25">
      <c r="A224" s="2">
        <f>MATCH(B224,'Data (2)'!B:B,0)</f>
        <v>153</v>
      </c>
      <c r="B224" s="3">
        <v>9105837897</v>
      </c>
      <c r="C224" s="90" t="str">
        <f>VLOOKUP(B224,'Sheet1 (3)'!$C:$D,2,2)</f>
        <v>00003995</v>
      </c>
      <c r="D224" s="92">
        <f t="shared" si="6"/>
        <v>8</v>
      </c>
      <c r="E224" s="3" t="str">
        <f>VLOOKUP(B224,'Data (2)'!$B:$P,12,0)</f>
        <v>239885</v>
      </c>
      <c r="F224" s="3" t="s">
        <v>1548</v>
      </c>
      <c r="G224" s="3" t="s">
        <v>7078</v>
      </c>
      <c r="H224" s="2" t="s">
        <v>7079</v>
      </c>
      <c r="I224" s="2" t="s">
        <v>951</v>
      </c>
      <c r="J224" s="2">
        <v>111058</v>
      </c>
      <c r="K224" s="2">
        <v>2</v>
      </c>
      <c r="L224" s="2">
        <v>0</v>
      </c>
      <c r="N224" s="2" t="s">
        <v>8456</v>
      </c>
      <c r="O224" s="2" t="str">
        <f t="shared" si="7"/>
        <v>Gà muối gói 500g</v>
      </c>
      <c r="Q224" s="2" t="str">
        <f>VLOOKUP(N224,Vat_tu__hang_hoa__dich_vu!$A:$B,1,1)</f>
        <v>G3M</v>
      </c>
    </row>
    <row r="225" spans="1:17" x14ac:dyDescent="0.25">
      <c r="A225" s="2">
        <f>MATCH(B225,'Data (2)'!B:B,0)</f>
        <v>31</v>
      </c>
      <c r="B225" s="3">
        <v>9105837895</v>
      </c>
      <c r="C225" s="90" t="str">
        <f>VLOOKUP(B225,'Sheet1 (3)'!$C:$D,2,2)</f>
        <v>00003995</v>
      </c>
      <c r="D225" s="92">
        <f t="shared" si="6"/>
        <v>8</v>
      </c>
      <c r="E225" s="3" t="str">
        <f>VLOOKUP(B225,'Data (2)'!$B:$P,12,0)</f>
        <v>76626</v>
      </c>
      <c r="F225" s="3" t="s">
        <v>1527</v>
      </c>
      <c r="G225" s="3" t="s">
        <v>2622</v>
      </c>
      <c r="H225" s="2" t="s">
        <v>2623</v>
      </c>
      <c r="I225" s="2" t="s">
        <v>959</v>
      </c>
      <c r="J225" s="2">
        <v>70950</v>
      </c>
      <c r="K225" s="2">
        <v>1</v>
      </c>
      <c r="L225" s="2">
        <v>0</v>
      </c>
      <c r="N225" s="2" t="s">
        <v>8164</v>
      </c>
      <c r="O225" s="2" t="str">
        <f t="shared" si="7"/>
        <v>Chả nướng 300g</v>
      </c>
      <c r="Q225" s="2" t="str">
        <f>VLOOKUP(N225,Vat_tu__hang_hoa__dich_vu!$A:$B,1,1)</f>
        <v>CGXD150</v>
      </c>
    </row>
    <row r="226" spans="1:17" x14ac:dyDescent="0.25">
      <c r="A226" s="2">
        <f>MATCH(B226,'Data (2)'!B:B,0)</f>
        <v>164</v>
      </c>
      <c r="B226" s="3">
        <v>9105837919</v>
      </c>
      <c r="C226" s="90" t="str">
        <f>VLOOKUP(B226,'Sheet1 (3)'!$C:$D,2,2)</f>
        <v>00003995</v>
      </c>
      <c r="D226" s="92">
        <f t="shared" si="6"/>
        <v>8</v>
      </c>
      <c r="E226" s="3" t="str">
        <f>VLOOKUP(B226,'Data (2)'!$B:$P,12,0)</f>
        <v>606574</v>
      </c>
      <c r="F226" s="3" t="s">
        <v>1548</v>
      </c>
      <c r="G226" s="3" t="s">
        <v>7085</v>
      </c>
      <c r="H226" s="2" t="s">
        <v>7086</v>
      </c>
      <c r="I226" s="2" t="s">
        <v>951</v>
      </c>
      <c r="J226" s="2">
        <v>111058</v>
      </c>
      <c r="K226" s="2">
        <v>1</v>
      </c>
      <c r="L226" s="2">
        <v>0</v>
      </c>
      <c r="N226" s="2" t="s">
        <v>8456</v>
      </c>
      <c r="O226" s="2" t="str">
        <f t="shared" si="7"/>
        <v>Gà muối gói 500g</v>
      </c>
      <c r="Q226" s="2" t="str">
        <f>VLOOKUP(N226,Vat_tu__hang_hoa__dich_vu!$A:$B,1,1)</f>
        <v>G3M</v>
      </c>
    </row>
    <row r="227" spans="1:17" x14ac:dyDescent="0.25">
      <c r="A227" s="2">
        <f>MATCH(B227,'Data (2)'!B:B,0)</f>
        <v>164</v>
      </c>
      <c r="B227" s="3">
        <v>9105837919</v>
      </c>
      <c r="C227" s="90" t="str">
        <f>VLOOKUP(B227,'Sheet1 (3)'!$C:$D,2,2)</f>
        <v>00003995</v>
      </c>
      <c r="D227" s="92">
        <f t="shared" si="6"/>
        <v>8</v>
      </c>
      <c r="E227" s="3" t="str">
        <f>VLOOKUP(B227,'Data (2)'!$B:$P,12,0)</f>
        <v>606574</v>
      </c>
      <c r="F227" s="3" t="s">
        <v>1548</v>
      </c>
      <c r="G227" s="3" t="s">
        <v>7085</v>
      </c>
      <c r="H227" s="2" t="s">
        <v>7086</v>
      </c>
      <c r="I227" s="2" t="s">
        <v>960</v>
      </c>
      <c r="J227" s="2">
        <v>55595</v>
      </c>
      <c r="K227" s="2">
        <v>3</v>
      </c>
      <c r="L227" s="2">
        <v>0</v>
      </c>
      <c r="N227" s="2" t="s">
        <v>8455</v>
      </c>
      <c r="O227" s="2" t="str">
        <f t="shared" si="7"/>
        <v>Tai heo muối gói 200g</v>
      </c>
      <c r="Q227" s="2" t="str">
        <f>VLOOKUP(N227,Vat_tu__hang_hoa__dich_vu!$A:$B,1,1)</f>
        <v>SHK200</v>
      </c>
    </row>
    <row r="228" spans="1:17" x14ac:dyDescent="0.25">
      <c r="A228" s="2">
        <f>MATCH(B228,'Data (2)'!B:B,0)</f>
        <v>164</v>
      </c>
      <c r="B228" s="3">
        <v>9105837919</v>
      </c>
      <c r="C228" s="90" t="str">
        <f>VLOOKUP(B228,'Sheet1 (3)'!$C:$D,2,2)</f>
        <v>00003995</v>
      </c>
      <c r="D228" s="92">
        <f t="shared" si="6"/>
        <v>8</v>
      </c>
      <c r="E228" s="3" t="str">
        <f>VLOOKUP(B228,'Data (2)'!$B:$P,12,0)</f>
        <v>606574</v>
      </c>
      <c r="F228" s="3" t="s">
        <v>1548</v>
      </c>
      <c r="G228" s="3" t="s">
        <v>7085</v>
      </c>
      <c r="H228" s="2" t="s">
        <v>7086</v>
      </c>
      <c r="I228" s="2" t="s">
        <v>959</v>
      </c>
      <c r="J228" s="2">
        <v>70950</v>
      </c>
      <c r="K228" s="2">
        <v>4</v>
      </c>
      <c r="L228" s="2">
        <v>0</v>
      </c>
      <c r="N228" s="2" t="s">
        <v>8164</v>
      </c>
      <c r="O228" s="2" t="str">
        <f t="shared" si="7"/>
        <v>Chả nướng 300g</v>
      </c>
      <c r="Q228" s="2" t="str">
        <f>VLOOKUP(N228,Vat_tu__hang_hoa__dich_vu!$A:$B,1,1)</f>
        <v>CGXD150</v>
      </c>
    </row>
    <row r="229" spans="1:17" x14ac:dyDescent="0.25">
      <c r="A229" s="2">
        <f>MATCH(B229,'Data (2)'!B:B,0)</f>
        <v>130</v>
      </c>
      <c r="B229" s="3">
        <v>9105837922</v>
      </c>
      <c r="C229" s="90" t="str">
        <f>VLOOKUP(B229,'Sheet1 (3)'!$C:$D,2,2)</f>
        <v>00003995</v>
      </c>
      <c r="D229" s="92">
        <f t="shared" si="6"/>
        <v>8</v>
      </c>
      <c r="E229" s="3" t="str">
        <f>VLOOKUP(B229,'Data (2)'!$B:$P,12,0)</f>
        <v>677994</v>
      </c>
      <c r="F229" s="3" t="s">
        <v>1561</v>
      </c>
      <c r="G229" s="3" t="s">
        <v>7090</v>
      </c>
      <c r="H229" s="2" t="s">
        <v>7091</v>
      </c>
      <c r="I229" s="2" t="s">
        <v>961</v>
      </c>
      <c r="J229" s="2">
        <v>73431</v>
      </c>
      <c r="K229" s="2">
        <v>2</v>
      </c>
      <c r="L229" s="2">
        <v>0</v>
      </c>
      <c r="N229" s="2" t="s">
        <v>8458</v>
      </c>
      <c r="O229" s="2" t="str">
        <f t="shared" si="7"/>
        <v>Chân giò heo muối gói 300g</v>
      </c>
      <c r="Q229" s="2" t="str">
        <f>VLOOKUP(N229,Vat_tu__hang_hoa__dich_vu!$A:$B,1,1)</f>
        <v>CGXD150</v>
      </c>
    </row>
    <row r="230" spans="1:17" x14ac:dyDescent="0.25">
      <c r="A230" s="2">
        <f>MATCH(B230,'Data (2)'!B:B,0)</f>
        <v>130</v>
      </c>
      <c r="B230" s="3">
        <v>9105837922</v>
      </c>
      <c r="C230" s="90" t="str">
        <f>VLOOKUP(B230,'Sheet1 (3)'!$C:$D,2,2)</f>
        <v>00003995</v>
      </c>
      <c r="D230" s="92">
        <f t="shared" si="6"/>
        <v>8</v>
      </c>
      <c r="E230" s="3" t="str">
        <f>VLOOKUP(B230,'Data (2)'!$B:$P,12,0)</f>
        <v>677994</v>
      </c>
      <c r="F230" s="3" t="s">
        <v>1561</v>
      </c>
      <c r="G230" s="3" t="s">
        <v>7090</v>
      </c>
      <c r="H230" s="2" t="s">
        <v>7091</v>
      </c>
      <c r="I230" s="2" t="s">
        <v>955</v>
      </c>
      <c r="J230" s="2">
        <v>46000</v>
      </c>
      <c r="K230" s="2">
        <v>5</v>
      </c>
      <c r="L230" s="2">
        <v>0</v>
      </c>
      <c r="N230" s="2" t="s">
        <v>8459</v>
      </c>
      <c r="O230" s="2" t="str">
        <f t="shared" si="7"/>
        <v>Mộc nấm hương gói 250g</v>
      </c>
      <c r="Q230" s="2" t="str">
        <f>VLOOKUP(N230,Vat_tu__hang_hoa__dich_vu!$A:$B,1,1)</f>
        <v>MNH500</v>
      </c>
    </row>
    <row r="231" spans="1:17" x14ac:dyDescent="0.25">
      <c r="A231" s="2">
        <f>MATCH(B231,'Data (2)'!B:B,0)</f>
        <v>130</v>
      </c>
      <c r="B231" s="3">
        <v>9105837922</v>
      </c>
      <c r="C231" s="90" t="str">
        <f>VLOOKUP(B231,'Sheet1 (3)'!$C:$D,2,2)</f>
        <v>00003995</v>
      </c>
      <c r="D231" s="92">
        <f t="shared" si="6"/>
        <v>8</v>
      </c>
      <c r="E231" s="3" t="str">
        <f>VLOOKUP(B231,'Data (2)'!$B:$P,12,0)</f>
        <v>677994</v>
      </c>
      <c r="F231" s="3" t="s">
        <v>1561</v>
      </c>
      <c r="G231" s="3" t="s">
        <v>7090</v>
      </c>
      <c r="H231" s="2" t="s">
        <v>7091</v>
      </c>
      <c r="I231" s="2" t="s">
        <v>981</v>
      </c>
      <c r="J231" s="2">
        <v>50182</v>
      </c>
      <c r="K231" s="2">
        <v>5</v>
      </c>
      <c r="L231" s="2">
        <v>0</v>
      </c>
      <c r="N231" s="2" t="s">
        <v>8460</v>
      </c>
      <c r="O231" s="2" t="str">
        <f t="shared" si="7"/>
        <v>Giò tai lưỡi xào gói 250g</v>
      </c>
      <c r="Q231" s="2" t="str">
        <f>VLOOKUP(N231,Vat_tu__hang_hoa__dich_vu!$A:$B,1,1)</f>
        <v>GHK300</v>
      </c>
    </row>
    <row r="232" spans="1:17" x14ac:dyDescent="0.25">
      <c r="A232" s="2">
        <f>MATCH(B232,'Data (2)'!B:B,0)</f>
        <v>85</v>
      </c>
      <c r="B232" s="3">
        <v>9105837856</v>
      </c>
      <c r="C232" s="90" t="str">
        <f>VLOOKUP(B232,'Sheet1 (3)'!$C:$D,2,2)</f>
        <v>00003995</v>
      </c>
      <c r="D232" s="92">
        <f t="shared" si="6"/>
        <v>8</v>
      </c>
      <c r="E232" s="3" t="str">
        <f>VLOOKUP(B232,'Data (2)'!$B:$P,12,0)</f>
        <v>910378</v>
      </c>
      <c r="F232" s="3" t="s">
        <v>1694</v>
      </c>
      <c r="G232" s="3" t="s">
        <v>7095</v>
      </c>
      <c r="H232" s="2" t="s">
        <v>7096</v>
      </c>
      <c r="I232" s="2" t="s">
        <v>961</v>
      </c>
      <c r="J232" s="2">
        <v>73431</v>
      </c>
      <c r="K232" s="2">
        <v>1</v>
      </c>
      <c r="L232" s="2">
        <v>0</v>
      </c>
      <c r="N232" s="2" t="s">
        <v>8458</v>
      </c>
      <c r="O232" s="2" t="str">
        <f t="shared" si="7"/>
        <v>Chân giò heo muối gói 300g</v>
      </c>
      <c r="Q232" s="2" t="str">
        <f>VLOOKUP(N232,Vat_tu__hang_hoa__dich_vu!$A:$B,1,1)</f>
        <v>CGXD150</v>
      </c>
    </row>
    <row r="233" spans="1:17" x14ac:dyDescent="0.25">
      <c r="A233" s="2">
        <f>MATCH(B233,'Data (2)'!B:B,0)</f>
        <v>85</v>
      </c>
      <c r="B233" s="3">
        <v>9105837856</v>
      </c>
      <c r="C233" s="90" t="str">
        <f>VLOOKUP(B233,'Sheet1 (3)'!$C:$D,2,2)</f>
        <v>00003995</v>
      </c>
      <c r="D233" s="92">
        <f t="shared" si="6"/>
        <v>8</v>
      </c>
      <c r="E233" s="3" t="str">
        <f>VLOOKUP(B233,'Data (2)'!$B:$P,12,0)</f>
        <v>910378</v>
      </c>
      <c r="F233" s="3" t="s">
        <v>1694</v>
      </c>
      <c r="G233" s="3" t="s">
        <v>7095</v>
      </c>
      <c r="H233" s="2" t="s">
        <v>7096</v>
      </c>
      <c r="I233" s="2" t="s">
        <v>951</v>
      </c>
      <c r="J233" s="2">
        <v>111058</v>
      </c>
      <c r="K233" s="2">
        <v>2</v>
      </c>
      <c r="L233" s="2">
        <v>0</v>
      </c>
      <c r="N233" s="2" t="s">
        <v>8456</v>
      </c>
      <c r="O233" s="2" t="str">
        <f t="shared" si="7"/>
        <v>Gà muối gói 500g</v>
      </c>
      <c r="Q233" s="2" t="str">
        <f>VLOOKUP(N233,Vat_tu__hang_hoa__dich_vu!$A:$B,1,1)</f>
        <v>G3M</v>
      </c>
    </row>
    <row r="234" spans="1:17" x14ac:dyDescent="0.25">
      <c r="A234" s="2">
        <f>MATCH(B234,'Data (2)'!B:B,0)</f>
        <v>85</v>
      </c>
      <c r="B234" s="3">
        <v>9105837856</v>
      </c>
      <c r="C234" s="90" t="str">
        <f>VLOOKUP(B234,'Sheet1 (3)'!$C:$D,2,2)</f>
        <v>00003995</v>
      </c>
      <c r="D234" s="92">
        <f t="shared" si="6"/>
        <v>8</v>
      </c>
      <c r="E234" s="3" t="str">
        <f>VLOOKUP(B234,'Data (2)'!$B:$P,12,0)</f>
        <v>910378</v>
      </c>
      <c r="F234" s="3" t="s">
        <v>1694</v>
      </c>
      <c r="G234" s="3" t="s">
        <v>7095</v>
      </c>
      <c r="H234" s="2" t="s">
        <v>7096</v>
      </c>
      <c r="I234" s="2" t="s">
        <v>959</v>
      </c>
      <c r="J234" s="2">
        <v>70950</v>
      </c>
      <c r="K234" s="2">
        <v>3</v>
      </c>
      <c r="L234" s="2">
        <v>0</v>
      </c>
      <c r="N234" s="2" t="s">
        <v>8164</v>
      </c>
      <c r="O234" s="2" t="str">
        <f t="shared" si="7"/>
        <v>Chả nướng 300g</v>
      </c>
      <c r="Q234" s="2" t="str">
        <f>VLOOKUP(N234,Vat_tu__hang_hoa__dich_vu!$A:$B,1,1)</f>
        <v>CGXD150</v>
      </c>
    </row>
    <row r="235" spans="1:17" x14ac:dyDescent="0.25">
      <c r="A235" s="2">
        <f>MATCH(B235,'Data (2)'!B:B,0)</f>
        <v>85</v>
      </c>
      <c r="B235" s="3">
        <v>9105837856</v>
      </c>
      <c r="C235" s="90" t="str">
        <f>VLOOKUP(B235,'Sheet1 (3)'!$C:$D,2,2)</f>
        <v>00003995</v>
      </c>
      <c r="D235" s="92">
        <f t="shared" si="6"/>
        <v>8</v>
      </c>
      <c r="E235" s="3" t="str">
        <f>VLOOKUP(B235,'Data (2)'!$B:$P,12,0)</f>
        <v>910378</v>
      </c>
      <c r="F235" s="3" t="s">
        <v>1694</v>
      </c>
      <c r="G235" s="3" t="s">
        <v>7095</v>
      </c>
      <c r="H235" s="2" t="s">
        <v>7096</v>
      </c>
      <c r="I235" s="2" t="s">
        <v>981</v>
      </c>
      <c r="J235" s="2">
        <v>50182</v>
      </c>
      <c r="K235" s="2">
        <v>3</v>
      </c>
      <c r="L235" s="2">
        <v>0</v>
      </c>
      <c r="N235" s="2" t="s">
        <v>8460</v>
      </c>
      <c r="O235" s="2" t="str">
        <f t="shared" si="7"/>
        <v>Giò tai lưỡi xào gói 250g</v>
      </c>
      <c r="Q235" s="2" t="str">
        <f>VLOOKUP(N235,Vat_tu__hang_hoa__dich_vu!$A:$B,1,1)</f>
        <v>GHK300</v>
      </c>
    </row>
    <row r="236" spans="1:17" x14ac:dyDescent="0.25">
      <c r="A236" s="2">
        <f>MATCH(B236,'Data (2)'!B:B,0)</f>
        <v>85</v>
      </c>
      <c r="B236" s="3">
        <v>9105837856</v>
      </c>
      <c r="C236" s="90" t="str">
        <f>VLOOKUP(B236,'Sheet1 (3)'!$C:$D,2,2)</f>
        <v>00003995</v>
      </c>
      <c r="D236" s="92">
        <f t="shared" si="6"/>
        <v>8</v>
      </c>
      <c r="E236" s="3" t="str">
        <f>VLOOKUP(B236,'Data (2)'!$B:$P,12,0)</f>
        <v>910378</v>
      </c>
      <c r="F236" s="3" t="s">
        <v>1694</v>
      </c>
      <c r="G236" s="3" t="s">
        <v>7095</v>
      </c>
      <c r="H236" s="2" t="s">
        <v>7096</v>
      </c>
      <c r="I236" s="2" t="s">
        <v>955</v>
      </c>
      <c r="J236" s="2">
        <v>46000</v>
      </c>
      <c r="K236" s="2">
        <v>4</v>
      </c>
      <c r="L236" s="2">
        <v>0</v>
      </c>
      <c r="N236" s="2" t="s">
        <v>8459</v>
      </c>
      <c r="O236" s="2" t="str">
        <f t="shared" si="7"/>
        <v>Mộc nấm hương gói 250g</v>
      </c>
      <c r="Q236" s="2" t="str">
        <f>VLOOKUP(N236,Vat_tu__hang_hoa__dich_vu!$A:$B,1,1)</f>
        <v>MNH500</v>
      </c>
    </row>
    <row r="237" spans="1:17" x14ac:dyDescent="0.25">
      <c r="A237" s="2">
        <f>MATCH(B237,'Data (2)'!B:B,0)</f>
        <v>3</v>
      </c>
      <c r="B237" s="3">
        <v>9105837945</v>
      </c>
      <c r="C237" s="90" t="str">
        <f>VLOOKUP(B237,'Sheet1 (3)'!$C:$D,2,2)</f>
        <v>00410295</v>
      </c>
      <c r="D237" s="92">
        <f t="shared" si="6"/>
        <v>7</v>
      </c>
      <c r="E237" s="3" t="str">
        <f>VLOOKUP(B237,'Data (2)'!$B:$P,12,0)</f>
        <v>316511</v>
      </c>
      <c r="F237" s="3" t="s">
        <v>1548</v>
      </c>
      <c r="G237" s="3" t="s">
        <v>7102</v>
      </c>
      <c r="H237" s="2" t="s">
        <v>7103</v>
      </c>
      <c r="I237" s="2" t="s">
        <v>951</v>
      </c>
      <c r="J237" s="2">
        <v>111058</v>
      </c>
      <c r="K237" s="2">
        <v>2</v>
      </c>
      <c r="L237" s="2">
        <v>0</v>
      </c>
      <c r="N237" s="2" t="s">
        <v>8456</v>
      </c>
      <c r="O237" s="2" t="str">
        <f t="shared" si="7"/>
        <v>Gà muối gói 500g</v>
      </c>
      <c r="Q237" s="2" t="str">
        <f>VLOOKUP(N237,Vat_tu__hang_hoa__dich_vu!$A:$B,1,1)</f>
        <v>G3M</v>
      </c>
    </row>
    <row r="238" spans="1:17" x14ac:dyDescent="0.25">
      <c r="A238" s="2">
        <f>MATCH(B238,'Data (2)'!B:B,0)</f>
        <v>3</v>
      </c>
      <c r="B238" s="3">
        <v>9105837945</v>
      </c>
      <c r="C238" s="90" t="str">
        <f>VLOOKUP(B238,'Sheet1 (3)'!$C:$D,2,2)</f>
        <v>00410295</v>
      </c>
      <c r="D238" s="92">
        <f t="shared" si="6"/>
        <v>7</v>
      </c>
      <c r="E238" s="3" t="str">
        <f>VLOOKUP(B238,'Data (2)'!$B:$P,12,0)</f>
        <v>316511</v>
      </c>
      <c r="F238" s="3" t="s">
        <v>1548</v>
      </c>
      <c r="G238" s="3" t="s">
        <v>7102</v>
      </c>
      <c r="H238" s="2" t="s">
        <v>7103</v>
      </c>
      <c r="I238" s="2" t="s">
        <v>959</v>
      </c>
      <c r="J238" s="2">
        <v>70950</v>
      </c>
      <c r="K238" s="2">
        <v>1</v>
      </c>
      <c r="L238" s="2">
        <v>0</v>
      </c>
      <c r="N238" s="2" t="s">
        <v>8164</v>
      </c>
      <c r="O238" s="2" t="str">
        <f t="shared" si="7"/>
        <v>Chả nướng 300g</v>
      </c>
      <c r="Q238" s="2" t="str">
        <f>VLOOKUP(N238,Vat_tu__hang_hoa__dich_vu!$A:$B,1,1)</f>
        <v>CGXD150</v>
      </c>
    </row>
    <row r="239" spans="1:17" x14ac:dyDescent="0.25">
      <c r="A239" s="2">
        <f>MATCH(B239,'Data (2)'!B:B,0)</f>
        <v>51</v>
      </c>
      <c r="B239" s="3">
        <v>9105838047</v>
      </c>
      <c r="C239" s="90" t="str">
        <f>VLOOKUP(B239,'Sheet1 (3)'!$C:$D,2,2)</f>
        <v>00410320</v>
      </c>
      <c r="D239" s="92">
        <f t="shared" si="6"/>
        <v>1</v>
      </c>
      <c r="E239" s="3" t="str">
        <f>VLOOKUP(B239,'Data (2)'!$B:$P,12,0)</f>
        <v>239885</v>
      </c>
      <c r="F239" s="3" t="s">
        <v>1527</v>
      </c>
      <c r="G239" s="3" t="s">
        <v>3524</v>
      </c>
      <c r="H239" s="2" t="s">
        <v>3525</v>
      </c>
      <c r="I239" s="2" t="s">
        <v>951</v>
      </c>
      <c r="J239" s="2">
        <v>111058</v>
      </c>
      <c r="K239" s="2">
        <v>2</v>
      </c>
      <c r="L239" s="2">
        <v>0</v>
      </c>
      <c r="N239" s="2" t="s">
        <v>8456</v>
      </c>
      <c r="O239" s="2" t="str">
        <f t="shared" si="7"/>
        <v>Gà muối gói 500g</v>
      </c>
      <c r="Q239" s="2" t="str">
        <f>VLOOKUP(N239,Vat_tu__hang_hoa__dich_vu!$A:$B,1,1)</f>
        <v>G3M</v>
      </c>
    </row>
    <row r="240" spans="1:17" x14ac:dyDescent="0.25">
      <c r="A240" s="2">
        <f>MATCH(B240,'Data (2)'!B:B,0)</f>
        <v>157</v>
      </c>
      <c r="B240" s="3">
        <v>9105838040</v>
      </c>
      <c r="C240" s="90" t="str">
        <f>VLOOKUP(B240,'Sheet1 (3)'!$C:$D,2,2)</f>
        <v>00410320</v>
      </c>
      <c r="D240" s="92">
        <f t="shared" si="6"/>
        <v>1</v>
      </c>
      <c r="E240" s="3" t="str">
        <f>VLOOKUP(B240,'Data (2)'!$B:$P,12,0)</f>
        <v>370563</v>
      </c>
      <c r="F240" s="3" t="s">
        <v>1651</v>
      </c>
      <c r="G240" s="3" t="s">
        <v>7109</v>
      </c>
      <c r="H240" s="2" t="s">
        <v>7110</v>
      </c>
      <c r="I240" s="2" t="s">
        <v>994</v>
      </c>
      <c r="J240" s="2">
        <v>111606</v>
      </c>
      <c r="K240" s="2">
        <v>1</v>
      </c>
      <c r="L240" s="2">
        <v>0</v>
      </c>
      <c r="N240" s="2" t="s">
        <v>8457</v>
      </c>
      <c r="O240" s="2" t="str">
        <f t="shared" si="7"/>
        <v>gà xì dầu 500g</v>
      </c>
      <c r="Q240" s="2" t="str">
        <f>VLOOKUP(N240,Vat_tu__hang_hoa__dich_vu!$A:$B,1,1)</f>
        <v>G3M</v>
      </c>
    </row>
    <row r="241" spans="1:17" x14ac:dyDescent="0.25">
      <c r="A241" s="2">
        <f>MATCH(B241,'Data (2)'!B:B,0)</f>
        <v>157</v>
      </c>
      <c r="B241" s="3">
        <v>9105838040</v>
      </c>
      <c r="C241" s="90" t="str">
        <f>VLOOKUP(B241,'Sheet1 (3)'!$C:$D,2,2)</f>
        <v>00410320</v>
      </c>
      <c r="D241" s="92">
        <f t="shared" si="6"/>
        <v>1</v>
      </c>
      <c r="E241" s="3" t="str">
        <f>VLOOKUP(B241,'Data (2)'!$B:$P,12,0)</f>
        <v>370563</v>
      </c>
      <c r="F241" s="3" t="s">
        <v>1651</v>
      </c>
      <c r="G241" s="3" t="s">
        <v>7109</v>
      </c>
      <c r="H241" s="2" t="s">
        <v>7110</v>
      </c>
      <c r="I241" s="2" t="s">
        <v>951</v>
      </c>
      <c r="J241" s="2">
        <v>111058</v>
      </c>
      <c r="K241" s="2">
        <v>1</v>
      </c>
      <c r="L241" s="2">
        <v>0</v>
      </c>
      <c r="N241" s="2" t="s">
        <v>8456</v>
      </c>
      <c r="O241" s="2" t="str">
        <f t="shared" si="7"/>
        <v>Gà muối gói 500g</v>
      </c>
      <c r="Q241" s="2" t="str">
        <f>VLOOKUP(N241,Vat_tu__hang_hoa__dich_vu!$A:$B,1,1)</f>
        <v>G3M</v>
      </c>
    </row>
    <row r="242" spans="1:17" x14ac:dyDescent="0.25">
      <c r="A242" s="2">
        <f>MATCH(B242,'Data (2)'!B:B,0)</f>
        <v>157</v>
      </c>
      <c r="B242" s="3">
        <v>9105838040</v>
      </c>
      <c r="C242" s="90" t="str">
        <f>VLOOKUP(B242,'Sheet1 (3)'!$C:$D,2,2)</f>
        <v>00410320</v>
      </c>
      <c r="D242" s="92">
        <f t="shared" si="6"/>
        <v>1</v>
      </c>
      <c r="E242" s="3" t="str">
        <f>VLOOKUP(B242,'Data (2)'!$B:$P,12,0)</f>
        <v>370563</v>
      </c>
      <c r="F242" s="3" t="s">
        <v>1651</v>
      </c>
      <c r="G242" s="3" t="s">
        <v>7109</v>
      </c>
      <c r="H242" s="2" t="s">
        <v>7110</v>
      </c>
      <c r="I242" s="2" t="s">
        <v>959</v>
      </c>
      <c r="J242" s="2">
        <v>70950</v>
      </c>
      <c r="K242" s="2">
        <v>1</v>
      </c>
      <c r="L242" s="2">
        <v>0</v>
      </c>
      <c r="N242" s="2" t="s">
        <v>8164</v>
      </c>
      <c r="O242" s="2" t="str">
        <f t="shared" si="7"/>
        <v>Chả nướng 300g</v>
      </c>
      <c r="Q242" s="2" t="str">
        <f>VLOOKUP(N242,Vat_tu__hang_hoa__dich_vu!$A:$B,1,1)</f>
        <v>CGXD150</v>
      </c>
    </row>
    <row r="243" spans="1:17" x14ac:dyDescent="0.25">
      <c r="A243" s="2">
        <f>MATCH(B243,'Data (2)'!B:B,0)</f>
        <v>157</v>
      </c>
      <c r="B243" s="3">
        <v>9105838040</v>
      </c>
      <c r="C243" s="90" t="str">
        <f>VLOOKUP(B243,'Sheet1 (3)'!$C:$D,2,2)</f>
        <v>00410320</v>
      </c>
      <c r="D243" s="92">
        <f t="shared" si="6"/>
        <v>1</v>
      </c>
      <c r="E243" s="3" t="str">
        <f>VLOOKUP(B243,'Data (2)'!$B:$P,12,0)</f>
        <v>370563</v>
      </c>
      <c r="F243" s="3" t="s">
        <v>1651</v>
      </c>
      <c r="G243" s="3" t="s">
        <v>7109</v>
      </c>
      <c r="H243" s="2" t="s">
        <v>7110</v>
      </c>
      <c r="I243" s="2" t="s">
        <v>1079</v>
      </c>
      <c r="J243" s="2">
        <v>49500</v>
      </c>
      <c r="K243" s="2">
        <v>1</v>
      </c>
      <c r="L243" s="2">
        <v>0</v>
      </c>
      <c r="N243" s="2" t="s">
        <v>8226</v>
      </c>
      <c r="O243" s="2" t="str">
        <f t="shared" si="7"/>
        <v>Giò lụa 250g</v>
      </c>
      <c r="Q243" s="2" t="str">
        <f>VLOOKUP(N243,Vat_tu__hang_hoa__dich_vu!$A:$B,1,1)</f>
        <v>GHK300</v>
      </c>
    </row>
    <row r="244" spans="1:17" x14ac:dyDescent="0.25">
      <c r="A244" s="2">
        <f>MATCH(B244,'Data (2)'!B:B,0)</f>
        <v>45</v>
      </c>
      <c r="B244" s="3">
        <v>9105838006</v>
      </c>
      <c r="C244" s="90" t="str">
        <f>VLOOKUP(B244,'Sheet1 (3)'!$C:$D,2,2)</f>
        <v>00410320</v>
      </c>
      <c r="D244" s="92">
        <f t="shared" si="6"/>
        <v>1</v>
      </c>
      <c r="E244" s="3" t="str">
        <f>VLOOKUP(B244,'Data (2)'!$B:$P,12,0)</f>
        <v>389068</v>
      </c>
      <c r="F244" s="3" t="s">
        <v>1548</v>
      </c>
      <c r="G244" s="3" t="s">
        <v>7114</v>
      </c>
      <c r="H244" s="2" t="s">
        <v>7115</v>
      </c>
      <c r="I244" s="2" t="s">
        <v>951</v>
      </c>
      <c r="J244" s="2">
        <v>111058</v>
      </c>
      <c r="K244" s="2">
        <v>1</v>
      </c>
      <c r="L244" s="2">
        <v>0</v>
      </c>
      <c r="N244" s="2" t="s">
        <v>8456</v>
      </c>
      <c r="O244" s="2" t="str">
        <f t="shared" si="7"/>
        <v>Gà muối gói 500g</v>
      </c>
      <c r="Q244" s="2" t="str">
        <f>VLOOKUP(N244,Vat_tu__hang_hoa__dich_vu!$A:$B,1,1)</f>
        <v>G3M</v>
      </c>
    </row>
    <row r="245" spans="1:17" x14ac:dyDescent="0.25">
      <c r="A245" s="2">
        <f>MATCH(B245,'Data (2)'!B:B,0)</f>
        <v>45</v>
      </c>
      <c r="B245" s="3">
        <v>9105838006</v>
      </c>
      <c r="C245" s="90" t="str">
        <f>VLOOKUP(B245,'Sheet1 (3)'!$C:$D,2,2)</f>
        <v>00410320</v>
      </c>
      <c r="D245" s="92">
        <f t="shared" si="6"/>
        <v>1</v>
      </c>
      <c r="E245" s="3" t="str">
        <f>VLOOKUP(B245,'Data (2)'!$B:$P,12,0)</f>
        <v>389068</v>
      </c>
      <c r="F245" s="3" t="s">
        <v>1548</v>
      </c>
      <c r="G245" s="3" t="s">
        <v>7114</v>
      </c>
      <c r="H245" s="2" t="s">
        <v>7115</v>
      </c>
      <c r="I245" s="2" t="s">
        <v>960</v>
      </c>
      <c r="J245" s="2">
        <v>55595</v>
      </c>
      <c r="K245" s="2">
        <v>2</v>
      </c>
      <c r="L245" s="2">
        <v>0</v>
      </c>
      <c r="N245" s="2" t="s">
        <v>8455</v>
      </c>
      <c r="O245" s="2" t="str">
        <f t="shared" si="7"/>
        <v>Tai heo muối gói 200g</v>
      </c>
      <c r="Q245" s="2" t="str">
        <f>VLOOKUP(N245,Vat_tu__hang_hoa__dich_vu!$A:$B,1,1)</f>
        <v>SHK200</v>
      </c>
    </row>
    <row r="246" spans="1:17" x14ac:dyDescent="0.25">
      <c r="A246" s="2">
        <f>MATCH(B246,'Data (2)'!B:B,0)</f>
        <v>45</v>
      </c>
      <c r="B246" s="3">
        <v>9105838006</v>
      </c>
      <c r="C246" s="90" t="str">
        <f>VLOOKUP(B246,'Sheet1 (3)'!$C:$D,2,2)</f>
        <v>00410320</v>
      </c>
      <c r="D246" s="92">
        <f t="shared" si="6"/>
        <v>1</v>
      </c>
      <c r="E246" s="3" t="str">
        <f>VLOOKUP(B246,'Data (2)'!$B:$P,12,0)</f>
        <v>389068</v>
      </c>
      <c r="F246" s="3" t="s">
        <v>1548</v>
      </c>
      <c r="G246" s="3" t="s">
        <v>7114</v>
      </c>
      <c r="H246" s="2" t="s">
        <v>7115</v>
      </c>
      <c r="I246" s="2" t="s">
        <v>955</v>
      </c>
      <c r="J246" s="2">
        <v>46000</v>
      </c>
      <c r="K246" s="2">
        <v>3</v>
      </c>
      <c r="L246" s="2">
        <v>0</v>
      </c>
      <c r="N246" s="2" t="s">
        <v>8459</v>
      </c>
      <c r="O246" s="2" t="str">
        <f t="shared" si="7"/>
        <v>Mộc nấm hương gói 250g</v>
      </c>
      <c r="Q246" s="2" t="str">
        <f>VLOOKUP(N246,Vat_tu__hang_hoa__dich_vu!$A:$B,1,1)</f>
        <v>MNH500</v>
      </c>
    </row>
    <row r="247" spans="1:17" x14ac:dyDescent="0.25">
      <c r="A247" s="2">
        <f>MATCH(B247,'Data (2)'!B:B,0)</f>
        <v>52</v>
      </c>
      <c r="B247" s="3">
        <v>9105838087</v>
      </c>
      <c r="C247" s="90" t="str">
        <f>VLOOKUP(B247,'Sheet1 (3)'!$C:$D,2,2)</f>
        <v>00134237</v>
      </c>
      <c r="D247" s="92">
        <f t="shared" si="6"/>
        <v>11</v>
      </c>
      <c r="E247" s="3" t="str">
        <f>VLOOKUP(B247,'Data (2)'!$B:$P,12,0)</f>
        <v>359828</v>
      </c>
      <c r="F247" s="3" t="s">
        <v>1527</v>
      </c>
      <c r="G247" s="3" t="s">
        <v>7119</v>
      </c>
      <c r="H247" s="2" t="s">
        <v>7120</v>
      </c>
      <c r="I247" s="2" t="s">
        <v>951</v>
      </c>
      <c r="J247" s="2">
        <v>111058</v>
      </c>
      <c r="K247" s="2">
        <v>3</v>
      </c>
      <c r="L247" s="2">
        <v>0</v>
      </c>
      <c r="N247" s="2" t="s">
        <v>8456</v>
      </c>
      <c r="O247" s="2" t="str">
        <f t="shared" si="7"/>
        <v>Gà muối gói 500g</v>
      </c>
      <c r="Q247" s="2" t="str">
        <f>VLOOKUP(N247,Vat_tu__hang_hoa__dich_vu!$A:$B,1,1)</f>
        <v>G3M</v>
      </c>
    </row>
    <row r="248" spans="1:17" x14ac:dyDescent="0.25">
      <c r="A248" s="2">
        <f>MATCH(B248,'Data (2)'!B:B,0)</f>
        <v>74</v>
      </c>
      <c r="B248" s="3">
        <v>9105838059</v>
      </c>
      <c r="C248" s="90" t="str">
        <f>VLOOKUP(B248,'Sheet1 (3)'!$C:$D,2,2)</f>
        <v>00134237</v>
      </c>
      <c r="D248" s="92">
        <f t="shared" si="6"/>
        <v>11</v>
      </c>
      <c r="E248" s="3" t="str">
        <f>VLOOKUP(B248,'Data (2)'!$B:$P,12,0)</f>
        <v>739379</v>
      </c>
      <c r="F248" s="3" t="s">
        <v>1534</v>
      </c>
      <c r="G248" s="3" t="s">
        <v>7124</v>
      </c>
      <c r="H248" s="2" t="s">
        <v>7125</v>
      </c>
      <c r="I248" s="2" t="s">
        <v>951</v>
      </c>
      <c r="J248" s="2">
        <v>111058</v>
      </c>
      <c r="K248" s="2">
        <v>2</v>
      </c>
      <c r="L248" s="2">
        <v>0</v>
      </c>
      <c r="N248" s="2" t="s">
        <v>8456</v>
      </c>
      <c r="O248" s="2" t="str">
        <f t="shared" si="7"/>
        <v>Gà muối gói 500g</v>
      </c>
      <c r="Q248" s="2" t="str">
        <f>VLOOKUP(N248,Vat_tu__hang_hoa__dich_vu!$A:$B,1,1)</f>
        <v>G3M</v>
      </c>
    </row>
    <row r="249" spans="1:17" x14ac:dyDescent="0.25">
      <c r="A249" s="2">
        <f>MATCH(B249,'Data (2)'!B:B,0)</f>
        <v>74</v>
      </c>
      <c r="B249" s="3">
        <v>9105838059</v>
      </c>
      <c r="C249" s="90" t="str">
        <f>VLOOKUP(B249,'Sheet1 (3)'!$C:$D,2,2)</f>
        <v>00134237</v>
      </c>
      <c r="D249" s="92">
        <f t="shared" si="6"/>
        <v>11</v>
      </c>
      <c r="E249" s="3" t="str">
        <f>VLOOKUP(B249,'Data (2)'!$B:$P,12,0)</f>
        <v>739379</v>
      </c>
      <c r="F249" s="3" t="s">
        <v>1534</v>
      </c>
      <c r="G249" s="3" t="s">
        <v>7124</v>
      </c>
      <c r="H249" s="2" t="s">
        <v>7125</v>
      </c>
      <c r="I249" s="2" t="s">
        <v>961</v>
      </c>
      <c r="J249" s="2">
        <v>73431</v>
      </c>
      <c r="K249" s="2">
        <v>2</v>
      </c>
      <c r="L249" s="2">
        <v>0</v>
      </c>
      <c r="N249" s="2" t="s">
        <v>8458</v>
      </c>
      <c r="O249" s="2" t="str">
        <f t="shared" si="7"/>
        <v>Chân giò heo muối gói 300g</v>
      </c>
      <c r="Q249" s="2" t="str">
        <f>VLOOKUP(N249,Vat_tu__hang_hoa__dich_vu!$A:$B,1,1)</f>
        <v>CGXD150</v>
      </c>
    </row>
    <row r="250" spans="1:17" x14ac:dyDescent="0.25">
      <c r="A250" s="2">
        <f>MATCH(B250,'Data (2)'!B:B,0)</f>
        <v>74</v>
      </c>
      <c r="B250" s="3">
        <v>9105838059</v>
      </c>
      <c r="C250" s="90" t="str">
        <f>VLOOKUP(B250,'Sheet1 (3)'!$C:$D,2,2)</f>
        <v>00134237</v>
      </c>
      <c r="D250" s="92">
        <f t="shared" si="6"/>
        <v>11</v>
      </c>
      <c r="E250" s="3" t="str">
        <f>VLOOKUP(B250,'Data (2)'!$B:$P,12,0)</f>
        <v>739379</v>
      </c>
      <c r="F250" s="3" t="s">
        <v>1534</v>
      </c>
      <c r="G250" s="3" t="s">
        <v>7124</v>
      </c>
      <c r="H250" s="2" t="s">
        <v>7125</v>
      </c>
      <c r="I250" s="2" t="s">
        <v>965</v>
      </c>
      <c r="J250" s="2">
        <v>74250</v>
      </c>
      <c r="K250" s="2">
        <v>2</v>
      </c>
      <c r="L250" s="2">
        <v>0</v>
      </c>
      <c r="N250" s="2" t="s">
        <v>8117</v>
      </c>
      <c r="O250" s="2" t="str">
        <f t="shared" si="7"/>
        <v>Chả cốm 300g</v>
      </c>
      <c r="Q250" s="2" t="str">
        <f>VLOOKUP(N250,Vat_tu__hang_hoa__dich_vu!$A:$B,1,1)</f>
        <v>CGXD150</v>
      </c>
    </row>
    <row r="251" spans="1:17" x14ac:dyDescent="0.25">
      <c r="A251" s="2">
        <f>MATCH(B251,'Data (2)'!B:B,0)</f>
        <v>74</v>
      </c>
      <c r="B251" s="3">
        <v>9105838059</v>
      </c>
      <c r="C251" s="90" t="str">
        <f>VLOOKUP(B251,'Sheet1 (3)'!$C:$D,2,2)</f>
        <v>00134237</v>
      </c>
      <c r="D251" s="92">
        <f t="shared" si="6"/>
        <v>11</v>
      </c>
      <c r="E251" s="3" t="str">
        <f>VLOOKUP(B251,'Data (2)'!$B:$P,12,0)</f>
        <v>739379</v>
      </c>
      <c r="F251" s="3" t="s">
        <v>1534</v>
      </c>
      <c r="G251" s="3" t="s">
        <v>7124</v>
      </c>
      <c r="H251" s="2" t="s">
        <v>7125</v>
      </c>
      <c r="I251" s="2" t="s">
        <v>959</v>
      </c>
      <c r="J251" s="2">
        <v>70950</v>
      </c>
      <c r="K251" s="2">
        <v>1</v>
      </c>
      <c r="L251" s="2">
        <v>0</v>
      </c>
      <c r="N251" s="2" t="s">
        <v>8164</v>
      </c>
      <c r="O251" s="2" t="str">
        <f t="shared" si="7"/>
        <v>Chả nướng 300g</v>
      </c>
      <c r="Q251" s="2" t="str">
        <f>VLOOKUP(N251,Vat_tu__hang_hoa__dich_vu!$A:$B,1,1)</f>
        <v>CGXD150</v>
      </c>
    </row>
    <row r="252" spans="1:17" x14ac:dyDescent="0.25">
      <c r="A252" s="2">
        <f>MATCH(B252,'Data (2)'!B:B,0)</f>
        <v>74</v>
      </c>
      <c r="B252" s="3">
        <v>9105838059</v>
      </c>
      <c r="C252" s="90" t="str">
        <f>VLOOKUP(B252,'Sheet1 (3)'!$C:$D,2,2)</f>
        <v>00134237</v>
      </c>
      <c r="D252" s="92">
        <f t="shared" si="6"/>
        <v>11</v>
      </c>
      <c r="E252" s="3" t="str">
        <f>VLOOKUP(B252,'Data (2)'!$B:$P,12,0)</f>
        <v>739379</v>
      </c>
      <c r="F252" s="3" t="s">
        <v>1534</v>
      </c>
      <c r="G252" s="3" t="s">
        <v>7124</v>
      </c>
      <c r="H252" s="2" t="s">
        <v>7125</v>
      </c>
      <c r="I252" s="2" t="s">
        <v>981</v>
      </c>
      <c r="J252" s="2">
        <v>50182</v>
      </c>
      <c r="K252" s="2">
        <v>1</v>
      </c>
      <c r="L252" s="2">
        <v>0</v>
      </c>
      <c r="N252" s="2" t="s">
        <v>8460</v>
      </c>
      <c r="O252" s="2" t="str">
        <f t="shared" si="7"/>
        <v>Giò tai lưỡi xào gói 250g</v>
      </c>
      <c r="Q252" s="2" t="str">
        <f>VLOOKUP(N252,Vat_tu__hang_hoa__dich_vu!$A:$B,1,1)</f>
        <v>GHK300</v>
      </c>
    </row>
    <row r="253" spans="1:17" x14ac:dyDescent="0.25">
      <c r="A253" s="2">
        <f>MATCH(B253,'Data (2)'!B:B,0)</f>
        <v>74</v>
      </c>
      <c r="B253" s="3">
        <v>9105838059</v>
      </c>
      <c r="C253" s="90" t="str">
        <f>VLOOKUP(B253,'Sheet1 (3)'!$C:$D,2,2)</f>
        <v>00134237</v>
      </c>
      <c r="D253" s="92">
        <f t="shared" si="6"/>
        <v>11</v>
      </c>
      <c r="E253" s="3" t="str">
        <f>VLOOKUP(B253,'Data (2)'!$B:$P,12,0)</f>
        <v>739379</v>
      </c>
      <c r="F253" s="3" t="s">
        <v>1534</v>
      </c>
      <c r="G253" s="3" t="s">
        <v>7124</v>
      </c>
      <c r="H253" s="2" t="s">
        <v>7125</v>
      </c>
      <c r="I253" s="2" t="s">
        <v>955</v>
      </c>
      <c r="J253" s="2">
        <v>46000</v>
      </c>
      <c r="K253" s="2">
        <v>1</v>
      </c>
      <c r="L253" s="2">
        <v>0</v>
      </c>
      <c r="N253" s="2" t="s">
        <v>8459</v>
      </c>
      <c r="O253" s="2" t="str">
        <f t="shared" si="7"/>
        <v>Mộc nấm hương gói 250g</v>
      </c>
      <c r="Q253" s="2" t="str">
        <f>VLOOKUP(N253,Vat_tu__hang_hoa__dich_vu!$A:$B,1,1)</f>
        <v>MNH500</v>
      </c>
    </row>
    <row r="254" spans="1:17" x14ac:dyDescent="0.25">
      <c r="A254" s="2">
        <f>MATCH(B254,'Data (2)'!B:B,0)</f>
        <v>139</v>
      </c>
      <c r="B254" s="3">
        <v>9105838118</v>
      </c>
      <c r="C254" s="90" t="str">
        <f>VLOOKUP(B254,'Sheet1 (3)'!$C:$D,2,2)</f>
        <v>00410356</v>
      </c>
      <c r="D254" s="92">
        <f t="shared" si="6"/>
        <v>7</v>
      </c>
      <c r="E254" s="3" t="str">
        <f>VLOOKUP(B254,'Data (2)'!$B:$P,12,0)</f>
        <v>119943</v>
      </c>
      <c r="F254" s="3" t="s">
        <v>1548</v>
      </c>
      <c r="G254" s="3" t="s">
        <v>4013</v>
      </c>
      <c r="H254" s="2" t="s">
        <v>4014</v>
      </c>
      <c r="I254" s="2" t="s">
        <v>951</v>
      </c>
      <c r="J254" s="2">
        <v>111058</v>
      </c>
      <c r="K254" s="2">
        <v>1</v>
      </c>
      <c r="L254" s="2">
        <v>0</v>
      </c>
      <c r="N254" s="2" t="s">
        <v>8456</v>
      </c>
      <c r="O254" s="2" t="str">
        <f t="shared" si="7"/>
        <v>Gà muối gói 500g</v>
      </c>
      <c r="Q254" s="2" t="str">
        <f>VLOOKUP(N254,Vat_tu__hang_hoa__dich_vu!$A:$B,1,1)</f>
        <v>G3M</v>
      </c>
    </row>
    <row r="255" spans="1:17" x14ac:dyDescent="0.25">
      <c r="A255" s="2">
        <f>MATCH(B255,'Data (2)'!B:B,0)</f>
        <v>155</v>
      </c>
      <c r="B255" s="3">
        <v>9105838119</v>
      </c>
      <c r="C255" s="90" t="str">
        <f>VLOOKUP(B255,'Sheet1 (3)'!$C:$D,2,2)</f>
        <v>00030339</v>
      </c>
      <c r="D255" s="92">
        <f t="shared" si="6"/>
        <v>23</v>
      </c>
      <c r="E255" s="3" t="str">
        <f>VLOOKUP(B255,'Data (2)'!$B:$P,12,0)</f>
        <v>479771</v>
      </c>
      <c r="F255" s="3" t="s">
        <v>1561</v>
      </c>
      <c r="G255" s="3" t="s">
        <v>7133</v>
      </c>
      <c r="H255" s="2" t="s">
        <v>7134</v>
      </c>
      <c r="I255" s="2" t="s">
        <v>951</v>
      </c>
      <c r="J255" s="2">
        <v>111058</v>
      </c>
      <c r="K255" s="2">
        <v>4</v>
      </c>
      <c r="L255" s="2">
        <v>0</v>
      </c>
      <c r="N255" s="2" t="s">
        <v>8456</v>
      </c>
      <c r="O255" s="2" t="str">
        <f t="shared" si="7"/>
        <v>Gà muối gói 500g</v>
      </c>
      <c r="Q255" s="2" t="str">
        <f>VLOOKUP(N255,Vat_tu__hang_hoa__dich_vu!$A:$B,1,1)</f>
        <v>G3M</v>
      </c>
    </row>
    <row r="256" spans="1:17" x14ac:dyDescent="0.25">
      <c r="A256" s="2">
        <f>MATCH(B256,'Data (2)'!B:B,0)</f>
        <v>103</v>
      </c>
      <c r="B256" s="3">
        <v>9105838147</v>
      </c>
      <c r="C256" s="90" t="str">
        <f>VLOOKUP(B256,'Sheet1 (3)'!$C:$D,2,2)</f>
        <v>00032083</v>
      </c>
      <c r="D256" s="92">
        <f t="shared" si="6"/>
        <v>2</v>
      </c>
      <c r="E256" s="3" t="str">
        <f>VLOOKUP(B256,'Data (2)'!$B:$P,12,0)</f>
        <v>49680</v>
      </c>
      <c r="F256" s="3" t="s">
        <v>1544</v>
      </c>
      <c r="G256" s="3" t="s">
        <v>7138</v>
      </c>
      <c r="H256" s="2" t="s">
        <v>7139</v>
      </c>
      <c r="I256" s="2" t="s">
        <v>955</v>
      </c>
      <c r="J256" s="2">
        <v>46000</v>
      </c>
      <c r="K256" s="2">
        <v>1</v>
      </c>
      <c r="L256" s="2">
        <v>0</v>
      </c>
      <c r="N256" s="2" t="s">
        <v>8459</v>
      </c>
      <c r="O256" s="2" t="str">
        <f t="shared" si="7"/>
        <v>Mộc nấm hương gói 250g</v>
      </c>
      <c r="Q256" s="2" t="str">
        <f>VLOOKUP(N256,Vat_tu__hang_hoa__dich_vu!$A:$B,1,1)</f>
        <v>MNH500</v>
      </c>
    </row>
    <row r="257" spans="1:17" x14ac:dyDescent="0.25">
      <c r="A257" s="2">
        <f>MATCH(B257,'Data (2)'!B:B,0)</f>
        <v>150</v>
      </c>
      <c r="B257" s="3">
        <v>9105838135</v>
      </c>
      <c r="C257" s="90" t="str">
        <f>VLOOKUP(B257,'Sheet1 (3)'!$C:$D,2,2)</f>
        <v>00030339</v>
      </c>
      <c r="D257" s="92">
        <f t="shared" si="6"/>
        <v>23</v>
      </c>
      <c r="E257" s="3" t="str">
        <f>VLOOKUP(B257,'Data (2)'!$B:$P,12,0)</f>
        <v>119943</v>
      </c>
      <c r="F257" s="3" t="s">
        <v>1548</v>
      </c>
      <c r="G257" s="3" t="s">
        <v>3277</v>
      </c>
      <c r="H257" s="2" t="s">
        <v>3278</v>
      </c>
      <c r="I257" s="2" t="s">
        <v>951</v>
      </c>
      <c r="J257" s="2">
        <v>111058</v>
      </c>
      <c r="K257" s="2">
        <v>1</v>
      </c>
      <c r="L257" s="2">
        <v>0</v>
      </c>
      <c r="N257" s="2" t="s">
        <v>8456</v>
      </c>
      <c r="O257" s="2" t="str">
        <f t="shared" si="7"/>
        <v>Gà muối gói 500g</v>
      </c>
      <c r="Q257" s="2" t="str">
        <f>VLOOKUP(N257,Vat_tu__hang_hoa__dich_vu!$A:$B,1,1)</f>
        <v>G3M</v>
      </c>
    </row>
    <row r="258" spans="1:17" x14ac:dyDescent="0.25">
      <c r="A258" s="2">
        <f>MATCH(B258,'Data (2)'!B:B,0)</f>
        <v>77</v>
      </c>
      <c r="B258" s="3">
        <v>9105838177</v>
      </c>
      <c r="C258" s="90" t="str">
        <f>VLOOKUP(B258,'Sheet1 (3)'!$C:$D,2,2)</f>
        <v>00012641</v>
      </c>
      <c r="D258" s="92">
        <f t="shared" si="6"/>
        <v>10</v>
      </c>
      <c r="E258" s="3" t="str">
        <f>VLOOKUP(B258,'Data (2)'!$B:$P,12,0)</f>
        <v>162590</v>
      </c>
      <c r="F258" s="3" t="s">
        <v>1550</v>
      </c>
      <c r="G258" s="3" t="s">
        <v>7145</v>
      </c>
      <c r="H258" s="2" t="s">
        <v>7146</v>
      </c>
      <c r="I258" s="2" t="s">
        <v>981</v>
      </c>
      <c r="J258" s="2">
        <v>50182</v>
      </c>
      <c r="K258" s="2">
        <v>3</v>
      </c>
      <c r="L258" s="2">
        <v>0</v>
      </c>
      <c r="N258" s="2" t="s">
        <v>8460</v>
      </c>
      <c r="O258" s="2" t="str">
        <f t="shared" si="7"/>
        <v>Giò tai lưỡi xào gói 250g</v>
      </c>
      <c r="Q258" s="2" t="str">
        <f>VLOOKUP(N258,Vat_tu__hang_hoa__dich_vu!$A:$B,1,1)</f>
        <v>GHK300</v>
      </c>
    </row>
    <row r="259" spans="1:17" x14ac:dyDescent="0.25">
      <c r="A259" s="2">
        <f>MATCH(B259,'Data (2)'!B:B,0)</f>
        <v>159</v>
      </c>
      <c r="B259" s="3">
        <v>9105838200</v>
      </c>
      <c r="C259" s="90" t="str">
        <f>VLOOKUP(B259,'Sheet1 (3)'!$C:$D,2,2)</f>
        <v>00030343</v>
      </c>
      <c r="D259" s="92">
        <f t="shared" ref="D259:D322" si="8">DAY(C259)</f>
        <v>27</v>
      </c>
      <c r="E259" s="3" t="str">
        <f>VLOOKUP(B259,'Data (2)'!$B:$P,12,0)</f>
        <v>299928</v>
      </c>
      <c r="F259" s="3" t="s">
        <v>1561</v>
      </c>
      <c r="G259" s="3" t="s">
        <v>7151</v>
      </c>
      <c r="H259" s="2" t="s">
        <v>7152</v>
      </c>
      <c r="I259" s="2" t="s">
        <v>951</v>
      </c>
      <c r="J259" s="2">
        <v>111058</v>
      </c>
      <c r="K259" s="2">
        <v>2</v>
      </c>
      <c r="L259" s="2">
        <v>0</v>
      </c>
      <c r="N259" s="2" t="s">
        <v>8456</v>
      </c>
      <c r="O259" s="2" t="str">
        <f t="shared" ref="O259:O322" si="9">TRIM(N259)</f>
        <v>Gà muối gói 500g</v>
      </c>
      <c r="Q259" s="2" t="str">
        <f>VLOOKUP(N259,Vat_tu__hang_hoa__dich_vu!$A:$B,1,1)</f>
        <v>G3M</v>
      </c>
    </row>
    <row r="260" spans="1:17" x14ac:dyDescent="0.25">
      <c r="A260" s="2">
        <f>MATCH(B260,'Data (2)'!B:B,0)</f>
        <v>159</v>
      </c>
      <c r="B260" s="3">
        <v>9105838200</v>
      </c>
      <c r="C260" s="90" t="str">
        <f>VLOOKUP(B260,'Sheet1 (3)'!$C:$D,2,2)</f>
        <v>00030343</v>
      </c>
      <c r="D260" s="92">
        <f t="shared" si="8"/>
        <v>27</v>
      </c>
      <c r="E260" s="3" t="str">
        <f>VLOOKUP(B260,'Data (2)'!$B:$P,12,0)</f>
        <v>299928</v>
      </c>
      <c r="F260" s="3" t="s">
        <v>1561</v>
      </c>
      <c r="G260" s="3" t="s">
        <v>7151</v>
      </c>
      <c r="H260" s="2" t="s">
        <v>7152</v>
      </c>
      <c r="I260" s="2" t="s">
        <v>960</v>
      </c>
      <c r="J260" s="2">
        <v>55595</v>
      </c>
      <c r="K260" s="2">
        <v>1</v>
      </c>
      <c r="L260" s="2">
        <v>0</v>
      </c>
      <c r="N260" s="2" t="s">
        <v>8455</v>
      </c>
      <c r="O260" s="2" t="str">
        <f t="shared" si="9"/>
        <v>Tai heo muối gói 200g</v>
      </c>
      <c r="Q260" s="2" t="str">
        <f>VLOOKUP(N260,Vat_tu__hang_hoa__dich_vu!$A:$B,1,1)</f>
        <v>SHK200</v>
      </c>
    </row>
    <row r="261" spans="1:17" x14ac:dyDescent="0.25">
      <c r="A261" s="2">
        <f>MATCH(B261,'Data (2)'!B:B,0)</f>
        <v>42</v>
      </c>
      <c r="B261" s="3">
        <v>9105838229</v>
      </c>
      <c r="C261" s="90" t="str">
        <f>VLOOKUP(B261,'Sheet1 (3)'!$C:$D,2,2)</f>
        <v>00410396</v>
      </c>
      <c r="D261" s="92">
        <f t="shared" si="8"/>
        <v>16</v>
      </c>
      <c r="E261" s="3" t="str">
        <f>VLOOKUP(B261,'Data (2)'!$B:$P,12,0)</f>
        <v>119943</v>
      </c>
      <c r="F261" s="3" t="s">
        <v>1548</v>
      </c>
      <c r="G261" s="3" t="s">
        <v>4892</v>
      </c>
      <c r="H261" s="2" t="s">
        <v>4893</v>
      </c>
      <c r="I261" s="2" t="s">
        <v>951</v>
      </c>
      <c r="J261" s="2">
        <v>111058</v>
      </c>
      <c r="K261" s="2">
        <v>1</v>
      </c>
      <c r="L261" s="2">
        <v>0</v>
      </c>
      <c r="N261" s="2" t="s">
        <v>8456</v>
      </c>
      <c r="O261" s="2" t="str">
        <f t="shared" si="9"/>
        <v>Gà muối gói 500g</v>
      </c>
      <c r="Q261" s="2" t="str">
        <f>VLOOKUP(N261,Vat_tu__hang_hoa__dich_vu!$A:$B,1,1)</f>
        <v>G3M</v>
      </c>
    </row>
    <row r="262" spans="1:17" x14ac:dyDescent="0.25">
      <c r="A262" s="2">
        <f>MATCH(B262,'Data (2)'!B:B,0)</f>
        <v>6</v>
      </c>
      <c r="B262" s="3">
        <v>9105838295</v>
      </c>
      <c r="C262" s="90" t="str">
        <f>VLOOKUP(B262,'Sheet1 (3)'!$C:$D,2,2)</f>
        <v>00016523</v>
      </c>
      <c r="D262" s="92">
        <f t="shared" si="8"/>
        <v>27</v>
      </c>
      <c r="E262" s="3" t="str">
        <f>VLOOKUP(B262,'Data (2)'!$B:$P,12,0)</f>
        <v>239885</v>
      </c>
      <c r="F262" s="3" t="s">
        <v>1545</v>
      </c>
      <c r="G262" s="3" t="s">
        <v>7159</v>
      </c>
      <c r="H262" s="2" t="s">
        <v>7160</v>
      </c>
      <c r="I262" s="2" t="s">
        <v>951</v>
      </c>
      <c r="J262" s="2">
        <v>111058</v>
      </c>
      <c r="K262" s="2">
        <v>2</v>
      </c>
      <c r="L262" s="2">
        <v>0</v>
      </c>
      <c r="N262" s="2" t="s">
        <v>8456</v>
      </c>
      <c r="O262" s="2" t="str">
        <f t="shared" si="9"/>
        <v>Gà muối gói 500g</v>
      </c>
      <c r="Q262" s="2" t="str">
        <f>VLOOKUP(N262,Vat_tu__hang_hoa__dich_vu!$A:$B,1,1)</f>
        <v>G3M</v>
      </c>
    </row>
    <row r="263" spans="1:17" x14ac:dyDescent="0.25">
      <c r="A263" s="2">
        <f>MATCH(B263,'Data (2)'!B:B,0)</f>
        <v>86</v>
      </c>
      <c r="B263" s="3">
        <v>9105838327</v>
      </c>
      <c r="C263" s="90" t="str">
        <f>VLOOKUP(B263,'Sheet1 (3)'!$C:$D,2,2)</f>
        <v>00009557</v>
      </c>
      <c r="D263" s="92">
        <f t="shared" si="8"/>
        <v>1</v>
      </c>
      <c r="E263" s="3" t="str">
        <f>VLOOKUP(B263,'Data (2)'!$B:$P,12,0)</f>
        <v>174139</v>
      </c>
      <c r="F263" s="3" t="s">
        <v>1563</v>
      </c>
      <c r="G263" s="3" t="s">
        <v>7165</v>
      </c>
      <c r="H263" s="2" t="s">
        <v>7166</v>
      </c>
      <c r="I263" s="2" t="s">
        <v>981</v>
      </c>
      <c r="J263" s="2">
        <v>50182</v>
      </c>
      <c r="K263" s="2">
        <v>1</v>
      </c>
      <c r="L263" s="2">
        <v>0</v>
      </c>
      <c r="N263" s="2" t="s">
        <v>8460</v>
      </c>
      <c r="O263" s="2" t="str">
        <f t="shared" si="9"/>
        <v>Giò tai lưỡi xào gói 250g</v>
      </c>
      <c r="Q263" s="2" t="str">
        <f>VLOOKUP(N263,Vat_tu__hang_hoa__dich_vu!$A:$B,1,1)</f>
        <v>GHK300</v>
      </c>
    </row>
    <row r="264" spans="1:17" x14ac:dyDescent="0.25">
      <c r="A264" s="2">
        <f>MATCH(B264,'Data (2)'!B:B,0)</f>
        <v>86</v>
      </c>
      <c r="B264" s="3">
        <v>9105838327</v>
      </c>
      <c r="C264" s="90" t="str">
        <f>VLOOKUP(B264,'Sheet1 (3)'!$C:$D,2,2)</f>
        <v>00009557</v>
      </c>
      <c r="D264" s="92">
        <f t="shared" si="8"/>
        <v>1</v>
      </c>
      <c r="E264" s="3" t="str">
        <f>VLOOKUP(B264,'Data (2)'!$B:$P,12,0)</f>
        <v>174139</v>
      </c>
      <c r="F264" s="3" t="s">
        <v>1563</v>
      </c>
      <c r="G264" s="3" t="s">
        <v>7165</v>
      </c>
      <c r="H264" s="2" t="s">
        <v>7166</v>
      </c>
      <c r="I264" s="2" t="s">
        <v>951</v>
      </c>
      <c r="J264" s="2">
        <v>111058</v>
      </c>
      <c r="K264" s="2">
        <v>1</v>
      </c>
      <c r="L264" s="2">
        <v>0</v>
      </c>
      <c r="N264" s="2" t="s">
        <v>8456</v>
      </c>
      <c r="O264" s="2" t="str">
        <f t="shared" si="9"/>
        <v>Gà muối gói 500g</v>
      </c>
      <c r="Q264" s="2" t="str">
        <f>VLOOKUP(N264,Vat_tu__hang_hoa__dich_vu!$A:$B,1,1)</f>
        <v>G3M</v>
      </c>
    </row>
    <row r="265" spans="1:17" x14ac:dyDescent="0.25">
      <c r="A265" s="2">
        <f>MATCH(B265,'Data (2)'!B:B,0)</f>
        <v>88</v>
      </c>
      <c r="B265" s="3">
        <v>9105838339</v>
      </c>
      <c r="C265" s="90" t="str">
        <f>VLOOKUP(B265,'Sheet1 (3)'!$C:$D,2,2)</f>
        <v>00009558</v>
      </c>
      <c r="D265" s="92">
        <f t="shared" si="8"/>
        <v>2</v>
      </c>
      <c r="E265" s="3" t="str">
        <f>VLOOKUP(B265,'Data (2)'!$B:$P,12,0)</f>
        <v>162590</v>
      </c>
      <c r="F265" s="3" t="s">
        <v>1563</v>
      </c>
      <c r="G265" s="3" t="s">
        <v>7172</v>
      </c>
      <c r="H265" s="2" t="s">
        <v>7173</v>
      </c>
      <c r="I265" s="2" t="s">
        <v>981</v>
      </c>
      <c r="J265" s="2">
        <v>50182</v>
      </c>
      <c r="K265" s="2">
        <v>3</v>
      </c>
      <c r="L265" s="2">
        <v>0</v>
      </c>
      <c r="N265" s="2" t="s">
        <v>8460</v>
      </c>
      <c r="O265" s="2" t="str">
        <f t="shared" si="9"/>
        <v>Giò tai lưỡi xào gói 250g</v>
      </c>
      <c r="Q265" s="2" t="str">
        <f>VLOOKUP(N265,Vat_tu__hang_hoa__dich_vu!$A:$B,1,1)</f>
        <v>GHK300</v>
      </c>
    </row>
    <row r="266" spans="1:17" x14ac:dyDescent="0.25">
      <c r="A266" s="2">
        <f>MATCH(B266,'Data (2)'!B:B,0)</f>
        <v>92</v>
      </c>
      <c r="B266" s="3">
        <v>9105838341</v>
      </c>
      <c r="C266" s="90" t="str">
        <f>VLOOKUP(B266,'Sheet1 (3)'!$C:$D,2,2)</f>
        <v>00009559</v>
      </c>
      <c r="D266" s="92">
        <f t="shared" si="8"/>
        <v>3</v>
      </c>
      <c r="E266" s="3" t="str">
        <f>VLOOKUP(B266,'Data (2)'!$B:$P,12,0)</f>
        <v>76626</v>
      </c>
      <c r="F266" s="3" t="s">
        <v>1563</v>
      </c>
      <c r="G266" s="3" t="s">
        <v>7172</v>
      </c>
      <c r="H266" s="2" t="s">
        <v>7173</v>
      </c>
      <c r="I266" s="2" t="s">
        <v>959</v>
      </c>
      <c r="J266" s="2">
        <v>70950</v>
      </c>
      <c r="K266" s="2">
        <v>1</v>
      </c>
      <c r="L266" s="2">
        <v>0</v>
      </c>
      <c r="N266" s="2" t="s">
        <v>8164</v>
      </c>
      <c r="O266" s="2" t="str">
        <f t="shared" si="9"/>
        <v>Chả nướng 300g</v>
      </c>
      <c r="Q266" s="2" t="str">
        <f>VLOOKUP(N266,Vat_tu__hang_hoa__dich_vu!$A:$B,1,1)</f>
        <v>CGXD150</v>
      </c>
    </row>
    <row r="267" spans="1:17" x14ac:dyDescent="0.25">
      <c r="A267" s="2">
        <f>MATCH(B267,'Data (2)'!B:B,0)</f>
        <v>80</v>
      </c>
      <c r="B267" s="3">
        <v>9105838361</v>
      </c>
      <c r="C267" s="90" t="str">
        <f>VLOOKUP(B267,'Sheet1 (3)'!$C:$D,2,2)</f>
        <v>00012643</v>
      </c>
      <c r="D267" s="92">
        <f t="shared" si="8"/>
        <v>12</v>
      </c>
      <c r="E267" s="3" t="str">
        <f>VLOOKUP(B267,'Data (2)'!$B:$P,12,0)</f>
        <v>119943</v>
      </c>
      <c r="F267" s="3" t="s">
        <v>1550</v>
      </c>
      <c r="G267" s="3" t="s">
        <v>1502</v>
      </c>
      <c r="H267" s="2" t="s">
        <v>1501</v>
      </c>
      <c r="I267" s="2" t="s">
        <v>951</v>
      </c>
      <c r="J267" s="2">
        <v>111058</v>
      </c>
      <c r="K267" s="2">
        <v>1</v>
      </c>
      <c r="L267" s="2">
        <v>0</v>
      </c>
      <c r="N267" s="2" t="s">
        <v>8456</v>
      </c>
      <c r="O267" s="2" t="str">
        <f t="shared" si="9"/>
        <v>Gà muối gói 500g</v>
      </c>
      <c r="Q267" s="2" t="str">
        <f>VLOOKUP(N267,Vat_tu__hang_hoa__dich_vu!$A:$B,1,1)</f>
        <v>G3M</v>
      </c>
    </row>
    <row r="268" spans="1:17" x14ac:dyDescent="0.25">
      <c r="A268" s="2">
        <f>MATCH(B268,'Data (2)'!B:B,0)</f>
        <v>24</v>
      </c>
      <c r="B268" s="3">
        <v>9105838362</v>
      </c>
      <c r="C268" s="90" t="str">
        <f>VLOOKUP(B268,'Sheet1 (3)'!$C:$D,2,2)</f>
        <v>00028137</v>
      </c>
      <c r="D268" s="92">
        <f t="shared" si="8"/>
        <v>12</v>
      </c>
      <c r="E268" s="3" t="str">
        <f>VLOOKUP(B268,'Data (2)'!$B:$P,12,0)</f>
        <v>108393</v>
      </c>
      <c r="F268" s="3" t="s">
        <v>1559</v>
      </c>
      <c r="G268" s="3" t="s">
        <v>7182</v>
      </c>
      <c r="H268" s="2" t="s">
        <v>7183</v>
      </c>
      <c r="I268" s="2" t="s">
        <v>981</v>
      </c>
      <c r="J268" s="2">
        <v>50182</v>
      </c>
      <c r="K268" s="2">
        <v>2</v>
      </c>
      <c r="L268" s="2">
        <v>0</v>
      </c>
      <c r="N268" s="2" t="s">
        <v>8460</v>
      </c>
      <c r="O268" s="2" t="str">
        <f t="shared" si="9"/>
        <v>Giò tai lưỡi xào gói 250g</v>
      </c>
      <c r="Q268" s="2" t="str">
        <f>VLOOKUP(N268,Vat_tu__hang_hoa__dich_vu!$A:$B,1,1)</f>
        <v>GHK300</v>
      </c>
    </row>
    <row r="269" spans="1:17" x14ac:dyDescent="0.25">
      <c r="A269" s="2">
        <f>MATCH(B269,'Data (2)'!B:B,0)</f>
        <v>169</v>
      </c>
      <c r="B269" s="3">
        <v>9105838390</v>
      </c>
      <c r="C269" s="90" t="str">
        <f>VLOOKUP(B269,'Sheet1 (3)'!$C:$D,2,2)</f>
        <v>00006992</v>
      </c>
      <c r="D269" s="92">
        <f t="shared" si="8"/>
        <v>21</v>
      </c>
      <c r="E269" s="3" t="str">
        <f>VLOOKUP(B269,'Data (2)'!$B:$P,12,0)</f>
        <v>320760</v>
      </c>
      <c r="F269" s="3" t="s">
        <v>1576</v>
      </c>
      <c r="G269" s="3" t="s">
        <v>3381</v>
      </c>
      <c r="H269" s="2" t="s">
        <v>3382</v>
      </c>
      <c r="I269" s="2" t="s">
        <v>965</v>
      </c>
      <c r="J269" s="2">
        <v>74250</v>
      </c>
      <c r="K269" s="2">
        <v>4</v>
      </c>
      <c r="L269" s="2">
        <v>0</v>
      </c>
      <c r="N269" s="2" t="s">
        <v>8117</v>
      </c>
      <c r="O269" s="2" t="str">
        <f t="shared" si="9"/>
        <v>Chả cốm 300g</v>
      </c>
      <c r="Q269" s="2" t="str">
        <f>VLOOKUP(N269,Vat_tu__hang_hoa__dich_vu!$A:$B,1,1)</f>
        <v>CGXD150</v>
      </c>
    </row>
    <row r="270" spans="1:17" x14ac:dyDescent="0.25">
      <c r="A270" s="2">
        <f>MATCH(B270,'Data (2)'!B:B,0)</f>
        <v>115</v>
      </c>
      <c r="B270" s="3">
        <v>9105838427</v>
      </c>
      <c r="C270" s="90" t="str">
        <f>VLOOKUP(B270,'Sheet1 (3)'!$C:$D,2,2)</f>
        <v>00032087</v>
      </c>
      <c r="D270" s="92">
        <f t="shared" si="8"/>
        <v>6</v>
      </c>
      <c r="E270" s="3" t="str">
        <f>VLOOKUP(B270,'Data (2)'!$B:$P,12,0)</f>
        <v>79305</v>
      </c>
      <c r="F270" s="3" t="s">
        <v>1544</v>
      </c>
      <c r="G270" s="3" t="s">
        <v>986</v>
      </c>
      <c r="H270" s="2" t="s">
        <v>985</v>
      </c>
      <c r="I270" s="2" t="s">
        <v>961</v>
      </c>
      <c r="J270" s="2">
        <v>73431</v>
      </c>
      <c r="K270" s="2">
        <v>1</v>
      </c>
      <c r="L270" s="2">
        <v>0</v>
      </c>
      <c r="N270" s="2" t="s">
        <v>8458</v>
      </c>
      <c r="O270" s="2" t="str">
        <f t="shared" si="9"/>
        <v>Chân giò heo muối gói 300g</v>
      </c>
      <c r="Q270" s="2" t="str">
        <f>VLOOKUP(N270,Vat_tu__hang_hoa__dich_vu!$A:$B,1,1)</f>
        <v>CGXD150</v>
      </c>
    </row>
    <row r="271" spans="1:17" x14ac:dyDescent="0.25">
      <c r="A271" s="2">
        <f>MATCH(B271,'Data (2)'!B:B,0)</f>
        <v>68</v>
      </c>
      <c r="B271" s="3">
        <v>9105838374</v>
      </c>
      <c r="C271" s="90" t="str">
        <f>VLOOKUP(B271,'Sheet1 (3)'!$C:$D,2,2)</f>
        <v>00028137</v>
      </c>
      <c r="D271" s="92">
        <f t="shared" si="8"/>
        <v>12</v>
      </c>
      <c r="E271" s="3" t="str">
        <f>VLOOKUP(B271,'Data (2)'!$B:$P,12,0)</f>
        <v>119943</v>
      </c>
      <c r="F271" s="3" t="s">
        <v>1527</v>
      </c>
      <c r="G271" s="3" t="s">
        <v>7193</v>
      </c>
      <c r="H271" s="2" t="s">
        <v>7194</v>
      </c>
      <c r="I271" s="2" t="s">
        <v>951</v>
      </c>
      <c r="J271" s="2">
        <v>111058</v>
      </c>
      <c r="K271" s="2">
        <v>1</v>
      </c>
      <c r="L271" s="2">
        <v>0</v>
      </c>
      <c r="N271" s="2" t="s">
        <v>8456</v>
      </c>
      <c r="O271" s="2" t="str">
        <f t="shared" si="9"/>
        <v>Gà muối gói 500g</v>
      </c>
      <c r="Q271" s="2" t="str">
        <f>VLOOKUP(N271,Vat_tu__hang_hoa__dich_vu!$A:$B,1,1)</f>
        <v>G3M</v>
      </c>
    </row>
    <row r="272" spans="1:17" x14ac:dyDescent="0.25">
      <c r="A272" s="2">
        <f>MATCH(B272,'Data (2)'!B:B,0)</f>
        <v>170</v>
      </c>
      <c r="B272" s="3">
        <v>9105838455</v>
      </c>
      <c r="C272" s="90" t="str">
        <f>VLOOKUP(B272,'Sheet1 (3)'!$C:$D,2,2)</f>
        <v>00006994</v>
      </c>
      <c r="D272" s="92">
        <f t="shared" si="8"/>
        <v>23</v>
      </c>
      <c r="E272" s="3" t="str">
        <f>VLOOKUP(B272,'Data (2)'!$B:$P,12,0)</f>
        <v>162590</v>
      </c>
      <c r="F272" s="3" t="s">
        <v>1576</v>
      </c>
      <c r="G272" s="3" t="s">
        <v>7199</v>
      </c>
      <c r="H272" s="2" t="s">
        <v>7200</v>
      </c>
      <c r="I272" s="2" t="s">
        <v>981</v>
      </c>
      <c r="J272" s="2">
        <v>50182</v>
      </c>
      <c r="K272" s="2">
        <v>3</v>
      </c>
      <c r="L272" s="2">
        <v>0</v>
      </c>
      <c r="N272" s="2" t="s">
        <v>8460</v>
      </c>
      <c r="O272" s="2" t="str">
        <f t="shared" si="9"/>
        <v>Giò tai lưỡi xào gói 250g</v>
      </c>
      <c r="Q272" s="2" t="str">
        <f>VLOOKUP(N272,Vat_tu__hang_hoa__dich_vu!$A:$B,1,1)</f>
        <v>GHK300</v>
      </c>
    </row>
    <row r="273" spans="1:17" x14ac:dyDescent="0.25">
      <c r="A273" s="2">
        <f>MATCH(B273,'Data (2)'!B:B,0)</f>
        <v>61</v>
      </c>
      <c r="B273" s="3">
        <v>9105838540</v>
      </c>
      <c r="C273" s="90" t="str">
        <f>VLOOKUP(B273,'Sheet1 (3)'!$C:$D,2,2)</f>
        <v>00067518</v>
      </c>
      <c r="D273" s="92">
        <f t="shared" si="8"/>
        <v>7</v>
      </c>
      <c r="E273" s="3" t="str">
        <f>VLOOKUP(B273,'Data (2)'!$B:$P,12,0)</f>
        <v>120534</v>
      </c>
      <c r="F273" s="3" t="s">
        <v>1547</v>
      </c>
      <c r="G273" s="3" t="s">
        <v>7204</v>
      </c>
      <c r="H273" s="2" t="s">
        <v>7205</v>
      </c>
      <c r="I273" s="2" t="s">
        <v>994</v>
      </c>
      <c r="J273" s="2">
        <v>111606</v>
      </c>
      <c r="K273" s="2">
        <v>1</v>
      </c>
      <c r="L273" s="2">
        <v>0</v>
      </c>
      <c r="N273" s="2" t="s">
        <v>8457</v>
      </c>
      <c r="O273" s="2" t="str">
        <f t="shared" si="9"/>
        <v>gà xì dầu 500g</v>
      </c>
      <c r="Q273" s="2" t="str">
        <f>VLOOKUP(N273,Vat_tu__hang_hoa__dich_vu!$A:$B,1,1)</f>
        <v>G3M</v>
      </c>
    </row>
    <row r="274" spans="1:17" x14ac:dyDescent="0.25">
      <c r="A274" s="2">
        <f>MATCH(B274,'Data (2)'!B:B,0)</f>
        <v>62</v>
      </c>
      <c r="B274" s="3">
        <v>9105838547</v>
      </c>
      <c r="C274" s="90" t="str">
        <f>VLOOKUP(B274,'Sheet1 (3)'!$C:$D,2,2)</f>
        <v>00067519</v>
      </c>
      <c r="D274" s="92">
        <f t="shared" si="8"/>
        <v>8</v>
      </c>
      <c r="E274" s="3" t="str">
        <f>VLOOKUP(B274,'Data (2)'!$B:$P,12,0)</f>
        <v>119943</v>
      </c>
      <c r="F274" s="3" t="s">
        <v>1547</v>
      </c>
      <c r="G274" s="3" t="s">
        <v>3949</v>
      </c>
      <c r="H274" s="2" t="s">
        <v>3950</v>
      </c>
      <c r="I274" s="2" t="s">
        <v>951</v>
      </c>
      <c r="J274" s="2">
        <v>111058</v>
      </c>
      <c r="K274" s="2">
        <v>1</v>
      </c>
      <c r="L274" s="2">
        <v>0</v>
      </c>
      <c r="N274" s="2" t="s">
        <v>8456</v>
      </c>
      <c r="O274" s="2" t="str">
        <f t="shared" si="9"/>
        <v>Gà muối gói 500g</v>
      </c>
      <c r="Q274" s="2" t="str">
        <f>VLOOKUP(N274,Vat_tu__hang_hoa__dich_vu!$A:$B,1,1)</f>
        <v>G3M</v>
      </c>
    </row>
    <row r="275" spans="1:17" x14ac:dyDescent="0.25">
      <c r="A275" s="2">
        <f>MATCH(B275,'Data (2)'!B:B,0)</f>
        <v>29</v>
      </c>
      <c r="B275" s="3">
        <v>9105838534</v>
      </c>
      <c r="C275" s="90" t="str">
        <f>VLOOKUP(B275,'Sheet1 (3)'!$C:$D,2,2)</f>
        <v>00006994</v>
      </c>
      <c r="D275" s="92">
        <f t="shared" si="8"/>
        <v>23</v>
      </c>
      <c r="E275" s="3" t="str">
        <f>VLOOKUP(B275,'Data (2)'!$B:$P,12,0)</f>
        <v>240170</v>
      </c>
      <c r="F275" s="3" t="s">
        <v>1559</v>
      </c>
      <c r="G275" s="3" t="s">
        <v>7182</v>
      </c>
      <c r="H275" s="2" t="s">
        <v>7183</v>
      </c>
      <c r="I275" s="2" t="s">
        <v>960</v>
      </c>
      <c r="J275" s="2">
        <v>55595</v>
      </c>
      <c r="K275" s="2">
        <v>4</v>
      </c>
      <c r="L275" s="2">
        <v>0</v>
      </c>
      <c r="N275" s="2" t="s">
        <v>8455</v>
      </c>
      <c r="O275" s="2" t="str">
        <f t="shared" si="9"/>
        <v>Tai heo muối gói 200g</v>
      </c>
      <c r="Q275" s="2" t="str">
        <f>VLOOKUP(N275,Vat_tu__hang_hoa__dich_vu!$A:$B,1,1)</f>
        <v>SHK200</v>
      </c>
    </row>
    <row r="276" spans="1:17" x14ac:dyDescent="0.25">
      <c r="A276" s="2">
        <f>MATCH(B276,'Data (2)'!B:B,0)</f>
        <v>25</v>
      </c>
      <c r="B276" s="3">
        <v>9105838602</v>
      </c>
      <c r="C276" s="90" t="str">
        <f>VLOOKUP(B276,'Sheet1 (3)'!$C:$D,2,2)</f>
        <v>00134294</v>
      </c>
      <c r="D276" s="92">
        <f t="shared" si="8"/>
        <v>6</v>
      </c>
      <c r="E276" s="3" t="str">
        <f>VLOOKUP(B276,'Data (2)'!$B:$P,12,0)</f>
        <v>431806</v>
      </c>
      <c r="F276" s="3" t="s">
        <v>1534</v>
      </c>
      <c r="G276" s="3" t="s">
        <v>7214</v>
      </c>
      <c r="H276" s="2" t="s">
        <v>7215</v>
      </c>
      <c r="I276" s="2" t="s">
        <v>959</v>
      </c>
      <c r="J276" s="2">
        <v>70950</v>
      </c>
      <c r="K276" s="2">
        <v>2</v>
      </c>
      <c r="L276" s="2">
        <v>0</v>
      </c>
      <c r="N276" s="2" t="s">
        <v>8164</v>
      </c>
      <c r="O276" s="2" t="str">
        <f t="shared" si="9"/>
        <v>Chả nướng 300g</v>
      </c>
      <c r="Q276" s="2" t="str">
        <f>VLOOKUP(N276,Vat_tu__hang_hoa__dich_vu!$A:$B,1,1)</f>
        <v>CGXD150</v>
      </c>
    </row>
    <row r="277" spans="1:17" x14ac:dyDescent="0.25">
      <c r="A277" s="2">
        <f>MATCH(B277,'Data (2)'!B:B,0)</f>
        <v>25</v>
      </c>
      <c r="B277" s="3">
        <v>9105838602</v>
      </c>
      <c r="C277" s="90" t="str">
        <f>VLOOKUP(B277,'Sheet1 (3)'!$C:$D,2,2)</f>
        <v>00134294</v>
      </c>
      <c r="D277" s="92">
        <f t="shared" si="8"/>
        <v>6</v>
      </c>
      <c r="E277" s="3" t="str">
        <f>VLOOKUP(B277,'Data (2)'!$B:$P,12,0)</f>
        <v>431806</v>
      </c>
      <c r="F277" s="3" t="s">
        <v>1534</v>
      </c>
      <c r="G277" s="3" t="s">
        <v>7214</v>
      </c>
      <c r="H277" s="2" t="s">
        <v>7215</v>
      </c>
      <c r="I277" s="2" t="s">
        <v>951</v>
      </c>
      <c r="J277" s="2">
        <v>111058</v>
      </c>
      <c r="K277" s="2">
        <v>1</v>
      </c>
      <c r="L277" s="2">
        <v>0</v>
      </c>
      <c r="N277" s="2" t="s">
        <v>8456</v>
      </c>
      <c r="O277" s="2" t="str">
        <f t="shared" si="9"/>
        <v>Gà muối gói 500g</v>
      </c>
      <c r="Q277" s="2" t="str">
        <f>VLOOKUP(N277,Vat_tu__hang_hoa__dich_vu!$A:$B,1,1)</f>
        <v>G3M</v>
      </c>
    </row>
    <row r="278" spans="1:17" x14ac:dyDescent="0.25">
      <c r="A278" s="2">
        <f>MATCH(B278,'Data (2)'!B:B,0)</f>
        <v>25</v>
      </c>
      <c r="B278" s="3">
        <v>9105838602</v>
      </c>
      <c r="C278" s="90" t="str">
        <f>VLOOKUP(B278,'Sheet1 (3)'!$C:$D,2,2)</f>
        <v>00134294</v>
      </c>
      <c r="D278" s="92">
        <f t="shared" si="8"/>
        <v>6</v>
      </c>
      <c r="E278" s="3" t="str">
        <f>VLOOKUP(B278,'Data (2)'!$B:$P,12,0)</f>
        <v>431806</v>
      </c>
      <c r="F278" s="3" t="s">
        <v>1534</v>
      </c>
      <c r="G278" s="3" t="s">
        <v>7214</v>
      </c>
      <c r="H278" s="2" t="s">
        <v>7215</v>
      </c>
      <c r="I278" s="2" t="s">
        <v>961</v>
      </c>
      <c r="J278" s="2">
        <v>73431</v>
      </c>
      <c r="K278" s="2">
        <v>2</v>
      </c>
      <c r="L278" s="2">
        <v>0</v>
      </c>
      <c r="N278" s="2" t="s">
        <v>8458</v>
      </c>
      <c r="O278" s="2" t="str">
        <f t="shared" si="9"/>
        <v>Chân giò heo muối gói 300g</v>
      </c>
      <c r="Q278" s="2" t="str">
        <f>VLOOKUP(N278,Vat_tu__hang_hoa__dich_vu!$A:$B,1,1)</f>
        <v>CGXD150</v>
      </c>
    </row>
    <row r="279" spans="1:17" x14ac:dyDescent="0.25">
      <c r="A279" s="2">
        <f>MATCH(B279,'Data (2)'!B:B,0)</f>
        <v>65</v>
      </c>
      <c r="B279" s="3">
        <v>9105838581</v>
      </c>
      <c r="C279" s="90" t="str">
        <f>VLOOKUP(B279,'Sheet1 (3)'!$C:$D,2,2)</f>
        <v>00028141</v>
      </c>
      <c r="D279" s="92">
        <f t="shared" si="8"/>
        <v>16</v>
      </c>
      <c r="E279" s="3" t="str">
        <f>VLOOKUP(B279,'Data (2)'!$B:$P,12,0)</f>
        <v>466735</v>
      </c>
      <c r="F279" s="3" t="s">
        <v>1547</v>
      </c>
      <c r="G279" s="3" t="s">
        <v>2840</v>
      </c>
      <c r="H279" s="2" t="s">
        <v>2841</v>
      </c>
      <c r="I279" s="2" t="s">
        <v>994</v>
      </c>
      <c r="J279" s="2">
        <v>111606</v>
      </c>
      <c r="K279" s="2">
        <v>2</v>
      </c>
      <c r="L279" s="2">
        <v>0</v>
      </c>
      <c r="N279" s="2" t="s">
        <v>8457</v>
      </c>
      <c r="O279" s="2" t="str">
        <f t="shared" si="9"/>
        <v>gà xì dầu 500g</v>
      </c>
      <c r="Q279" s="2" t="str">
        <f>VLOOKUP(N279,Vat_tu__hang_hoa__dich_vu!$A:$B,1,1)</f>
        <v>G3M</v>
      </c>
    </row>
    <row r="280" spans="1:17" x14ac:dyDescent="0.25">
      <c r="A280" s="2">
        <f>MATCH(B280,'Data (2)'!B:B,0)</f>
        <v>65</v>
      </c>
      <c r="B280" s="3">
        <v>9105838581</v>
      </c>
      <c r="C280" s="90" t="str">
        <f>VLOOKUP(B280,'Sheet1 (3)'!$C:$D,2,2)</f>
        <v>00028141</v>
      </c>
      <c r="D280" s="92">
        <f t="shared" si="8"/>
        <v>16</v>
      </c>
      <c r="E280" s="3" t="str">
        <f>VLOOKUP(B280,'Data (2)'!$B:$P,12,0)</f>
        <v>466735</v>
      </c>
      <c r="F280" s="3" t="s">
        <v>1547</v>
      </c>
      <c r="G280" s="3" t="s">
        <v>2840</v>
      </c>
      <c r="H280" s="2" t="s">
        <v>2841</v>
      </c>
      <c r="I280" s="2" t="s">
        <v>959</v>
      </c>
      <c r="J280" s="2">
        <v>70950</v>
      </c>
      <c r="K280" s="2">
        <v>1</v>
      </c>
      <c r="L280" s="2">
        <v>0</v>
      </c>
      <c r="N280" s="2" t="s">
        <v>8164</v>
      </c>
      <c r="O280" s="2" t="str">
        <f t="shared" si="9"/>
        <v>Chả nướng 300g</v>
      </c>
      <c r="Q280" s="2" t="str">
        <f>VLOOKUP(N280,Vat_tu__hang_hoa__dich_vu!$A:$B,1,1)</f>
        <v>CGXD150</v>
      </c>
    </row>
    <row r="281" spans="1:17" x14ac:dyDescent="0.25">
      <c r="A281" s="2">
        <f>MATCH(B281,'Data (2)'!B:B,0)</f>
        <v>65</v>
      </c>
      <c r="B281" s="3">
        <v>9105838581</v>
      </c>
      <c r="C281" s="90" t="str">
        <f>VLOOKUP(B281,'Sheet1 (3)'!$C:$D,2,2)</f>
        <v>00028141</v>
      </c>
      <c r="D281" s="92">
        <f t="shared" si="8"/>
        <v>16</v>
      </c>
      <c r="E281" s="3" t="str">
        <f>VLOOKUP(B281,'Data (2)'!$B:$P,12,0)</f>
        <v>466735</v>
      </c>
      <c r="F281" s="3" t="s">
        <v>1547</v>
      </c>
      <c r="G281" s="3" t="s">
        <v>2840</v>
      </c>
      <c r="H281" s="2" t="s">
        <v>2841</v>
      </c>
      <c r="I281" s="2" t="s">
        <v>955</v>
      </c>
      <c r="J281" s="2">
        <v>46000</v>
      </c>
      <c r="K281" s="2">
        <v>3</v>
      </c>
      <c r="L281" s="2">
        <v>0</v>
      </c>
      <c r="N281" s="2" t="s">
        <v>8459</v>
      </c>
      <c r="O281" s="2" t="str">
        <f t="shared" si="9"/>
        <v>Mộc nấm hương gói 250g</v>
      </c>
      <c r="Q281" s="2" t="str">
        <f>VLOOKUP(N281,Vat_tu__hang_hoa__dich_vu!$A:$B,1,1)</f>
        <v>MNH500</v>
      </c>
    </row>
    <row r="282" spans="1:17" x14ac:dyDescent="0.25">
      <c r="A282" s="2">
        <f>MATCH(B282,'Data (2)'!B:B,0)</f>
        <v>172</v>
      </c>
      <c r="B282" s="3">
        <v>9105838604</v>
      </c>
      <c r="C282" s="90" t="str">
        <f>VLOOKUP(B282,'Sheet1 (3)'!$C:$D,2,2)</f>
        <v>00006995</v>
      </c>
      <c r="D282" s="92">
        <f t="shared" si="8"/>
        <v>24</v>
      </c>
      <c r="E282" s="3" t="str">
        <f>VLOOKUP(B282,'Data (2)'!$B:$P,12,0)</f>
        <v>54197</v>
      </c>
      <c r="F282" s="3" t="s">
        <v>1576</v>
      </c>
      <c r="G282" s="3" t="s">
        <v>3088</v>
      </c>
      <c r="H282" s="2" t="s">
        <v>3089</v>
      </c>
      <c r="I282" s="2" t="s">
        <v>981</v>
      </c>
      <c r="J282" s="2">
        <v>50182</v>
      </c>
      <c r="K282" s="2">
        <v>1</v>
      </c>
      <c r="L282" s="2">
        <v>0</v>
      </c>
      <c r="N282" s="2" t="s">
        <v>8460</v>
      </c>
      <c r="O282" s="2" t="str">
        <f t="shared" si="9"/>
        <v>Giò tai lưỡi xào gói 250g</v>
      </c>
      <c r="Q282" s="2" t="str">
        <f>VLOOKUP(N282,Vat_tu__hang_hoa__dich_vu!$A:$B,1,1)</f>
        <v>GHK300</v>
      </c>
    </row>
    <row r="283" spans="1:17" x14ac:dyDescent="0.25">
      <c r="A283" s="2">
        <f>MATCH(B283,'Data (2)'!B:B,0)</f>
        <v>28</v>
      </c>
      <c r="B283" s="3">
        <v>9105838608</v>
      </c>
      <c r="C283" s="90" t="str">
        <f>VLOOKUP(B283,'Sheet1 (3)'!$C:$D,2,2)</f>
        <v>00134295</v>
      </c>
      <c r="D283" s="92">
        <f t="shared" si="8"/>
        <v>7</v>
      </c>
      <c r="E283" s="3" t="str">
        <f>VLOOKUP(B283,'Data (2)'!$B:$P,12,0)</f>
        <v>355320</v>
      </c>
      <c r="F283" s="3" t="s">
        <v>1534</v>
      </c>
      <c r="G283" s="3" t="s">
        <v>7214</v>
      </c>
      <c r="H283" s="2" t="s">
        <v>7215</v>
      </c>
      <c r="I283" s="2" t="s">
        <v>955</v>
      </c>
      <c r="J283" s="2">
        <v>46000</v>
      </c>
      <c r="K283" s="2">
        <v>5</v>
      </c>
      <c r="L283" s="2">
        <v>0</v>
      </c>
      <c r="N283" s="2" t="s">
        <v>8459</v>
      </c>
      <c r="O283" s="2" t="str">
        <f t="shared" si="9"/>
        <v>Mộc nấm hương gói 250g</v>
      </c>
      <c r="Q283" s="2" t="str">
        <f>VLOOKUP(N283,Vat_tu__hang_hoa__dich_vu!$A:$B,1,1)</f>
        <v>MNH500</v>
      </c>
    </row>
    <row r="284" spans="1:17" x14ac:dyDescent="0.25">
      <c r="A284" s="2">
        <f>MATCH(B284,'Data (2)'!B:B,0)</f>
        <v>28</v>
      </c>
      <c r="B284" s="3">
        <v>9105838608</v>
      </c>
      <c r="C284" s="90" t="str">
        <f>VLOOKUP(B284,'Sheet1 (3)'!$C:$D,2,2)</f>
        <v>00134295</v>
      </c>
      <c r="D284" s="92">
        <f t="shared" si="8"/>
        <v>7</v>
      </c>
      <c r="E284" s="3" t="str">
        <f>VLOOKUP(B284,'Data (2)'!$B:$P,12,0)</f>
        <v>355320</v>
      </c>
      <c r="F284" s="3" t="s">
        <v>1534</v>
      </c>
      <c r="G284" s="3" t="s">
        <v>7214</v>
      </c>
      <c r="H284" s="2" t="s">
        <v>7215</v>
      </c>
      <c r="I284" s="2" t="s">
        <v>1079</v>
      </c>
      <c r="J284" s="2">
        <v>49500</v>
      </c>
      <c r="K284" s="2">
        <v>2</v>
      </c>
      <c r="L284" s="2">
        <v>0</v>
      </c>
      <c r="N284" s="2" t="s">
        <v>8226</v>
      </c>
      <c r="O284" s="2" t="str">
        <f t="shared" si="9"/>
        <v>Giò lụa 250g</v>
      </c>
      <c r="Q284" s="2" t="str">
        <f>VLOOKUP(N284,Vat_tu__hang_hoa__dich_vu!$A:$B,1,1)</f>
        <v>GHK300</v>
      </c>
    </row>
    <row r="285" spans="1:17" x14ac:dyDescent="0.25">
      <c r="A285" s="2">
        <f>MATCH(B285,'Data (2)'!B:B,0)</f>
        <v>66</v>
      </c>
      <c r="B285" s="3">
        <v>9105838584</v>
      </c>
      <c r="C285" s="90" t="str">
        <f>VLOOKUP(B285,'Sheet1 (3)'!$C:$D,2,2)</f>
        <v>00028141</v>
      </c>
      <c r="D285" s="92">
        <f t="shared" si="8"/>
        <v>16</v>
      </c>
      <c r="E285" s="3" t="str">
        <f>VLOOKUP(B285,'Data (2)'!$B:$P,12,0)</f>
        <v>54197</v>
      </c>
      <c r="F285" s="3" t="s">
        <v>1547</v>
      </c>
      <c r="G285" s="3" t="s">
        <v>2840</v>
      </c>
      <c r="H285" s="2" t="s">
        <v>2841</v>
      </c>
      <c r="I285" s="2" t="s">
        <v>981</v>
      </c>
      <c r="J285" s="2">
        <v>50182</v>
      </c>
      <c r="K285" s="2">
        <v>1</v>
      </c>
      <c r="L285" s="2">
        <v>0</v>
      </c>
      <c r="N285" s="2" t="s">
        <v>8460</v>
      </c>
      <c r="O285" s="2" t="str">
        <f t="shared" si="9"/>
        <v>Giò tai lưỡi xào gói 250g</v>
      </c>
      <c r="Q285" s="2" t="str">
        <f>VLOOKUP(N285,Vat_tu__hang_hoa__dich_vu!$A:$B,1,1)</f>
        <v>GHK300</v>
      </c>
    </row>
    <row r="286" spans="1:17" x14ac:dyDescent="0.25">
      <c r="A286" s="2">
        <f>MATCH(B286,'Data (2)'!B:B,0)</f>
        <v>140</v>
      </c>
      <c r="B286" s="3">
        <v>9105838648</v>
      </c>
      <c r="C286" s="90" t="str">
        <f>VLOOKUP(B286,'Sheet1 (3)'!$C:$D,2,2)</f>
        <v>00007281</v>
      </c>
      <c r="D286" s="92">
        <f t="shared" si="8"/>
        <v>7</v>
      </c>
      <c r="E286" s="3" t="str">
        <f>VLOOKUP(B286,'Data (2)'!$B:$P,12,0)</f>
        <v>153252</v>
      </c>
      <c r="F286" s="3" t="s">
        <v>1544</v>
      </c>
      <c r="G286" s="3" t="s">
        <v>6280</v>
      </c>
      <c r="H286" s="2" t="s">
        <v>6281</v>
      </c>
      <c r="I286" s="2" t="s">
        <v>959</v>
      </c>
      <c r="J286" s="2">
        <v>70950</v>
      </c>
      <c r="K286" s="2">
        <v>2</v>
      </c>
      <c r="L286" s="2">
        <v>0</v>
      </c>
      <c r="N286" s="2" t="s">
        <v>8164</v>
      </c>
      <c r="O286" s="2" t="str">
        <f t="shared" si="9"/>
        <v>Chả nướng 300g</v>
      </c>
      <c r="Q286" s="2" t="str">
        <f>VLOOKUP(N286,Vat_tu__hang_hoa__dich_vu!$A:$B,1,1)</f>
        <v>CGXD150</v>
      </c>
    </row>
    <row r="287" spans="1:17" x14ac:dyDescent="0.25">
      <c r="A287" s="2">
        <f>MATCH(B287,'Data (2)'!B:B,0)</f>
        <v>39</v>
      </c>
      <c r="B287" s="3">
        <v>9105838641</v>
      </c>
      <c r="C287" s="90" t="str">
        <f>VLOOKUP(B287,'Sheet1 (3)'!$C:$D,2,2)</f>
        <v>00007281</v>
      </c>
      <c r="D287" s="92">
        <f t="shared" si="8"/>
        <v>7</v>
      </c>
      <c r="E287" s="3" t="str">
        <f>VLOOKUP(B287,'Data (2)'!$B:$P,12,0)</f>
        <v>158073</v>
      </c>
      <c r="F287" s="3" t="s">
        <v>1534</v>
      </c>
      <c r="G287" s="3" t="s">
        <v>7230</v>
      </c>
      <c r="H287" s="2" t="s">
        <v>7231</v>
      </c>
      <c r="I287" s="2" t="s">
        <v>955</v>
      </c>
      <c r="J287" s="2">
        <v>46000</v>
      </c>
      <c r="K287" s="2">
        <v>1</v>
      </c>
      <c r="L287" s="2">
        <v>0</v>
      </c>
      <c r="N287" s="2" t="s">
        <v>8459</v>
      </c>
      <c r="O287" s="2" t="str">
        <f t="shared" si="9"/>
        <v>Mộc nấm hương gói 250g</v>
      </c>
      <c r="Q287" s="2" t="str">
        <f>VLOOKUP(N287,Vat_tu__hang_hoa__dich_vu!$A:$B,1,1)</f>
        <v>MNH500</v>
      </c>
    </row>
    <row r="288" spans="1:17" x14ac:dyDescent="0.25">
      <c r="A288" s="2">
        <f>MATCH(B288,'Data (2)'!B:B,0)</f>
        <v>39</v>
      </c>
      <c r="B288" s="3">
        <v>9105838641</v>
      </c>
      <c r="C288" s="90" t="str">
        <f>VLOOKUP(B288,'Sheet1 (3)'!$C:$D,2,2)</f>
        <v>00007281</v>
      </c>
      <c r="D288" s="92">
        <f t="shared" si="8"/>
        <v>7</v>
      </c>
      <c r="E288" s="3" t="str">
        <f>VLOOKUP(B288,'Data (2)'!$B:$P,12,0)</f>
        <v>158073</v>
      </c>
      <c r="F288" s="3" t="s">
        <v>1534</v>
      </c>
      <c r="G288" s="3" t="s">
        <v>7230</v>
      </c>
      <c r="H288" s="2" t="s">
        <v>7231</v>
      </c>
      <c r="I288" s="2" t="s">
        <v>981</v>
      </c>
      <c r="J288" s="2">
        <v>50182</v>
      </c>
      <c r="K288" s="2">
        <v>2</v>
      </c>
      <c r="L288" s="2">
        <v>0</v>
      </c>
      <c r="N288" s="2" t="s">
        <v>8460</v>
      </c>
      <c r="O288" s="2" t="str">
        <f t="shared" si="9"/>
        <v>Giò tai lưỡi xào gói 250g</v>
      </c>
      <c r="Q288" s="2" t="str">
        <f>VLOOKUP(N288,Vat_tu__hang_hoa__dich_vu!$A:$B,1,1)</f>
        <v>GHK300</v>
      </c>
    </row>
    <row r="289" spans="1:17" x14ac:dyDescent="0.25">
      <c r="A289" s="2">
        <f>MATCH(B289,'Data (2)'!B:B,0)</f>
        <v>151</v>
      </c>
      <c r="B289" s="3">
        <v>9105838632</v>
      </c>
      <c r="C289" s="90" t="str">
        <f>VLOOKUP(B289,'Sheet1 (3)'!$C:$D,2,2)</f>
        <v>00001451</v>
      </c>
      <c r="D289" s="92">
        <f t="shared" si="8"/>
        <v>21</v>
      </c>
      <c r="E289" s="3" t="str">
        <f>VLOOKUP(B289,'Data (2)'!$B:$P,12,0)</f>
        <v>1017654</v>
      </c>
      <c r="F289" s="3" t="s">
        <v>1578</v>
      </c>
      <c r="G289" s="3" t="s">
        <v>7235</v>
      </c>
      <c r="H289" s="2" t="s">
        <v>7236</v>
      </c>
      <c r="I289" s="2" t="s">
        <v>961</v>
      </c>
      <c r="J289" s="2">
        <v>73431</v>
      </c>
      <c r="K289" s="2">
        <v>2</v>
      </c>
      <c r="L289" s="2">
        <v>0</v>
      </c>
      <c r="N289" s="2" t="s">
        <v>8458</v>
      </c>
      <c r="O289" s="2" t="str">
        <f t="shared" si="9"/>
        <v>Chân giò heo muối gói 300g</v>
      </c>
      <c r="Q289" s="2" t="str">
        <f>VLOOKUP(N289,Vat_tu__hang_hoa__dich_vu!$A:$B,1,1)</f>
        <v>CGXD150</v>
      </c>
    </row>
    <row r="290" spans="1:17" x14ac:dyDescent="0.25">
      <c r="A290" s="2">
        <f>MATCH(B290,'Data (2)'!B:B,0)</f>
        <v>151</v>
      </c>
      <c r="B290" s="3">
        <v>9105838632</v>
      </c>
      <c r="C290" s="90" t="str">
        <f>VLOOKUP(B290,'Sheet1 (3)'!$C:$D,2,2)</f>
        <v>00001451</v>
      </c>
      <c r="D290" s="92">
        <f t="shared" si="8"/>
        <v>21</v>
      </c>
      <c r="E290" s="3" t="str">
        <f>VLOOKUP(B290,'Data (2)'!$B:$P,12,0)</f>
        <v>1017654</v>
      </c>
      <c r="F290" s="3" t="s">
        <v>1578</v>
      </c>
      <c r="G290" s="3" t="s">
        <v>7235</v>
      </c>
      <c r="H290" s="2" t="s">
        <v>7236</v>
      </c>
      <c r="I290" s="2" t="s">
        <v>1079</v>
      </c>
      <c r="J290" s="2">
        <v>49500</v>
      </c>
      <c r="K290" s="2">
        <v>5</v>
      </c>
      <c r="L290" s="2">
        <v>0</v>
      </c>
      <c r="N290" s="2" t="s">
        <v>8226</v>
      </c>
      <c r="O290" s="2" t="str">
        <f t="shared" si="9"/>
        <v>Giò lụa 250g</v>
      </c>
      <c r="Q290" s="2" t="str">
        <f>VLOOKUP(N290,Vat_tu__hang_hoa__dich_vu!$A:$B,1,1)</f>
        <v>GHK300</v>
      </c>
    </row>
    <row r="291" spans="1:17" x14ac:dyDescent="0.25">
      <c r="A291" s="2">
        <f>MATCH(B291,'Data (2)'!B:B,0)</f>
        <v>151</v>
      </c>
      <c r="B291" s="3">
        <v>9105838632</v>
      </c>
      <c r="C291" s="90" t="str">
        <f>VLOOKUP(B291,'Sheet1 (3)'!$C:$D,2,2)</f>
        <v>00001451</v>
      </c>
      <c r="D291" s="92">
        <f t="shared" si="8"/>
        <v>21</v>
      </c>
      <c r="E291" s="3" t="str">
        <f>VLOOKUP(B291,'Data (2)'!$B:$P,12,0)</f>
        <v>1017654</v>
      </c>
      <c r="F291" s="3" t="s">
        <v>1578</v>
      </c>
      <c r="G291" s="3" t="s">
        <v>7235</v>
      </c>
      <c r="H291" s="2" t="s">
        <v>7236</v>
      </c>
      <c r="I291" s="2" t="s">
        <v>965</v>
      </c>
      <c r="J291" s="2">
        <v>74250</v>
      </c>
      <c r="K291" s="2">
        <v>4</v>
      </c>
      <c r="L291" s="2">
        <v>0</v>
      </c>
      <c r="N291" s="2" t="s">
        <v>8117</v>
      </c>
      <c r="O291" s="2" t="str">
        <f t="shared" si="9"/>
        <v>Chả cốm 300g</v>
      </c>
      <c r="Q291" s="2" t="str">
        <f>VLOOKUP(N291,Vat_tu__hang_hoa__dich_vu!$A:$B,1,1)</f>
        <v>CGXD150</v>
      </c>
    </row>
    <row r="292" spans="1:17" x14ac:dyDescent="0.25">
      <c r="A292" s="2">
        <f>MATCH(B292,'Data (2)'!B:B,0)</f>
        <v>151</v>
      </c>
      <c r="B292" s="3">
        <v>9105838632</v>
      </c>
      <c r="C292" s="90" t="str">
        <f>VLOOKUP(B292,'Sheet1 (3)'!$C:$D,2,2)</f>
        <v>00001451</v>
      </c>
      <c r="D292" s="92">
        <f t="shared" si="8"/>
        <v>21</v>
      </c>
      <c r="E292" s="3" t="str">
        <f>VLOOKUP(B292,'Data (2)'!$B:$P,12,0)</f>
        <v>1017654</v>
      </c>
      <c r="F292" s="3" t="s">
        <v>1578</v>
      </c>
      <c r="G292" s="3" t="s">
        <v>7235</v>
      </c>
      <c r="H292" s="2" t="s">
        <v>7236</v>
      </c>
      <c r="I292" s="2" t="s">
        <v>981</v>
      </c>
      <c r="J292" s="2">
        <v>50182</v>
      </c>
      <c r="K292" s="2">
        <v>5</v>
      </c>
      <c r="L292" s="2">
        <v>0</v>
      </c>
      <c r="N292" s="2" t="s">
        <v>8460</v>
      </c>
      <c r="O292" s="2" t="str">
        <f t="shared" si="9"/>
        <v>Giò tai lưỡi xào gói 250g</v>
      </c>
      <c r="Q292" s="2" t="str">
        <f>VLOOKUP(N292,Vat_tu__hang_hoa__dich_vu!$A:$B,1,1)</f>
        <v>GHK300</v>
      </c>
    </row>
    <row r="293" spans="1:17" x14ac:dyDescent="0.25">
      <c r="A293" s="2">
        <f>MATCH(B293,'Data (2)'!B:B,0)</f>
        <v>67</v>
      </c>
      <c r="B293" s="3">
        <v>9105838615</v>
      </c>
      <c r="C293" s="90" t="str">
        <f>VLOOKUP(B293,'Sheet1 (3)'!$C:$D,2,2)</f>
        <v>00067524</v>
      </c>
      <c r="D293" s="92">
        <f t="shared" si="8"/>
        <v>13</v>
      </c>
      <c r="E293" s="3" t="str">
        <f>VLOOKUP(B293,'Data (2)'!$B:$P,12,0)</f>
        <v>356184</v>
      </c>
      <c r="F293" s="3" t="s">
        <v>1568</v>
      </c>
      <c r="G293" s="3" t="s">
        <v>7241</v>
      </c>
      <c r="H293" s="2" t="s">
        <v>7242</v>
      </c>
      <c r="I293" s="2" t="s">
        <v>955</v>
      </c>
      <c r="J293" s="2">
        <v>46000</v>
      </c>
      <c r="K293" s="2">
        <v>1</v>
      </c>
      <c r="L293" s="2">
        <v>0</v>
      </c>
      <c r="N293" s="2" t="s">
        <v>8459</v>
      </c>
      <c r="O293" s="2" t="str">
        <f t="shared" si="9"/>
        <v>Mộc nấm hương gói 250g</v>
      </c>
      <c r="Q293" s="2" t="str">
        <f>VLOOKUP(N293,Vat_tu__hang_hoa__dich_vu!$A:$B,1,1)</f>
        <v>MNH500</v>
      </c>
    </row>
    <row r="294" spans="1:17" x14ac:dyDescent="0.25">
      <c r="A294" s="2">
        <f>MATCH(B294,'Data (2)'!B:B,0)</f>
        <v>67</v>
      </c>
      <c r="B294" s="3">
        <v>9105838615</v>
      </c>
      <c r="C294" s="90" t="str">
        <f>VLOOKUP(B294,'Sheet1 (3)'!$C:$D,2,2)</f>
        <v>00067524</v>
      </c>
      <c r="D294" s="92">
        <f t="shared" si="8"/>
        <v>13</v>
      </c>
      <c r="E294" s="3" t="str">
        <f>VLOOKUP(B294,'Data (2)'!$B:$P,12,0)</f>
        <v>356184</v>
      </c>
      <c r="F294" s="3" t="s">
        <v>1568</v>
      </c>
      <c r="G294" s="3" t="s">
        <v>7241</v>
      </c>
      <c r="H294" s="2" t="s">
        <v>7242</v>
      </c>
      <c r="I294" s="2" t="s">
        <v>959</v>
      </c>
      <c r="J294" s="2">
        <v>70950</v>
      </c>
      <c r="K294" s="2">
        <v>4</v>
      </c>
      <c r="L294" s="2">
        <v>0</v>
      </c>
      <c r="N294" s="2" t="s">
        <v>8164</v>
      </c>
      <c r="O294" s="2" t="str">
        <f t="shared" si="9"/>
        <v>Chả nướng 300g</v>
      </c>
      <c r="Q294" s="2" t="str">
        <f>VLOOKUP(N294,Vat_tu__hang_hoa__dich_vu!$A:$B,1,1)</f>
        <v>CGXD150</v>
      </c>
    </row>
    <row r="295" spans="1:17" x14ac:dyDescent="0.25">
      <c r="A295" s="2">
        <f>MATCH(B295,'Data (2)'!B:B,0)</f>
        <v>47</v>
      </c>
      <c r="B295" s="3">
        <v>9105838624</v>
      </c>
      <c r="C295" s="90" t="str">
        <f>VLOOKUP(B295,'Sheet1 (3)'!$C:$D,2,2)</f>
        <v>00067524</v>
      </c>
      <c r="D295" s="92">
        <f t="shared" si="8"/>
        <v>13</v>
      </c>
      <c r="E295" s="3" t="str">
        <f>VLOOKUP(B295,'Data (2)'!$B:$P,12,0)</f>
        <v>241069</v>
      </c>
      <c r="F295" s="3" t="s">
        <v>1644</v>
      </c>
      <c r="G295" s="3" t="s">
        <v>4196</v>
      </c>
      <c r="H295" s="2" t="s">
        <v>4197</v>
      </c>
      <c r="I295" s="2" t="s">
        <v>994</v>
      </c>
      <c r="J295" s="2">
        <v>111606</v>
      </c>
      <c r="K295" s="2">
        <v>2</v>
      </c>
      <c r="L295" s="2">
        <v>0</v>
      </c>
      <c r="N295" s="2" t="s">
        <v>8457</v>
      </c>
      <c r="O295" s="2" t="str">
        <f t="shared" si="9"/>
        <v>gà xì dầu 500g</v>
      </c>
      <c r="Q295" s="2" t="str">
        <f>VLOOKUP(N295,Vat_tu__hang_hoa__dich_vu!$A:$B,1,1)</f>
        <v>G3M</v>
      </c>
    </row>
    <row r="296" spans="1:17" x14ac:dyDescent="0.25">
      <c r="A296" s="2">
        <f>MATCH(B296,'Data (2)'!B:B,0)</f>
        <v>173</v>
      </c>
      <c r="B296" s="3">
        <v>9105838665</v>
      </c>
      <c r="C296" s="90" t="str">
        <f>VLOOKUP(B296,'Sheet1 (3)'!$C:$D,2,2)</f>
        <v>00006998</v>
      </c>
      <c r="D296" s="92">
        <f t="shared" si="8"/>
        <v>27</v>
      </c>
      <c r="E296" s="3" t="str">
        <f>VLOOKUP(B296,'Data (2)'!$B:$P,12,0)</f>
        <v>54197</v>
      </c>
      <c r="F296" s="3" t="s">
        <v>1576</v>
      </c>
      <c r="G296" s="3" t="s">
        <v>3088</v>
      </c>
      <c r="H296" s="2" t="s">
        <v>3089</v>
      </c>
      <c r="I296" s="2" t="s">
        <v>981</v>
      </c>
      <c r="J296" s="2">
        <v>50182</v>
      </c>
      <c r="K296" s="2">
        <v>1</v>
      </c>
      <c r="L296" s="2">
        <v>0</v>
      </c>
      <c r="N296" s="2" t="s">
        <v>8460</v>
      </c>
      <c r="O296" s="2" t="str">
        <f t="shared" si="9"/>
        <v>Giò tai lưỡi xào gói 250g</v>
      </c>
      <c r="Q296" s="2" t="str">
        <f>VLOOKUP(N296,Vat_tu__hang_hoa__dich_vu!$A:$B,1,1)</f>
        <v>GHK300</v>
      </c>
    </row>
    <row r="297" spans="1:17" x14ac:dyDescent="0.25">
      <c r="A297" s="2">
        <f>MATCH(B297,'Data (2)'!B:B,0)</f>
        <v>53</v>
      </c>
      <c r="B297" s="3">
        <v>9105838698</v>
      </c>
      <c r="C297" s="90" t="str">
        <f>VLOOKUP(B297,'Sheet1 (3)'!$C:$D,2,2)</f>
        <v>00410535</v>
      </c>
      <c r="D297" s="92">
        <f t="shared" si="8"/>
        <v>2</v>
      </c>
      <c r="E297" s="3" t="str">
        <f>VLOOKUP(B297,'Data (2)'!$B:$P,12,0)</f>
        <v>79305</v>
      </c>
      <c r="F297" s="3" t="s">
        <v>1570</v>
      </c>
      <c r="G297" s="3" t="s">
        <v>5118</v>
      </c>
      <c r="H297" s="2" t="s">
        <v>5119</v>
      </c>
      <c r="I297" s="2" t="s">
        <v>961</v>
      </c>
      <c r="J297" s="2">
        <v>73431</v>
      </c>
      <c r="K297" s="2">
        <v>1</v>
      </c>
      <c r="L297" s="2">
        <v>0</v>
      </c>
      <c r="N297" s="2" t="s">
        <v>8458</v>
      </c>
      <c r="O297" s="2" t="str">
        <f t="shared" si="9"/>
        <v>Chân giò heo muối gói 300g</v>
      </c>
      <c r="Q297" s="2" t="str">
        <f>VLOOKUP(N297,Vat_tu__hang_hoa__dich_vu!$A:$B,1,1)</f>
        <v>CGXD150</v>
      </c>
    </row>
    <row r="298" spans="1:17" x14ac:dyDescent="0.25">
      <c r="A298" s="2">
        <f>MATCH(B298,'Data (2)'!B:B,0)</f>
        <v>4</v>
      </c>
      <c r="B298" s="3">
        <v>9105838681</v>
      </c>
      <c r="C298" s="90" t="str">
        <f>VLOOKUP(B298,'Sheet1 (3)'!$C:$D,2,2)</f>
        <v>00410534</v>
      </c>
      <c r="D298" s="92">
        <f t="shared" si="8"/>
        <v>1</v>
      </c>
      <c r="E298" s="3" t="str">
        <f>VLOOKUP(B298,'Data (2)'!$B:$P,12,0)</f>
        <v>179985</v>
      </c>
      <c r="F298" s="3" t="s">
        <v>1548</v>
      </c>
      <c r="G298" s="3" t="s">
        <v>7254</v>
      </c>
      <c r="H298" s="2" t="s">
        <v>7255</v>
      </c>
      <c r="I298" s="2" t="s">
        <v>951</v>
      </c>
      <c r="J298" s="2">
        <v>111058</v>
      </c>
      <c r="K298" s="2">
        <v>1</v>
      </c>
      <c r="L298" s="2">
        <v>0</v>
      </c>
      <c r="N298" s="2" t="s">
        <v>8456</v>
      </c>
      <c r="O298" s="2" t="str">
        <f t="shared" si="9"/>
        <v>Gà muối gói 500g</v>
      </c>
      <c r="Q298" s="2" t="str">
        <f>VLOOKUP(N298,Vat_tu__hang_hoa__dich_vu!$A:$B,1,1)</f>
        <v>G3M</v>
      </c>
    </row>
    <row r="299" spans="1:17" x14ac:dyDescent="0.25">
      <c r="A299" s="2">
        <f>MATCH(B299,'Data (2)'!B:B,0)</f>
        <v>4</v>
      </c>
      <c r="B299" s="3">
        <v>9105838681</v>
      </c>
      <c r="C299" s="90" t="str">
        <f>VLOOKUP(B299,'Sheet1 (3)'!$C:$D,2,2)</f>
        <v>00410534</v>
      </c>
      <c r="D299" s="92">
        <f t="shared" si="8"/>
        <v>1</v>
      </c>
      <c r="E299" s="3" t="str">
        <f>VLOOKUP(B299,'Data (2)'!$B:$P,12,0)</f>
        <v>179985</v>
      </c>
      <c r="F299" s="3" t="s">
        <v>1548</v>
      </c>
      <c r="G299" s="3" t="s">
        <v>7254</v>
      </c>
      <c r="H299" s="2" t="s">
        <v>7255</v>
      </c>
      <c r="I299" s="2" t="s">
        <v>960</v>
      </c>
      <c r="J299" s="2">
        <v>55595</v>
      </c>
      <c r="K299" s="2">
        <v>1</v>
      </c>
      <c r="L299" s="2">
        <v>0</v>
      </c>
      <c r="N299" s="2" t="s">
        <v>8455</v>
      </c>
      <c r="O299" s="2" t="str">
        <f t="shared" si="9"/>
        <v>Tai heo muối gói 200g</v>
      </c>
      <c r="Q299" s="2" t="str">
        <f>VLOOKUP(N299,Vat_tu__hang_hoa__dich_vu!$A:$B,1,1)</f>
        <v>SHK200</v>
      </c>
    </row>
    <row r="300" spans="1:17" x14ac:dyDescent="0.25">
      <c r="A300" s="2">
        <f>MATCH(B300,'Data (2)'!B:B,0)</f>
        <v>5</v>
      </c>
      <c r="B300" s="3">
        <v>9105838682</v>
      </c>
      <c r="C300" s="90" t="str">
        <f>VLOOKUP(B300,'Sheet1 (3)'!$C:$D,2,2)</f>
        <v>00410535</v>
      </c>
      <c r="D300" s="92">
        <f t="shared" si="8"/>
        <v>2</v>
      </c>
      <c r="E300" s="3" t="str">
        <f>VLOOKUP(B300,'Data (2)'!$B:$P,12,0)</f>
        <v>839598</v>
      </c>
      <c r="F300" s="3" t="s">
        <v>1548</v>
      </c>
      <c r="G300" s="3" t="s">
        <v>7254</v>
      </c>
      <c r="H300" s="2" t="s">
        <v>7255</v>
      </c>
      <c r="I300" s="2" t="s">
        <v>951</v>
      </c>
      <c r="J300" s="2">
        <v>111058</v>
      </c>
      <c r="K300" s="2">
        <v>7</v>
      </c>
      <c r="L300" s="2">
        <v>0</v>
      </c>
      <c r="N300" s="2" t="s">
        <v>8456</v>
      </c>
      <c r="O300" s="2" t="str">
        <f t="shared" si="9"/>
        <v>Gà muối gói 500g</v>
      </c>
      <c r="Q300" s="2" t="str">
        <f>VLOOKUP(N300,Vat_tu__hang_hoa__dich_vu!$A:$B,1,1)</f>
        <v>G3M</v>
      </c>
    </row>
    <row r="301" spans="1:17" x14ac:dyDescent="0.25">
      <c r="A301" s="2">
        <f>MATCH(B301,'Data (2)'!B:B,0)</f>
        <v>99</v>
      </c>
      <c r="B301" s="3">
        <v>9105838798</v>
      </c>
      <c r="C301" s="90" t="str">
        <f>VLOOKUP(B301,'Sheet1 (3)'!$C:$D,2,2)</f>
        <v>00009565</v>
      </c>
      <c r="D301" s="92">
        <f t="shared" si="8"/>
        <v>9</v>
      </c>
      <c r="E301" s="3" t="str">
        <f>VLOOKUP(B301,'Data (2)'!$B:$P,12,0)</f>
        <v>198720</v>
      </c>
      <c r="F301" s="3" t="s">
        <v>1563</v>
      </c>
      <c r="G301" s="3" t="s">
        <v>7261</v>
      </c>
      <c r="H301" s="2" t="s">
        <v>7262</v>
      </c>
      <c r="I301" s="2" t="s">
        <v>955</v>
      </c>
      <c r="J301" s="2">
        <v>46000</v>
      </c>
      <c r="K301" s="2">
        <v>4</v>
      </c>
      <c r="L301" s="2">
        <v>0</v>
      </c>
      <c r="N301" s="2" t="s">
        <v>8459</v>
      </c>
      <c r="O301" s="2" t="str">
        <f t="shared" si="9"/>
        <v>Mộc nấm hương gói 250g</v>
      </c>
      <c r="Q301" s="2" t="str">
        <f>VLOOKUP(N301,Vat_tu__hang_hoa__dich_vu!$A:$B,1,1)</f>
        <v>MNH500</v>
      </c>
    </row>
    <row r="302" spans="1:17" x14ac:dyDescent="0.25">
      <c r="A302" s="2">
        <f>MATCH(B302,'Data (2)'!B:B,0)</f>
        <v>101</v>
      </c>
      <c r="B302" s="3">
        <v>9105838828</v>
      </c>
      <c r="C302" s="90" t="str">
        <f>VLOOKUP(B302,'Sheet1 (3)'!$C:$D,2,2)</f>
        <v>00410585</v>
      </c>
      <c r="D302" s="92">
        <f t="shared" si="8"/>
        <v>21</v>
      </c>
      <c r="E302" s="3" t="str">
        <f>VLOOKUP(B302,'Data (2)'!$B:$P,12,0)</f>
        <v>299928</v>
      </c>
      <c r="F302" s="3" t="s">
        <v>1548</v>
      </c>
      <c r="G302" s="3" t="s">
        <v>7266</v>
      </c>
      <c r="H302" s="2" t="s">
        <v>7267</v>
      </c>
      <c r="I302" s="2" t="s">
        <v>951</v>
      </c>
      <c r="J302" s="2">
        <v>111058</v>
      </c>
      <c r="K302" s="2">
        <v>2</v>
      </c>
      <c r="L302" s="2">
        <v>0</v>
      </c>
      <c r="N302" s="2" t="s">
        <v>8456</v>
      </c>
      <c r="O302" s="2" t="str">
        <f t="shared" si="9"/>
        <v>Gà muối gói 500g</v>
      </c>
      <c r="Q302" s="2" t="str">
        <f>VLOOKUP(N302,Vat_tu__hang_hoa__dich_vu!$A:$B,1,1)</f>
        <v>G3M</v>
      </c>
    </row>
    <row r="303" spans="1:17" x14ac:dyDescent="0.25">
      <c r="A303" s="2">
        <f>MATCH(B303,'Data (2)'!B:B,0)</f>
        <v>101</v>
      </c>
      <c r="B303" s="3">
        <v>9105838828</v>
      </c>
      <c r="C303" s="90" t="str">
        <f>VLOOKUP(B303,'Sheet1 (3)'!$C:$D,2,2)</f>
        <v>00410585</v>
      </c>
      <c r="D303" s="92">
        <f t="shared" si="8"/>
        <v>21</v>
      </c>
      <c r="E303" s="3" t="str">
        <f>VLOOKUP(B303,'Data (2)'!$B:$P,12,0)</f>
        <v>299928</v>
      </c>
      <c r="F303" s="3" t="s">
        <v>1548</v>
      </c>
      <c r="G303" s="3" t="s">
        <v>7266</v>
      </c>
      <c r="H303" s="2" t="s">
        <v>7267</v>
      </c>
      <c r="I303" s="2" t="s">
        <v>960</v>
      </c>
      <c r="J303" s="2">
        <v>55595</v>
      </c>
      <c r="K303" s="2">
        <v>1</v>
      </c>
      <c r="L303" s="2">
        <v>0</v>
      </c>
      <c r="N303" s="2" t="s">
        <v>8455</v>
      </c>
      <c r="O303" s="2" t="str">
        <f t="shared" si="9"/>
        <v>Tai heo muối gói 200g</v>
      </c>
      <c r="Q303" s="2" t="str">
        <f>VLOOKUP(N303,Vat_tu__hang_hoa__dich_vu!$A:$B,1,1)</f>
        <v>SHK200</v>
      </c>
    </row>
    <row r="304" spans="1:17" x14ac:dyDescent="0.25">
      <c r="A304" s="2">
        <f>MATCH(B304,'Data (2)'!B:B,0)</f>
        <v>23</v>
      </c>
      <c r="B304" s="3">
        <v>9105838898</v>
      </c>
      <c r="C304" s="90" t="str">
        <f>VLOOKUP(B304,'Sheet1 (3)'!$C:$D,2,2)</f>
        <v>00021822</v>
      </c>
      <c r="D304" s="92">
        <f t="shared" si="8"/>
        <v>29</v>
      </c>
      <c r="E304" s="3" t="str">
        <f>VLOOKUP(B304,'Data (2)'!$B:$P,12,0)</f>
        <v>599713</v>
      </c>
      <c r="F304" s="3" t="s">
        <v>1558</v>
      </c>
      <c r="G304" s="3" t="s">
        <v>1313</v>
      </c>
      <c r="H304" s="2" t="s">
        <v>1312</v>
      </c>
      <c r="I304" s="2" t="s">
        <v>951</v>
      </c>
      <c r="J304" s="2">
        <v>111058</v>
      </c>
      <c r="K304" s="2">
        <v>5</v>
      </c>
      <c r="L304" s="2">
        <v>0</v>
      </c>
      <c r="N304" s="2" t="s">
        <v>8456</v>
      </c>
      <c r="O304" s="2" t="str">
        <f t="shared" si="9"/>
        <v>Gà muối gói 500g</v>
      </c>
      <c r="Q304" s="2" t="str">
        <f>VLOOKUP(N304,Vat_tu__hang_hoa__dich_vu!$A:$B,1,1)</f>
        <v>G3M</v>
      </c>
    </row>
    <row r="305" spans="1:17" x14ac:dyDescent="0.25">
      <c r="A305" s="2">
        <f>MATCH(B305,'Data (2)'!B:B,0)</f>
        <v>13</v>
      </c>
      <c r="B305" s="3">
        <v>9105838900</v>
      </c>
      <c r="C305" s="90" t="str">
        <f>VLOOKUP(B305,'Sheet1 (3)'!$C:$D,2,2)</f>
        <v>00009068</v>
      </c>
      <c r="D305" s="92">
        <f t="shared" si="8"/>
        <v>28</v>
      </c>
      <c r="E305" s="3" t="str">
        <f>VLOOKUP(B305,'Data (2)'!$B:$P,12,0)</f>
        <v>119943</v>
      </c>
      <c r="F305" s="3" t="s">
        <v>1574</v>
      </c>
      <c r="G305" s="3" t="s">
        <v>7275</v>
      </c>
      <c r="H305" s="2" t="s">
        <v>7276</v>
      </c>
      <c r="I305" s="2" t="s">
        <v>951</v>
      </c>
      <c r="J305" s="2">
        <v>111058</v>
      </c>
      <c r="K305" s="2">
        <v>1</v>
      </c>
      <c r="L305" s="2">
        <v>0</v>
      </c>
      <c r="N305" s="2" t="s">
        <v>8456</v>
      </c>
      <c r="O305" s="2" t="str">
        <f t="shared" si="9"/>
        <v>Gà muối gói 500g</v>
      </c>
      <c r="Q305" s="2" t="str">
        <f>VLOOKUP(N305,Vat_tu__hang_hoa__dich_vu!$A:$B,1,1)</f>
        <v>G3M</v>
      </c>
    </row>
    <row r="306" spans="1:17" x14ac:dyDescent="0.25">
      <c r="A306" s="2">
        <f>MATCH(B306,'Data (2)'!B:B,0)</f>
        <v>79</v>
      </c>
      <c r="B306" s="3">
        <v>9105838950</v>
      </c>
      <c r="C306" s="90" t="str">
        <f>VLOOKUP(B306,'Sheet1 (3)'!$C:$D,2,2)</f>
        <v>00025132</v>
      </c>
      <c r="D306" s="92">
        <f t="shared" si="8"/>
        <v>21</v>
      </c>
      <c r="E306" s="3" t="str">
        <f>VLOOKUP(B306,'Data (2)'!$B:$P,12,0)</f>
        <v>119943</v>
      </c>
      <c r="F306" s="3" t="s">
        <v>1570</v>
      </c>
      <c r="G306" s="3" t="s">
        <v>7281</v>
      </c>
      <c r="H306" s="2" t="s">
        <v>7282</v>
      </c>
      <c r="I306" s="2" t="s">
        <v>951</v>
      </c>
      <c r="J306" s="2">
        <v>111058</v>
      </c>
      <c r="K306" s="2">
        <v>1</v>
      </c>
      <c r="L306" s="2">
        <v>0</v>
      </c>
      <c r="N306" s="2" t="s">
        <v>8456</v>
      </c>
      <c r="O306" s="2" t="str">
        <f t="shared" si="9"/>
        <v>Gà muối gói 500g</v>
      </c>
      <c r="Q306" s="2" t="str">
        <f>VLOOKUP(N306,Vat_tu__hang_hoa__dich_vu!$A:$B,1,1)</f>
        <v>G3M</v>
      </c>
    </row>
    <row r="307" spans="1:17" x14ac:dyDescent="0.25">
      <c r="A307" s="2">
        <f>MATCH(B307,'Data (2)'!B:B,0)</f>
        <v>137</v>
      </c>
      <c r="B307" s="3">
        <v>9105839016</v>
      </c>
      <c r="C307" s="90" t="str">
        <f>VLOOKUP(B307,'Sheet1 (3)'!$C:$D,2,2)</f>
        <v>00039842</v>
      </c>
      <c r="D307" s="92">
        <f t="shared" si="8"/>
        <v>29</v>
      </c>
      <c r="E307" s="3" t="str">
        <f>VLOOKUP(B307,'Data (2)'!$B:$P,12,0)</f>
        <v>60043</v>
      </c>
      <c r="F307" s="3" t="s">
        <v>1527</v>
      </c>
      <c r="G307" s="3" t="s">
        <v>7287</v>
      </c>
      <c r="H307" s="2" t="s">
        <v>7288</v>
      </c>
      <c r="I307" s="2" t="s">
        <v>960</v>
      </c>
      <c r="J307" s="2">
        <v>55595</v>
      </c>
      <c r="K307" s="2">
        <v>1</v>
      </c>
      <c r="L307" s="2">
        <v>0</v>
      </c>
      <c r="N307" s="2" t="s">
        <v>8455</v>
      </c>
      <c r="O307" s="2" t="str">
        <f t="shared" si="9"/>
        <v>Tai heo muối gói 200g</v>
      </c>
      <c r="Q307" s="2" t="str">
        <f>VLOOKUP(N307,Vat_tu__hang_hoa__dich_vu!$A:$B,1,1)</f>
        <v>SHK200</v>
      </c>
    </row>
    <row r="308" spans="1:17" x14ac:dyDescent="0.25">
      <c r="A308" s="2">
        <f>MATCH(B308,'Data (2)'!B:B,0)</f>
        <v>119</v>
      </c>
      <c r="B308" s="3">
        <v>9105839210</v>
      </c>
      <c r="C308" s="90" t="str">
        <f>VLOOKUP(B308,'Sheet1 (3)'!$C:$D,2,2)</f>
        <v>00004360</v>
      </c>
      <c r="D308" s="92">
        <f t="shared" si="8"/>
        <v>8</v>
      </c>
      <c r="E308" s="3" t="str">
        <f>VLOOKUP(B308,'Data (2)'!$B:$P,12,0)</f>
        <v>119943</v>
      </c>
      <c r="F308" s="3" t="s">
        <v>1569</v>
      </c>
      <c r="G308" s="3" t="s">
        <v>7292</v>
      </c>
      <c r="H308" s="2" t="s">
        <v>7293</v>
      </c>
      <c r="I308" s="2" t="s">
        <v>951</v>
      </c>
      <c r="J308" s="2">
        <v>111058</v>
      </c>
      <c r="K308" s="2">
        <v>1</v>
      </c>
      <c r="L308" s="2">
        <v>0</v>
      </c>
      <c r="N308" s="2" t="s">
        <v>8456</v>
      </c>
      <c r="O308" s="2" t="str">
        <f t="shared" si="9"/>
        <v>Gà muối gói 500g</v>
      </c>
      <c r="Q308" s="2" t="str">
        <f>VLOOKUP(N308,Vat_tu__hang_hoa__dich_vu!$A:$B,1,1)</f>
        <v>G3M</v>
      </c>
    </row>
    <row r="309" spans="1:17" x14ac:dyDescent="0.25">
      <c r="A309" s="2">
        <f>MATCH(B309,'Data (2)'!B:B,0)</f>
        <v>135</v>
      </c>
      <c r="B309" s="3">
        <v>9105839280</v>
      </c>
      <c r="C309" s="90" t="str">
        <f>VLOOKUP(B309,'Sheet1 (3)'!$C:$D,2,2)</f>
        <v>00004361</v>
      </c>
      <c r="D309" s="92">
        <f t="shared" si="8"/>
        <v>9</v>
      </c>
      <c r="E309" s="3" t="str">
        <f>VLOOKUP(B309,'Data (2)'!$B:$P,12,0)</f>
        <v>587697</v>
      </c>
      <c r="F309" s="3" t="s">
        <v>1569</v>
      </c>
      <c r="G309" s="3" t="s">
        <v>7292</v>
      </c>
      <c r="H309" s="2" t="s">
        <v>7293</v>
      </c>
      <c r="I309" s="2" t="s">
        <v>977</v>
      </c>
      <c r="J309" s="2">
        <v>50400</v>
      </c>
      <c r="K309" s="2">
        <v>2</v>
      </c>
      <c r="L309" s="2">
        <v>0</v>
      </c>
      <c r="N309" s="2" t="s">
        <v>8235</v>
      </c>
      <c r="O309" s="2" t="str">
        <f t="shared" si="9"/>
        <v>Giò sụn gà 250g</v>
      </c>
      <c r="Q309" s="2" t="str">
        <f>VLOOKUP(N309,Vat_tu__hang_hoa__dich_vu!$A:$B,1,1)</f>
        <v>GHK300</v>
      </c>
    </row>
    <row r="310" spans="1:17" x14ac:dyDescent="0.25">
      <c r="A310" s="2">
        <f>MATCH(B310,'Data (2)'!B:B,0)</f>
        <v>135</v>
      </c>
      <c r="B310" s="3">
        <v>9105839280</v>
      </c>
      <c r="C310" s="90" t="str">
        <f>VLOOKUP(B310,'Sheet1 (3)'!$C:$D,2,2)</f>
        <v>00004361</v>
      </c>
      <c r="D310" s="92">
        <f t="shared" si="8"/>
        <v>9</v>
      </c>
      <c r="E310" s="3" t="str">
        <f>VLOOKUP(B310,'Data (2)'!$B:$P,12,0)</f>
        <v>587697</v>
      </c>
      <c r="F310" s="3" t="s">
        <v>1569</v>
      </c>
      <c r="G310" s="3" t="s">
        <v>7292</v>
      </c>
      <c r="H310" s="2" t="s">
        <v>7293</v>
      </c>
      <c r="I310" s="2" t="s">
        <v>965</v>
      </c>
      <c r="J310" s="2">
        <v>74250</v>
      </c>
      <c r="K310" s="2">
        <v>4</v>
      </c>
      <c r="L310" s="2">
        <v>0</v>
      </c>
      <c r="N310" s="2" t="s">
        <v>8117</v>
      </c>
      <c r="O310" s="2" t="str">
        <f t="shared" si="9"/>
        <v>Chả cốm 300g</v>
      </c>
      <c r="Q310" s="2" t="str">
        <f>VLOOKUP(N310,Vat_tu__hang_hoa__dich_vu!$A:$B,1,1)</f>
        <v>CGXD150</v>
      </c>
    </row>
    <row r="311" spans="1:17" x14ac:dyDescent="0.25">
      <c r="A311" s="2">
        <f>MATCH(B311,'Data (2)'!B:B,0)</f>
        <v>135</v>
      </c>
      <c r="B311" s="3">
        <v>9105839280</v>
      </c>
      <c r="C311" s="90" t="str">
        <f>VLOOKUP(B311,'Sheet1 (3)'!$C:$D,2,2)</f>
        <v>00004361</v>
      </c>
      <c r="D311" s="92">
        <f t="shared" si="8"/>
        <v>9</v>
      </c>
      <c r="E311" s="3" t="str">
        <f>VLOOKUP(B311,'Data (2)'!$B:$P,12,0)</f>
        <v>587697</v>
      </c>
      <c r="F311" s="3" t="s">
        <v>1569</v>
      </c>
      <c r="G311" s="3" t="s">
        <v>7292</v>
      </c>
      <c r="H311" s="2" t="s">
        <v>7293</v>
      </c>
      <c r="I311" s="2" t="s">
        <v>981</v>
      </c>
      <c r="J311" s="2">
        <v>50182</v>
      </c>
      <c r="K311" s="2">
        <v>2</v>
      </c>
      <c r="L311" s="2">
        <v>0</v>
      </c>
      <c r="N311" s="2" t="s">
        <v>8460</v>
      </c>
      <c r="O311" s="2" t="str">
        <f t="shared" si="9"/>
        <v>Giò tai lưỡi xào gói 250g</v>
      </c>
      <c r="Q311" s="2" t="str">
        <f>VLOOKUP(N311,Vat_tu__hang_hoa__dich_vu!$A:$B,1,1)</f>
        <v>GHK300</v>
      </c>
    </row>
    <row r="312" spans="1:17" x14ac:dyDescent="0.25">
      <c r="A312" s="2">
        <f>MATCH(B312,'Data (2)'!B:B,0)</f>
        <v>135</v>
      </c>
      <c r="B312" s="3">
        <v>9105839280</v>
      </c>
      <c r="C312" s="90" t="str">
        <f>VLOOKUP(B312,'Sheet1 (3)'!$C:$D,2,2)</f>
        <v>00004361</v>
      </c>
      <c r="D312" s="92">
        <f t="shared" si="8"/>
        <v>9</v>
      </c>
      <c r="E312" s="3" t="str">
        <f>VLOOKUP(B312,'Data (2)'!$B:$P,12,0)</f>
        <v>587697</v>
      </c>
      <c r="F312" s="3" t="s">
        <v>1569</v>
      </c>
      <c r="G312" s="3" t="s">
        <v>7292</v>
      </c>
      <c r="H312" s="2" t="s">
        <v>7293</v>
      </c>
      <c r="I312" s="2" t="s">
        <v>955</v>
      </c>
      <c r="J312" s="2">
        <v>46000</v>
      </c>
      <c r="K312" s="2">
        <v>1</v>
      </c>
      <c r="L312" s="2">
        <v>0</v>
      </c>
      <c r="N312" s="2" t="s">
        <v>8459</v>
      </c>
      <c r="O312" s="2" t="str">
        <f t="shared" si="9"/>
        <v>Mộc nấm hương gói 250g</v>
      </c>
      <c r="Q312" s="2" t="str">
        <f>VLOOKUP(N312,Vat_tu__hang_hoa__dich_vu!$A:$B,1,1)</f>
        <v>MNH500</v>
      </c>
    </row>
    <row r="313" spans="1:17" x14ac:dyDescent="0.25">
      <c r="A313" s="2">
        <f>MATCH(B313,'Data (2)'!B:B,0)</f>
        <v>35</v>
      </c>
      <c r="B313" s="3">
        <v>9105839282</v>
      </c>
      <c r="C313" s="90" t="str">
        <f>VLOOKUP(B313,'Sheet1 (3)'!$C:$D,2,2)</f>
        <v>00008358</v>
      </c>
      <c r="D313" s="92">
        <f t="shared" si="8"/>
        <v>18</v>
      </c>
      <c r="E313" s="3" t="str">
        <f>VLOOKUP(B313,'Data (2)'!$B:$P,12,0)</f>
        <v>333380</v>
      </c>
      <c r="F313" s="3" t="s">
        <v>1575</v>
      </c>
      <c r="G313" s="3" t="s">
        <v>7302</v>
      </c>
      <c r="H313" s="2" t="s">
        <v>7303</v>
      </c>
      <c r="I313" s="2" t="s">
        <v>960</v>
      </c>
      <c r="J313" s="2">
        <v>55595</v>
      </c>
      <c r="K313" s="2">
        <v>3</v>
      </c>
      <c r="L313" s="2">
        <v>0</v>
      </c>
      <c r="N313" s="2" t="s">
        <v>8455</v>
      </c>
      <c r="O313" s="2" t="str">
        <f t="shared" si="9"/>
        <v>Tai heo muối gói 200g</v>
      </c>
      <c r="Q313" s="2" t="str">
        <f>VLOOKUP(N313,Vat_tu__hang_hoa__dich_vu!$A:$B,1,1)</f>
        <v>SHK200</v>
      </c>
    </row>
    <row r="314" spans="1:17" x14ac:dyDescent="0.25">
      <c r="A314" s="2">
        <f>MATCH(B314,'Data (2)'!B:B,0)</f>
        <v>35</v>
      </c>
      <c r="B314" s="3">
        <v>9105839282</v>
      </c>
      <c r="C314" s="90" t="str">
        <f>VLOOKUP(B314,'Sheet1 (3)'!$C:$D,2,2)</f>
        <v>00008358</v>
      </c>
      <c r="D314" s="92">
        <f t="shared" si="8"/>
        <v>18</v>
      </c>
      <c r="E314" s="3" t="str">
        <f>VLOOKUP(B314,'Data (2)'!$B:$P,12,0)</f>
        <v>333380</v>
      </c>
      <c r="F314" s="3" t="s">
        <v>1575</v>
      </c>
      <c r="G314" s="3" t="s">
        <v>7302</v>
      </c>
      <c r="H314" s="2" t="s">
        <v>7303</v>
      </c>
      <c r="I314" s="2" t="s">
        <v>959</v>
      </c>
      <c r="J314" s="2">
        <v>70950</v>
      </c>
      <c r="K314" s="2">
        <v>2</v>
      </c>
      <c r="L314" s="2">
        <v>0</v>
      </c>
      <c r="N314" s="2" t="s">
        <v>8164</v>
      </c>
      <c r="O314" s="2" t="str">
        <f t="shared" si="9"/>
        <v>Chả nướng 300g</v>
      </c>
      <c r="Q314" s="2" t="str">
        <f>VLOOKUP(N314,Vat_tu__hang_hoa__dich_vu!$A:$B,1,1)</f>
        <v>CGXD150</v>
      </c>
    </row>
    <row r="315" spans="1:17" x14ac:dyDescent="0.25">
      <c r="A315" s="2">
        <f>MATCH(B315,'Data (2)'!B:B,0)</f>
        <v>133</v>
      </c>
      <c r="B315" s="3">
        <v>9105839331</v>
      </c>
      <c r="C315" s="90" t="str">
        <f>VLOOKUP(B315,'Sheet1 (3)'!$C:$D,2,2)</f>
        <v>00134355</v>
      </c>
      <c r="D315" s="92">
        <f t="shared" si="8"/>
        <v>6</v>
      </c>
      <c r="E315" s="3" t="str">
        <f>VLOOKUP(B315,'Data (2)'!$B:$P,12,0)</f>
        <v>516080</v>
      </c>
      <c r="F315" s="3" t="s">
        <v>1534</v>
      </c>
      <c r="G315" s="3" t="s">
        <v>957</v>
      </c>
      <c r="H315" s="2" t="s">
        <v>956</v>
      </c>
      <c r="I315" s="2" t="s">
        <v>961</v>
      </c>
      <c r="J315" s="2">
        <v>73431</v>
      </c>
      <c r="K315" s="2">
        <v>2</v>
      </c>
      <c r="L315" s="2">
        <v>0</v>
      </c>
      <c r="N315" s="2" t="s">
        <v>8458</v>
      </c>
      <c r="O315" s="2" t="str">
        <f t="shared" si="9"/>
        <v>Chân giò heo muối gói 300g</v>
      </c>
      <c r="Q315" s="2" t="str">
        <f>VLOOKUP(N315,Vat_tu__hang_hoa__dich_vu!$A:$B,1,1)</f>
        <v>CGXD150</v>
      </c>
    </row>
    <row r="316" spans="1:17" x14ac:dyDescent="0.25">
      <c r="A316" s="2">
        <f>MATCH(B316,'Data (2)'!B:B,0)</f>
        <v>133</v>
      </c>
      <c r="B316" s="3">
        <v>9105839331</v>
      </c>
      <c r="C316" s="90" t="str">
        <f>VLOOKUP(B316,'Sheet1 (3)'!$C:$D,2,2)</f>
        <v>00134355</v>
      </c>
      <c r="D316" s="92">
        <f t="shared" si="8"/>
        <v>6</v>
      </c>
      <c r="E316" s="3" t="str">
        <f>VLOOKUP(B316,'Data (2)'!$B:$P,12,0)</f>
        <v>516080</v>
      </c>
      <c r="F316" s="3" t="s">
        <v>1534</v>
      </c>
      <c r="G316" s="3" t="s">
        <v>957</v>
      </c>
      <c r="H316" s="2" t="s">
        <v>956</v>
      </c>
      <c r="I316" s="2" t="s">
        <v>951</v>
      </c>
      <c r="J316" s="2">
        <v>111058</v>
      </c>
      <c r="K316" s="2">
        <v>1</v>
      </c>
      <c r="L316" s="2">
        <v>0</v>
      </c>
      <c r="N316" s="2" t="s">
        <v>8456</v>
      </c>
      <c r="O316" s="2" t="str">
        <f t="shared" si="9"/>
        <v>Gà muối gói 500g</v>
      </c>
      <c r="Q316" s="2" t="str">
        <f>VLOOKUP(N316,Vat_tu__hang_hoa__dich_vu!$A:$B,1,1)</f>
        <v>G3M</v>
      </c>
    </row>
    <row r="317" spans="1:17" x14ac:dyDescent="0.25">
      <c r="A317" s="2">
        <f>MATCH(B317,'Data (2)'!B:B,0)</f>
        <v>133</v>
      </c>
      <c r="B317" s="3">
        <v>9105839331</v>
      </c>
      <c r="C317" s="90" t="str">
        <f>VLOOKUP(B317,'Sheet1 (3)'!$C:$D,2,2)</f>
        <v>00134355</v>
      </c>
      <c r="D317" s="92">
        <f t="shared" si="8"/>
        <v>6</v>
      </c>
      <c r="E317" s="3" t="str">
        <f>VLOOKUP(B317,'Data (2)'!$B:$P,12,0)</f>
        <v>516080</v>
      </c>
      <c r="F317" s="3" t="s">
        <v>1534</v>
      </c>
      <c r="G317" s="3" t="s">
        <v>957</v>
      </c>
      <c r="H317" s="2" t="s">
        <v>956</v>
      </c>
      <c r="I317" s="2" t="s">
        <v>1079</v>
      </c>
      <c r="J317" s="2">
        <v>49500</v>
      </c>
      <c r="K317" s="2">
        <v>1</v>
      </c>
      <c r="L317" s="2">
        <v>0</v>
      </c>
      <c r="N317" s="2" t="s">
        <v>8226</v>
      </c>
      <c r="O317" s="2" t="str">
        <f t="shared" si="9"/>
        <v>Giò lụa 250g</v>
      </c>
      <c r="Q317" s="2" t="str">
        <f>VLOOKUP(N317,Vat_tu__hang_hoa__dich_vu!$A:$B,1,1)</f>
        <v>GHK300</v>
      </c>
    </row>
    <row r="318" spans="1:17" x14ac:dyDescent="0.25">
      <c r="A318" s="2">
        <f>MATCH(B318,'Data (2)'!B:B,0)</f>
        <v>133</v>
      </c>
      <c r="B318" s="3">
        <v>9105839331</v>
      </c>
      <c r="C318" s="90" t="str">
        <f>VLOOKUP(B318,'Sheet1 (3)'!$C:$D,2,2)</f>
        <v>00134355</v>
      </c>
      <c r="D318" s="92">
        <f t="shared" si="8"/>
        <v>6</v>
      </c>
      <c r="E318" s="3" t="str">
        <f>VLOOKUP(B318,'Data (2)'!$B:$P,12,0)</f>
        <v>516080</v>
      </c>
      <c r="F318" s="3" t="s">
        <v>1534</v>
      </c>
      <c r="G318" s="3" t="s">
        <v>957</v>
      </c>
      <c r="H318" s="2" t="s">
        <v>956</v>
      </c>
      <c r="I318" s="2" t="s">
        <v>955</v>
      </c>
      <c r="J318" s="2">
        <v>46000</v>
      </c>
      <c r="K318" s="2">
        <v>1</v>
      </c>
      <c r="L318" s="2">
        <v>0</v>
      </c>
      <c r="N318" s="2" t="s">
        <v>8459</v>
      </c>
      <c r="O318" s="2" t="str">
        <f t="shared" si="9"/>
        <v>Mộc nấm hương gói 250g</v>
      </c>
      <c r="Q318" s="2" t="str">
        <f>VLOOKUP(N318,Vat_tu__hang_hoa__dich_vu!$A:$B,1,1)</f>
        <v>MNH500</v>
      </c>
    </row>
    <row r="319" spans="1:17" x14ac:dyDescent="0.25">
      <c r="A319" s="2">
        <f>MATCH(B319,'Data (2)'!B:B,0)</f>
        <v>133</v>
      </c>
      <c r="B319" s="3">
        <v>9105839331</v>
      </c>
      <c r="C319" s="90" t="str">
        <f>VLOOKUP(B319,'Sheet1 (3)'!$C:$D,2,2)</f>
        <v>00134355</v>
      </c>
      <c r="D319" s="92">
        <f t="shared" si="8"/>
        <v>6</v>
      </c>
      <c r="E319" s="3" t="str">
        <f>VLOOKUP(B319,'Data (2)'!$B:$P,12,0)</f>
        <v>516080</v>
      </c>
      <c r="F319" s="3" t="s">
        <v>1534</v>
      </c>
      <c r="G319" s="3" t="s">
        <v>957</v>
      </c>
      <c r="H319" s="2" t="s">
        <v>956</v>
      </c>
      <c r="I319" s="2" t="s">
        <v>981</v>
      </c>
      <c r="J319" s="2">
        <v>50182</v>
      </c>
      <c r="K319" s="2">
        <v>1</v>
      </c>
      <c r="L319" s="2">
        <v>0</v>
      </c>
      <c r="N319" s="2" t="s">
        <v>8460</v>
      </c>
      <c r="O319" s="2" t="str">
        <f t="shared" si="9"/>
        <v>Giò tai lưỡi xào gói 250g</v>
      </c>
      <c r="Q319" s="2" t="str">
        <f>VLOOKUP(N319,Vat_tu__hang_hoa__dich_vu!$A:$B,1,1)</f>
        <v>GHK300</v>
      </c>
    </row>
    <row r="320" spans="1:17" x14ac:dyDescent="0.25">
      <c r="A320" s="2">
        <f>MATCH(B320,'Data (2)'!B:B,0)</f>
        <v>133</v>
      </c>
      <c r="B320" s="3">
        <v>9105839331</v>
      </c>
      <c r="C320" s="90" t="str">
        <f>VLOOKUP(B320,'Sheet1 (3)'!$C:$D,2,2)</f>
        <v>00134355</v>
      </c>
      <c r="D320" s="92">
        <f t="shared" si="8"/>
        <v>6</v>
      </c>
      <c r="E320" s="3" t="str">
        <f>VLOOKUP(B320,'Data (2)'!$B:$P,12,0)</f>
        <v>516080</v>
      </c>
      <c r="F320" s="3" t="s">
        <v>1534</v>
      </c>
      <c r="G320" s="3" t="s">
        <v>957</v>
      </c>
      <c r="H320" s="2" t="s">
        <v>956</v>
      </c>
      <c r="I320" s="2" t="s">
        <v>965</v>
      </c>
      <c r="J320" s="2">
        <v>74250</v>
      </c>
      <c r="K320" s="2">
        <v>1</v>
      </c>
      <c r="L320" s="2">
        <v>0</v>
      </c>
      <c r="N320" s="2" t="s">
        <v>8117</v>
      </c>
      <c r="O320" s="2" t="str">
        <f t="shared" si="9"/>
        <v>Chả cốm 300g</v>
      </c>
      <c r="Q320" s="2" t="str">
        <f>VLOOKUP(N320,Vat_tu__hang_hoa__dich_vu!$A:$B,1,1)</f>
        <v>CGXD150</v>
      </c>
    </row>
    <row r="321" spans="1:17" x14ac:dyDescent="0.25">
      <c r="A321" s="2">
        <f>MATCH(B321,'Data (2)'!B:B,0)</f>
        <v>152</v>
      </c>
      <c r="B321" s="3">
        <v>9105839364</v>
      </c>
      <c r="C321" s="90" t="str">
        <f>VLOOKUP(B321,'Sheet1 (3)'!$C:$D,2,2)</f>
        <v>00134359</v>
      </c>
      <c r="D321" s="92">
        <f t="shared" si="8"/>
        <v>10</v>
      </c>
      <c r="E321" s="3" t="str">
        <f>VLOOKUP(B321,'Data (2)'!$B:$P,12,0)</f>
        <v>278554</v>
      </c>
      <c r="F321" s="3" t="s">
        <v>1534</v>
      </c>
      <c r="G321" s="3" t="s">
        <v>7310</v>
      </c>
      <c r="H321" s="2" t="s">
        <v>7311</v>
      </c>
      <c r="I321" s="2" t="s">
        <v>951</v>
      </c>
      <c r="J321" s="2">
        <v>111058</v>
      </c>
      <c r="K321" s="2">
        <v>1</v>
      </c>
      <c r="L321" s="2">
        <v>0</v>
      </c>
      <c r="N321" s="2" t="s">
        <v>8456</v>
      </c>
      <c r="O321" s="2" t="str">
        <f t="shared" si="9"/>
        <v>Gà muối gói 500g</v>
      </c>
      <c r="Q321" s="2" t="str">
        <f>VLOOKUP(N321,Vat_tu__hang_hoa__dich_vu!$A:$B,1,1)</f>
        <v>G3M</v>
      </c>
    </row>
    <row r="322" spans="1:17" x14ac:dyDescent="0.25">
      <c r="A322" s="2">
        <f>MATCH(B322,'Data (2)'!B:B,0)</f>
        <v>152</v>
      </c>
      <c r="B322" s="3">
        <v>9105839364</v>
      </c>
      <c r="C322" s="90" t="str">
        <f>VLOOKUP(B322,'Sheet1 (3)'!$C:$D,2,2)</f>
        <v>00134359</v>
      </c>
      <c r="D322" s="92">
        <f t="shared" si="8"/>
        <v>10</v>
      </c>
      <c r="E322" s="3" t="str">
        <f>VLOOKUP(B322,'Data (2)'!$B:$P,12,0)</f>
        <v>278554</v>
      </c>
      <c r="F322" s="3" t="s">
        <v>1534</v>
      </c>
      <c r="G322" s="3" t="s">
        <v>7310</v>
      </c>
      <c r="H322" s="2" t="s">
        <v>7311</v>
      </c>
      <c r="I322" s="2" t="s">
        <v>961</v>
      </c>
      <c r="J322" s="2">
        <v>73431</v>
      </c>
      <c r="K322" s="2">
        <v>2</v>
      </c>
      <c r="L322" s="2">
        <v>0</v>
      </c>
      <c r="N322" s="2" t="s">
        <v>8458</v>
      </c>
      <c r="O322" s="2" t="str">
        <f t="shared" si="9"/>
        <v>Chân giò heo muối gói 300g</v>
      </c>
      <c r="Q322" s="2" t="str">
        <f>VLOOKUP(N322,Vat_tu__hang_hoa__dich_vu!$A:$B,1,1)</f>
        <v>CGXD150</v>
      </c>
    </row>
    <row r="323" spans="1:17" s="5" customFormat="1" ht="15.75" x14ac:dyDescent="0.25">
      <c r="A323" s="2">
        <f>MATCH(B323,'Data (2)'!B:B,0)</f>
        <v>43</v>
      </c>
      <c r="B323" s="54">
        <v>9105658624</v>
      </c>
      <c r="C323" s="90" t="e">
        <f>VLOOKUP(B323,'Sheet1 (3)'!$C:$D,2,2)</f>
        <v>#N/A</v>
      </c>
      <c r="D323" s="92" t="e">
        <f t="shared" ref="D323:D330" si="10">DAY(C323)</f>
        <v>#N/A</v>
      </c>
      <c r="E323" s="3" t="str">
        <f>VLOOKUP(B323,'Data (2)'!$B:$P,12,0)</f>
        <v>432540</v>
      </c>
      <c r="F323" s="3" t="s">
        <v>1750</v>
      </c>
      <c r="G323" s="54" t="s">
        <v>7694</v>
      </c>
      <c r="H323" s="5" t="s">
        <v>7693</v>
      </c>
      <c r="I323" s="5" t="s">
        <v>1079</v>
      </c>
      <c r="J323" s="5">
        <v>49500</v>
      </c>
      <c r="K323" s="5">
        <v>4</v>
      </c>
      <c r="L323" s="5">
        <v>0</v>
      </c>
      <c r="N323" s="5" t="s">
        <v>8226</v>
      </c>
      <c r="O323" s="2" t="str">
        <f t="shared" ref="O323:O330" si="11">TRIM(N323)</f>
        <v>Giò lụa 250g</v>
      </c>
      <c r="Q323" s="2" t="str">
        <f>VLOOKUP(N323,Vat_tu__hang_hoa__dich_vu!$A:$B,1,1)</f>
        <v>GHK300</v>
      </c>
    </row>
    <row r="324" spans="1:17" s="5" customFormat="1" ht="15.75" x14ac:dyDescent="0.25">
      <c r="A324" s="2">
        <f>MATCH(B324,'Data (2)'!B:B,0)</f>
        <v>43</v>
      </c>
      <c r="B324" s="54">
        <v>9105658624</v>
      </c>
      <c r="C324" s="90" t="e">
        <f>VLOOKUP(B324,'Sheet1 (3)'!$C:$D,2,2)</f>
        <v>#N/A</v>
      </c>
      <c r="D324" s="92" t="e">
        <f t="shared" si="10"/>
        <v>#N/A</v>
      </c>
      <c r="E324" s="3" t="str">
        <f>VLOOKUP(B324,'Data (2)'!$B:$P,12,0)</f>
        <v>432540</v>
      </c>
      <c r="F324" s="3" t="s">
        <v>1750</v>
      </c>
      <c r="G324" s="54" t="s">
        <v>7694</v>
      </c>
      <c r="H324" s="5" t="s">
        <v>7693</v>
      </c>
      <c r="I324" s="5" t="s">
        <v>977</v>
      </c>
      <c r="J324" s="5">
        <v>50400</v>
      </c>
      <c r="K324" s="5">
        <v>4</v>
      </c>
      <c r="L324" s="5">
        <v>0</v>
      </c>
      <c r="N324" s="5" t="s">
        <v>8235</v>
      </c>
      <c r="O324" s="2" t="str">
        <f t="shared" si="11"/>
        <v>Giò sụn gà 250g</v>
      </c>
      <c r="Q324" s="2" t="str">
        <f>VLOOKUP(N324,Vat_tu__hang_hoa__dich_vu!$A:$B,1,1)</f>
        <v>GHK300</v>
      </c>
    </row>
    <row r="325" spans="1:17" s="5" customFormat="1" ht="15.75" x14ac:dyDescent="0.25">
      <c r="A325" s="2">
        <f>MATCH(B325,'Data (2)'!B:B,0)</f>
        <v>43</v>
      </c>
      <c r="B325" s="54">
        <v>9105658624</v>
      </c>
      <c r="C325" s="90" t="e">
        <f>VLOOKUP(B325,'Sheet1 (3)'!$C:$D,2,2)</f>
        <v>#N/A</v>
      </c>
      <c r="D325" s="92" t="e">
        <f t="shared" si="10"/>
        <v>#N/A</v>
      </c>
      <c r="E325" s="3" t="str">
        <f>VLOOKUP(B325,'Data (2)'!$B:$P,12,0)</f>
        <v>432540</v>
      </c>
      <c r="F325" s="3" t="s">
        <v>1750</v>
      </c>
      <c r="G325" s="54" t="s">
        <v>7694</v>
      </c>
      <c r="H325" s="5" t="s">
        <v>7693</v>
      </c>
      <c r="I325" s="5" t="s">
        <v>977</v>
      </c>
      <c r="J325" s="5">
        <v>50400</v>
      </c>
      <c r="K325" s="5">
        <v>1</v>
      </c>
      <c r="L325" s="5">
        <v>0</v>
      </c>
      <c r="N325" s="5" t="s">
        <v>8235</v>
      </c>
      <c r="O325" s="2" t="str">
        <f t="shared" si="11"/>
        <v>Giò sụn gà 250g</v>
      </c>
      <c r="Q325" s="2" t="str">
        <f>VLOOKUP(N325,Vat_tu__hang_hoa__dich_vu!$A:$B,1,1)</f>
        <v>GHK300</v>
      </c>
    </row>
    <row r="326" spans="1:17" s="5" customFormat="1" ht="15.75" x14ac:dyDescent="0.25">
      <c r="A326" s="2">
        <f>MATCH(B326,'Data (2)'!B:B,0)</f>
        <v>72</v>
      </c>
      <c r="B326" s="54">
        <v>9105787752</v>
      </c>
      <c r="C326" s="90" t="str">
        <f>VLOOKUP(B326,'Sheet1 (3)'!$C:$D,2,2)</f>
        <v>00012583</v>
      </c>
      <c r="D326" s="92">
        <f t="shared" si="10"/>
        <v>13</v>
      </c>
      <c r="E326" s="3" t="str">
        <f>VLOOKUP(B326,'Data (2)'!$B:$P,12,0)</f>
        <v>108864</v>
      </c>
      <c r="F326" s="3" t="s">
        <v>1750</v>
      </c>
      <c r="G326" s="54" t="s">
        <v>7694</v>
      </c>
      <c r="H326" s="5" t="s">
        <v>7693</v>
      </c>
      <c r="I326" s="5" t="s">
        <v>977</v>
      </c>
      <c r="J326" s="5">
        <v>50400</v>
      </c>
      <c r="K326" s="5">
        <v>3</v>
      </c>
      <c r="L326" s="5">
        <v>0</v>
      </c>
      <c r="N326" s="5" t="s">
        <v>8235</v>
      </c>
      <c r="O326" s="2" t="str">
        <f t="shared" si="11"/>
        <v>Giò sụn gà 250g</v>
      </c>
      <c r="Q326" s="2" t="str">
        <f>VLOOKUP(N326,Vat_tu__hang_hoa__dich_vu!$A:$B,1,1)</f>
        <v>GHK300</v>
      </c>
    </row>
    <row r="327" spans="1:17" s="5" customFormat="1" ht="15.75" x14ac:dyDescent="0.25">
      <c r="A327" s="2">
        <f>MATCH(B327,'Data (2)'!B:B,0)</f>
        <v>44</v>
      </c>
      <c r="B327" s="54">
        <v>9105658704</v>
      </c>
      <c r="C327" s="90" t="e">
        <f>VLOOKUP(B327,'Sheet1 (3)'!$C:$D,2,2)</f>
        <v>#N/A</v>
      </c>
      <c r="D327" s="92" t="e">
        <f t="shared" si="10"/>
        <v>#N/A</v>
      </c>
      <c r="E327" s="3" t="str">
        <f>VLOOKUP(B327,'Data (2)'!$B:$P,12,0)</f>
        <v>325179</v>
      </c>
      <c r="F327" s="3" t="s">
        <v>1750</v>
      </c>
      <c r="G327" s="54" t="s">
        <v>7694</v>
      </c>
      <c r="H327" s="5" t="s">
        <v>7693</v>
      </c>
      <c r="I327" s="5" t="s">
        <v>981</v>
      </c>
      <c r="J327" s="5">
        <v>50182</v>
      </c>
      <c r="K327" s="5">
        <v>7</v>
      </c>
      <c r="L327" s="5">
        <v>0</v>
      </c>
      <c r="N327" s="5" t="s">
        <v>8460</v>
      </c>
      <c r="O327" s="2" t="str">
        <f t="shared" si="11"/>
        <v>Giò tai lưỡi xào gói 250g</v>
      </c>
      <c r="Q327" s="2" t="str">
        <f>VLOOKUP(N327,Vat_tu__hang_hoa__dich_vu!$A:$B,1,1)</f>
        <v>GHK300</v>
      </c>
    </row>
    <row r="328" spans="1:17" s="5" customFormat="1" ht="15.75" x14ac:dyDescent="0.25">
      <c r="A328" s="2">
        <f>MATCH(B328,'Data (2)'!B:B,0)</f>
        <v>73</v>
      </c>
      <c r="B328" s="54">
        <v>9105794604</v>
      </c>
      <c r="C328" s="90" t="str">
        <f>VLOOKUP(B328,'Sheet1 (3)'!$C:$D,2,2)</f>
        <v>00012584</v>
      </c>
      <c r="D328" s="92">
        <f t="shared" si="10"/>
        <v>14</v>
      </c>
      <c r="E328" s="3" t="str">
        <f>VLOOKUP(B328,'Data (2)'!$B:$P,12,0)</f>
        <v>420298</v>
      </c>
      <c r="F328" s="3" t="s">
        <v>1750</v>
      </c>
      <c r="G328" s="54" t="s">
        <v>7694</v>
      </c>
      <c r="H328" s="5" t="s">
        <v>7693</v>
      </c>
      <c r="I328" s="5" t="s">
        <v>960</v>
      </c>
      <c r="J328" s="5">
        <v>55595</v>
      </c>
      <c r="K328" s="5">
        <v>4</v>
      </c>
      <c r="L328" s="5">
        <v>0</v>
      </c>
      <c r="N328" s="5" t="s">
        <v>8455</v>
      </c>
      <c r="O328" s="2" t="str">
        <f t="shared" si="11"/>
        <v>Tai heo muối gói 200g</v>
      </c>
      <c r="Q328" s="2" t="str">
        <f>VLOOKUP(N328,Vat_tu__hang_hoa__dich_vu!$A:$B,1,1)</f>
        <v>SHK200</v>
      </c>
    </row>
    <row r="329" spans="1:17" s="5" customFormat="1" ht="15.75" x14ac:dyDescent="0.25">
      <c r="A329" s="2">
        <f>MATCH(B329,'Data (2)'!B:B,0)</f>
        <v>73</v>
      </c>
      <c r="B329" s="54">
        <v>9105794604</v>
      </c>
      <c r="C329" s="90" t="str">
        <f>VLOOKUP(B329,'Sheet1 (3)'!$C:$D,2,2)</f>
        <v>00012584</v>
      </c>
      <c r="D329" s="92">
        <f t="shared" si="10"/>
        <v>14</v>
      </c>
      <c r="E329" s="3" t="str">
        <f>VLOOKUP(B329,'Data (2)'!$B:$P,12,0)</f>
        <v>420298</v>
      </c>
      <c r="F329" s="3" t="s">
        <v>1750</v>
      </c>
      <c r="G329" s="54" t="s">
        <v>7694</v>
      </c>
      <c r="H329" s="5" t="s">
        <v>7693</v>
      </c>
      <c r="I329" s="5" t="s">
        <v>960</v>
      </c>
      <c r="J329" s="5">
        <v>55595</v>
      </c>
      <c r="K329" s="5">
        <v>4</v>
      </c>
      <c r="L329" s="5">
        <v>0</v>
      </c>
      <c r="N329" s="5" t="s">
        <v>8455</v>
      </c>
      <c r="O329" s="2" t="str">
        <f t="shared" si="11"/>
        <v>Tai heo muối gói 200g</v>
      </c>
      <c r="Q329" s="2" t="str">
        <f>VLOOKUP(N329,Vat_tu__hang_hoa__dich_vu!$A:$B,1,1)</f>
        <v>SHK200</v>
      </c>
    </row>
    <row r="330" spans="1:17" s="5" customFormat="1" ht="15.75" x14ac:dyDescent="0.25">
      <c r="A330" s="2">
        <f>MATCH(B330,'Data (2)'!B:B,0)</f>
        <v>73</v>
      </c>
      <c r="B330" s="54">
        <v>9105794604</v>
      </c>
      <c r="C330" s="90" t="str">
        <f>VLOOKUP(B330,'Sheet1 (3)'!$C:$D,2,2)</f>
        <v>00012584</v>
      </c>
      <c r="D330" s="92">
        <f t="shared" si="10"/>
        <v>14</v>
      </c>
      <c r="E330" s="3" t="str">
        <f>VLOOKUP(B330,'Data (2)'!$B:$P,12,0)</f>
        <v>420298</v>
      </c>
      <c r="F330" s="3" t="s">
        <v>1750</v>
      </c>
      <c r="G330" s="54" t="s">
        <v>7694</v>
      </c>
      <c r="H330" s="5" t="s">
        <v>7693</v>
      </c>
      <c r="I330" s="5" t="s">
        <v>977</v>
      </c>
      <c r="J330" s="5">
        <v>50400</v>
      </c>
      <c r="K330" s="5">
        <v>1</v>
      </c>
      <c r="L330" s="5">
        <v>0</v>
      </c>
      <c r="N330" s="5" t="s">
        <v>8235</v>
      </c>
      <c r="O330" s="2" t="str">
        <f t="shared" si="11"/>
        <v>Giò sụn gà 250g</v>
      </c>
      <c r="Q330" s="2" t="str">
        <f>VLOOKUP(N330,Vat_tu__hang_hoa__dich_vu!$A:$B,1,1)</f>
        <v>GHK300</v>
      </c>
    </row>
  </sheetData>
  <autoFilter ref="A1:L33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6"/>
  <sheetViews>
    <sheetView workbookViewId="0">
      <selection activeCell="A2" sqref="A2:A326"/>
    </sheetView>
  </sheetViews>
  <sheetFormatPr defaultRowHeight="15.75" x14ac:dyDescent="0.25"/>
  <cols>
    <col min="1" max="1" width="9" style="88"/>
    <col min="2" max="3" width="15.5" style="88" customWidth="1"/>
    <col min="4" max="4" width="14.25" style="88" customWidth="1"/>
    <col min="5" max="5" width="19.125" style="88" customWidth="1"/>
    <col min="6" max="6" width="16.875" style="88" customWidth="1"/>
    <col min="7" max="7" width="14.5" style="88" customWidth="1"/>
    <col min="8" max="13" width="9" style="88"/>
    <col min="14" max="14" width="15.5" style="88" customWidth="1"/>
    <col min="15" max="16" width="17" style="88" customWidth="1"/>
    <col min="17" max="19" width="9" style="88"/>
    <col min="20" max="20" width="19.625" style="88" customWidth="1"/>
    <col min="21" max="26" width="9" style="88"/>
    <col min="28" max="16384" width="9" style="88"/>
  </cols>
  <sheetData>
    <row r="1" spans="1:33" x14ac:dyDescent="0.25">
      <c r="A1" s="87" t="s">
        <v>2467</v>
      </c>
      <c r="B1" s="87" t="s">
        <v>1520</v>
      </c>
      <c r="C1" s="87"/>
      <c r="D1" s="87" t="s">
        <v>2468</v>
      </c>
      <c r="E1" s="87" t="s">
        <v>2469</v>
      </c>
      <c r="F1" s="87" t="s">
        <v>2470</v>
      </c>
      <c r="G1" s="87" t="s">
        <v>2471</v>
      </c>
      <c r="H1" s="87" t="s">
        <v>2472</v>
      </c>
      <c r="I1" s="87" t="s">
        <v>5</v>
      </c>
      <c r="J1" s="87" t="s">
        <v>2473</v>
      </c>
      <c r="K1" s="87" t="s">
        <v>2474</v>
      </c>
      <c r="L1" s="87" t="s">
        <v>2475</v>
      </c>
      <c r="M1" s="87" t="s">
        <v>1519</v>
      </c>
      <c r="N1" s="87"/>
      <c r="O1" s="87" t="s">
        <v>1518</v>
      </c>
      <c r="P1" s="87"/>
      <c r="Q1" s="87" t="s">
        <v>2476</v>
      </c>
      <c r="R1" s="87" t="s">
        <v>2477</v>
      </c>
      <c r="S1" s="87" t="s">
        <v>2478</v>
      </c>
      <c r="T1" s="87"/>
      <c r="U1" s="87" t="s">
        <v>1517</v>
      </c>
      <c r="V1" s="87" t="s">
        <v>1517</v>
      </c>
      <c r="W1" s="87" t="s">
        <v>2479</v>
      </c>
      <c r="X1" s="87" t="s">
        <v>1516</v>
      </c>
      <c r="Y1" s="87" t="s">
        <v>1514</v>
      </c>
      <c r="Z1" s="87" t="s">
        <v>1515</v>
      </c>
      <c r="AB1" s="87" t="s">
        <v>2480</v>
      </c>
      <c r="AC1" s="87" t="s">
        <v>2481</v>
      </c>
      <c r="AD1" s="87" t="s">
        <v>2482</v>
      </c>
      <c r="AE1" s="87" t="s">
        <v>2483</v>
      </c>
      <c r="AF1" s="87" t="s">
        <v>2484</v>
      </c>
      <c r="AG1" s="87" t="s">
        <v>2485</v>
      </c>
    </row>
    <row r="2" spans="1:33" x14ac:dyDescent="0.25">
      <c r="A2" s="88">
        <v>1</v>
      </c>
      <c r="B2" s="89" t="s">
        <v>8461</v>
      </c>
      <c r="C2" s="89">
        <f>VALUE(B2:B3606)</f>
        <v>9105787752</v>
      </c>
      <c r="D2" s="90" t="str">
        <f>VLOOKUP(C2,'Data (2)'!$C:$D,2,0)</f>
        <v>00012583</v>
      </c>
      <c r="E2" s="90">
        <v>45881</v>
      </c>
      <c r="F2" s="91">
        <v>45891.990386724501</v>
      </c>
      <c r="G2" s="89" t="s">
        <v>8462</v>
      </c>
      <c r="H2" s="90"/>
      <c r="I2" s="88" t="s">
        <v>2487</v>
      </c>
      <c r="J2" s="89" t="s">
        <v>2488</v>
      </c>
      <c r="K2" s="88" t="s">
        <v>2489</v>
      </c>
      <c r="L2" s="88" t="s">
        <v>2490</v>
      </c>
      <c r="M2" s="89" t="s">
        <v>7694</v>
      </c>
      <c r="N2" s="89">
        <v>9105787752</v>
      </c>
      <c r="O2" s="88" t="s">
        <v>7693</v>
      </c>
      <c r="P2" s="88" t="s">
        <v>8472</v>
      </c>
      <c r="Q2" s="88" t="s">
        <v>8463</v>
      </c>
      <c r="R2" s="88">
        <v>10</v>
      </c>
      <c r="S2" s="89" t="s">
        <v>2498</v>
      </c>
      <c r="T2" s="89" t="s">
        <v>8235</v>
      </c>
      <c r="U2" s="88" t="str">
        <f>VLOOKUP(T2,Vat_tu__hang_hoa__dich_vu!B:C,2,0)</f>
        <v>GSG250</v>
      </c>
      <c r="V2" s="88" t="s">
        <v>977</v>
      </c>
      <c r="W2" s="89" t="s">
        <v>2499</v>
      </c>
      <c r="X2" s="89" t="s">
        <v>2496</v>
      </c>
      <c r="Y2" s="88">
        <v>3</v>
      </c>
      <c r="Z2" s="88">
        <v>50400</v>
      </c>
      <c r="AB2" s="88">
        <v>0</v>
      </c>
      <c r="AC2" s="88" t="s">
        <v>8464</v>
      </c>
      <c r="AE2" s="90">
        <v>45891.990386030098</v>
      </c>
      <c r="AG2" s="88" t="s">
        <v>950</v>
      </c>
    </row>
    <row r="3" spans="1:33" x14ac:dyDescent="0.25">
      <c r="A3" s="88">
        <v>1</v>
      </c>
      <c r="B3" s="89" t="s">
        <v>8465</v>
      </c>
      <c r="C3" s="89">
        <f>VALUE(B3:B3994)</f>
        <v>9105794604</v>
      </c>
      <c r="D3" s="90" t="str">
        <f>VLOOKUP(C3,'Data (2)'!$C:$D,2,0)</f>
        <v>00012584</v>
      </c>
      <c r="E3" s="90">
        <v>45887</v>
      </c>
      <c r="F3" s="91">
        <v>45891.990392592597</v>
      </c>
      <c r="G3" s="89" t="s">
        <v>8462</v>
      </c>
      <c r="H3" s="90"/>
      <c r="I3" s="88" t="s">
        <v>2487</v>
      </c>
      <c r="J3" s="89" t="s">
        <v>2488</v>
      </c>
      <c r="K3" s="88" t="s">
        <v>2489</v>
      </c>
      <c r="L3" s="88" t="s">
        <v>2490</v>
      </c>
      <c r="M3" s="89" t="s">
        <v>7694</v>
      </c>
      <c r="N3" s="89">
        <v>9105794604</v>
      </c>
      <c r="O3" s="88" t="s">
        <v>7693</v>
      </c>
      <c r="P3" s="88" t="s">
        <v>8472</v>
      </c>
      <c r="Q3" s="88" t="s">
        <v>8463</v>
      </c>
      <c r="R3" s="88">
        <v>10</v>
      </c>
      <c r="S3" s="89" t="s">
        <v>2556</v>
      </c>
      <c r="T3" s="89" t="s">
        <v>8409</v>
      </c>
      <c r="U3" s="88" t="str">
        <f>VLOOKUP(T3,Vat_tu__hang_hoa__dich_vu!B:C,2,0)</f>
        <v>TH200</v>
      </c>
      <c r="V3" s="88" t="s">
        <v>960</v>
      </c>
      <c r="W3" s="89" t="s">
        <v>2557</v>
      </c>
      <c r="X3" s="89" t="s">
        <v>2496</v>
      </c>
      <c r="Y3" s="88">
        <v>4</v>
      </c>
      <c r="Z3" s="88">
        <v>55595</v>
      </c>
      <c r="AB3" s="88">
        <v>0</v>
      </c>
      <c r="AC3" s="88" t="s">
        <v>8464</v>
      </c>
      <c r="AE3" s="90">
        <v>45891.990392245403</v>
      </c>
      <c r="AG3" s="88" t="s">
        <v>950</v>
      </c>
    </row>
    <row r="4" spans="1:33" x14ac:dyDescent="0.25">
      <c r="A4" s="88">
        <v>1</v>
      </c>
      <c r="B4" s="89" t="s">
        <v>8465</v>
      </c>
      <c r="C4" s="89">
        <f>VALUE(B4:B3995)</f>
        <v>9105794604</v>
      </c>
      <c r="D4" s="90" t="str">
        <f>VLOOKUP(C4,'Data (2)'!$C:$D,2,0)</f>
        <v>00012584</v>
      </c>
      <c r="E4" s="90">
        <v>45887</v>
      </c>
      <c r="F4" s="91">
        <v>45891.990392592597</v>
      </c>
      <c r="G4" s="89" t="s">
        <v>8462</v>
      </c>
      <c r="H4" s="90"/>
      <c r="I4" s="88" t="s">
        <v>2487</v>
      </c>
      <c r="J4" s="89" t="s">
        <v>2488</v>
      </c>
      <c r="K4" s="88" t="s">
        <v>2489</v>
      </c>
      <c r="L4" s="88" t="s">
        <v>2490</v>
      </c>
      <c r="M4" s="89" t="s">
        <v>7694</v>
      </c>
      <c r="N4" s="89">
        <v>9105794604</v>
      </c>
      <c r="O4" s="88" t="s">
        <v>7693</v>
      </c>
      <c r="P4" s="88" t="s">
        <v>8472</v>
      </c>
      <c r="Q4" s="88" t="s">
        <v>8463</v>
      </c>
      <c r="R4" s="88">
        <v>20</v>
      </c>
      <c r="S4" s="89" t="s">
        <v>2556</v>
      </c>
      <c r="T4" s="89" t="s">
        <v>8409</v>
      </c>
      <c r="U4" s="88" t="str">
        <f>VLOOKUP(T4,Vat_tu__hang_hoa__dich_vu!B:C,2,0)</f>
        <v>TH200</v>
      </c>
      <c r="V4" s="88" t="s">
        <v>960</v>
      </c>
      <c r="W4" s="89" t="s">
        <v>2557</v>
      </c>
      <c r="X4" s="89" t="s">
        <v>2496</v>
      </c>
      <c r="Y4" s="88">
        <v>4</v>
      </c>
      <c r="Z4" s="88">
        <v>55595</v>
      </c>
      <c r="AB4" s="88">
        <v>0</v>
      </c>
      <c r="AC4" s="88" t="s">
        <v>8464</v>
      </c>
      <c r="AE4" s="90">
        <v>45891.990392245403</v>
      </c>
      <c r="AG4" s="88" t="s">
        <v>950</v>
      </c>
    </row>
    <row r="5" spans="1:33" x14ac:dyDescent="0.25">
      <c r="A5" s="88">
        <v>1</v>
      </c>
      <c r="B5" s="89" t="s">
        <v>8465</v>
      </c>
      <c r="C5" s="89">
        <f>VALUE(B5:B3996)</f>
        <v>9105794604</v>
      </c>
      <c r="D5" s="90" t="str">
        <f>VLOOKUP(C5,'Data (2)'!$C:$D,2,0)</f>
        <v>00012584</v>
      </c>
      <c r="E5" s="90">
        <v>45887</v>
      </c>
      <c r="F5" s="91">
        <v>45891.990392592597</v>
      </c>
      <c r="G5" s="89" t="s">
        <v>8462</v>
      </c>
      <c r="H5" s="90"/>
      <c r="I5" s="88" t="s">
        <v>2487</v>
      </c>
      <c r="J5" s="89" t="s">
        <v>2488</v>
      </c>
      <c r="K5" s="88" t="s">
        <v>2489</v>
      </c>
      <c r="L5" s="88" t="s">
        <v>2490</v>
      </c>
      <c r="M5" s="89" t="s">
        <v>7694</v>
      </c>
      <c r="N5" s="89">
        <v>9105794604</v>
      </c>
      <c r="O5" s="88" t="s">
        <v>7693</v>
      </c>
      <c r="P5" s="88" t="s">
        <v>8472</v>
      </c>
      <c r="Q5" s="88" t="s">
        <v>8463</v>
      </c>
      <c r="R5" s="88">
        <v>30</v>
      </c>
      <c r="S5" s="89" t="s">
        <v>2498</v>
      </c>
      <c r="T5" s="89" t="s">
        <v>8235</v>
      </c>
      <c r="U5" s="88" t="str">
        <f>VLOOKUP(T5,Vat_tu__hang_hoa__dich_vu!B:C,2,0)</f>
        <v>GSG250</v>
      </c>
      <c r="V5" s="88" t="s">
        <v>977</v>
      </c>
      <c r="W5" s="89" t="s">
        <v>2499</v>
      </c>
      <c r="X5" s="89" t="s">
        <v>2496</v>
      </c>
      <c r="Y5" s="88">
        <v>1</v>
      </c>
      <c r="Z5" s="88">
        <v>50400</v>
      </c>
      <c r="AB5" s="88">
        <v>0</v>
      </c>
      <c r="AC5" s="88" t="s">
        <v>8464</v>
      </c>
      <c r="AE5" s="90">
        <v>45891.990392245403</v>
      </c>
      <c r="AG5" s="88" t="s">
        <v>950</v>
      </c>
    </row>
    <row r="6" spans="1:33" x14ac:dyDescent="0.25">
      <c r="A6" s="88">
        <v>1</v>
      </c>
      <c r="B6" s="89" t="s">
        <v>4568</v>
      </c>
      <c r="C6" s="89">
        <f>VALUE(B6:B5774)</f>
        <v>9105821781</v>
      </c>
      <c r="D6" s="90" t="str">
        <f>VLOOKUP(C6,'Data (2)'!$C:$D,2,0)</f>
        <v>00021728</v>
      </c>
      <c r="E6" s="90">
        <v>45899</v>
      </c>
      <c r="F6" s="91">
        <v>45888.602443518503</v>
      </c>
      <c r="G6" s="89" t="s">
        <v>4569</v>
      </c>
      <c r="H6" s="90"/>
      <c r="I6" s="88" t="s">
        <v>2487</v>
      </c>
      <c r="J6" s="89" t="s">
        <v>2488</v>
      </c>
      <c r="K6" s="88" t="s">
        <v>2489</v>
      </c>
      <c r="L6" s="88" t="s">
        <v>2490</v>
      </c>
      <c r="M6" s="89" t="s">
        <v>4570</v>
      </c>
      <c r="N6" s="89">
        <v>9105821781</v>
      </c>
      <c r="O6" s="88" t="s">
        <v>4571</v>
      </c>
      <c r="P6" s="88" t="s">
        <v>8473</v>
      </c>
      <c r="Q6" s="88" t="s">
        <v>4572</v>
      </c>
      <c r="R6" s="88">
        <v>10</v>
      </c>
      <c r="S6" s="89" t="s">
        <v>2556</v>
      </c>
      <c r="T6" s="89" t="s">
        <v>8409</v>
      </c>
      <c r="U6" s="88" t="str">
        <f>VLOOKUP(T6,Vat_tu__hang_hoa__dich_vu!B:C,2,0)</f>
        <v>TH200</v>
      </c>
      <c r="V6" s="88" t="s">
        <v>960</v>
      </c>
      <c r="W6" s="89" t="s">
        <v>2557</v>
      </c>
      <c r="X6" s="89" t="s">
        <v>2496</v>
      </c>
      <c r="Y6" s="88">
        <v>2</v>
      </c>
      <c r="Z6" s="88">
        <v>55595</v>
      </c>
      <c r="AB6" s="88">
        <v>0</v>
      </c>
      <c r="AC6" s="88" t="s">
        <v>4573</v>
      </c>
      <c r="AD6" s="88" t="s">
        <v>4574</v>
      </c>
      <c r="AE6" s="90">
        <v>45888.602442210598</v>
      </c>
      <c r="AG6" s="88" t="s">
        <v>950</v>
      </c>
    </row>
    <row r="7" spans="1:33" x14ac:dyDescent="0.25">
      <c r="A7" s="88">
        <v>1</v>
      </c>
      <c r="B7" s="89" t="s">
        <v>4568</v>
      </c>
      <c r="C7" s="89">
        <f>VALUE(B7:B5775)</f>
        <v>9105821781</v>
      </c>
      <c r="D7" s="90" t="str">
        <f>VLOOKUP(C7,'Data (2)'!$C:$D,2,0)</f>
        <v>00021728</v>
      </c>
      <c r="E7" s="90">
        <v>45899</v>
      </c>
      <c r="F7" s="91">
        <v>45888.602443518503</v>
      </c>
      <c r="G7" s="89" t="s">
        <v>4569</v>
      </c>
      <c r="H7" s="90"/>
      <c r="I7" s="88" t="s">
        <v>2487</v>
      </c>
      <c r="J7" s="89" t="s">
        <v>2488</v>
      </c>
      <c r="K7" s="88" t="s">
        <v>2489</v>
      </c>
      <c r="L7" s="88" t="s">
        <v>2490</v>
      </c>
      <c r="M7" s="89" t="s">
        <v>4570</v>
      </c>
      <c r="N7" s="89">
        <v>9105821781</v>
      </c>
      <c r="O7" s="88" t="s">
        <v>4571</v>
      </c>
      <c r="P7" s="88" t="s">
        <v>8473</v>
      </c>
      <c r="Q7" s="88" t="s">
        <v>4572</v>
      </c>
      <c r="R7" s="88">
        <v>20</v>
      </c>
      <c r="S7" s="89" t="s">
        <v>2519</v>
      </c>
      <c r="T7" s="89" t="s">
        <v>8173</v>
      </c>
      <c r="U7" s="88" t="str">
        <f>VLOOKUP(T7,Vat_tu__hang_hoa__dich_vu!B:C,2,0)</f>
        <v>GM500</v>
      </c>
      <c r="V7" s="88" t="s">
        <v>951</v>
      </c>
      <c r="W7" s="89" t="s">
        <v>2520</v>
      </c>
      <c r="X7" s="89" t="s">
        <v>2496</v>
      </c>
      <c r="Y7" s="88">
        <v>1</v>
      </c>
      <c r="Z7" s="88">
        <v>111058</v>
      </c>
      <c r="AB7" s="88">
        <v>0</v>
      </c>
      <c r="AC7" s="88" t="s">
        <v>4573</v>
      </c>
      <c r="AD7" s="88" t="s">
        <v>4574</v>
      </c>
      <c r="AE7" s="90">
        <v>45888.602442210598</v>
      </c>
      <c r="AG7" s="88" t="s">
        <v>950</v>
      </c>
    </row>
    <row r="8" spans="1:33" x14ac:dyDescent="0.25">
      <c r="A8" s="88">
        <v>1</v>
      </c>
      <c r="B8" s="89" t="s">
        <v>4568</v>
      </c>
      <c r="C8" s="89">
        <f>VALUE(B8:B5776)</f>
        <v>9105821781</v>
      </c>
      <c r="D8" s="90" t="str">
        <f>VLOOKUP(C8,'Data (2)'!$C:$D,2,0)</f>
        <v>00021728</v>
      </c>
      <c r="E8" s="90">
        <v>45899</v>
      </c>
      <c r="F8" s="91">
        <v>45888.602443518503</v>
      </c>
      <c r="G8" s="89" t="s">
        <v>4569</v>
      </c>
      <c r="H8" s="90"/>
      <c r="I8" s="88" t="s">
        <v>2487</v>
      </c>
      <c r="J8" s="89" t="s">
        <v>2488</v>
      </c>
      <c r="K8" s="88" t="s">
        <v>2489</v>
      </c>
      <c r="L8" s="88" t="s">
        <v>2490</v>
      </c>
      <c r="M8" s="89" t="s">
        <v>4570</v>
      </c>
      <c r="N8" s="89">
        <v>9105821781</v>
      </c>
      <c r="O8" s="88" t="s">
        <v>4571</v>
      </c>
      <c r="P8" s="88" t="s">
        <v>8473</v>
      </c>
      <c r="Q8" s="88" t="s">
        <v>4572</v>
      </c>
      <c r="R8" s="88">
        <v>30</v>
      </c>
      <c r="S8" s="89" t="s">
        <v>2498</v>
      </c>
      <c r="T8" s="89" t="s">
        <v>8235</v>
      </c>
      <c r="U8" s="88" t="str">
        <f>VLOOKUP(T8,Vat_tu__hang_hoa__dich_vu!B:C,2,0)</f>
        <v>GSG250</v>
      </c>
      <c r="V8" s="88" t="s">
        <v>977</v>
      </c>
      <c r="W8" s="89" t="s">
        <v>2499</v>
      </c>
      <c r="X8" s="89" t="s">
        <v>2496</v>
      </c>
      <c r="Y8" s="88">
        <v>3</v>
      </c>
      <c r="Z8" s="88">
        <v>50400</v>
      </c>
      <c r="AB8" s="88">
        <v>0</v>
      </c>
      <c r="AC8" s="88" t="s">
        <v>4573</v>
      </c>
      <c r="AD8" s="88" t="s">
        <v>4574</v>
      </c>
      <c r="AE8" s="90">
        <v>45888.602442210598</v>
      </c>
      <c r="AG8" s="88" t="s">
        <v>950</v>
      </c>
    </row>
    <row r="9" spans="1:33" x14ac:dyDescent="0.25">
      <c r="A9" s="88">
        <v>1</v>
      </c>
      <c r="B9" s="89" t="s">
        <v>5187</v>
      </c>
      <c r="C9" s="89">
        <f>VALUE(B9:B5978)</f>
        <v>9105824651</v>
      </c>
      <c r="D9" s="90" t="str">
        <f>VLOOKUP(C9,'Data (2)'!$C:$D,2,0)</f>
        <v>00015292</v>
      </c>
      <c r="E9" s="90">
        <v>45899</v>
      </c>
      <c r="F9" s="91">
        <v>45889.341809919002</v>
      </c>
      <c r="G9" s="89" t="s">
        <v>5188</v>
      </c>
      <c r="H9" s="90"/>
      <c r="I9" s="88" t="s">
        <v>2487</v>
      </c>
      <c r="J9" s="89" t="s">
        <v>2488</v>
      </c>
      <c r="K9" s="88" t="s">
        <v>2489</v>
      </c>
      <c r="L9" s="88" t="s">
        <v>2490</v>
      </c>
      <c r="M9" s="89" t="s">
        <v>5189</v>
      </c>
      <c r="N9" s="89">
        <v>9105824651</v>
      </c>
      <c r="O9" s="88" t="s">
        <v>5190</v>
      </c>
      <c r="P9" s="88" t="s">
        <v>8474</v>
      </c>
      <c r="Q9" s="88" t="s">
        <v>5191</v>
      </c>
      <c r="R9" s="88">
        <v>10</v>
      </c>
      <c r="S9" s="89" t="s">
        <v>2494</v>
      </c>
      <c r="T9" s="89" t="s">
        <v>8226</v>
      </c>
      <c r="U9" s="88" t="str">
        <f>VLOOKUP(T9,Vat_tu__hang_hoa__dich_vu!B:C,2,0)</f>
        <v>GL250KT</v>
      </c>
      <c r="V9" s="88" t="s">
        <v>1079</v>
      </c>
      <c r="W9" s="89" t="s">
        <v>2495</v>
      </c>
      <c r="X9" s="89" t="s">
        <v>2496</v>
      </c>
      <c r="Y9" s="88">
        <v>1</v>
      </c>
      <c r="Z9" s="88">
        <v>49500</v>
      </c>
      <c r="AB9" s="88">
        <v>0</v>
      </c>
      <c r="AC9" s="88" t="s">
        <v>5192</v>
      </c>
      <c r="AD9" s="88" t="s">
        <v>5193</v>
      </c>
      <c r="AE9" s="90">
        <v>45889.341808761601</v>
      </c>
      <c r="AF9" s="88" t="s">
        <v>8466</v>
      </c>
      <c r="AG9" s="88" t="s">
        <v>950</v>
      </c>
    </row>
    <row r="10" spans="1:33" x14ac:dyDescent="0.25">
      <c r="A10" s="88">
        <v>1</v>
      </c>
      <c r="B10" s="89" t="s">
        <v>5187</v>
      </c>
      <c r="C10" s="89">
        <f>VALUE(B10:B5979)</f>
        <v>9105824651</v>
      </c>
      <c r="D10" s="90" t="str">
        <f>VLOOKUP(C10,'Data (2)'!$C:$D,2,0)</f>
        <v>00015292</v>
      </c>
      <c r="E10" s="90">
        <v>45899</v>
      </c>
      <c r="F10" s="91">
        <v>45889.341809919002</v>
      </c>
      <c r="G10" s="89" t="s">
        <v>5188</v>
      </c>
      <c r="H10" s="90"/>
      <c r="I10" s="88" t="s">
        <v>2487</v>
      </c>
      <c r="J10" s="89" t="s">
        <v>2488</v>
      </c>
      <c r="K10" s="88" t="s">
        <v>2489</v>
      </c>
      <c r="L10" s="88" t="s">
        <v>2490</v>
      </c>
      <c r="M10" s="89" t="s">
        <v>5189</v>
      </c>
      <c r="N10" s="89">
        <v>9105824651</v>
      </c>
      <c r="O10" s="88" t="s">
        <v>5190</v>
      </c>
      <c r="P10" s="88" t="s">
        <v>8474</v>
      </c>
      <c r="Q10" s="88" t="s">
        <v>5191</v>
      </c>
      <c r="R10" s="88">
        <v>20</v>
      </c>
      <c r="S10" s="89" t="s">
        <v>2547</v>
      </c>
      <c r="T10" s="89" t="s">
        <v>8457</v>
      </c>
      <c r="U10" s="88" t="str">
        <f>VLOOKUP(T10,Vat_tu__hang_hoa__dich_vu!B:C,2,0)</f>
        <v>GXD500</v>
      </c>
      <c r="V10" s="88" t="s">
        <v>994</v>
      </c>
      <c r="W10" s="89" t="s">
        <v>2548</v>
      </c>
      <c r="X10" s="89" t="s">
        <v>2496</v>
      </c>
      <c r="Y10" s="88">
        <v>3</v>
      </c>
      <c r="Z10" s="88">
        <v>111606</v>
      </c>
      <c r="AB10" s="88">
        <v>0</v>
      </c>
      <c r="AC10" s="88" t="s">
        <v>5192</v>
      </c>
      <c r="AD10" s="88" t="s">
        <v>5193</v>
      </c>
      <c r="AE10" s="90">
        <v>45889.341808761601</v>
      </c>
      <c r="AF10" s="88" t="s">
        <v>8466</v>
      </c>
      <c r="AG10" s="88" t="s">
        <v>950</v>
      </c>
    </row>
    <row r="11" spans="1:33" x14ac:dyDescent="0.25">
      <c r="A11" s="88">
        <v>1</v>
      </c>
      <c r="B11" s="89" t="s">
        <v>6501</v>
      </c>
      <c r="C11" s="89">
        <f>VALUE(B11:B6632)</f>
        <v>9105834659</v>
      </c>
      <c r="D11" s="90" t="str">
        <f>VLOOKUP(C11,'Data (2)'!$C:$D,2,0)</f>
        <v>00409095</v>
      </c>
      <c r="E11" s="90">
        <v>45897</v>
      </c>
      <c r="F11" s="91">
        <v>45890.885113344899</v>
      </c>
      <c r="G11" s="89" t="s">
        <v>6502</v>
      </c>
      <c r="H11" s="90"/>
      <c r="I11" s="88" t="s">
        <v>2487</v>
      </c>
      <c r="J11" s="89" t="s">
        <v>2488</v>
      </c>
      <c r="K11" s="88" t="s">
        <v>2489</v>
      </c>
      <c r="L11" s="88" t="s">
        <v>2490</v>
      </c>
      <c r="M11" s="89" t="s">
        <v>3971</v>
      </c>
      <c r="N11" s="89">
        <v>9105834659</v>
      </c>
      <c r="O11" s="88" t="s">
        <v>3972</v>
      </c>
      <c r="P11" s="88" t="s">
        <v>8475</v>
      </c>
      <c r="Q11" s="88" t="s">
        <v>3973</v>
      </c>
      <c r="R11" s="88">
        <v>10</v>
      </c>
      <c r="S11" s="89" t="s">
        <v>2528</v>
      </c>
      <c r="T11" s="89" t="s">
        <v>8117</v>
      </c>
      <c r="U11" s="88" t="str">
        <f>VLOOKUP(T11,Vat_tu__hang_hoa__dich_vu!B:C,2,0)</f>
        <v>CC300</v>
      </c>
      <c r="V11" s="88" t="s">
        <v>965</v>
      </c>
      <c r="W11" s="89" t="s">
        <v>2529</v>
      </c>
      <c r="X11" s="89" t="s">
        <v>2496</v>
      </c>
      <c r="Y11" s="88">
        <v>3</v>
      </c>
      <c r="Z11" s="88">
        <v>74250</v>
      </c>
      <c r="AB11" s="88">
        <v>0</v>
      </c>
      <c r="AC11" s="88" t="s">
        <v>3974</v>
      </c>
      <c r="AD11" s="88" t="s">
        <v>3975</v>
      </c>
      <c r="AE11" s="90">
        <v>45890.8851125</v>
      </c>
      <c r="AF11" s="88" t="s">
        <v>8467</v>
      </c>
      <c r="AG11" s="88" t="s">
        <v>950</v>
      </c>
    </row>
    <row r="12" spans="1:33" x14ac:dyDescent="0.25">
      <c r="A12" s="88">
        <v>1</v>
      </c>
      <c r="B12" s="89" t="s">
        <v>6503</v>
      </c>
      <c r="C12" s="89">
        <f>VALUE(B12:B6633)</f>
        <v>9105834679</v>
      </c>
      <c r="D12" s="90" t="str">
        <f>VLOOKUP(C12,'Data (2)'!$C:$D,2,0)</f>
        <v>00409098</v>
      </c>
      <c r="E12" s="90">
        <v>45893</v>
      </c>
      <c r="F12" s="91">
        <v>45890.891895949098</v>
      </c>
      <c r="G12" s="89" t="s">
        <v>6504</v>
      </c>
      <c r="H12" s="90"/>
      <c r="I12" s="88" t="s">
        <v>2487</v>
      </c>
      <c r="J12" s="89" t="s">
        <v>2488</v>
      </c>
      <c r="K12" s="88" t="s">
        <v>2489</v>
      </c>
      <c r="L12" s="88" t="s">
        <v>2490</v>
      </c>
      <c r="M12" s="89" t="s">
        <v>3971</v>
      </c>
      <c r="N12" s="89">
        <v>9105834679</v>
      </c>
      <c r="O12" s="88" t="s">
        <v>3972</v>
      </c>
      <c r="P12" s="88" t="s">
        <v>8475</v>
      </c>
      <c r="Q12" s="88" t="s">
        <v>3973</v>
      </c>
      <c r="R12" s="88">
        <v>10</v>
      </c>
      <c r="S12" s="89" t="s">
        <v>2519</v>
      </c>
      <c r="T12" s="89" t="s">
        <v>8173</v>
      </c>
      <c r="U12" s="88" t="str">
        <f>VLOOKUP(T12,Vat_tu__hang_hoa__dich_vu!B:C,2,0)</f>
        <v>GM500</v>
      </c>
      <c r="V12" s="88" t="s">
        <v>951</v>
      </c>
      <c r="W12" s="89" t="s">
        <v>2520</v>
      </c>
      <c r="X12" s="89" t="s">
        <v>2496</v>
      </c>
      <c r="Y12" s="88">
        <v>1</v>
      </c>
      <c r="Z12" s="88">
        <v>111058</v>
      </c>
      <c r="AB12" s="88">
        <v>0</v>
      </c>
      <c r="AC12" s="88" t="s">
        <v>3974</v>
      </c>
      <c r="AD12" s="88" t="s">
        <v>3975</v>
      </c>
      <c r="AE12" s="90">
        <v>45890.891894942099</v>
      </c>
      <c r="AG12" s="88" t="s">
        <v>950</v>
      </c>
    </row>
    <row r="13" spans="1:33" x14ac:dyDescent="0.25">
      <c r="A13" s="88">
        <v>1</v>
      </c>
      <c r="B13" s="89" t="s">
        <v>6503</v>
      </c>
      <c r="C13" s="89">
        <f>VALUE(B13:B6634)</f>
        <v>9105834679</v>
      </c>
      <c r="D13" s="90" t="str">
        <f>VLOOKUP(C13,'Data (2)'!$C:$D,2,0)</f>
        <v>00409098</v>
      </c>
      <c r="E13" s="90">
        <v>45893</v>
      </c>
      <c r="F13" s="91">
        <v>45890.891895949098</v>
      </c>
      <c r="G13" s="89" t="s">
        <v>6504</v>
      </c>
      <c r="H13" s="90"/>
      <c r="I13" s="88" t="s">
        <v>2487</v>
      </c>
      <c r="J13" s="89" t="s">
        <v>2488</v>
      </c>
      <c r="K13" s="88" t="s">
        <v>2489</v>
      </c>
      <c r="L13" s="88" t="s">
        <v>2490</v>
      </c>
      <c r="M13" s="89" t="s">
        <v>3971</v>
      </c>
      <c r="N13" s="89">
        <v>9105834679</v>
      </c>
      <c r="O13" s="88" t="s">
        <v>3972</v>
      </c>
      <c r="P13" s="88" t="s">
        <v>8475</v>
      </c>
      <c r="Q13" s="88" t="s">
        <v>3973</v>
      </c>
      <c r="R13" s="88">
        <v>20</v>
      </c>
      <c r="S13" s="89" t="s">
        <v>2563</v>
      </c>
      <c r="T13" s="89" t="s">
        <v>8125</v>
      </c>
      <c r="U13" s="88" t="str">
        <f>VLOOKUP(T13,Vat_tu__hang_hoa__dich_vu!B:C,2,0)</f>
        <v>CGM300</v>
      </c>
      <c r="V13" s="88" t="s">
        <v>961</v>
      </c>
      <c r="W13" s="89" t="s">
        <v>2564</v>
      </c>
      <c r="X13" s="89" t="s">
        <v>2496</v>
      </c>
      <c r="Y13" s="88">
        <v>1</v>
      </c>
      <c r="Z13" s="88">
        <v>73431</v>
      </c>
      <c r="AB13" s="88">
        <v>0</v>
      </c>
      <c r="AC13" s="88" t="s">
        <v>3974</v>
      </c>
      <c r="AD13" s="88" t="s">
        <v>3975</v>
      </c>
      <c r="AE13" s="90">
        <v>45890.891894942099</v>
      </c>
      <c r="AG13" s="88" t="s">
        <v>950</v>
      </c>
    </row>
    <row r="14" spans="1:33" x14ac:dyDescent="0.25">
      <c r="A14" s="88">
        <v>1</v>
      </c>
      <c r="B14" s="89" t="s">
        <v>6522</v>
      </c>
      <c r="C14" s="89">
        <f t="shared" ref="C14:C45" si="0">VALUE(B14:B6638)</f>
        <v>9105834841</v>
      </c>
      <c r="D14" s="90" t="str">
        <f>VLOOKUP(C14,'Data (2)'!$C:$D,2,0)</f>
        <v>00031991</v>
      </c>
      <c r="E14" s="90">
        <v>45891</v>
      </c>
      <c r="F14" s="91">
        <v>45891.282671840301</v>
      </c>
      <c r="G14" s="89" t="s">
        <v>6523</v>
      </c>
      <c r="H14" s="90"/>
      <c r="I14" s="88" t="s">
        <v>2487</v>
      </c>
      <c r="J14" s="89" t="s">
        <v>2488</v>
      </c>
      <c r="K14" s="88" t="s">
        <v>2489</v>
      </c>
      <c r="L14" s="88" t="s">
        <v>2490</v>
      </c>
      <c r="M14" s="89" t="s">
        <v>2768</v>
      </c>
      <c r="N14" s="89">
        <v>9105834841</v>
      </c>
      <c r="O14" s="88" t="s">
        <v>2769</v>
      </c>
      <c r="P14" s="88" t="s">
        <v>8476</v>
      </c>
      <c r="Q14" s="88" t="s">
        <v>2770</v>
      </c>
      <c r="R14" s="88">
        <v>10</v>
      </c>
      <c r="S14" s="89" t="s">
        <v>2528</v>
      </c>
      <c r="T14" s="89" t="s">
        <v>8117</v>
      </c>
      <c r="U14" s="88" t="str">
        <f>VLOOKUP(T14,Vat_tu__hang_hoa__dich_vu!B:C,2,0)</f>
        <v>CC300</v>
      </c>
      <c r="V14" s="88" t="s">
        <v>965</v>
      </c>
      <c r="W14" s="89" t="s">
        <v>2529</v>
      </c>
      <c r="X14" s="89" t="s">
        <v>2496</v>
      </c>
      <c r="Y14" s="88">
        <v>1</v>
      </c>
      <c r="Z14" s="88">
        <v>74250</v>
      </c>
      <c r="AB14" s="88">
        <v>0</v>
      </c>
      <c r="AC14" s="88" t="s">
        <v>2769</v>
      </c>
      <c r="AE14" s="90">
        <v>45891.2826706829</v>
      </c>
      <c r="AG14" s="88" t="s">
        <v>950</v>
      </c>
    </row>
    <row r="15" spans="1:33" x14ac:dyDescent="0.25">
      <c r="A15" s="88">
        <v>1</v>
      </c>
      <c r="B15" s="89" t="s">
        <v>6522</v>
      </c>
      <c r="C15" s="89">
        <f t="shared" si="0"/>
        <v>9105834841</v>
      </c>
      <c r="D15" s="90" t="str">
        <f>VLOOKUP(C15,'Data (2)'!$C:$D,2,0)</f>
        <v>00031991</v>
      </c>
      <c r="E15" s="90">
        <v>45891</v>
      </c>
      <c r="F15" s="91">
        <v>45891.282671840301</v>
      </c>
      <c r="G15" s="89" t="s">
        <v>6523</v>
      </c>
      <c r="H15" s="90"/>
      <c r="I15" s="88" t="s">
        <v>2487</v>
      </c>
      <c r="J15" s="89" t="s">
        <v>2488</v>
      </c>
      <c r="K15" s="88" t="s">
        <v>2489</v>
      </c>
      <c r="L15" s="88" t="s">
        <v>2490</v>
      </c>
      <c r="M15" s="89" t="s">
        <v>2768</v>
      </c>
      <c r="N15" s="89">
        <v>9105834841</v>
      </c>
      <c r="O15" s="88" t="s">
        <v>2769</v>
      </c>
      <c r="P15" s="88" t="s">
        <v>8476</v>
      </c>
      <c r="Q15" s="88" t="s">
        <v>2770</v>
      </c>
      <c r="R15" s="88">
        <v>20</v>
      </c>
      <c r="S15" s="89" t="s">
        <v>2494</v>
      </c>
      <c r="T15" s="89" t="s">
        <v>8226</v>
      </c>
      <c r="U15" s="88" t="str">
        <f>VLOOKUP(T15,Vat_tu__hang_hoa__dich_vu!B:C,2,0)</f>
        <v>GL250KT</v>
      </c>
      <c r="V15" s="88" t="s">
        <v>1079</v>
      </c>
      <c r="W15" s="89" t="s">
        <v>2495</v>
      </c>
      <c r="X15" s="89" t="s">
        <v>2496</v>
      </c>
      <c r="Y15" s="88">
        <v>1</v>
      </c>
      <c r="Z15" s="88">
        <v>49500</v>
      </c>
      <c r="AB15" s="88">
        <v>0</v>
      </c>
      <c r="AC15" s="88" t="s">
        <v>2769</v>
      </c>
      <c r="AE15" s="90">
        <v>45891.2826706829</v>
      </c>
      <c r="AG15" s="88" t="s">
        <v>950</v>
      </c>
    </row>
    <row r="16" spans="1:33" x14ac:dyDescent="0.25">
      <c r="A16" s="88">
        <v>1</v>
      </c>
      <c r="B16" s="89" t="s">
        <v>6524</v>
      </c>
      <c r="C16" s="89">
        <f t="shared" si="0"/>
        <v>9105834842</v>
      </c>
      <c r="D16" s="90" t="str">
        <f>VLOOKUP(C16,'Data (2)'!$C:$D,2,0)</f>
        <v>00028026</v>
      </c>
      <c r="E16" s="90">
        <v>45896</v>
      </c>
      <c r="F16" s="91">
        <v>45891.285708217598</v>
      </c>
      <c r="G16" s="89" t="s">
        <v>6525</v>
      </c>
      <c r="H16" s="90"/>
      <c r="I16" s="88" t="s">
        <v>2487</v>
      </c>
      <c r="J16" s="89" t="s">
        <v>2488</v>
      </c>
      <c r="K16" s="88" t="s">
        <v>2489</v>
      </c>
      <c r="L16" s="88" t="s">
        <v>2490</v>
      </c>
      <c r="M16" s="89" t="s">
        <v>6526</v>
      </c>
      <c r="N16" s="89">
        <v>9105834842</v>
      </c>
      <c r="O16" s="88" t="s">
        <v>6527</v>
      </c>
      <c r="P16" s="88" t="s">
        <v>8477</v>
      </c>
      <c r="Q16" s="88" t="s">
        <v>6528</v>
      </c>
      <c r="R16" s="88">
        <v>10</v>
      </c>
      <c r="S16" s="89" t="s">
        <v>2519</v>
      </c>
      <c r="T16" s="89" t="s">
        <v>8173</v>
      </c>
      <c r="U16" s="88" t="str">
        <f>VLOOKUP(T16,Vat_tu__hang_hoa__dich_vu!B:C,2,0)</f>
        <v>GM500</v>
      </c>
      <c r="V16" s="88" t="s">
        <v>951</v>
      </c>
      <c r="W16" s="89" t="s">
        <v>2520</v>
      </c>
      <c r="X16" s="89" t="s">
        <v>2496</v>
      </c>
      <c r="Y16" s="88">
        <v>1</v>
      </c>
      <c r="Z16" s="88">
        <v>111058</v>
      </c>
      <c r="AB16" s="88">
        <v>0</v>
      </c>
      <c r="AC16" s="88" t="s">
        <v>6527</v>
      </c>
      <c r="AE16" s="90">
        <v>45891.285707060197</v>
      </c>
      <c r="AG16" s="88" t="s">
        <v>950</v>
      </c>
    </row>
    <row r="17" spans="1:33" x14ac:dyDescent="0.25">
      <c r="A17" s="88">
        <v>1</v>
      </c>
      <c r="B17" s="89" t="s">
        <v>6529</v>
      </c>
      <c r="C17" s="89">
        <f t="shared" si="0"/>
        <v>9105834920</v>
      </c>
      <c r="D17" s="90" t="str">
        <f>VLOOKUP(C17,'Data (2)'!$C:$D,2,0)</f>
        <v>00039732</v>
      </c>
      <c r="E17" s="90">
        <v>45891</v>
      </c>
      <c r="F17" s="91">
        <v>45891.3163389236</v>
      </c>
      <c r="G17" s="89" t="s">
        <v>6530</v>
      </c>
      <c r="H17" s="90"/>
      <c r="I17" s="88" t="s">
        <v>2487</v>
      </c>
      <c r="J17" s="89" t="s">
        <v>2488</v>
      </c>
      <c r="K17" s="88" t="s">
        <v>2489</v>
      </c>
      <c r="L17" s="88" t="s">
        <v>2490</v>
      </c>
      <c r="M17" s="89" t="s">
        <v>6531</v>
      </c>
      <c r="N17" s="89">
        <v>9105834920</v>
      </c>
      <c r="O17" s="88" t="s">
        <v>6532</v>
      </c>
      <c r="P17" s="88" t="s">
        <v>8478</v>
      </c>
      <c r="Q17" s="88" t="s">
        <v>6533</v>
      </c>
      <c r="R17" s="88">
        <v>10</v>
      </c>
      <c r="S17" s="89" t="s">
        <v>2510</v>
      </c>
      <c r="T17" s="89" t="s">
        <v>8626</v>
      </c>
      <c r="U17" s="88" t="str">
        <f>VLOOKUP(T17,Vat_tu__hang_hoa__dich_vu!B:C,2,0)</f>
        <v>MNH250</v>
      </c>
      <c r="V17" s="88" t="s">
        <v>955</v>
      </c>
      <c r="W17" s="89" t="s">
        <v>2511</v>
      </c>
      <c r="X17" s="89" t="s">
        <v>2496</v>
      </c>
      <c r="Y17" s="88">
        <v>4</v>
      </c>
      <c r="Z17" s="88">
        <v>46000</v>
      </c>
      <c r="AB17" s="88">
        <v>0</v>
      </c>
      <c r="AC17" s="88" t="s">
        <v>6532</v>
      </c>
      <c r="AE17" s="90">
        <v>45891.316337418997</v>
      </c>
      <c r="AG17" s="88" t="s">
        <v>950</v>
      </c>
    </row>
    <row r="18" spans="1:33" x14ac:dyDescent="0.25">
      <c r="A18" s="88">
        <v>1</v>
      </c>
      <c r="B18" s="89" t="s">
        <v>6534</v>
      </c>
      <c r="C18" s="89">
        <f t="shared" si="0"/>
        <v>9105834914</v>
      </c>
      <c r="D18" s="90" t="str">
        <f>VLOOKUP(C18,'Data (2)'!$C:$D,2,0)</f>
        <v>00011968</v>
      </c>
      <c r="E18" s="90">
        <v>45891</v>
      </c>
      <c r="F18" s="91">
        <v>45891.332644444403</v>
      </c>
      <c r="G18" s="89" t="s">
        <v>6535</v>
      </c>
      <c r="H18" s="90"/>
      <c r="I18" s="88" t="s">
        <v>2487</v>
      </c>
      <c r="J18" s="89" t="s">
        <v>2488</v>
      </c>
      <c r="K18" s="88" t="s">
        <v>2489</v>
      </c>
      <c r="L18" s="88" t="s">
        <v>2490</v>
      </c>
      <c r="M18" s="89" t="s">
        <v>4136</v>
      </c>
      <c r="N18" s="89">
        <v>9105834914</v>
      </c>
      <c r="O18" s="88" t="s">
        <v>4137</v>
      </c>
      <c r="P18" s="88" t="s">
        <v>8479</v>
      </c>
      <c r="Q18" s="88" t="s">
        <v>4138</v>
      </c>
      <c r="R18" s="88">
        <v>10</v>
      </c>
      <c r="S18" s="89" t="s">
        <v>2502</v>
      </c>
      <c r="T18" s="89" t="s">
        <v>8627</v>
      </c>
      <c r="U18" s="88" t="str">
        <f>VLOOKUP(T18,Vat_tu__hang_hoa__dich_vu!B:C,2,0)</f>
        <v>GTLX250G</v>
      </c>
      <c r="V18" s="88" t="s">
        <v>981</v>
      </c>
      <c r="W18" s="89" t="s">
        <v>2503</v>
      </c>
      <c r="X18" s="89" t="s">
        <v>2496</v>
      </c>
      <c r="Y18" s="88">
        <v>2</v>
      </c>
      <c r="Z18" s="88">
        <v>50182</v>
      </c>
      <c r="AB18" s="88">
        <v>0</v>
      </c>
      <c r="AC18" s="88" t="s">
        <v>4137</v>
      </c>
      <c r="AE18" s="90">
        <v>45891.332642743102</v>
      </c>
      <c r="AG18" s="88" t="s">
        <v>950</v>
      </c>
    </row>
    <row r="19" spans="1:33" x14ac:dyDescent="0.25">
      <c r="A19" s="88">
        <v>1</v>
      </c>
      <c r="B19" s="89" t="s">
        <v>6536</v>
      </c>
      <c r="C19" s="89">
        <f t="shared" si="0"/>
        <v>9105834968</v>
      </c>
      <c r="D19" s="90" t="str">
        <f>VLOOKUP(C19,'Data (2)'!$C:$D,2,0)</f>
        <v>00011969</v>
      </c>
      <c r="E19" s="90">
        <v>45891</v>
      </c>
      <c r="F19" s="91">
        <v>45891.3410574421</v>
      </c>
      <c r="G19" s="89" t="s">
        <v>6537</v>
      </c>
      <c r="H19" s="90"/>
      <c r="I19" s="88" t="s">
        <v>2487</v>
      </c>
      <c r="J19" s="89" t="s">
        <v>2488</v>
      </c>
      <c r="K19" s="88" t="s">
        <v>2489</v>
      </c>
      <c r="L19" s="88" t="s">
        <v>2490</v>
      </c>
      <c r="M19" s="89" t="s">
        <v>6538</v>
      </c>
      <c r="N19" s="89">
        <v>9105834968</v>
      </c>
      <c r="O19" s="88" t="s">
        <v>6539</v>
      </c>
      <c r="P19" s="88" t="s">
        <v>8480</v>
      </c>
      <c r="Q19" s="88" t="s">
        <v>6540</v>
      </c>
      <c r="R19" s="88">
        <v>10</v>
      </c>
      <c r="S19" s="89" t="s">
        <v>2502</v>
      </c>
      <c r="T19" s="89" t="s">
        <v>8627</v>
      </c>
      <c r="U19" s="88" t="str">
        <f>VLOOKUP(T19,Vat_tu__hang_hoa__dich_vu!B:C,2,0)</f>
        <v>GTLX250G</v>
      </c>
      <c r="V19" s="88" t="s">
        <v>981</v>
      </c>
      <c r="W19" s="89" t="s">
        <v>2503</v>
      </c>
      <c r="X19" s="89" t="s">
        <v>2496</v>
      </c>
      <c r="Y19" s="88">
        <v>1</v>
      </c>
      <c r="Z19" s="88">
        <v>50182</v>
      </c>
      <c r="AB19" s="88">
        <v>0</v>
      </c>
      <c r="AC19" s="88" t="s">
        <v>6539</v>
      </c>
      <c r="AD19" s="88" t="s">
        <v>6541</v>
      </c>
      <c r="AE19" s="90">
        <v>45891.341055868099</v>
      </c>
      <c r="AG19" s="88" t="s">
        <v>950</v>
      </c>
    </row>
    <row r="20" spans="1:33" x14ac:dyDescent="0.25">
      <c r="A20" s="88">
        <v>1</v>
      </c>
      <c r="B20" s="89" t="s">
        <v>6536</v>
      </c>
      <c r="C20" s="89">
        <f t="shared" si="0"/>
        <v>9105834968</v>
      </c>
      <c r="D20" s="90" t="str">
        <f>VLOOKUP(C20,'Data (2)'!$C:$D,2,0)</f>
        <v>00011969</v>
      </c>
      <c r="E20" s="90">
        <v>45891</v>
      </c>
      <c r="F20" s="91">
        <v>45891.3410574421</v>
      </c>
      <c r="G20" s="89" t="s">
        <v>6537</v>
      </c>
      <c r="H20" s="90"/>
      <c r="I20" s="88" t="s">
        <v>2487</v>
      </c>
      <c r="J20" s="89" t="s">
        <v>2488</v>
      </c>
      <c r="K20" s="88" t="s">
        <v>2489</v>
      </c>
      <c r="L20" s="88" t="s">
        <v>2490</v>
      </c>
      <c r="M20" s="89" t="s">
        <v>6538</v>
      </c>
      <c r="N20" s="89">
        <v>9105834968</v>
      </c>
      <c r="O20" s="88" t="s">
        <v>6539</v>
      </c>
      <c r="P20" s="88" t="s">
        <v>8480</v>
      </c>
      <c r="Q20" s="88" t="s">
        <v>6540</v>
      </c>
      <c r="R20" s="88">
        <v>20</v>
      </c>
      <c r="S20" s="89" t="s">
        <v>2510</v>
      </c>
      <c r="T20" s="89" t="s">
        <v>8626</v>
      </c>
      <c r="U20" s="88" t="str">
        <f>VLOOKUP(T20,Vat_tu__hang_hoa__dich_vu!B:C,2,0)</f>
        <v>MNH250</v>
      </c>
      <c r="V20" s="88" t="s">
        <v>955</v>
      </c>
      <c r="W20" s="89" t="s">
        <v>2511</v>
      </c>
      <c r="X20" s="89" t="s">
        <v>2496</v>
      </c>
      <c r="Y20" s="88">
        <v>10</v>
      </c>
      <c r="Z20" s="88">
        <v>46000</v>
      </c>
      <c r="AB20" s="88">
        <v>0</v>
      </c>
      <c r="AC20" s="88" t="s">
        <v>6539</v>
      </c>
      <c r="AD20" s="88" t="s">
        <v>6541</v>
      </c>
      <c r="AE20" s="90">
        <v>45891.341055868099</v>
      </c>
      <c r="AG20" s="88" t="s">
        <v>950</v>
      </c>
    </row>
    <row r="21" spans="1:33" x14ac:dyDescent="0.25">
      <c r="A21" s="88">
        <v>1</v>
      </c>
      <c r="B21" s="89" t="s">
        <v>6542</v>
      </c>
      <c r="C21" s="89">
        <f t="shared" si="0"/>
        <v>9105834988</v>
      </c>
      <c r="D21" s="90" t="str">
        <f>VLOOKUP(C21,'Data (2)'!$C:$D,2,0)</f>
        <v>00030241</v>
      </c>
      <c r="E21" s="90">
        <v>45896</v>
      </c>
      <c r="F21" s="91">
        <v>45891.354713310197</v>
      </c>
      <c r="G21" s="89" t="s">
        <v>6543</v>
      </c>
      <c r="H21" s="90"/>
      <c r="I21" s="88" t="s">
        <v>2487</v>
      </c>
      <c r="J21" s="89" t="s">
        <v>2488</v>
      </c>
      <c r="K21" s="88" t="s">
        <v>2489</v>
      </c>
      <c r="L21" s="88" t="s">
        <v>2490</v>
      </c>
      <c r="M21" s="89" t="s">
        <v>6544</v>
      </c>
      <c r="N21" s="89">
        <v>9105834988</v>
      </c>
      <c r="O21" s="88" t="s">
        <v>6545</v>
      </c>
      <c r="P21" s="88" t="s">
        <v>8481</v>
      </c>
      <c r="Q21" s="88" t="s">
        <v>6546</v>
      </c>
      <c r="R21" s="88">
        <v>10</v>
      </c>
      <c r="S21" s="89" t="s">
        <v>2556</v>
      </c>
      <c r="T21" s="89" t="s">
        <v>8409</v>
      </c>
      <c r="U21" s="88" t="str">
        <f>VLOOKUP(T21,Vat_tu__hang_hoa__dich_vu!B:C,2,0)</f>
        <v>TH200</v>
      </c>
      <c r="V21" s="88" t="s">
        <v>960</v>
      </c>
      <c r="W21" s="89" t="s">
        <v>2557</v>
      </c>
      <c r="X21" s="89" t="s">
        <v>2496</v>
      </c>
      <c r="Y21" s="88">
        <v>6</v>
      </c>
      <c r="Z21" s="88">
        <v>55595</v>
      </c>
      <c r="AB21" s="88">
        <v>0</v>
      </c>
      <c r="AC21" s="88" t="s">
        <v>6547</v>
      </c>
      <c r="AD21" s="88" t="s">
        <v>2541</v>
      </c>
      <c r="AE21" s="90">
        <v>45891.354711458298</v>
      </c>
      <c r="AG21" s="88" t="s">
        <v>950</v>
      </c>
    </row>
    <row r="22" spans="1:33" x14ac:dyDescent="0.25">
      <c r="A22" s="88">
        <v>1</v>
      </c>
      <c r="B22" s="89" t="s">
        <v>6548</v>
      </c>
      <c r="C22" s="89">
        <f t="shared" si="0"/>
        <v>9105834992</v>
      </c>
      <c r="D22" s="90" t="str">
        <f>VLOOKUP(C22,'Data (2)'!$C:$D,2,0)</f>
        <v>00409157</v>
      </c>
      <c r="E22" s="90">
        <v>45896</v>
      </c>
      <c r="F22" s="91">
        <v>45891.359136111103</v>
      </c>
      <c r="G22" s="89" t="s">
        <v>6549</v>
      </c>
      <c r="H22" s="90"/>
      <c r="I22" s="88" t="s">
        <v>2487</v>
      </c>
      <c r="J22" s="89" t="s">
        <v>2488</v>
      </c>
      <c r="K22" s="88" t="s">
        <v>2489</v>
      </c>
      <c r="L22" s="88" t="s">
        <v>2490</v>
      </c>
      <c r="M22" s="89" t="s">
        <v>6550</v>
      </c>
      <c r="N22" s="89">
        <v>9105834992</v>
      </c>
      <c r="O22" s="88" t="s">
        <v>6551</v>
      </c>
      <c r="P22" s="88" t="s">
        <v>8482</v>
      </c>
      <c r="Q22" s="88" t="s">
        <v>6552</v>
      </c>
      <c r="R22" s="88">
        <v>10</v>
      </c>
      <c r="S22" s="89" t="s">
        <v>2519</v>
      </c>
      <c r="T22" s="89" t="s">
        <v>8173</v>
      </c>
      <c r="U22" s="88" t="str">
        <f>VLOOKUP(T22,Vat_tu__hang_hoa__dich_vu!B:C,2,0)</f>
        <v>GM500</v>
      </c>
      <c r="V22" s="88" t="s">
        <v>951</v>
      </c>
      <c r="W22" s="89" t="s">
        <v>2520</v>
      </c>
      <c r="X22" s="89" t="s">
        <v>2496</v>
      </c>
      <c r="Y22" s="88">
        <v>2</v>
      </c>
      <c r="Z22" s="88">
        <v>111058</v>
      </c>
      <c r="AB22" s="88">
        <v>0</v>
      </c>
      <c r="AC22" s="88" t="s">
        <v>6551</v>
      </c>
      <c r="AD22" s="88" t="s">
        <v>2541</v>
      </c>
      <c r="AE22" s="90">
        <v>45891.359134455997</v>
      </c>
      <c r="AF22" s="88" t="s">
        <v>6553</v>
      </c>
      <c r="AG22" s="88" t="s">
        <v>950</v>
      </c>
    </row>
    <row r="23" spans="1:33" x14ac:dyDescent="0.25">
      <c r="A23" s="88">
        <v>1</v>
      </c>
      <c r="B23" s="89" t="s">
        <v>6554</v>
      </c>
      <c r="C23" s="89">
        <f t="shared" si="0"/>
        <v>9105835045</v>
      </c>
      <c r="D23" s="90" t="str">
        <f>VLOOKUP(C23,'Data (2)'!$C:$D,2,0)</f>
        <v>00030243</v>
      </c>
      <c r="E23" s="90">
        <v>45896</v>
      </c>
      <c r="F23" s="91">
        <v>45891.3851933681</v>
      </c>
      <c r="G23" s="89" t="s">
        <v>6555</v>
      </c>
      <c r="H23" s="90"/>
      <c r="I23" s="88" t="s">
        <v>2487</v>
      </c>
      <c r="J23" s="89" t="s">
        <v>2488</v>
      </c>
      <c r="K23" s="88" t="s">
        <v>2489</v>
      </c>
      <c r="L23" s="88" t="s">
        <v>2490</v>
      </c>
      <c r="M23" s="89" t="s">
        <v>6556</v>
      </c>
      <c r="N23" s="89">
        <v>9105835045</v>
      </c>
      <c r="O23" s="88" t="s">
        <v>6557</v>
      </c>
      <c r="P23" s="88" t="s">
        <v>8483</v>
      </c>
      <c r="Q23" s="88" t="s">
        <v>6558</v>
      </c>
      <c r="R23" s="88">
        <v>10</v>
      </c>
      <c r="S23" s="89" t="s">
        <v>2556</v>
      </c>
      <c r="T23" s="89" t="s">
        <v>8409</v>
      </c>
      <c r="U23" s="88" t="str">
        <f>VLOOKUP(T23,Vat_tu__hang_hoa__dich_vu!B:C,2,0)</f>
        <v>TH200</v>
      </c>
      <c r="V23" s="88" t="s">
        <v>960</v>
      </c>
      <c r="W23" s="89" t="s">
        <v>2557</v>
      </c>
      <c r="X23" s="89" t="s">
        <v>2496</v>
      </c>
      <c r="Y23" s="88">
        <v>1</v>
      </c>
      <c r="Z23" s="88">
        <v>55595</v>
      </c>
      <c r="AB23" s="88">
        <v>0</v>
      </c>
      <c r="AC23" s="88" t="s">
        <v>6557</v>
      </c>
      <c r="AD23" s="88" t="s">
        <v>6559</v>
      </c>
      <c r="AE23" s="90">
        <v>45891.385192280097</v>
      </c>
      <c r="AG23" s="88" t="s">
        <v>950</v>
      </c>
    </row>
    <row r="24" spans="1:33" x14ac:dyDescent="0.25">
      <c r="A24" s="88">
        <v>1</v>
      </c>
      <c r="B24" s="89" t="s">
        <v>6554</v>
      </c>
      <c r="C24" s="89">
        <f t="shared" si="0"/>
        <v>9105835045</v>
      </c>
      <c r="D24" s="90" t="str">
        <f>VLOOKUP(C24,'Data (2)'!$C:$D,2,0)</f>
        <v>00030243</v>
      </c>
      <c r="E24" s="90">
        <v>45896</v>
      </c>
      <c r="F24" s="91">
        <v>45891.3851933681</v>
      </c>
      <c r="G24" s="89" t="s">
        <v>6555</v>
      </c>
      <c r="H24" s="90"/>
      <c r="I24" s="88" t="s">
        <v>2487</v>
      </c>
      <c r="J24" s="89" t="s">
        <v>2488</v>
      </c>
      <c r="K24" s="88" t="s">
        <v>2489</v>
      </c>
      <c r="L24" s="88" t="s">
        <v>2490</v>
      </c>
      <c r="M24" s="89" t="s">
        <v>6556</v>
      </c>
      <c r="N24" s="89">
        <v>9105835045</v>
      </c>
      <c r="O24" s="88" t="s">
        <v>6557</v>
      </c>
      <c r="P24" s="88" t="s">
        <v>8483</v>
      </c>
      <c r="Q24" s="88" t="s">
        <v>6558</v>
      </c>
      <c r="R24" s="88">
        <v>20</v>
      </c>
      <c r="S24" s="89" t="s">
        <v>2502</v>
      </c>
      <c r="T24" s="89" t="s">
        <v>8627</v>
      </c>
      <c r="U24" s="88" t="str">
        <f>VLOOKUP(T24,Vat_tu__hang_hoa__dich_vu!B:C,2,0)</f>
        <v>GTLX250G</v>
      </c>
      <c r="V24" s="88" t="s">
        <v>981</v>
      </c>
      <c r="W24" s="89" t="s">
        <v>2503</v>
      </c>
      <c r="X24" s="89" t="s">
        <v>2496</v>
      </c>
      <c r="Y24" s="88">
        <v>1</v>
      </c>
      <c r="Z24" s="88">
        <v>50182</v>
      </c>
      <c r="AB24" s="88">
        <v>0</v>
      </c>
      <c r="AC24" s="88" t="s">
        <v>6557</v>
      </c>
      <c r="AD24" s="88" t="s">
        <v>6559</v>
      </c>
      <c r="AE24" s="90">
        <v>45891.385192280097</v>
      </c>
      <c r="AG24" s="88" t="s">
        <v>950</v>
      </c>
    </row>
    <row r="25" spans="1:33" x14ac:dyDescent="0.25">
      <c r="A25" s="88">
        <v>1</v>
      </c>
      <c r="B25" s="89" t="s">
        <v>6560</v>
      </c>
      <c r="C25" s="89">
        <f t="shared" si="0"/>
        <v>9105835082</v>
      </c>
      <c r="D25" s="90" t="str">
        <f>VLOOKUP(C25,'Data (2)'!$C:$D,2,0)</f>
        <v>00031997</v>
      </c>
      <c r="E25" s="90">
        <v>45891</v>
      </c>
      <c r="F25" s="91">
        <v>45891.388785613402</v>
      </c>
      <c r="G25" s="89" t="s">
        <v>6561</v>
      </c>
      <c r="H25" s="90"/>
      <c r="I25" s="88" t="s">
        <v>2487</v>
      </c>
      <c r="J25" s="89" t="s">
        <v>2488</v>
      </c>
      <c r="K25" s="88" t="s">
        <v>2489</v>
      </c>
      <c r="L25" s="88" t="s">
        <v>2490</v>
      </c>
      <c r="M25" s="89" t="s">
        <v>4496</v>
      </c>
      <c r="N25" s="89">
        <v>9105835082</v>
      </c>
      <c r="O25" s="88" t="s">
        <v>4497</v>
      </c>
      <c r="P25" s="88" t="s">
        <v>8484</v>
      </c>
      <c r="Q25" s="88" t="s">
        <v>4498</v>
      </c>
      <c r="R25" s="88">
        <v>10</v>
      </c>
      <c r="S25" s="89" t="s">
        <v>2502</v>
      </c>
      <c r="T25" s="89" t="s">
        <v>8627</v>
      </c>
      <c r="U25" s="88" t="str">
        <f>VLOOKUP(T25,Vat_tu__hang_hoa__dich_vu!B:C,2,0)</f>
        <v>GTLX250G</v>
      </c>
      <c r="V25" s="88" t="s">
        <v>981</v>
      </c>
      <c r="W25" s="89" t="s">
        <v>2503</v>
      </c>
      <c r="X25" s="89" t="s">
        <v>2496</v>
      </c>
      <c r="Y25" s="88">
        <v>1</v>
      </c>
      <c r="Z25" s="88">
        <v>50182</v>
      </c>
      <c r="AB25" s="88">
        <v>0</v>
      </c>
      <c r="AC25" s="88" t="s">
        <v>4497</v>
      </c>
      <c r="AE25" s="90">
        <v>45891.388783680603</v>
      </c>
      <c r="AF25" s="88" t="s">
        <v>6562</v>
      </c>
      <c r="AG25" s="88" t="s">
        <v>950</v>
      </c>
    </row>
    <row r="26" spans="1:33" x14ac:dyDescent="0.25">
      <c r="A26" s="88">
        <v>1</v>
      </c>
      <c r="B26" s="89" t="s">
        <v>6560</v>
      </c>
      <c r="C26" s="89">
        <f t="shared" si="0"/>
        <v>9105835082</v>
      </c>
      <c r="D26" s="90" t="str">
        <f>VLOOKUP(C26,'Data (2)'!$C:$D,2,0)</f>
        <v>00031997</v>
      </c>
      <c r="E26" s="90">
        <v>45891</v>
      </c>
      <c r="F26" s="91">
        <v>45891.388785613402</v>
      </c>
      <c r="G26" s="89" t="s">
        <v>6561</v>
      </c>
      <c r="H26" s="90"/>
      <c r="I26" s="88" t="s">
        <v>2487</v>
      </c>
      <c r="J26" s="89" t="s">
        <v>2488</v>
      </c>
      <c r="K26" s="88" t="s">
        <v>2489</v>
      </c>
      <c r="L26" s="88" t="s">
        <v>2490</v>
      </c>
      <c r="M26" s="89" t="s">
        <v>4496</v>
      </c>
      <c r="N26" s="89">
        <v>9105835082</v>
      </c>
      <c r="O26" s="88" t="s">
        <v>4497</v>
      </c>
      <c r="P26" s="88" t="s">
        <v>8484</v>
      </c>
      <c r="Q26" s="88" t="s">
        <v>4498</v>
      </c>
      <c r="R26" s="88">
        <v>20</v>
      </c>
      <c r="S26" s="89" t="s">
        <v>2510</v>
      </c>
      <c r="T26" s="89" t="s">
        <v>8626</v>
      </c>
      <c r="U26" s="88" t="str">
        <f>VLOOKUP(T26,Vat_tu__hang_hoa__dich_vu!B:C,2,0)</f>
        <v>MNH250</v>
      </c>
      <c r="V26" s="88" t="s">
        <v>955</v>
      </c>
      <c r="W26" s="89" t="s">
        <v>2511</v>
      </c>
      <c r="X26" s="89" t="s">
        <v>2496</v>
      </c>
      <c r="Y26" s="88">
        <v>2</v>
      </c>
      <c r="Z26" s="88">
        <v>46000</v>
      </c>
      <c r="AB26" s="88">
        <v>0</v>
      </c>
      <c r="AC26" s="88" t="s">
        <v>4497</v>
      </c>
      <c r="AE26" s="90">
        <v>45891.388783680603</v>
      </c>
      <c r="AF26" s="88" t="s">
        <v>6562</v>
      </c>
      <c r="AG26" s="88" t="s">
        <v>950</v>
      </c>
    </row>
    <row r="27" spans="1:33" x14ac:dyDescent="0.25">
      <c r="A27" s="88">
        <v>1</v>
      </c>
      <c r="B27" s="89" t="s">
        <v>6563</v>
      </c>
      <c r="C27" s="89">
        <f t="shared" si="0"/>
        <v>9105835161</v>
      </c>
      <c r="D27" s="90" t="str">
        <f>VLOOKUP(C27,'Data (2)'!$C:$D,2,0)</f>
        <v>00021742</v>
      </c>
      <c r="E27" s="90">
        <v>45892</v>
      </c>
      <c r="F27" s="91">
        <v>45891.400252928201</v>
      </c>
      <c r="G27" s="89" t="s">
        <v>6564</v>
      </c>
      <c r="H27" s="90"/>
      <c r="I27" s="88" t="s">
        <v>2487</v>
      </c>
      <c r="J27" s="89" t="s">
        <v>2488</v>
      </c>
      <c r="K27" s="88" t="s">
        <v>2489</v>
      </c>
      <c r="L27" s="88" t="s">
        <v>2490</v>
      </c>
      <c r="M27" s="89" t="s">
        <v>6565</v>
      </c>
      <c r="N27" s="89">
        <v>9105835161</v>
      </c>
      <c r="O27" s="88" t="s">
        <v>6566</v>
      </c>
      <c r="P27" s="88" t="s">
        <v>8485</v>
      </c>
      <c r="Q27" s="88" t="s">
        <v>6567</v>
      </c>
      <c r="R27" s="88">
        <v>10</v>
      </c>
      <c r="S27" s="89" t="s">
        <v>2547</v>
      </c>
      <c r="T27" s="89" t="s">
        <v>8457</v>
      </c>
      <c r="U27" s="88" t="str">
        <f>VLOOKUP(T27,Vat_tu__hang_hoa__dich_vu!B:C,2,0)</f>
        <v>GXD500</v>
      </c>
      <c r="V27" s="88" t="s">
        <v>994</v>
      </c>
      <c r="W27" s="89" t="s">
        <v>2548</v>
      </c>
      <c r="X27" s="89" t="s">
        <v>2496</v>
      </c>
      <c r="Y27" s="88">
        <v>3</v>
      </c>
      <c r="Z27" s="88">
        <v>111606</v>
      </c>
      <c r="AB27" s="88">
        <v>0</v>
      </c>
      <c r="AC27" s="88" t="s">
        <v>6566</v>
      </c>
      <c r="AE27" s="90">
        <v>45891.400250775499</v>
      </c>
      <c r="AG27" s="88" t="s">
        <v>950</v>
      </c>
    </row>
    <row r="28" spans="1:33" x14ac:dyDescent="0.25">
      <c r="A28" s="88">
        <v>1</v>
      </c>
      <c r="B28" s="89" t="s">
        <v>6568</v>
      </c>
      <c r="C28" s="89">
        <f t="shared" si="0"/>
        <v>9105835223</v>
      </c>
      <c r="D28" s="90" t="str">
        <f>VLOOKUP(C28,'Data (2)'!$C:$D,2,0)</f>
        <v>00409233</v>
      </c>
      <c r="E28" s="90">
        <v>45896</v>
      </c>
      <c r="F28" s="91">
        <v>45891.419058414402</v>
      </c>
      <c r="G28" s="89" t="s">
        <v>6569</v>
      </c>
      <c r="H28" s="90"/>
      <c r="I28" s="88" t="s">
        <v>2487</v>
      </c>
      <c r="J28" s="89" t="s">
        <v>2488</v>
      </c>
      <c r="K28" s="88" t="s">
        <v>2489</v>
      </c>
      <c r="L28" s="88" t="s">
        <v>2490</v>
      </c>
      <c r="M28" s="89" t="s">
        <v>6570</v>
      </c>
      <c r="N28" s="89">
        <v>9105835223</v>
      </c>
      <c r="O28" s="88" t="s">
        <v>6571</v>
      </c>
      <c r="P28" s="88" t="s">
        <v>8486</v>
      </c>
      <c r="Q28" s="88" t="s">
        <v>6572</v>
      </c>
      <c r="R28" s="88">
        <v>10</v>
      </c>
      <c r="S28" s="89" t="s">
        <v>2519</v>
      </c>
      <c r="T28" s="89" t="s">
        <v>8173</v>
      </c>
      <c r="U28" s="88" t="str">
        <f>VLOOKUP(T28,Vat_tu__hang_hoa__dich_vu!B:C,2,0)</f>
        <v>GM500</v>
      </c>
      <c r="V28" s="88" t="s">
        <v>951</v>
      </c>
      <c r="W28" s="89" t="s">
        <v>2520</v>
      </c>
      <c r="X28" s="89" t="s">
        <v>2496</v>
      </c>
      <c r="Y28" s="88">
        <v>1</v>
      </c>
      <c r="Z28" s="88">
        <v>111058</v>
      </c>
      <c r="AB28" s="88">
        <v>0</v>
      </c>
      <c r="AC28" s="88" t="s">
        <v>6571</v>
      </c>
      <c r="AE28" s="90">
        <v>45891.419055902799</v>
      </c>
      <c r="AG28" s="88" t="s">
        <v>950</v>
      </c>
    </row>
    <row r="29" spans="1:33" x14ac:dyDescent="0.25">
      <c r="A29" s="88">
        <v>1</v>
      </c>
      <c r="B29" s="89" t="s">
        <v>6568</v>
      </c>
      <c r="C29" s="89">
        <f t="shared" si="0"/>
        <v>9105835223</v>
      </c>
      <c r="D29" s="90" t="str">
        <f>VLOOKUP(C29,'Data (2)'!$C:$D,2,0)</f>
        <v>00409233</v>
      </c>
      <c r="E29" s="90">
        <v>45896</v>
      </c>
      <c r="F29" s="91">
        <v>45891.419058414402</v>
      </c>
      <c r="G29" s="89" t="s">
        <v>6569</v>
      </c>
      <c r="H29" s="90"/>
      <c r="I29" s="88" t="s">
        <v>2487</v>
      </c>
      <c r="J29" s="89" t="s">
        <v>2488</v>
      </c>
      <c r="K29" s="88" t="s">
        <v>2489</v>
      </c>
      <c r="L29" s="88" t="s">
        <v>2490</v>
      </c>
      <c r="M29" s="89" t="s">
        <v>6570</v>
      </c>
      <c r="N29" s="89">
        <v>9105835223</v>
      </c>
      <c r="O29" s="88" t="s">
        <v>6571</v>
      </c>
      <c r="P29" s="88" t="s">
        <v>8486</v>
      </c>
      <c r="Q29" s="88" t="s">
        <v>6572</v>
      </c>
      <c r="R29" s="88">
        <v>20</v>
      </c>
      <c r="S29" s="89" t="s">
        <v>2556</v>
      </c>
      <c r="T29" s="89" t="s">
        <v>8409</v>
      </c>
      <c r="U29" s="88" t="str">
        <f>VLOOKUP(T29,Vat_tu__hang_hoa__dich_vu!B:C,2,0)</f>
        <v>TH200</v>
      </c>
      <c r="V29" s="88" t="s">
        <v>960</v>
      </c>
      <c r="W29" s="89" t="s">
        <v>2557</v>
      </c>
      <c r="X29" s="89" t="s">
        <v>2496</v>
      </c>
      <c r="Y29" s="88">
        <v>1</v>
      </c>
      <c r="Z29" s="88">
        <v>55595</v>
      </c>
      <c r="AB29" s="88">
        <v>0</v>
      </c>
      <c r="AC29" s="88" t="s">
        <v>6571</v>
      </c>
      <c r="AE29" s="90">
        <v>45891.419055902799</v>
      </c>
      <c r="AG29" s="88" t="s">
        <v>950</v>
      </c>
    </row>
    <row r="30" spans="1:33" x14ac:dyDescent="0.25">
      <c r="A30" s="88">
        <v>1</v>
      </c>
      <c r="B30" s="89" t="s">
        <v>6568</v>
      </c>
      <c r="C30" s="89">
        <f t="shared" si="0"/>
        <v>9105835223</v>
      </c>
      <c r="D30" s="90" t="str">
        <f>VLOOKUP(C30,'Data (2)'!$C:$D,2,0)</f>
        <v>00409233</v>
      </c>
      <c r="E30" s="90">
        <v>45896</v>
      </c>
      <c r="F30" s="91">
        <v>45891.419058414402</v>
      </c>
      <c r="G30" s="89" t="s">
        <v>6569</v>
      </c>
      <c r="H30" s="90"/>
      <c r="I30" s="88" t="s">
        <v>2487</v>
      </c>
      <c r="J30" s="89" t="s">
        <v>2488</v>
      </c>
      <c r="K30" s="88" t="s">
        <v>2489</v>
      </c>
      <c r="L30" s="88" t="s">
        <v>2490</v>
      </c>
      <c r="M30" s="89" t="s">
        <v>6570</v>
      </c>
      <c r="N30" s="89">
        <v>9105835223</v>
      </c>
      <c r="O30" s="88" t="s">
        <v>6571</v>
      </c>
      <c r="P30" s="88" t="s">
        <v>8486</v>
      </c>
      <c r="Q30" s="88" t="s">
        <v>6572</v>
      </c>
      <c r="R30" s="88">
        <v>30</v>
      </c>
      <c r="S30" s="89" t="s">
        <v>2528</v>
      </c>
      <c r="T30" s="89" t="s">
        <v>8117</v>
      </c>
      <c r="U30" s="88" t="str">
        <f>VLOOKUP(T30,Vat_tu__hang_hoa__dich_vu!B:C,2,0)</f>
        <v>CC300</v>
      </c>
      <c r="V30" s="88" t="s">
        <v>965</v>
      </c>
      <c r="W30" s="89" t="s">
        <v>2529</v>
      </c>
      <c r="X30" s="89" t="s">
        <v>2496</v>
      </c>
      <c r="Y30" s="88">
        <v>2</v>
      </c>
      <c r="Z30" s="88">
        <v>74250</v>
      </c>
      <c r="AB30" s="88">
        <v>0</v>
      </c>
      <c r="AC30" s="88" t="s">
        <v>6571</v>
      </c>
      <c r="AE30" s="90">
        <v>45891.419055902799</v>
      </c>
      <c r="AG30" s="88" t="s">
        <v>950</v>
      </c>
    </row>
    <row r="31" spans="1:33" x14ac:dyDescent="0.25">
      <c r="A31" s="88">
        <v>1</v>
      </c>
      <c r="B31" s="89" t="s">
        <v>6568</v>
      </c>
      <c r="C31" s="89">
        <f t="shared" si="0"/>
        <v>9105835223</v>
      </c>
      <c r="D31" s="90" t="str">
        <f>VLOOKUP(C31,'Data (2)'!$C:$D,2,0)</f>
        <v>00409233</v>
      </c>
      <c r="E31" s="90">
        <v>45896</v>
      </c>
      <c r="F31" s="91">
        <v>45891.419058414402</v>
      </c>
      <c r="G31" s="89" t="s">
        <v>6569</v>
      </c>
      <c r="H31" s="90"/>
      <c r="I31" s="88" t="s">
        <v>2487</v>
      </c>
      <c r="J31" s="89" t="s">
        <v>2488</v>
      </c>
      <c r="K31" s="88" t="s">
        <v>2489</v>
      </c>
      <c r="L31" s="88" t="s">
        <v>2490</v>
      </c>
      <c r="M31" s="89" t="s">
        <v>6570</v>
      </c>
      <c r="N31" s="89">
        <v>9105835223</v>
      </c>
      <c r="O31" s="88" t="s">
        <v>6571</v>
      </c>
      <c r="P31" s="88" t="s">
        <v>8486</v>
      </c>
      <c r="Q31" s="88" t="s">
        <v>6572</v>
      </c>
      <c r="R31" s="88">
        <v>40</v>
      </c>
      <c r="S31" s="89" t="s">
        <v>2510</v>
      </c>
      <c r="T31" s="89" t="s">
        <v>8626</v>
      </c>
      <c r="U31" s="88" t="str">
        <f>VLOOKUP(T31,Vat_tu__hang_hoa__dich_vu!B:C,2,0)</f>
        <v>MNH250</v>
      </c>
      <c r="V31" s="88" t="s">
        <v>955</v>
      </c>
      <c r="W31" s="89" t="s">
        <v>2511</v>
      </c>
      <c r="X31" s="89" t="s">
        <v>2496</v>
      </c>
      <c r="Y31" s="88">
        <v>1</v>
      </c>
      <c r="Z31" s="88">
        <v>46000</v>
      </c>
      <c r="AB31" s="88">
        <v>0</v>
      </c>
      <c r="AC31" s="88" t="s">
        <v>6571</v>
      </c>
      <c r="AE31" s="90">
        <v>45891.419055902799</v>
      </c>
      <c r="AG31" s="88" t="s">
        <v>950</v>
      </c>
    </row>
    <row r="32" spans="1:33" x14ac:dyDescent="0.25">
      <c r="A32" s="88">
        <v>1</v>
      </c>
      <c r="B32" s="89" t="s">
        <v>6573</v>
      </c>
      <c r="C32" s="89">
        <f t="shared" si="0"/>
        <v>9105835269</v>
      </c>
      <c r="D32" s="90" t="str">
        <f>VLOOKUP(C32,'Data (2)'!$C:$D,2,0)</f>
        <v>00133961</v>
      </c>
      <c r="E32" s="90">
        <v>45902</v>
      </c>
      <c r="F32" s="91">
        <v>45891.420111261599</v>
      </c>
      <c r="G32" s="89" t="s">
        <v>6574</v>
      </c>
      <c r="H32" s="90"/>
      <c r="I32" s="88" t="s">
        <v>2487</v>
      </c>
      <c r="J32" s="89" t="s">
        <v>2488</v>
      </c>
      <c r="K32" s="88" t="s">
        <v>2489</v>
      </c>
      <c r="L32" s="88" t="s">
        <v>2490</v>
      </c>
      <c r="M32" s="89" t="s">
        <v>6575</v>
      </c>
      <c r="N32" s="89">
        <v>9105835269</v>
      </c>
      <c r="O32" s="88" t="s">
        <v>6576</v>
      </c>
      <c r="P32" s="88" t="s">
        <v>8487</v>
      </c>
      <c r="Q32" s="88" t="s">
        <v>6577</v>
      </c>
      <c r="R32" s="88">
        <v>10</v>
      </c>
      <c r="S32" s="89" t="s">
        <v>2563</v>
      </c>
      <c r="T32" s="89" t="s">
        <v>8125</v>
      </c>
      <c r="U32" s="88" t="str">
        <f>VLOOKUP(T32,Vat_tu__hang_hoa__dich_vu!B:C,2,0)</f>
        <v>CGM300</v>
      </c>
      <c r="V32" s="88" t="s">
        <v>961</v>
      </c>
      <c r="W32" s="89" t="s">
        <v>2564</v>
      </c>
      <c r="X32" s="89" t="s">
        <v>2496</v>
      </c>
      <c r="Y32" s="88">
        <v>1</v>
      </c>
      <c r="Z32" s="88">
        <v>73431</v>
      </c>
      <c r="AB32" s="88">
        <v>0</v>
      </c>
      <c r="AC32" s="88" t="s">
        <v>6578</v>
      </c>
      <c r="AD32" s="88" t="s">
        <v>6579</v>
      </c>
      <c r="AE32" s="90">
        <v>45891.420108912003</v>
      </c>
      <c r="AG32" s="88" t="s">
        <v>950</v>
      </c>
    </row>
    <row r="33" spans="1:33" x14ac:dyDescent="0.25">
      <c r="A33" s="88">
        <v>1</v>
      </c>
      <c r="B33" s="89" t="s">
        <v>6573</v>
      </c>
      <c r="C33" s="89">
        <f t="shared" si="0"/>
        <v>9105835269</v>
      </c>
      <c r="D33" s="90" t="str">
        <f>VLOOKUP(C33,'Data (2)'!$C:$D,2,0)</f>
        <v>00133961</v>
      </c>
      <c r="E33" s="90">
        <v>45902</v>
      </c>
      <c r="F33" s="91">
        <v>45891.420111261599</v>
      </c>
      <c r="G33" s="89" t="s">
        <v>6574</v>
      </c>
      <c r="H33" s="90"/>
      <c r="I33" s="88" t="s">
        <v>2487</v>
      </c>
      <c r="J33" s="89" t="s">
        <v>2488</v>
      </c>
      <c r="K33" s="88" t="s">
        <v>2489</v>
      </c>
      <c r="L33" s="88" t="s">
        <v>2490</v>
      </c>
      <c r="M33" s="89" t="s">
        <v>6575</v>
      </c>
      <c r="N33" s="89">
        <v>9105835269</v>
      </c>
      <c r="O33" s="88" t="s">
        <v>6576</v>
      </c>
      <c r="P33" s="88" t="s">
        <v>8487</v>
      </c>
      <c r="Q33" s="88" t="s">
        <v>6577</v>
      </c>
      <c r="R33" s="88">
        <v>20</v>
      </c>
      <c r="S33" s="89" t="s">
        <v>2519</v>
      </c>
      <c r="T33" s="89" t="s">
        <v>8173</v>
      </c>
      <c r="U33" s="88" t="str">
        <f>VLOOKUP(T33,Vat_tu__hang_hoa__dich_vu!B:C,2,0)</f>
        <v>GM500</v>
      </c>
      <c r="V33" s="88" t="s">
        <v>951</v>
      </c>
      <c r="W33" s="89" t="s">
        <v>2520</v>
      </c>
      <c r="X33" s="89" t="s">
        <v>2496</v>
      </c>
      <c r="Y33" s="88">
        <v>1</v>
      </c>
      <c r="Z33" s="88">
        <v>111058</v>
      </c>
      <c r="AB33" s="88">
        <v>0</v>
      </c>
      <c r="AC33" s="88" t="s">
        <v>6578</v>
      </c>
      <c r="AD33" s="88" t="s">
        <v>6579</v>
      </c>
      <c r="AE33" s="90">
        <v>45891.420108912003</v>
      </c>
      <c r="AG33" s="88" t="s">
        <v>950</v>
      </c>
    </row>
    <row r="34" spans="1:33" x14ac:dyDescent="0.25">
      <c r="A34" s="88">
        <v>1</v>
      </c>
      <c r="B34" s="89" t="s">
        <v>6573</v>
      </c>
      <c r="C34" s="89">
        <f t="shared" si="0"/>
        <v>9105835269</v>
      </c>
      <c r="D34" s="90" t="str">
        <f>VLOOKUP(C34,'Data (2)'!$C:$D,2,0)</f>
        <v>00133961</v>
      </c>
      <c r="E34" s="90">
        <v>45902</v>
      </c>
      <c r="F34" s="91">
        <v>45891.420111261599</v>
      </c>
      <c r="G34" s="89" t="s">
        <v>6574</v>
      </c>
      <c r="H34" s="90"/>
      <c r="I34" s="88" t="s">
        <v>2487</v>
      </c>
      <c r="J34" s="89" t="s">
        <v>2488</v>
      </c>
      <c r="K34" s="88" t="s">
        <v>2489</v>
      </c>
      <c r="L34" s="88" t="s">
        <v>2490</v>
      </c>
      <c r="M34" s="89" t="s">
        <v>6575</v>
      </c>
      <c r="N34" s="89">
        <v>9105835269</v>
      </c>
      <c r="O34" s="88" t="s">
        <v>6576</v>
      </c>
      <c r="P34" s="88" t="s">
        <v>8487</v>
      </c>
      <c r="Q34" s="88" t="s">
        <v>6577</v>
      </c>
      <c r="R34" s="88">
        <v>30</v>
      </c>
      <c r="S34" s="89" t="s">
        <v>2556</v>
      </c>
      <c r="T34" s="89" t="s">
        <v>8409</v>
      </c>
      <c r="U34" s="88" t="str">
        <f>VLOOKUP(T34,Vat_tu__hang_hoa__dich_vu!B:C,2,0)</f>
        <v>TH200</v>
      </c>
      <c r="V34" s="88" t="s">
        <v>960</v>
      </c>
      <c r="W34" s="89" t="s">
        <v>2557</v>
      </c>
      <c r="X34" s="89" t="s">
        <v>2496</v>
      </c>
      <c r="Y34" s="88">
        <v>3</v>
      </c>
      <c r="Z34" s="88">
        <v>55595</v>
      </c>
      <c r="AB34" s="88">
        <v>0</v>
      </c>
      <c r="AC34" s="88" t="s">
        <v>6578</v>
      </c>
      <c r="AD34" s="88" t="s">
        <v>6579</v>
      </c>
      <c r="AE34" s="90">
        <v>45891.420108912003</v>
      </c>
      <c r="AG34" s="88" t="s">
        <v>950</v>
      </c>
    </row>
    <row r="35" spans="1:33" x14ac:dyDescent="0.25">
      <c r="A35" s="88">
        <v>1</v>
      </c>
      <c r="B35" s="89" t="s">
        <v>6573</v>
      </c>
      <c r="C35" s="89">
        <f t="shared" si="0"/>
        <v>9105835269</v>
      </c>
      <c r="D35" s="90" t="str">
        <f>VLOOKUP(C35,'Data (2)'!$C:$D,2,0)</f>
        <v>00133961</v>
      </c>
      <c r="E35" s="90">
        <v>45902</v>
      </c>
      <c r="F35" s="91">
        <v>45891.420111261599</v>
      </c>
      <c r="G35" s="89" t="s">
        <v>6574</v>
      </c>
      <c r="H35" s="90"/>
      <c r="I35" s="88" t="s">
        <v>2487</v>
      </c>
      <c r="J35" s="89" t="s">
        <v>2488</v>
      </c>
      <c r="K35" s="88" t="s">
        <v>2489</v>
      </c>
      <c r="L35" s="88" t="s">
        <v>2490</v>
      </c>
      <c r="M35" s="89" t="s">
        <v>6575</v>
      </c>
      <c r="N35" s="89">
        <v>9105835269</v>
      </c>
      <c r="O35" s="88" t="s">
        <v>6576</v>
      </c>
      <c r="P35" s="88" t="s">
        <v>8487</v>
      </c>
      <c r="Q35" s="88" t="s">
        <v>6577</v>
      </c>
      <c r="R35" s="88">
        <v>40</v>
      </c>
      <c r="S35" s="89" t="s">
        <v>2592</v>
      </c>
      <c r="T35" s="89" t="s">
        <v>8164</v>
      </c>
      <c r="U35" s="88" t="str">
        <f>VLOOKUP(T35,Vat_tu__hang_hoa__dich_vu!B:C,2,0)</f>
        <v>CN300</v>
      </c>
      <c r="V35" s="88" t="s">
        <v>959</v>
      </c>
      <c r="W35" s="89" t="s">
        <v>2593</v>
      </c>
      <c r="X35" s="89" t="s">
        <v>2496</v>
      </c>
      <c r="Y35" s="88">
        <v>1</v>
      </c>
      <c r="Z35" s="88">
        <v>70950</v>
      </c>
      <c r="AB35" s="88">
        <v>0</v>
      </c>
      <c r="AC35" s="88" t="s">
        <v>6578</v>
      </c>
      <c r="AD35" s="88" t="s">
        <v>6579</v>
      </c>
      <c r="AE35" s="90">
        <v>45891.420108912003</v>
      </c>
      <c r="AG35" s="88" t="s">
        <v>950</v>
      </c>
    </row>
    <row r="36" spans="1:33" x14ac:dyDescent="0.25">
      <c r="A36" s="88">
        <v>1</v>
      </c>
      <c r="B36" s="89" t="s">
        <v>6573</v>
      </c>
      <c r="C36" s="89">
        <f t="shared" si="0"/>
        <v>9105835269</v>
      </c>
      <c r="D36" s="90" t="str">
        <f>VLOOKUP(C36,'Data (2)'!$C:$D,2,0)</f>
        <v>00133961</v>
      </c>
      <c r="E36" s="90">
        <v>45902</v>
      </c>
      <c r="F36" s="91">
        <v>45891.420111261599</v>
      </c>
      <c r="G36" s="89" t="s">
        <v>6574</v>
      </c>
      <c r="H36" s="90"/>
      <c r="I36" s="88" t="s">
        <v>2487</v>
      </c>
      <c r="J36" s="89" t="s">
        <v>2488</v>
      </c>
      <c r="K36" s="88" t="s">
        <v>2489</v>
      </c>
      <c r="L36" s="88" t="s">
        <v>2490</v>
      </c>
      <c r="M36" s="89" t="s">
        <v>6575</v>
      </c>
      <c r="N36" s="89">
        <v>9105835269</v>
      </c>
      <c r="O36" s="88" t="s">
        <v>6576</v>
      </c>
      <c r="P36" s="88" t="s">
        <v>8487</v>
      </c>
      <c r="Q36" s="88" t="s">
        <v>6577</v>
      </c>
      <c r="R36" s="88">
        <v>50</v>
      </c>
      <c r="S36" s="89" t="s">
        <v>2528</v>
      </c>
      <c r="T36" s="89" t="s">
        <v>8117</v>
      </c>
      <c r="U36" s="88" t="str">
        <f>VLOOKUP(T36,Vat_tu__hang_hoa__dich_vu!B:C,2,0)</f>
        <v>CC300</v>
      </c>
      <c r="V36" s="88" t="s">
        <v>965</v>
      </c>
      <c r="W36" s="89" t="s">
        <v>2529</v>
      </c>
      <c r="X36" s="89" t="s">
        <v>2496</v>
      </c>
      <c r="Y36" s="88">
        <v>1</v>
      </c>
      <c r="Z36" s="88">
        <v>74250</v>
      </c>
      <c r="AB36" s="88">
        <v>0</v>
      </c>
      <c r="AC36" s="88" t="s">
        <v>6578</v>
      </c>
      <c r="AD36" s="88" t="s">
        <v>6579</v>
      </c>
      <c r="AE36" s="90">
        <v>45891.420108912003</v>
      </c>
      <c r="AG36" s="88" t="s">
        <v>950</v>
      </c>
    </row>
    <row r="37" spans="1:33" x14ac:dyDescent="0.25">
      <c r="A37" s="88">
        <v>1</v>
      </c>
      <c r="B37" s="89" t="s">
        <v>6573</v>
      </c>
      <c r="C37" s="89">
        <f t="shared" si="0"/>
        <v>9105835269</v>
      </c>
      <c r="D37" s="90" t="str">
        <f>VLOOKUP(C37,'Data (2)'!$C:$D,2,0)</f>
        <v>00133961</v>
      </c>
      <c r="E37" s="90">
        <v>45902</v>
      </c>
      <c r="F37" s="91">
        <v>45891.420111261599</v>
      </c>
      <c r="G37" s="89" t="s">
        <v>6574</v>
      </c>
      <c r="H37" s="90"/>
      <c r="I37" s="88" t="s">
        <v>2487</v>
      </c>
      <c r="J37" s="89" t="s">
        <v>2488</v>
      </c>
      <c r="K37" s="88" t="s">
        <v>2489</v>
      </c>
      <c r="L37" s="88" t="s">
        <v>2490</v>
      </c>
      <c r="M37" s="89" t="s">
        <v>6575</v>
      </c>
      <c r="N37" s="89">
        <v>9105835269</v>
      </c>
      <c r="O37" s="88" t="s">
        <v>6576</v>
      </c>
      <c r="P37" s="88" t="s">
        <v>8487</v>
      </c>
      <c r="Q37" s="88" t="s">
        <v>6577</v>
      </c>
      <c r="R37" s="88">
        <v>60</v>
      </c>
      <c r="S37" s="89" t="s">
        <v>2502</v>
      </c>
      <c r="T37" s="89" t="s">
        <v>8627</v>
      </c>
      <c r="U37" s="88" t="str">
        <f>VLOOKUP(T37,Vat_tu__hang_hoa__dich_vu!B:C,2,0)</f>
        <v>GTLX250G</v>
      </c>
      <c r="V37" s="88" t="s">
        <v>981</v>
      </c>
      <c r="W37" s="89" t="s">
        <v>2503</v>
      </c>
      <c r="X37" s="89" t="s">
        <v>2496</v>
      </c>
      <c r="Y37" s="88">
        <v>1</v>
      </c>
      <c r="Z37" s="88">
        <v>50182</v>
      </c>
      <c r="AB37" s="88">
        <v>0</v>
      </c>
      <c r="AC37" s="88" t="s">
        <v>6578</v>
      </c>
      <c r="AD37" s="88" t="s">
        <v>6579</v>
      </c>
      <c r="AE37" s="90">
        <v>45891.420108912003</v>
      </c>
      <c r="AG37" s="88" t="s">
        <v>950</v>
      </c>
    </row>
    <row r="38" spans="1:33" x14ac:dyDescent="0.25">
      <c r="A38" s="88">
        <v>1</v>
      </c>
      <c r="B38" s="89" t="s">
        <v>6573</v>
      </c>
      <c r="C38" s="89">
        <f t="shared" si="0"/>
        <v>9105835269</v>
      </c>
      <c r="D38" s="90" t="str">
        <f>VLOOKUP(C38,'Data (2)'!$C:$D,2,0)</f>
        <v>00133961</v>
      </c>
      <c r="E38" s="90">
        <v>45902</v>
      </c>
      <c r="F38" s="91">
        <v>45891.420111261599</v>
      </c>
      <c r="G38" s="89" t="s">
        <v>6574</v>
      </c>
      <c r="H38" s="90"/>
      <c r="I38" s="88" t="s">
        <v>2487</v>
      </c>
      <c r="J38" s="89" t="s">
        <v>2488</v>
      </c>
      <c r="K38" s="88" t="s">
        <v>2489</v>
      </c>
      <c r="L38" s="88" t="s">
        <v>2490</v>
      </c>
      <c r="M38" s="89" t="s">
        <v>6575</v>
      </c>
      <c r="N38" s="89">
        <v>9105835269</v>
      </c>
      <c r="O38" s="88" t="s">
        <v>6576</v>
      </c>
      <c r="P38" s="88" t="s">
        <v>8487</v>
      </c>
      <c r="Q38" s="88" t="s">
        <v>6577</v>
      </c>
      <c r="R38" s="88">
        <v>70</v>
      </c>
      <c r="S38" s="89" t="s">
        <v>2510</v>
      </c>
      <c r="T38" s="89" t="s">
        <v>8626</v>
      </c>
      <c r="U38" s="88" t="str">
        <f>VLOOKUP(T38,Vat_tu__hang_hoa__dich_vu!B:C,2,0)</f>
        <v>MNH250</v>
      </c>
      <c r="V38" s="88" t="s">
        <v>955</v>
      </c>
      <c r="W38" s="89" t="s">
        <v>2511</v>
      </c>
      <c r="X38" s="89" t="s">
        <v>2496</v>
      </c>
      <c r="Y38" s="88">
        <v>1</v>
      </c>
      <c r="Z38" s="88">
        <v>46000</v>
      </c>
      <c r="AB38" s="88">
        <v>0</v>
      </c>
      <c r="AC38" s="88" t="s">
        <v>6578</v>
      </c>
      <c r="AD38" s="88" t="s">
        <v>6579</v>
      </c>
      <c r="AE38" s="90">
        <v>45891.420108912003</v>
      </c>
      <c r="AG38" s="88" t="s">
        <v>950</v>
      </c>
    </row>
    <row r="39" spans="1:33" x14ac:dyDescent="0.25">
      <c r="A39" s="88">
        <v>1</v>
      </c>
      <c r="B39" s="89" t="s">
        <v>6580</v>
      </c>
      <c r="C39" s="89">
        <f t="shared" si="0"/>
        <v>9105835242</v>
      </c>
      <c r="D39" s="90" t="str">
        <f>VLOOKUP(C39,'Data (2)'!$C:$D,2,0)</f>
        <v>00001512</v>
      </c>
      <c r="E39" s="90">
        <v>45896</v>
      </c>
      <c r="F39" s="91">
        <v>45891.422321909697</v>
      </c>
      <c r="G39" s="89" t="s">
        <v>6581</v>
      </c>
      <c r="H39" s="90"/>
      <c r="I39" s="88" t="s">
        <v>2487</v>
      </c>
      <c r="J39" s="89" t="s">
        <v>2488</v>
      </c>
      <c r="K39" s="88" t="s">
        <v>2489</v>
      </c>
      <c r="L39" s="88" t="s">
        <v>2490</v>
      </c>
      <c r="M39" s="89" t="s">
        <v>6582</v>
      </c>
      <c r="N39" s="89">
        <v>9105835242</v>
      </c>
      <c r="O39" s="88" t="s">
        <v>6583</v>
      </c>
      <c r="P39" s="88" t="s">
        <v>8488</v>
      </c>
      <c r="Q39" s="88" t="s">
        <v>6584</v>
      </c>
      <c r="R39" s="88">
        <v>10</v>
      </c>
      <c r="S39" s="89" t="s">
        <v>2563</v>
      </c>
      <c r="T39" s="89" t="s">
        <v>8125</v>
      </c>
      <c r="U39" s="88" t="str">
        <f>VLOOKUP(T39,Vat_tu__hang_hoa__dich_vu!B:C,2,0)</f>
        <v>CGM300</v>
      </c>
      <c r="V39" s="88" t="s">
        <v>961</v>
      </c>
      <c r="W39" s="89" t="s">
        <v>2564</v>
      </c>
      <c r="X39" s="89" t="s">
        <v>2496</v>
      </c>
      <c r="Y39" s="88">
        <v>4</v>
      </c>
      <c r="Z39" s="88">
        <v>73431</v>
      </c>
      <c r="AB39" s="88">
        <v>0</v>
      </c>
      <c r="AC39" s="88" t="s">
        <v>6583</v>
      </c>
      <c r="AE39" s="90">
        <v>45891.4223208681</v>
      </c>
      <c r="AG39" s="88" t="s">
        <v>950</v>
      </c>
    </row>
    <row r="40" spans="1:33" x14ac:dyDescent="0.25">
      <c r="A40" s="88">
        <v>1</v>
      </c>
      <c r="B40" s="89" t="s">
        <v>6580</v>
      </c>
      <c r="C40" s="89">
        <f t="shared" si="0"/>
        <v>9105835242</v>
      </c>
      <c r="D40" s="90" t="str">
        <f>VLOOKUP(C40,'Data (2)'!$C:$D,2,0)</f>
        <v>00001512</v>
      </c>
      <c r="E40" s="90">
        <v>45896</v>
      </c>
      <c r="F40" s="91">
        <v>45891.422321909697</v>
      </c>
      <c r="G40" s="89" t="s">
        <v>6581</v>
      </c>
      <c r="H40" s="90"/>
      <c r="I40" s="88" t="s">
        <v>2487</v>
      </c>
      <c r="J40" s="89" t="s">
        <v>2488</v>
      </c>
      <c r="K40" s="88" t="s">
        <v>2489</v>
      </c>
      <c r="L40" s="88" t="s">
        <v>2490</v>
      </c>
      <c r="M40" s="89" t="s">
        <v>6582</v>
      </c>
      <c r="N40" s="89">
        <v>9105835242</v>
      </c>
      <c r="O40" s="88" t="s">
        <v>6583</v>
      </c>
      <c r="P40" s="88" t="s">
        <v>8488</v>
      </c>
      <c r="Q40" s="88" t="s">
        <v>6584</v>
      </c>
      <c r="R40" s="88">
        <v>20</v>
      </c>
      <c r="S40" s="89" t="s">
        <v>2519</v>
      </c>
      <c r="T40" s="89" t="s">
        <v>8173</v>
      </c>
      <c r="U40" s="88" t="str">
        <f>VLOOKUP(T40,Vat_tu__hang_hoa__dich_vu!B:C,2,0)</f>
        <v>GM500</v>
      </c>
      <c r="V40" s="88" t="s">
        <v>951</v>
      </c>
      <c r="W40" s="89" t="s">
        <v>2520</v>
      </c>
      <c r="X40" s="89" t="s">
        <v>2496</v>
      </c>
      <c r="Y40" s="88">
        <v>6</v>
      </c>
      <c r="Z40" s="88">
        <v>111058</v>
      </c>
      <c r="AB40" s="88">
        <v>0</v>
      </c>
      <c r="AC40" s="88" t="s">
        <v>6583</v>
      </c>
      <c r="AE40" s="90">
        <v>45891.4223208681</v>
      </c>
      <c r="AG40" s="88" t="s">
        <v>950</v>
      </c>
    </row>
    <row r="41" spans="1:33" x14ac:dyDescent="0.25">
      <c r="A41" s="88">
        <v>1</v>
      </c>
      <c r="B41" s="89" t="s">
        <v>6580</v>
      </c>
      <c r="C41" s="89">
        <f t="shared" si="0"/>
        <v>9105835242</v>
      </c>
      <c r="D41" s="90" t="str">
        <f>VLOOKUP(C41,'Data (2)'!$C:$D,2,0)</f>
        <v>00001512</v>
      </c>
      <c r="E41" s="90">
        <v>45896</v>
      </c>
      <c r="F41" s="91">
        <v>45891.422321909697</v>
      </c>
      <c r="G41" s="89" t="s">
        <v>6581</v>
      </c>
      <c r="H41" s="90"/>
      <c r="I41" s="88" t="s">
        <v>2487</v>
      </c>
      <c r="J41" s="89" t="s">
        <v>2488</v>
      </c>
      <c r="K41" s="88" t="s">
        <v>2489</v>
      </c>
      <c r="L41" s="88" t="s">
        <v>2490</v>
      </c>
      <c r="M41" s="89" t="s">
        <v>6582</v>
      </c>
      <c r="N41" s="89">
        <v>9105835242</v>
      </c>
      <c r="O41" s="88" t="s">
        <v>6583</v>
      </c>
      <c r="P41" s="88" t="s">
        <v>8488</v>
      </c>
      <c r="Q41" s="88" t="s">
        <v>6584</v>
      </c>
      <c r="R41" s="88">
        <v>30</v>
      </c>
      <c r="S41" s="89" t="s">
        <v>2556</v>
      </c>
      <c r="T41" s="89" t="s">
        <v>8409</v>
      </c>
      <c r="U41" s="88" t="str">
        <f>VLOOKUP(T41,Vat_tu__hang_hoa__dich_vu!B:C,2,0)</f>
        <v>TH200</v>
      </c>
      <c r="V41" s="88" t="s">
        <v>960</v>
      </c>
      <c r="W41" s="89" t="s">
        <v>2557</v>
      </c>
      <c r="X41" s="89" t="s">
        <v>2496</v>
      </c>
      <c r="Y41" s="88">
        <v>8</v>
      </c>
      <c r="Z41" s="88">
        <v>55595</v>
      </c>
      <c r="AB41" s="88">
        <v>0</v>
      </c>
      <c r="AC41" s="88" t="s">
        <v>6583</v>
      </c>
      <c r="AE41" s="90">
        <v>45891.4223208681</v>
      </c>
      <c r="AG41" s="88" t="s">
        <v>950</v>
      </c>
    </row>
    <row r="42" spans="1:33" x14ac:dyDescent="0.25">
      <c r="A42" s="88">
        <v>1</v>
      </c>
      <c r="B42" s="89" t="s">
        <v>6585</v>
      </c>
      <c r="C42" s="89">
        <f t="shared" si="0"/>
        <v>9105835300</v>
      </c>
      <c r="D42" s="90" t="str">
        <f>VLOOKUP(C42,'Data (2)'!$C:$D,2,0)</f>
        <v>00028048</v>
      </c>
      <c r="E42" s="90">
        <v>45896</v>
      </c>
      <c r="F42" s="91">
        <v>45891.4273195602</v>
      </c>
      <c r="G42" s="89" t="s">
        <v>6586</v>
      </c>
      <c r="H42" s="90"/>
      <c r="I42" s="88" t="s">
        <v>2487</v>
      </c>
      <c r="J42" s="89" t="s">
        <v>2488</v>
      </c>
      <c r="K42" s="88" t="s">
        <v>2489</v>
      </c>
      <c r="L42" s="88" t="s">
        <v>2490</v>
      </c>
      <c r="M42" s="89" t="s">
        <v>6587</v>
      </c>
      <c r="N42" s="89">
        <v>9105835300</v>
      </c>
      <c r="O42" s="88" t="s">
        <v>6588</v>
      </c>
      <c r="P42" s="88" t="s">
        <v>8489</v>
      </c>
      <c r="Q42" s="88" t="s">
        <v>6589</v>
      </c>
      <c r="R42" s="88">
        <v>10</v>
      </c>
      <c r="S42" s="89" t="s">
        <v>2519</v>
      </c>
      <c r="T42" s="89" t="s">
        <v>8173</v>
      </c>
      <c r="U42" s="88" t="str">
        <f>VLOOKUP(T42,Vat_tu__hang_hoa__dich_vu!B:C,2,0)</f>
        <v>GM500</v>
      </c>
      <c r="V42" s="88" t="s">
        <v>951</v>
      </c>
      <c r="W42" s="89" t="s">
        <v>2520</v>
      </c>
      <c r="X42" s="89" t="s">
        <v>2496</v>
      </c>
      <c r="Y42" s="88">
        <v>1</v>
      </c>
      <c r="Z42" s="88">
        <v>111058</v>
      </c>
      <c r="AB42" s="88">
        <v>0</v>
      </c>
      <c r="AC42" s="88" t="s">
        <v>6588</v>
      </c>
      <c r="AE42" s="90">
        <v>45891.427317210597</v>
      </c>
      <c r="AG42" s="88" t="s">
        <v>950</v>
      </c>
    </row>
    <row r="43" spans="1:33" x14ac:dyDescent="0.25">
      <c r="A43" s="88">
        <v>1</v>
      </c>
      <c r="B43" s="89" t="s">
        <v>6590</v>
      </c>
      <c r="C43" s="89">
        <f t="shared" si="0"/>
        <v>9105835445</v>
      </c>
      <c r="D43" s="90" t="str">
        <f>VLOOKUP(C43,'Data (2)'!$C:$D,2,0)</f>
        <v>00032006</v>
      </c>
      <c r="E43" s="90">
        <v>45896</v>
      </c>
      <c r="F43" s="91">
        <v>45891.447227627301</v>
      </c>
      <c r="G43" s="89" t="s">
        <v>6591</v>
      </c>
      <c r="H43" s="90"/>
      <c r="I43" s="88" t="s">
        <v>2487</v>
      </c>
      <c r="J43" s="89" t="s">
        <v>2488</v>
      </c>
      <c r="K43" s="88" t="s">
        <v>2489</v>
      </c>
      <c r="L43" s="88" t="s">
        <v>2490</v>
      </c>
      <c r="M43" s="89" t="s">
        <v>6592</v>
      </c>
      <c r="N43" s="89">
        <v>9105835445</v>
      </c>
      <c r="O43" s="88" t="s">
        <v>6593</v>
      </c>
      <c r="P43" s="88" t="s">
        <v>8490</v>
      </c>
      <c r="Q43" s="88" t="s">
        <v>6594</v>
      </c>
      <c r="R43" s="88">
        <v>10</v>
      </c>
      <c r="S43" s="89" t="s">
        <v>2519</v>
      </c>
      <c r="T43" s="89" t="s">
        <v>8173</v>
      </c>
      <c r="U43" s="88" t="str">
        <f>VLOOKUP(T43,Vat_tu__hang_hoa__dich_vu!B:C,2,0)</f>
        <v>GM500</v>
      </c>
      <c r="V43" s="88" t="s">
        <v>951</v>
      </c>
      <c r="W43" s="89" t="s">
        <v>2520</v>
      </c>
      <c r="X43" s="89" t="s">
        <v>2496</v>
      </c>
      <c r="Y43" s="88">
        <v>2</v>
      </c>
      <c r="Z43" s="88">
        <v>111058</v>
      </c>
      <c r="AB43" s="88">
        <v>0</v>
      </c>
      <c r="AC43" s="88" t="s">
        <v>6593</v>
      </c>
      <c r="AD43" s="88" t="s">
        <v>2541</v>
      </c>
      <c r="AE43" s="90">
        <v>45891.447229594902</v>
      </c>
      <c r="AF43" s="88" t="s">
        <v>6595</v>
      </c>
      <c r="AG43" s="88" t="s">
        <v>950</v>
      </c>
    </row>
    <row r="44" spans="1:33" x14ac:dyDescent="0.25">
      <c r="A44" s="88">
        <v>1</v>
      </c>
      <c r="B44" s="89" t="s">
        <v>6596</v>
      </c>
      <c r="C44" s="89">
        <f t="shared" si="0"/>
        <v>9105835466</v>
      </c>
      <c r="D44" s="90" t="str">
        <f>VLOOKUP(C44,'Data (2)'!$C:$D,2,0)</f>
        <v>00016498</v>
      </c>
      <c r="E44" s="90">
        <v>45896</v>
      </c>
      <c r="F44" s="91">
        <v>45891.4595966782</v>
      </c>
      <c r="G44" s="89" t="s">
        <v>6597</v>
      </c>
      <c r="H44" s="90"/>
      <c r="I44" s="88" t="s">
        <v>2487</v>
      </c>
      <c r="J44" s="89" t="s">
        <v>2488</v>
      </c>
      <c r="K44" s="88" t="s">
        <v>2489</v>
      </c>
      <c r="L44" s="88" t="s">
        <v>2490</v>
      </c>
      <c r="M44" s="89" t="s">
        <v>6598</v>
      </c>
      <c r="N44" s="89">
        <v>9105835466</v>
      </c>
      <c r="O44" s="88" t="s">
        <v>6599</v>
      </c>
      <c r="P44" s="88" t="s">
        <v>8491</v>
      </c>
      <c r="Q44" s="88" t="s">
        <v>6600</v>
      </c>
      <c r="R44" s="88">
        <v>10</v>
      </c>
      <c r="S44" s="89" t="s">
        <v>2519</v>
      </c>
      <c r="T44" s="89" t="s">
        <v>8173</v>
      </c>
      <c r="U44" s="88" t="str">
        <f>VLOOKUP(T44,Vat_tu__hang_hoa__dich_vu!B:C,2,0)</f>
        <v>GM500</v>
      </c>
      <c r="V44" s="88" t="s">
        <v>951</v>
      </c>
      <c r="W44" s="89" t="s">
        <v>2520</v>
      </c>
      <c r="X44" s="89" t="s">
        <v>2496</v>
      </c>
      <c r="Y44" s="88">
        <v>1</v>
      </c>
      <c r="Z44" s="88">
        <v>111058</v>
      </c>
      <c r="AB44" s="88">
        <v>0</v>
      </c>
      <c r="AC44" s="88" t="s">
        <v>6601</v>
      </c>
      <c r="AD44" s="88" t="s">
        <v>6602</v>
      </c>
      <c r="AE44" s="90">
        <v>45891.4595938657</v>
      </c>
      <c r="AG44" s="88" t="s">
        <v>950</v>
      </c>
    </row>
    <row r="45" spans="1:33" x14ac:dyDescent="0.25">
      <c r="A45" s="88">
        <v>1</v>
      </c>
      <c r="B45" s="89" t="s">
        <v>6603</v>
      </c>
      <c r="C45" s="89">
        <f t="shared" si="0"/>
        <v>9105835560</v>
      </c>
      <c r="D45" s="90" t="str">
        <f>VLOOKUP(C45,'Data (2)'!$C:$D,2,0)</f>
        <v>00007968</v>
      </c>
      <c r="E45" s="90">
        <v>45891</v>
      </c>
      <c r="F45" s="91">
        <v>45891.461795914402</v>
      </c>
      <c r="G45" s="89" t="s">
        <v>6604</v>
      </c>
      <c r="H45" s="90"/>
      <c r="I45" s="88" t="s">
        <v>2487</v>
      </c>
      <c r="J45" s="89" t="s">
        <v>2488</v>
      </c>
      <c r="K45" s="88" t="s">
        <v>2489</v>
      </c>
      <c r="L45" s="88" t="s">
        <v>2490</v>
      </c>
      <c r="M45" s="89" t="s">
        <v>4729</v>
      </c>
      <c r="N45" s="89">
        <v>9105835560</v>
      </c>
      <c r="O45" s="88" t="s">
        <v>4730</v>
      </c>
      <c r="P45" s="88" t="s">
        <v>8492</v>
      </c>
      <c r="Q45" s="88" t="s">
        <v>4731</v>
      </c>
      <c r="R45" s="88">
        <v>10</v>
      </c>
      <c r="S45" s="89" t="s">
        <v>2498</v>
      </c>
      <c r="T45" s="89" t="s">
        <v>8235</v>
      </c>
      <c r="U45" s="88" t="str">
        <f>VLOOKUP(T45,Vat_tu__hang_hoa__dich_vu!B:C,2,0)</f>
        <v>GSG250</v>
      </c>
      <c r="V45" s="88" t="s">
        <v>977</v>
      </c>
      <c r="W45" s="89" t="s">
        <v>2499</v>
      </c>
      <c r="X45" s="89" t="s">
        <v>2496</v>
      </c>
      <c r="Y45" s="88">
        <v>3</v>
      </c>
      <c r="Z45" s="88">
        <v>50400</v>
      </c>
      <c r="AB45" s="88">
        <v>0</v>
      </c>
      <c r="AC45" s="88" t="s">
        <v>4732</v>
      </c>
      <c r="AD45" s="88" t="s">
        <v>4733</v>
      </c>
      <c r="AE45" s="90">
        <v>45891.461793055598</v>
      </c>
      <c r="AF45" s="88" t="s">
        <v>6605</v>
      </c>
      <c r="AG45" s="88" t="s">
        <v>950</v>
      </c>
    </row>
    <row r="46" spans="1:33" x14ac:dyDescent="0.25">
      <c r="A46" s="88">
        <v>1</v>
      </c>
      <c r="B46" s="89" t="s">
        <v>6603</v>
      </c>
      <c r="C46" s="89">
        <f t="shared" ref="C46:C77" si="1">VALUE(B46:B6670)</f>
        <v>9105835560</v>
      </c>
      <c r="D46" s="90" t="str">
        <f>VLOOKUP(C46,'Data (2)'!$C:$D,2,0)</f>
        <v>00007968</v>
      </c>
      <c r="E46" s="90">
        <v>45891</v>
      </c>
      <c r="F46" s="91">
        <v>45891.461795914402</v>
      </c>
      <c r="G46" s="89" t="s">
        <v>6604</v>
      </c>
      <c r="H46" s="90"/>
      <c r="I46" s="88" t="s">
        <v>2487</v>
      </c>
      <c r="J46" s="89" t="s">
        <v>2488</v>
      </c>
      <c r="K46" s="88" t="s">
        <v>2489</v>
      </c>
      <c r="L46" s="88" t="s">
        <v>2490</v>
      </c>
      <c r="M46" s="89" t="s">
        <v>4729</v>
      </c>
      <c r="N46" s="89">
        <v>9105835560</v>
      </c>
      <c r="O46" s="88" t="s">
        <v>4730</v>
      </c>
      <c r="P46" s="88" t="s">
        <v>8492</v>
      </c>
      <c r="Q46" s="88" t="s">
        <v>4731</v>
      </c>
      <c r="R46" s="88">
        <v>20</v>
      </c>
      <c r="S46" s="89" t="s">
        <v>2494</v>
      </c>
      <c r="T46" s="89" t="s">
        <v>8226</v>
      </c>
      <c r="U46" s="88" t="str">
        <f>VLOOKUP(T46,Vat_tu__hang_hoa__dich_vu!B:C,2,0)</f>
        <v>GL250KT</v>
      </c>
      <c r="V46" s="88" t="s">
        <v>1079</v>
      </c>
      <c r="W46" s="89" t="s">
        <v>2495</v>
      </c>
      <c r="X46" s="89" t="s">
        <v>2496</v>
      </c>
      <c r="Y46" s="88">
        <v>3</v>
      </c>
      <c r="Z46" s="88">
        <v>49500</v>
      </c>
      <c r="AB46" s="88">
        <v>0</v>
      </c>
      <c r="AC46" s="88" t="s">
        <v>4732</v>
      </c>
      <c r="AD46" s="88" t="s">
        <v>4733</v>
      </c>
      <c r="AE46" s="90">
        <v>45891.461793055598</v>
      </c>
      <c r="AF46" s="88" t="s">
        <v>6605</v>
      </c>
      <c r="AG46" s="88" t="s">
        <v>950</v>
      </c>
    </row>
    <row r="47" spans="1:33" x14ac:dyDescent="0.25">
      <c r="A47" s="88">
        <v>1</v>
      </c>
      <c r="B47" s="89" t="s">
        <v>6603</v>
      </c>
      <c r="C47" s="89">
        <f t="shared" si="1"/>
        <v>9105835560</v>
      </c>
      <c r="D47" s="90" t="str">
        <f>VLOOKUP(C47,'Data (2)'!$C:$D,2,0)</f>
        <v>00007968</v>
      </c>
      <c r="E47" s="90">
        <v>45891</v>
      </c>
      <c r="F47" s="91">
        <v>45891.461795914402</v>
      </c>
      <c r="G47" s="89" t="s">
        <v>6604</v>
      </c>
      <c r="H47" s="90"/>
      <c r="I47" s="88" t="s">
        <v>2487</v>
      </c>
      <c r="J47" s="89" t="s">
        <v>2488</v>
      </c>
      <c r="K47" s="88" t="s">
        <v>2489</v>
      </c>
      <c r="L47" s="88" t="s">
        <v>2490</v>
      </c>
      <c r="M47" s="89" t="s">
        <v>4729</v>
      </c>
      <c r="N47" s="89">
        <v>9105835560</v>
      </c>
      <c r="O47" s="88" t="s">
        <v>4730</v>
      </c>
      <c r="P47" s="88" t="s">
        <v>8492</v>
      </c>
      <c r="Q47" s="88" t="s">
        <v>4731</v>
      </c>
      <c r="R47" s="88">
        <v>30</v>
      </c>
      <c r="S47" s="89" t="s">
        <v>2502</v>
      </c>
      <c r="T47" s="89" t="s">
        <v>8627</v>
      </c>
      <c r="U47" s="88" t="str">
        <f>VLOOKUP(T47,Vat_tu__hang_hoa__dich_vu!B:C,2,0)</f>
        <v>GTLX250G</v>
      </c>
      <c r="V47" s="88" t="s">
        <v>981</v>
      </c>
      <c r="W47" s="89" t="s">
        <v>2503</v>
      </c>
      <c r="X47" s="89" t="s">
        <v>2496</v>
      </c>
      <c r="Y47" s="88">
        <v>3</v>
      </c>
      <c r="Z47" s="88">
        <v>50182</v>
      </c>
      <c r="AB47" s="88">
        <v>0</v>
      </c>
      <c r="AC47" s="88" t="s">
        <v>4732</v>
      </c>
      <c r="AD47" s="88" t="s">
        <v>4733</v>
      </c>
      <c r="AE47" s="90">
        <v>45891.461793055598</v>
      </c>
      <c r="AF47" s="88" t="s">
        <v>6605</v>
      </c>
      <c r="AG47" s="88" t="s">
        <v>950</v>
      </c>
    </row>
    <row r="48" spans="1:33" x14ac:dyDescent="0.25">
      <c r="A48" s="88">
        <v>1</v>
      </c>
      <c r="B48" s="89" t="s">
        <v>6603</v>
      </c>
      <c r="C48" s="89">
        <f t="shared" si="1"/>
        <v>9105835560</v>
      </c>
      <c r="D48" s="90" t="str">
        <f>VLOOKUP(C48,'Data (2)'!$C:$D,2,0)</f>
        <v>00007968</v>
      </c>
      <c r="E48" s="90">
        <v>45891</v>
      </c>
      <c r="F48" s="91">
        <v>45891.461795914402</v>
      </c>
      <c r="G48" s="89" t="s">
        <v>6604</v>
      </c>
      <c r="H48" s="90"/>
      <c r="I48" s="88" t="s">
        <v>2487</v>
      </c>
      <c r="J48" s="89" t="s">
        <v>2488</v>
      </c>
      <c r="K48" s="88" t="s">
        <v>2489</v>
      </c>
      <c r="L48" s="88" t="s">
        <v>2490</v>
      </c>
      <c r="M48" s="89" t="s">
        <v>4729</v>
      </c>
      <c r="N48" s="89">
        <v>9105835560</v>
      </c>
      <c r="O48" s="88" t="s">
        <v>4730</v>
      </c>
      <c r="P48" s="88" t="s">
        <v>8492</v>
      </c>
      <c r="Q48" s="88" t="s">
        <v>4731</v>
      </c>
      <c r="R48" s="88">
        <v>40</v>
      </c>
      <c r="S48" s="89" t="s">
        <v>2528</v>
      </c>
      <c r="T48" s="89" t="s">
        <v>8117</v>
      </c>
      <c r="U48" s="88" t="str">
        <f>VLOOKUP(T48,Vat_tu__hang_hoa__dich_vu!B:C,2,0)</f>
        <v>CC300</v>
      </c>
      <c r="V48" s="88" t="s">
        <v>965</v>
      </c>
      <c r="W48" s="89" t="s">
        <v>2529</v>
      </c>
      <c r="X48" s="89" t="s">
        <v>2496</v>
      </c>
      <c r="Y48" s="88">
        <v>2</v>
      </c>
      <c r="Z48" s="88">
        <v>74250</v>
      </c>
      <c r="AB48" s="88">
        <v>0</v>
      </c>
      <c r="AC48" s="88" t="s">
        <v>4732</v>
      </c>
      <c r="AD48" s="88" t="s">
        <v>4733</v>
      </c>
      <c r="AE48" s="90">
        <v>45891.461793055598</v>
      </c>
      <c r="AF48" s="88" t="s">
        <v>6605</v>
      </c>
      <c r="AG48" s="88" t="s">
        <v>950</v>
      </c>
    </row>
    <row r="49" spans="1:33" x14ac:dyDescent="0.25">
      <c r="A49" s="88">
        <v>1</v>
      </c>
      <c r="B49" s="89" t="s">
        <v>6606</v>
      </c>
      <c r="C49" s="89">
        <f t="shared" si="1"/>
        <v>9105835617</v>
      </c>
      <c r="D49" s="90" t="str">
        <f>VLOOKUP(C49,'Data (2)'!$C:$D,2,0)</f>
        <v>00409408</v>
      </c>
      <c r="E49" s="90">
        <v>45896</v>
      </c>
      <c r="F49" s="91">
        <v>45891.467794213</v>
      </c>
      <c r="G49" s="89" t="s">
        <v>6607</v>
      </c>
      <c r="H49" s="90"/>
      <c r="I49" s="88" t="s">
        <v>2487</v>
      </c>
      <c r="J49" s="89" t="s">
        <v>2488</v>
      </c>
      <c r="K49" s="88" t="s">
        <v>2489</v>
      </c>
      <c r="L49" s="88" t="s">
        <v>2490</v>
      </c>
      <c r="M49" s="89" t="s">
        <v>6608</v>
      </c>
      <c r="N49" s="89">
        <v>9105835617</v>
      </c>
      <c r="O49" s="88" t="s">
        <v>6609</v>
      </c>
      <c r="P49" s="88" t="s">
        <v>8493</v>
      </c>
      <c r="Q49" s="88" t="s">
        <v>6610</v>
      </c>
      <c r="R49" s="88">
        <v>10</v>
      </c>
      <c r="S49" s="89" t="s">
        <v>2519</v>
      </c>
      <c r="T49" s="89" t="s">
        <v>8173</v>
      </c>
      <c r="U49" s="88" t="str">
        <f>VLOOKUP(T49,Vat_tu__hang_hoa__dich_vu!B:C,2,0)</f>
        <v>GM500</v>
      </c>
      <c r="V49" s="88" t="s">
        <v>951</v>
      </c>
      <c r="W49" s="89" t="s">
        <v>2520</v>
      </c>
      <c r="X49" s="89" t="s">
        <v>2496</v>
      </c>
      <c r="Y49" s="88">
        <v>2</v>
      </c>
      <c r="Z49" s="88">
        <v>111058</v>
      </c>
      <c r="AB49" s="88">
        <v>0</v>
      </c>
      <c r="AC49" s="88" t="s">
        <v>6609</v>
      </c>
      <c r="AD49" s="88" t="s">
        <v>6611</v>
      </c>
      <c r="AE49" s="90">
        <v>45891.467791898103</v>
      </c>
      <c r="AG49" s="88" t="s">
        <v>950</v>
      </c>
    </row>
    <row r="50" spans="1:33" x14ac:dyDescent="0.25">
      <c r="A50" s="88">
        <v>1</v>
      </c>
      <c r="B50" s="89" t="s">
        <v>6612</v>
      </c>
      <c r="C50" s="89">
        <f t="shared" si="1"/>
        <v>9105835674</v>
      </c>
      <c r="D50" s="90" t="str">
        <f>VLOOKUP(C50,'Data (2)'!$C:$D,2,0)</f>
        <v>00409425</v>
      </c>
      <c r="E50" s="90">
        <v>45891</v>
      </c>
      <c r="F50" s="91">
        <v>45891.475121840303</v>
      </c>
      <c r="G50" s="89" t="s">
        <v>6613</v>
      </c>
      <c r="H50" s="90"/>
      <c r="I50" s="88" t="s">
        <v>2487</v>
      </c>
      <c r="J50" s="89" t="s">
        <v>2488</v>
      </c>
      <c r="K50" s="88" t="s">
        <v>2489</v>
      </c>
      <c r="L50" s="88" t="s">
        <v>2490</v>
      </c>
      <c r="M50" s="89" t="s">
        <v>3712</v>
      </c>
      <c r="N50" s="89">
        <v>9105835674</v>
      </c>
      <c r="O50" s="88" t="s">
        <v>3713</v>
      </c>
      <c r="P50" s="88" t="s">
        <v>8494</v>
      </c>
      <c r="Q50" s="88" t="s">
        <v>3714</v>
      </c>
      <c r="R50" s="88">
        <v>10</v>
      </c>
      <c r="S50" s="89" t="s">
        <v>2592</v>
      </c>
      <c r="T50" s="89" t="s">
        <v>8164</v>
      </c>
      <c r="U50" s="88" t="str">
        <f>VLOOKUP(T50,Vat_tu__hang_hoa__dich_vu!B:C,2,0)</f>
        <v>CN300</v>
      </c>
      <c r="V50" s="88" t="s">
        <v>959</v>
      </c>
      <c r="W50" s="89" t="s">
        <v>2593</v>
      </c>
      <c r="X50" s="89" t="s">
        <v>2496</v>
      </c>
      <c r="Y50" s="88">
        <v>2</v>
      </c>
      <c r="Z50" s="88">
        <v>70950</v>
      </c>
      <c r="AB50" s="88">
        <v>0</v>
      </c>
      <c r="AC50" s="88" t="s">
        <v>3713</v>
      </c>
      <c r="AE50" s="90">
        <v>45891.4751187847</v>
      </c>
      <c r="AG50" s="88" t="s">
        <v>950</v>
      </c>
    </row>
    <row r="51" spans="1:33" x14ac:dyDescent="0.25">
      <c r="A51" s="88">
        <v>1</v>
      </c>
      <c r="B51" s="89" t="s">
        <v>6614</v>
      </c>
      <c r="C51" s="89">
        <f t="shared" si="1"/>
        <v>9105835700</v>
      </c>
      <c r="D51" s="90" t="str">
        <f>VLOOKUP(C51,'Data (2)'!$C:$D,2,0)</f>
        <v>00039748</v>
      </c>
      <c r="E51" s="90">
        <v>45896</v>
      </c>
      <c r="F51" s="91">
        <v>45891.477512500001</v>
      </c>
      <c r="G51" s="89" t="s">
        <v>6615</v>
      </c>
      <c r="H51" s="90"/>
      <c r="I51" s="88" t="s">
        <v>2487</v>
      </c>
      <c r="J51" s="89" t="s">
        <v>2488</v>
      </c>
      <c r="K51" s="88" t="s">
        <v>2489</v>
      </c>
      <c r="L51" s="88" t="s">
        <v>2490</v>
      </c>
      <c r="M51" s="89" t="s">
        <v>6616</v>
      </c>
      <c r="N51" s="89">
        <v>9105835700</v>
      </c>
      <c r="O51" s="88" t="s">
        <v>6617</v>
      </c>
      <c r="P51" s="88" t="s">
        <v>8495</v>
      </c>
      <c r="Q51" s="88" t="s">
        <v>6618</v>
      </c>
      <c r="R51" s="88">
        <v>10</v>
      </c>
      <c r="S51" s="89" t="s">
        <v>2519</v>
      </c>
      <c r="T51" s="89" t="s">
        <v>8173</v>
      </c>
      <c r="U51" s="88" t="str">
        <f>VLOOKUP(T51,Vat_tu__hang_hoa__dich_vu!B:C,2,0)</f>
        <v>GM500</v>
      </c>
      <c r="V51" s="88" t="s">
        <v>951</v>
      </c>
      <c r="W51" s="89" t="s">
        <v>2520</v>
      </c>
      <c r="X51" s="89" t="s">
        <v>2496</v>
      </c>
      <c r="Y51" s="88">
        <v>2</v>
      </c>
      <c r="Z51" s="88">
        <v>111058</v>
      </c>
      <c r="AB51" s="88">
        <v>0</v>
      </c>
      <c r="AC51" s="88" t="s">
        <v>6617</v>
      </c>
      <c r="AD51" s="88" t="s">
        <v>2541</v>
      </c>
      <c r="AE51" s="90">
        <v>45891.4775111458</v>
      </c>
      <c r="AG51" s="88" t="s">
        <v>950</v>
      </c>
    </row>
    <row r="52" spans="1:33" x14ac:dyDescent="0.25">
      <c r="A52" s="88">
        <v>1</v>
      </c>
      <c r="B52" s="89" t="s">
        <v>6619</v>
      </c>
      <c r="C52" s="89">
        <f t="shared" si="1"/>
        <v>9105835717</v>
      </c>
      <c r="D52" s="90" t="str">
        <f>VLOOKUP(C52,'Data (2)'!$C:$D,2,0)</f>
        <v>00012605</v>
      </c>
      <c r="E52" s="90">
        <v>45891</v>
      </c>
      <c r="F52" s="91">
        <v>45891.477982025499</v>
      </c>
      <c r="G52" s="89" t="s">
        <v>6620</v>
      </c>
      <c r="H52" s="90"/>
      <c r="I52" s="88" t="s">
        <v>2487</v>
      </c>
      <c r="J52" s="89" t="s">
        <v>2488</v>
      </c>
      <c r="K52" s="88" t="s">
        <v>2489</v>
      </c>
      <c r="L52" s="88" t="s">
        <v>2490</v>
      </c>
      <c r="M52" s="89" t="s">
        <v>3036</v>
      </c>
      <c r="N52" s="89">
        <v>9105835717</v>
      </c>
      <c r="O52" s="88" t="s">
        <v>3037</v>
      </c>
      <c r="P52" s="88" t="s">
        <v>8496</v>
      </c>
      <c r="Q52" s="88" t="s">
        <v>3038</v>
      </c>
      <c r="R52" s="88">
        <v>10</v>
      </c>
      <c r="S52" s="89" t="s">
        <v>2502</v>
      </c>
      <c r="T52" s="89" t="s">
        <v>8627</v>
      </c>
      <c r="U52" s="88" t="str">
        <f>VLOOKUP(T52,Vat_tu__hang_hoa__dich_vu!B:C,2,0)</f>
        <v>GTLX250G</v>
      </c>
      <c r="V52" s="88" t="s">
        <v>981</v>
      </c>
      <c r="W52" s="89" t="s">
        <v>2503</v>
      </c>
      <c r="X52" s="89" t="s">
        <v>2496</v>
      </c>
      <c r="Y52" s="88">
        <v>2</v>
      </c>
      <c r="Z52" s="88">
        <v>50182</v>
      </c>
      <c r="AB52" s="88">
        <v>0</v>
      </c>
      <c r="AC52" s="88" t="s">
        <v>3037</v>
      </c>
      <c r="AE52" s="90">
        <v>45891.477978935203</v>
      </c>
      <c r="AF52" s="88" t="s">
        <v>6621</v>
      </c>
      <c r="AG52" s="88" t="s">
        <v>950</v>
      </c>
    </row>
    <row r="53" spans="1:33" x14ac:dyDescent="0.25">
      <c r="A53" s="88">
        <v>1</v>
      </c>
      <c r="B53" s="89" t="s">
        <v>6622</v>
      </c>
      <c r="C53" s="89">
        <f t="shared" si="1"/>
        <v>9105835830</v>
      </c>
      <c r="D53" s="90" t="str">
        <f>VLOOKUP(C53,'Data (2)'!$C:$D,2,0)</f>
        <v>00067377</v>
      </c>
      <c r="E53" s="90">
        <v>45891</v>
      </c>
      <c r="F53" s="91">
        <v>45891.494493136597</v>
      </c>
      <c r="G53" s="89" t="s">
        <v>6623</v>
      </c>
      <c r="H53" s="90"/>
      <c r="I53" s="88" t="s">
        <v>2487</v>
      </c>
      <c r="J53" s="89" t="s">
        <v>2488</v>
      </c>
      <c r="K53" s="88" t="s">
        <v>2489</v>
      </c>
      <c r="L53" s="88" t="s">
        <v>2490</v>
      </c>
      <c r="M53" s="89" t="s">
        <v>6624</v>
      </c>
      <c r="N53" s="89">
        <v>9105835830</v>
      </c>
      <c r="O53" s="88" t="s">
        <v>6625</v>
      </c>
      <c r="P53" s="88" t="s">
        <v>8497</v>
      </c>
      <c r="Q53" s="88" t="s">
        <v>6626</v>
      </c>
      <c r="R53" s="88">
        <v>10</v>
      </c>
      <c r="S53" s="89" t="s">
        <v>2547</v>
      </c>
      <c r="T53" s="89" t="s">
        <v>8457</v>
      </c>
      <c r="U53" s="88" t="str">
        <f>VLOOKUP(T53,Vat_tu__hang_hoa__dich_vu!B:C,2,0)</f>
        <v>GXD500</v>
      </c>
      <c r="V53" s="88" t="s">
        <v>994</v>
      </c>
      <c r="W53" s="89" t="s">
        <v>2548</v>
      </c>
      <c r="X53" s="89" t="s">
        <v>2496</v>
      </c>
      <c r="Y53" s="88">
        <v>1</v>
      </c>
      <c r="Z53" s="88">
        <v>111606</v>
      </c>
      <c r="AB53" s="88">
        <v>0</v>
      </c>
      <c r="AC53" s="88" t="s">
        <v>6625</v>
      </c>
      <c r="AD53" s="88" t="s">
        <v>2541</v>
      </c>
      <c r="AE53" s="90">
        <v>45891.494489849501</v>
      </c>
      <c r="AF53" s="88" t="s">
        <v>6627</v>
      </c>
      <c r="AG53" s="88" t="s">
        <v>950</v>
      </c>
    </row>
    <row r="54" spans="1:33" x14ac:dyDescent="0.25">
      <c r="A54" s="88">
        <v>1</v>
      </c>
      <c r="B54" s="89" t="s">
        <v>6628</v>
      </c>
      <c r="C54" s="89">
        <f t="shared" si="1"/>
        <v>9105835866</v>
      </c>
      <c r="D54" s="90" t="str">
        <f>VLOOKUP(C54,'Data (2)'!$C:$D,2,0)</f>
        <v>00014490</v>
      </c>
      <c r="E54" s="90">
        <v>45891</v>
      </c>
      <c r="F54" s="91">
        <v>45891.505385798599</v>
      </c>
      <c r="G54" s="89" t="s">
        <v>6629</v>
      </c>
      <c r="H54" s="90"/>
      <c r="I54" s="88" t="s">
        <v>2487</v>
      </c>
      <c r="J54" s="89" t="s">
        <v>2488</v>
      </c>
      <c r="K54" s="88" t="s">
        <v>2489</v>
      </c>
      <c r="L54" s="88" t="s">
        <v>2490</v>
      </c>
      <c r="M54" s="89" t="s">
        <v>6630</v>
      </c>
      <c r="N54" s="89">
        <v>9105835866</v>
      </c>
      <c r="O54" s="88" t="s">
        <v>6631</v>
      </c>
      <c r="P54" s="88" t="s">
        <v>8498</v>
      </c>
      <c r="Q54" s="88" t="s">
        <v>6632</v>
      </c>
      <c r="R54" s="88">
        <v>10</v>
      </c>
      <c r="S54" s="89" t="s">
        <v>2528</v>
      </c>
      <c r="T54" s="89" t="s">
        <v>8117</v>
      </c>
      <c r="U54" s="88" t="str">
        <f>VLOOKUP(T54,Vat_tu__hang_hoa__dich_vu!B:C,2,0)</f>
        <v>CC300</v>
      </c>
      <c r="V54" s="88" t="s">
        <v>965</v>
      </c>
      <c r="W54" s="89" t="s">
        <v>2529</v>
      </c>
      <c r="X54" s="89" t="s">
        <v>2496</v>
      </c>
      <c r="Y54" s="88">
        <v>1</v>
      </c>
      <c r="Z54" s="88">
        <v>74250</v>
      </c>
      <c r="AB54" s="88">
        <v>0</v>
      </c>
      <c r="AC54" s="88" t="s">
        <v>6631</v>
      </c>
      <c r="AD54" s="88" t="s">
        <v>6633</v>
      </c>
      <c r="AE54" s="90">
        <v>45891.505382557902</v>
      </c>
      <c r="AG54" s="88" t="s">
        <v>950</v>
      </c>
    </row>
    <row r="55" spans="1:33" x14ac:dyDescent="0.25">
      <c r="A55" s="88">
        <v>1</v>
      </c>
      <c r="B55" s="89" t="s">
        <v>6628</v>
      </c>
      <c r="C55" s="89">
        <f t="shared" si="1"/>
        <v>9105835866</v>
      </c>
      <c r="D55" s="90" t="str">
        <f>VLOOKUP(C55,'Data (2)'!$C:$D,2,0)</f>
        <v>00014490</v>
      </c>
      <c r="E55" s="90">
        <v>45891</v>
      </c>
      <c r="F55" s="91">
        <v>45891.505385798599</v>
      </c>
      <c r="G55" s="89" t="s">
        <v>6629</v>
      </c>
      <c r="H55" s="90"/>
      <c r="I55" s="88" t="s">
        <v>2487</v>
      </c>
      <c r="J55" s="89" t="s">
        <v>2488</v>
      </c>
      <c r="K55" s="88" t="s">
        <v>2489</v>
      </c>
      <c r="L55" s="88" t="s">
        <v>2490</v>
      </c>
      <c r="M55" s="89" t="s">
        <v>6630</v>
      </c>
      <c r="N55" s="89">
        <v>9105835866</v>
      </c>
      <c r="O55" s="88" t="s">
        <v>6631</v>
      </c>
      <c r="P55" s="88" t="s">
        <v>8498</v>
      </c>
      <c r="Q55" s="88" t="s">
        <v>6632</v>
      </c>
      <c r="R55" s="88">
        <v>20</v>
      </c>
      <c r="S55" s="89" t="s">
        <v>2556</v>
      </c>
      <c r="T55" s="89" t="s">
        <v>8409</v>
      </c>
      <c r="U55" s="88" t="str">
        <f>VLOOKUP(T55,Vat_tu__hang_hoa__dich_vu!B:C,2,0)</f>
        <v>TH200</v>
      </c>
      <c r="V55" s="88" t="s">
        <v>960</v>
      </c>
      <c r="W55" s="89" t="s">
        <v>2557</v>
      </c>
      <c r="X55" s="89" t="s">
        <v>2496</v>
      </c>
      <c r="Y55" s="88">
        <v>1</v>
      </c>
      <c r="Z55" s="88">
        <v>55595</v>
      </c>
      <c r="AB55" s="88">
        <v>0</v>
      </c>
      <c r="AC55" s="88" t="s">
        <v>6631</v>
      </c>
      <c r="AD55" s="88" t="s">
        <v>6633</v>
      </c>
      <c r="AE55" s="90">
        <v>45891.505382557902</v>
      </c>
      <c r="AG55" s="88" t="s">
        <v>950</v>
      </c>
    </row>
    <row r="56" spans="1:33" x14ac:dyDescent="0.25">
      <c r="A56" s="88">
        <v>1</v>
      </c>
      <c r="B56" s="89" t="s">
        <v>6634</v>
      </c>
      <c r="C56" s="89">
        <f t="shared" si="1"/>
        <v>9105835936</v>
      </c>
      <c r="D56" s="90" t="str">
        <f>VLOOKUP(C56,'Data (2)'!$C:$D,2,0)</f>
        <v>00409528</v>
      </c>
      <c r="E56" s="90">
        <v>45896</v>
      </c>
      <c r="F56" s="91">
        <v>45891.512499884302</v>
      </c>
      <c r="G56" s="89" t="s">
        <v>6635</v>
      </c>
      <c r="H56" s="90"/>
      <c r="I56" s="88" t="s">
        <v>2487</v>
      </c>
      <c r="J56" s="89" t="s">
        <v>2488</v>
      </c>
      <c r="K56" s="88" t="s">
        <v>2489</v>
      </c>
      <c r="L56" s="88" t="s">
        <v>2490</v>
      </c>
      <c r="M56" s="89" t="s">
        <v>6636</v>
      </c>
      <c r="N56" s="89">
        <v>9105835936</v>
      </c>
      <c r="O56" s="88" t="s">
        <v>6637</v>
      </c>
      <c r="P56" s="88" t="s">
        <v>8499</v>
      </c>
      <c r="Q56" s="88" t="s">
        <v>6638</v>
      </c>
      <c r="R56" s="88">
        <v>10</v>
      </c>
      <c r="S56" s="89" t="s">
        <v>2563</v>
      </c>
      <c r="T56" s="89" t="s">
        <v>8125</v>
      </c>
      <c r="U56" s="88" t="str">
        <f>VLOOKUP(T56,Vat_tu__hang_hoa__dich_vu!B:C,2,0)</f>
        <v>CGM300</v>
      </c>
      <c r="V56" s="88" t="s">
        <v>961</v>
      </c>
      <c r="W56" s="89" t="s">
        <v>2564</v>
      </c>
      <c r="X56" s="89" t="s">
        <v>2496</v>
      </c>
      <c r="Y56" s="88">
        <v>1</v>
      </c>
      <c r="Z56" s="88">
        <v>73431</v>
      </c>
      <c r="AB56" s="88">
        <v>0</v>
      </c>
      <c r="AC56" s="88" t="s">
        <v>6637</v>
      </c>
      <c r="AE56" s="90">
        <v>45891.512497453703</v>
      </c>
      <c r="AG56" s="88" t="s">
        <v>950</v>
      </c>
    </row>
    <row r="57" spans="1:33" x14ac:dyDescent="0.25">
      <c r="A57" s="88">
        <v>1</v>
      </c>
      <c r="B57" s="89" t="s">
        <v>6634</v>
      </c>
      <c r="C57" s="89">
        <f t="shared" si="1"/>
        <v>9105835936</v>
      </c>
      <c r="D57" s="90" t="str">
        <f>VLOOKUP(C57,'Data (2)'!$C:$D,2,0)</f>
        <v>00409528</v>
      </c>
      <c r="E57" s="90">
        <v>45896</v>
      </c>
      <c r="F57" s="91">
        <v>45891.512499884302</v>
      </c>
      <c r="G57" s="89" t="s">
        <v>6635</v>
      </c>
      <c r="H57" s="90"/>
      <c r="I57" s="88" t="s">
        <v>2487</v>
      </c>
      <c r="J57" s="89" t="s">
        <v>2488</v>
      </c>
      <c r="K57" s="88" t="s">
        <v>2489</v>
      </c>
      <c r="L57" s="88" t="s">
        <v>2490</v>
      </c>
      <c r="M57" s="89" t="s">
        <v>6636</v>
      </c>
      <c r="N57" s="89">
        <v>9105835936</v>
      </c>
      <c r="O57" s="88" t="s">
        <v>6637</v>
      </c>
      <c r="P57" s="88" t="s">
        <v>8499</v>
      </c>
      <c r="Q57" s="88" t="s">
        <v>6638</v>
      </c>
      <c r="R57" s="88">
        <v>20</v>
      </c>
      <c r="S57" s="89" t="s">
        <v>2519</v>
      </c>
      <c r="T57" s="89" t="s">
        <v>8173</v>
      </c>
      <c r="U57" s="88" t="str">
        <f>VLOOKUP(T57,Vat_tu__hang_hoa__dich_vu!B:C,2,0)</f>
        <v>GM500</v>
      </c>
      <c r="V57" s="88" t="s">
        <v>951</v>
      </c>
      <c r="W57" s="89" t="s">
        <v>2520</v>
      </c>
      <c r="X57" s="89" t="s">
        <v>2496</v>
      </c>
      <c r="Y57" s="88">
        <v>1</v>
      </c>
      <c r="Z57" s="88">
        <v>111058</v>
      </c>
      <c r="AB57" s="88">
        <v>0</v>
      </c>
      <c r="AC57" s="88" t="s">
        <v>6637</v>
      </c>
      <c r="AE57" s="90">
        <v>45891.512497453703</v>
      </c>
      <c r="AG57" s="88" t="s">
        <v>950</v>
      </c>
    </row>
    <row r="58" spans="1:33" x14ac:dyDescent="0.25">
      <c r="A58" s="88">
        <v>1</v>
      </c>
      <c r="B58" s="89" t="s">
        <v>6639</v>
      </c>
      <c r="C58" s="89">
        <f t="shared" si="1"/>
        <v>9105835885</v>
      </c>
      <c r="D58" s="90" t="str">
        <f>VLOOKUP(C58,'Data (2)'!$C:$D,2,0)</f>
        <v>00011977</v>
      </c>
      <c r="E58" s="90">
        <v>45891</v>
      </c>
      <c r="F58" s="91">
        <v>45891.513068321801</v>
      </c>
      <c r="G58" s="89" t="s">
        <v>6640</v>
      </c>
      <c r="H58" s="90"/>
      <c r="I58" s="88" t="s">
        <v>2487</v>
      </c>
      <c r="J58" s="89" t="s">
        <v>2488</v>
      </c>
      <c r="K58" s="88" t="s">
        <v>2489</v>
      </c>
      <c r="L58" s="88" t="s">
        <v>2490</v>
      </c>
      <c r="M58" s="89" t="s">
        <v>6641</v>
      </c>
      <c r="N58" s="89">
        <v>9105835885</v>
      </c>
      <c r="O58" s="88" t="s">
        <v>6642</v>
      </c>
      <c r="P58" s="88" t="s">
        <v>8500</v>
      </c>
      <c r="Q58" s="88" t="s">
        <v>6643</v>
      </c>
      <c r="R58" s="88">
        <v>10</v>
      </c>
      <c r="S58" s="89" t="s">
        <v>2510</v>
      </c>
      <c r="T58" s="89" t="s">
        <v>8626</v>
      </c>
      <c r="U58" s="88" t="str">
        <f>VLOOKUP(T58,Vat_tu__hang_hoa__dich_vu!B:C,2,0)</f>
        <v>MNH250</v>
      </c>
      <c r="V58" s="88" t="s">
        <v>955</v>
      </c>
      <c r="W58" s="89" t="s">
        <v>2511</v>
      </c>
      <c r="X58" s="89" t="s">
        <v>2496</v>
      </c>
      <c r="Y58" s="88">
        <v>10</v>
      </c>
      <c r="Z58" s="88">
        <v>46000</v>
      </c>
      <c r="AB58" s="88">
        <v>0</v>
      </c>
      <c r="AC58" s="88" t="s">
        <v>6642</v>
      </c>
      <c r="AE58" s="90">
        <v>45891.513064814797</v>
      </c>
      <c r="AG58" s="88" t="s">
        <v>950</v>
      </c>
    </row>
    <row r="59" spans="1:33" x14ac:dyDescent="0.25">
      <c r="A59" s="88">
        <v>1</v>
      </c>
      <c r="B59" s="89" t="s">
        <v>6644</v>
      </c>
      <c r="C59" s="89">
        <f t="shared" si="1"/>
        <v>9105835886</v>
      </c>
      <c r="D59" s="90" t="str">
        <f>VLOOKUP(C59,'Data (2)'!$C:$D,2,0)</f>
        <v>00134021</v>
      </c>
      <c r="E59" s="90">
        <v>45896</v>
      </c>
      <c r="F59" s="91">
        <v>45891.514425266199</v>
      </c>
      <c r="G59" s="89" t="s">
        <v>6645</v>
      </c>
      <c r="H59" s="90"/>
      <c r="I59" s="88" t="s">
        <v>2487</v>
      </c>
      <c r="J59" s="89" t="s">
        <v>2488</v>
      </c>
      <c r="K59" s="88" t="s">
        <v>2489</v>
      </c>
      <c r="L59" s="88" t="s">
        <v>2490</v>
      </c>
      <c r="M59" s="89" t="s">
        <v>6646</v>
      </c>
      <c r="N59" s="89">
        <v>9105835886</v>
      </c>
      <c r="O59" s="88" t="s">
        <v>6647</v>
      </c>
      <c r="P59" s="88" t="s">
        <v>8501</v>
      </c>
      <c r="Q59" s="88" t="s">
        <v>6648</v>
      </c>
      <c r="R59" s="88">
        <v>10</v>
      </c>
      <c r="S59" s="89" t="s">
        <v>2519</v>
      </c>
      <c r="T59" s="89" t="s">
        <v>8173</v>
      </c>
      <c r="U59" s="88" t="str">
        <f>VLOOKUP(T59,Vat_tu__hang_hoa__dich_vu!B:C,2,0)</f>
        <v>GM500</v>
      </c>
      <c r="V59" s="88" t="s">
        <v>951</v>
      </c>
      <c r="W59" s="89" t="s">
        <v>2520</v>
      </c>
      <c r="X59" s="89" t="s">
        <v>2496</v>
      </c>
      <c r="Y59" s="88">
        <v>1</v>
      </c>
      <c r="Z59" s="88">
        <v>111058</v>
      </c>
      <c r="AB59" s="88">
        <v>0</v>
      </c>
      <c r="AC59" s="88" t="s">
        <v>6647</v>
      </c>
      <c r="AE59" s="90">
        <v>45891.514421874999</v>
      </c>
      <c r="AG59" s="88" t="s">
        <v>950</v>
      </c>
    </row>
    <row r="60" spans="1:33" x14ac:dyDescent="0.25">
      <c r="A60" s="88">
        <v>1</v>
      </c>
      <c r="B60" s="89" t="s">
        <v>6649</v>
      </c>
      <c r="C60" s="89">
        <f t="shared" si="1"/>
        <v>9105835978</v>
      </c>
      <c r="D60" s="90" t="str">
        <f>VLOOKUP(C60,'Data (2)'!$C:$D,2,0)</f>
        <v>00039751</v>
      </c>
      <c r="E60" s="90">
        <v>45891</v>
      </c>
      <c r="F60" s="91">
        <v>45891.5151148148</v>
      </c>
      <c r="G60" s="89" t="s">
        <v>6650</v>
      </c>
      <c r="H60" s="90"/>
      <c r="I60" s="88" t="s">
        <v>2487</v>
      </c>
      <c r="J60" s="89" t="s">
        <v>2488</v>
      </c>
      <c r="K60" s="88" t="s">
        <v>2489</v>
      </c>
      <c r="L60" s="88" t="s">
        <v>2490</v>
      </c>
      <c r="M60" s="89" t="s">
        <v>6651</v>
      </c>
      <c r="N60" s="89">
        <v>9105835978</v>
      </c>
      <c r="O60" s="88" t="s">
        <v>6652</v>
      </c>
      <c r="P60" s="88" t="s">
        <v>8502</v>
      </c>
      <c r="Q60" s="88" t="s">
        <v>6653</v>
      </c>
      <c r="R60" s="88">
        <v>10</v>
      </c>
      <c r="S60" s="89" t="s">
        <v>2528</v>
      </c>
      <c r="T60" s="89" t="s">
        <v>8117</v>
      </c>
      <c r="U60" s="88" t="str">
        <f>VLOOKUP(T60,Vat_tu__hang_hoa__dich_vu!B:C,2,0)</f>
        <v>CC300</v>
      </c>
      <c r="V60" s="88" t="s">
        <v>965</v>
      </c>
      <c r="W60" s="89" t="s">
        <v>2529</v>
      </c>
      <c r="X60" s="89" t="s">
        <v>2496</v>
      </c>
      <c r="Y60" s="88">
        <v>2</v>
      </c>
      <c r="Z60" s="88">
        <v>74250</v>
      </c>
      <c r="AB60" s="88">
        <v>0</v>
      </c>
      <c r="AC60" s="88" t="s">
        <v>6654</v>
      </c>
      <c r="AD60" s="88" t="s">
        <v>2541</v>
      </c>
      <c r="AE60" s="90">
        <v>45891.515111689798</v>
      </c>
      <c r="AG60" s="88" t="s">
        <v>950</v>
      </c>
    </row>
    <row r="61" spans="1:33" x14ac:dyDescent="0.25">
      <c r="A61" s="88">
        <v>1</v>
      </c>
      <c r="B61" s="89" t="s">
        <v>6655</v>
      </c>
      <c r="C61" s="89">
        <f t="shared" si="1"/>
        <v>9105835964</v>
      </c>
      <c r="D61" s="90" t="str">
        <f>VLOOKUP(C61,'Data (2)'!$C:$D,2,0)</f>
        <v>00014492</v>
      </c>
      <c r="E61" s="90">
        <v>45896</v>
      </c>
      <c r="F61" s="91">
        <v>45891.517784919</v>
      </c>
      <c r="G61" s="89" t="s">
        <v>6656</v>
      </c>
      <c r="H61" s="90"/>
      <c r="I61" s="88" t="s">
        <v>2487</v>
      </c>
      <c r="J61" s="89" t="s">
        <v>2488</v>
      </c>
      <c r="K61" s="88" t="s">
        <v>2489</v>
      </c>
      <c r="L61" s="88" t="s">
        <v>2490</v>
      </c>
      <c r="M61" s="89" t="s">
        <v>6657</v>
      </c>
      <c r="N61" s="89">
        <v>9105835964</v>
      </c>
      <c r="O61" s="88" t="s">
        <v>6658</v>
      </c>
      <c r="P61" s="88" t="s">
        <v>8503</v>
      </c>
      <c r="Q61" s="88" t="s">
        <v>6659</v>
      </c>
      <c r="R61" s="88">
        <v>10</v>
      </c>
      <c r="S61" s="89" t="s">
        <v>2519</v>
      </c>
      <c r="T61" s="89" t="s">
        <v>8173</v>
      </c>
      <c r="U61" s="88" t="str">
        <f>VLOOKUP(T61,Vat_tu__hang_hoa__dich_vu!B:C,2,0)</f>
        <v>GM500</v>
      </c>
      <c r="V61" s="88" t="s">
        <v>951</v>
      </c>
      <c r="W61" s="89" t="s">
        <v>2520</v>
      </c>
      <c r="X61" s="89" t="s">
        <v>2496</v>
      </c>
      <c r="Y61" s="88">
        <v>2</v>
      </c>
      <c r="Z61" s="88">
        <v>111058</v>
      </c>
      <c r="AB61" s="88">
        <v>0</v>
      </c>
      <c r="AC61" s="88" t="s">
        <v>6660</v>
      </c>
      <c r="AE61" s="90">
        <v>45891.517781562499</v>
      </c>
      <c r="AG61" s="88" t="s">
        <v>950</v>
      </c>
    </row>
    <row r="62" spans="1:33" x14ac:dyDescent="0.25">
      <c r="A62" s="88">
        <v>1</v>
      </c>
      <c r="B62" s="89" t="s">
        <v>6661</v>
      </c>
      <c r="C62" s="89">
        <f t="shared" si="1"/>
        <v>9105835984</v>
      </c>
      <c r="D62" s="90" t="str">
        <f>VLOOKUP(C62,'Data (2)'!$C:$D,2,0)</f>
        <v>00134036</v>
      </c>
      <c r="E62" s="90">
        <v>45896</v>
      </c>
      <c r="F62" s="91">
        <v>45891.520888773201</v>
      </c>
      <c r="G62" s="89" t="s">
        <v>6662</v>
      </c>
      <c r="H62" s="90"/>
      <c r="I62" s="88" t="s">
        <v>2487</v>
      </c>
      <c r="J62" s="89" t="s">
        <v>2488</v>
      </c>
      <c r="K62" s="88" t="s">
        <v>2489</v>
      </c>
      <c r="L62" s="88" t="s">
        <v>2490</v>
      </c>
      <c r="M62" s="89" t="s">
        <v>6663</v>
      </c>
      <c r="N62" s="89">
        <v>9105835984</v>
      </c>
      <c r="O62" s="88" t="s">
        <v>6664</v>
      </c>
      <c r="P62" s="88" t="s">
        <v>8504</v>
      </c>
      <c r="Q62" s="88" t="s">
        <v>6665</v>
      </c>
      <c r="R62" s="88">
        <v>10</v>
      </c>
      <c r="S62" s="89" t="s">
        <v>2563</v>
      </c>
      <c r="T62" s="89" t="s">
        <v>8125</v>
      </c>
      <c r="U62" s="88" t="str">
        <f>VLOOKUP(T62,Vat_tu__hang_hoa__dich_vu!B:C,2,0)</f>
        <v>CGM300</v>
      </c>
      <c r="V62" s="88" t="s">
        <v>961</v>
      </c>
      <c r="W62" s="89" t="s">
        <v>2564</v>
      </c>
      <c r="X62" s="89" t="s">
        <v>2496</v>
      </c>
      <c r="Y62" s="88">
        <v>2</v>
      </c>
      <c r="Z62" s="88">
        <v>73431</v>
      </c>
      <c r="AB62" s="88">
        <v>0</v>
      </c>
      <c r="AC62" s="88" t="s">
        <v>6666</v>
      </c>
      <c r="AD62" s="88" t="s">
        <v>6667</v>
      </c>
      <c r="AE62" s="90">
        <v>45891.520885219899</v>
      </c>
      <c r="AG62" s="88" t="s">
        <v>950</v>
      </c>
    </row>
    <row r="63" spans="1:33" x14ac:dyDescent="0.25">
      <c r="A63" s="88">
        <v>1</v>
      </c>
      <c r="B63" s="89" t="s">
        <v>6661</v>
      </c>
      <c r="C63" s="89">
        <f t="shared" si="1"/>
        <v>9105835984</v>
      </c>
      <c r="D63" s="90" t="str">
        <f>VLOOKUP(C63,'Data (2)'!$C:$D,2,0)</f>
        <v>00134036</v>
      </c>
      <c r="E63" s="90">
        <v>45896</v>
      </c>
      <c r="F63" s="91">
        <v>45891.520888773201</v>
      </c>
      <c r="G63" s="89" t="s">
        <v>6662</v>
      </c>
      <c r="H63" s="90"/>
      <c r="I63" s="88" t="s">
        <v>2487</v>
      </c>
      <c r="J63" s="89" t="s">
        <v>2488</v>
      </c>
      <c r="K63" s="88" t="s">
        <v>2489</v>
      </c>
      <c r="L63" s="88" t="s">
        <v>2490</v>
      </c>
      <c r="M63" s="89" t="s">
        <v>6663</v>
      </c>
      <c r="N63" s="89">
        <v>9105835984</v>
      </c>
      <c r="O63" s="88" t="s">
        <v>6664</v>
      </c>
      <c r="P63" s="88" t="s">
        <v>8504</v>
      </c>
      <c r="Q63" s="88" t="s">
        <v>6665</v>
      </c>
      <c r="R63" s="88">
        <v>20</v>
      </c>
      <c r="S63" s="89" t="s">
        <v>2519</v>
      </c>
      <c r="T63" s="89" t="s">
        <v>8173</v>
      </c>
      <c r="U63" s="88" t="str">
        <f>VLOOKUP(T63,Vat_tu__hang_hoa__dich_vu!B:C,2,0)</f>
        <v>GM500</v>
      </c>
      <c r="V63" s="88" t="s">
        <v>951</v>
      </c>
      <c r="W63" s="89" t="s">
        <v>2520</v>
      </c>
      <c r="X63" s="89" t="s">
        <v>2496</v>
      </c>
      <c r="Y63" s="88">
        <v>2</v>
      </c>
      <c r="Z63" s="88">
        <v>111058</v>
      </c>
      <c r="AB63" s="88">
        <v>0</v>
      </c>
      <c r="AC63" s="88" t="s">
        <v>6666</v>
      </c>
      <c r="AD63" s="88" t="s">
        <v>6667</v>
      </c>
      <c r="AE63" s="90">
        <v>45891.520885219899</v>
      </c>
      <c r="AG63" s="88" t="s">
        <v>950</v>
      </c>
    </row>
    <row r="64" spans="1:33" x14ac:dyDescent="0.25">
      <c r="A64" s="88">
        <v>1</v>
      </c>
      <c r="B64" s="89" t="s">
        <v>6661</v>
      </c>
      <c r="C64" s="89">
        <f t="shared" si="1"/>
        <v>9105835984</v>
      </c>
      <c r="D64" s="90" t="str">
        <f>VLOOKUP(C64,'Data (2)'!$C:$D,2,0)</f>
        <v>00134036</v>
      </c>
      <c r="E64" s="90">
        <v>45896</v>
      </c>
      <c r="F64" s="91">
        <v>45891.520888773201</v>
      </c>
      <c r="G64" s="89" t="s">
        <v>6662</v>
      </c>
      <c r="H64" s="90"/>
      <c r="I64" s="88" t="s">
        <v>2487</v>
      </c>
      <c r="J64" s="89" t="s">
        <v>2488</v>
      </c>
      <c r="K64" s="88" t="s">
        <v>2489</v>
      </c>
      <c r="L64" s="88" t="s">
        <v>2490</v>
      </c>
      <c r="M64" s="89" t="s">
        <v>6663</v>
      </c>
      <c r="N64" s="89">
        <v>9105835984</v>
      </c>
      <c r="O64" s="88" t="s">
        <v>6664</v>
      </c>
      <c r="P64" s="88" t="s">
        <v>8504</v>
      </c>
      <c r="Q64" s="88" t="s">
        <v>6665</v>
      </c>
      <c r="R64" s="88">
        <v>30</v>
      </c>
      <c r="S64" s="89" t="s">
        <v>2502</v>
      </c>
      <c r="T64" s="89" t="s">
        <v>8627</v>
      </c>
      <c r="U64" s="88" t="str">
        <f>VLOOKUP(T64,Vat_tu__hang_hoa__dich_vu!B:C,2,0)</f>
        <v>GTLX250G</v>
      </c>
      <c r="V64" s="88" t="s">
        <v>981</v>
      </c>
      <c r="W64" s="89" t="s">
        <v>2503</v>
      </c>
      <c r="X64" s="89" t="s">
        <v>2496</v>
      </c>
      <c r="Y64" s="88">
        <v>4</v>
      </c>
      <c r="Z64" s="88">
        <v>50182</v>
      </c>
      <c r="AB64" s="88">
        <v>0</v>
      </c>
      <c r="AC64" s="88" t="s">
        <v>6666</v>
      </c>
      <c r="AD64" s="88" t="s">
        <v>6667</v>
      </c>
      <c r="AE64" s="90">
        <v>45891.520885219899</v>
      </c>
      <c r="AG64" s="88" t="s">
        <v>950</v>
      </c>
    </row>
    <row r="65" spans="1:33" x14ac:dyDescent="0.25">
      <c r="A65" s="88">
        <v>1</v>
      </c>
      <c r="B65" s="89" t="s">
        <v>6661</v>
      </c>
      <c r="C65" s="89">
        <f t="shared" si="1"/>
        <v>9105835984</v>
      </c>
      <c r="D65" s="90" t="str">
        <f>VLOOKUP(C65,'Data (2)'!$C:$D,2,0)</f>
        <v>00134036</v>
      </c>
      <c r="E65" s="90">
        <v>45896</v>
      </c>
      <c r="F65" s="91">
        <v>45891.520888773201</v>
      </c>
      <c r="G65" s="89" t="s">
        <v>6662</v>
      </c>
      <c r="H65" s="90"/>
      <c r="I65" s="88" t="s">
        <v>2487</v>
      </c>
      <c r="J65" s="89" t="s">
        <v>2488</v>
      </c>
      <c r="K65" s="88" t="s">
        <v>2489</v>
      </c>
      <c r="L65" s="88" t="s">
        <v>2490</v>
      </c>
      <c r="M65" s="89" t="s">
        <v>6663</v>
      </c>
      <c r="N65" s="89">
        <v>9105835984</v>
      </c>
      <c r="O65" s="88" t="s">
        <v>6664</v>
      </c>
      <c r="P65" s="88" t="s">
        <v>8504</v>
      </c>
      <c r="Q65" s="88" t="s">
        <v>6665</v>
      </c>
      <c r="R65" s="88">
        <v>40</v>
      </c>
      <c r="S65" s="89" t="s">
        <v>2592</v>
      </c>
      <c r="T65" s="89" t="s">
        <v>8164</v>
      </c>
      <c r="U65" s="88" t="str">
        <f>VLOOKUP(T65,Vat_tu__hang_hoa__dich_vu!B:C,2,0)</f>
        <v>CN300</v>
      </c>
      <c r="V65" s="88" t="s">
        <v>959</v>
      </c>
      <c r="W65" s="89" t="s">
        <v>2593</v>
      </c>
      <c r="X65" s="89" t="s">
        <v>2496</v>
      </c>
      <c r="Y65" s="88">
        <v>1</v>
      </c>
      <c r="Z65" s="88">
        <v>70950</v>
      </c>
      <c r="AB65" s="88">
        <v>0</v>
      </c>
      <c r="AC65" s="88" t="s">
        <v>6666</v>
      </c>
      <c r="AD65" s="88" t="s">
        <v>6667</v>
      </c>
      <c r="AE65" s="90">
        <v>45891.520885219899</v>
      </c>
      <c r="AG65" s="88" t="s">
        <v>950</v>
      </c>
    </row>
    <row r="66" spans="1:33" x14ac:dyDescent="0.25">
      <c r="A66" s="88">
        <v>1</v>
      </c>
      <c r="B66" s="89" t="s">
        <v>6668</v>
      </c>
      <c r="C66" s="89">
        <f t="shared" si="1"/>
        <v>9105836031</v>
      </c>
      <c r="D66" s="90" t="str">
        <f>VLOOKUP(C66,'Data (2)'!$C:$D,2,0)</f>
        <v>00032020</v>
      </c>
      <c r="E66" s="90">
        <v>45896</v>
      </c>
      <c r="F66" s="91">
        <v>45891.521175150498</v>
      </c>
      <c r="G66" s="89" t="s">
        <v>6669</v>
      </c>
      <c r="H66" s="90"/>
      <c r="I66" s="88" t="s">
        <v>2487</v>
      </c>
      <c r="J66" s="89" t="s">
        <v>2488</v>
      </c>
      <c r="K66" s="88" t="s">
        <v>2489</v>
      </c>
      <c r="L66" s="88" t="s">
        <v>2490</v>
      </c>
      <c r="M66" s="89" t="s">
        <v>6670</v>
      </c>
      <c r="N66" s="89">
        <v>9105836031</v>
      </c>
      <c r="O66" s="88" t="s">
        <v>6671</v>
      </c>
      <c r="P66" s="88" t="s">
        <v>8505</v>
      </c>
      <c r="Q66" s="88" t="s">
        <v>6672</v>
      </c>
      <c r="R66" s="88">
        <v>10</v>
      </c>
      <c r="S66" s="89" t="s">
        <v>2519</v>
      </c>
      <c r="T66" s="89" t="s">
        <v>8173</v>
      </c>
      <c r="U66" s="88" t="str">
        <f>VLOOKUP(T66,Vat_tu__hang_hoa__dich_vu!B:C,2,0)</f>
        <v>GM500</v>
      </c>
      <c r="V66" s="88" t="s">
        <v>951</v>
      </c>
      <c r="W66" s="89" t="s">
        <v>2520</v>
      </c>
      <c r="X66" s="89" t="s">
        <v>2496</v>
      </c>
      <c r="Y66" s="88">
        <v>2</v>
      </c>
      <c r="Z66" s="88">
        <v>111058</v>
      </c>
      <c r="AB66" s="88">
        <v>0</v>
      </c>
      <c r="AC66" s="88" t="s">
        <v>6671</v>
      </c>
      <c r="AE66" s="90">
        <v>45891.521171643501</v>
      </c>
      <c r="AG66" s="88" t="s">
        <v>950</v>
      </c>
    </row>
    <row r="67" spans="1:33" x14ac:dyDescent="0.25">
      <c r="A67" s="88">
        <v>1</v>
      </c>
      <c r="B67" s="89" t="s">
        <v>6668</v>
      </c>
      <c r="C67" s="89">
        <f t="shared" si="1"/>
        <v>9105836031</v>
      </c>
      <c r="D67" s="90" t="str">
        <f>VLOOKUP(C67,'Data (2)'!$C:$D,2,0)</f>
        <v>00032020</v>
      </c>
      <c r="E67" s="90">
        <v>45896</v>
      </c>
      <c r="F67" s="91">
        <v>45891.521175150498</v>
      </c>
      <c r="G67" s="89" t="s">
        <v>6669</v>
      </c>
      <c r="H67" s="90"/>
      <c r="I67" s="88" t="s">
        <v>2487</v>
      </c>
      <c r="J67" s="89" t="s">
        <v>2488</v>
      </c>
      <c r="K67" s="88" t="s">
        <v>2489</v>
      </c>
      <c r="L67" s="88" t="s">
        <v>2490</v>
      </c>
      <c r="M67" s="89" t="s">
        <v>6670</v>
      </c>
      <c r="N67" s="89">
        <v>9105836031</v>
      </c>
      <c r="O67" s="88" t="s">
        <v>6671</v>
      </c>
      <c r="P67" s="88" t="s">
        <v>8505</v>
      </c>
      <c r="Q67" s="88" t="s">
        <v>6672</v>
      </c>
      <c r="R67" s="88">
        <v>20</v>
      </c>
      <c r="S67" s="89" t="s">
        <v>2502</v>
      </c>
      <c r="T67" s="89" t="s">
        <v>8627</v>
      </c>
      <c r="U67" s="88" t="str">
        <f>VLOOKUP(T67,Vat_tu__hang_hoa__dich_vu!B:C,2,0)</f>
        <v>GTLX250G</v>
      </c>
      <c r="V67" s="88" t="s">
        <v>981</v>
      </c>
      <c r="W67" s="89" t="s">
        <v>2503</v>
      </c>
      <c r="X67" s="89" t="s">
        <v>2496</v>
      </c>
      <c r="Y67" s="88">
        <v>1</v>
      </c>
      <c r="Z67" s="88">
        <v>50182</v>
      </c>
      <c r="AB67" s="88">
        <v>0</v>
      </c>
      <c r="AC67" s="88" t="s">
        <v>6671</v>
      </c>
      <c r="AE67" s="90">
        <v>45891.521171643501</v>
      </c>
      <c r="AG67" s="88" t="s">
        <v>950</v>
      </c>
    </row>
    <row r="68" spans="1:33" x14ac:dyDescent="0.25">
      <c r="A68" s="88">
        <v>1</v>
      </c>
      <c r="B68" s="89" t="s">
        <v>6673</v>
      </c>
      <c r="C68" s="89">
        <f t="shared" si="1"/>
        <v>9105836060</v>
      </c>
      <c r="D68" s="90" t="str">
        <f>VLOOKUP(C68,'Data (2)'!$C:$D,2,0)</f>
        <v>00409574</v>
      </c>
      <c r="E68" s="90">
        <v>45891</v>
      </c>
      <c r="F68" s="91">
        <v>45891.529432256903</v>
      </c>
      <c r="G68" s="89" t="s">
        <v>6674</v>
      </c>
      <c r="H68" s="90"/>
      <c r="I68" s="88" t="s">
        <v>2487</v>
      </c>
      <c r="J68" s="89" t="s">
        <v>2488</v>
      </c>
      <c r="K68" s="88" t="s">
        <v>2489</v>
      </c>
      <c r="L68" s="88" t="s">
        <v>2490</v>
      </c>
      <c r="M68" s="89" t="s">
        <v>445</v>
      </c>
      <c r="N68" s="89">
        <v>9105836060</v>
      </c>
      <c r="O68" s="88" t="s">
        <v>4678</v>
      </c>
      <c r="P68" s="88" t="s">
        <v>8506</v>
      </c>
      <c r="Q68" s="88" t="s">
        <v>4679</v>
      </c>
      <c r="R68" s="88">
        <v>10</v>
      </c>
      <c r="S68" s="89" t="s">
        <v>2502</v>
      </c>
      <c r="T68" s="89" t="s">
        <v>8627</v>
      </c>
      <c r="U68" s="88" t="str">
        <f>VLOOKUP(T68,Vat_tu__hang_hoa__dich_vu!B:C,2,0)</f>
        <v>GTLX250G</v>
      </c>
      <c r="V68" s="88" t="s">
        <v>981</v>
      </c>
      <c r="W68" s="89" t="s">
        <v>2503</v>
      </c>
      <c r="X68" s="89" t="s">
        <v>2496</v>
      </c>
      <c r="Y68" s="88">
        <v>5</v>
      </c>
      <c r="Z68" s="88">
        <v>50182</v>
      </c>
      <c r="AB68" s="88">
        <v>0</v>
      </c>
      <c r="AC68" s="88" t="s">
        <v>4678</v>
      </c>
      <c r="AD68" s="88" t="s">
        <v>4680</v>
      </c>
      <c r="AE68" s="90">
        <v>45891.529430324103</v>
      </c>
      <c r="AG68" s="88" t="s">
        <v>950</v>
      </c>
    </row>
    <row r="69" spans="1:33" x14ac:dyDescent="0.25">
      <c r="A69" s="88">
        <v>1</v>
      </c>
      <c r="B69" s="89" t="s">
        <v>6675</v>
      </c>
      <c r="C69" s="89">
        <f t="shared" si="1"/>
        <v>9105836093</v>
      </c>
      <c r="D69" s="90" t="str">
        <f>VLOOKUP(C69,'Data (2)'!$C:$D,2,0)</f>
        <v>00134045</v>
      </c>
      <c r="E69" s="90">
        <v>45902</v>
      </c>
      <c r="F69" s="91">
        <v>45891.534243599497</v>
      </c>
      <c r="G69" s="89" t="s">
        <v>6676</v>
      </c>
      <c r="H69" s="90"/>
      <c r="I69" s="88" t="s">
        <v>2487</v>
      </c>
      <c r="J69" s="89" t="s">
        <v>2488</v>
      </c>
      <c r="K69" s="88" t="s">
        <v>2489</v>
      </c>
      <c r="L69" s="88" t="s">
        <v>2490</v>
      </c>
      <c r="M69" s="89" t="s">
        <v>6677</v>
      </c>
      <c r="N69" s="89">
        <v>9105836093</v>
      </c>
      <c r="O69" s="88" t="s">
        <v>6678</v>
      </c>
      <c r="P69" s="88" t="s">
        <v>8507</v>
      </c>
      <c r="Q69" s="88" t="s">
        <v>6679</v>
      </c>
      <c r="R69" s="88">
        <v>10</v>
      </c>
      <c r="S69" s="89" t="s">
        <v>2519</v>
      </c>
      <c r="T69" s="89" t="s">
        <v>8173</v>
      </c>
      <c r="U69" s="88" t="str">
        <f>VLOOKUP(T69,Vat_tu__hang_hoa__dich_vu!B:C,2,0)</f>
        <v>GM500</v>
      </c>
      <c r="V69" s="88" t="s">
        <v>951</v>
      </c>
      <c r="W69" s="89" t="s">
        <v>2520</v>
      </c>
      <c r="X69" s="89" t="s">
        <v>2496</v>
      </c>
      <c r="Y69" s="88">
        <v>1</v>
      </c>
      <c r="Z69" s="88">
        <v>111058</v>
      </c>
      <c r="AB69" s="88">
        <v>0</v>
      </c>
      <c r="AC69" s="88" t="s">
        <v>6680</v>
      </c>
      <c r="AD69" s="88" t="s">
        <v>6681</v>
      </c>
      <c r="AE69" s="90">
        <v>45891.534243437498</v>
      </c>
      <c r="AG69" s="88" t="s">
        <v>950</v>
      </c>
    </row>
    <row r="70" spans="1:33" x14ac:dyDescent="0.25">
      <c r="A70" s="88">
        <v>1</v>
      </c>
      <c r="B70" s="89" t="s">
        <v>6675</v>
      </c>
      <c r="C70" s="89">
        <f t="shared" si="1"/>
        <v>9105836093</v>
      </c>
      <c r="D70" s="90" t="str">
        <f>VLOOKUP(C70,'Data (2)'!$C:$D,2,0)</f>
        <v>00134045</v>
      </c>
      <c r="E70" s="90">
        <v>45902</v>
      </c>
      <c r="F70" s="91">
        <v>45891.534243599497</v>
      </c>
      <c r="G70" s="89" t="s">
        <v>6676</v>
      </c>
      <c r="H70" s="90"/>
      <c r="I70" s="88" t="s">
        <v>2487</v>
      </c>
      <c r="J70" s="89" t="s">
        <v>2488</v>
      </c>
      <c r="K70" s="88" t="s">
        <v>2489</v>
      </c>
      <c r="L70" s="88" t="s">
        <v>2490</v>
      </c>
      <c r="M70" s="89" t="s">
        <v>6677</v>
      </c>
      <c r="N70" s="89">
        <v>9105836093</v>
      </c>
      <c r="O70" s="88" t="s">
        <v>6678</v>
      </c>
      <c r="P70" s="88" t="s">
        <v>8507</v>
      </c>
      <c r="Q70" s="88" t="s">
        <v>6679</v>
      </c>
      <c r="R70" s="88">
        <v>20</v>
      </c>
      <c r="S70" s="89" t="s">
        <v>2556</v>
      </c>
      <c r="T70" s="89" t="s">
        <v>8409</v>
      </c>
      <c r="U70" s="88" t="str">
        <f>VLOOKUP(T70,Vat_tu__hang_hoa__dich_vu!B:C,2,0)</f>
        <v>TH200</v>
      </c>
      <c r="V70" s="88" t="s">
        <v>960</v>
      </c>
      <c r="W70" s="89" t="s">
        <v>2557</v>
      </c>
      <c r="X70" s="89" t="s">
        <v>2496</v>
      </c>
      <c r="Y70" s="88">
        <v>1</v>
      </c>
      <c r="Z70" s="88">
        <v>55595</v>
      </c>
      <c r="AB70" s="88">
        <v>0</v>
      </c>
      <c r="AC70" s="88" t="s">
        <v>6680</v>
      </c>
      <c r="AD70" s="88" t="s">
        <v>6681</v>
      </c>
      <c r="AE70" s="90">
        <v>45891.534243437498</v>
      </c>
      <c r="AG70" s="88" t="s">
        <v>950</v>
      </c>
    </row>
    <row r="71" spans="1:33" x14ac:dyDescent="0.25">
      <c r="A71" s="88">
        <v>1</v>
      </c>
      <c r="B71" s="89" t="s">
        <v>6675</v>
      </c>
      <c r="C71" s="89">
        <f t="shared" si="1"/>
        <v>9105836093</v>
      </c>
      <c r="D71" s="90" t="str">
        <f>VLOOKUP(C71,'Data (2)'!$C:$D,2,0)</f>
        <v>00134045</v>
      </c>
      <c r="E71" s="90">
        <v>45902</v>
      </c>
      <c r="F71" s="91">
        <v>45891.534243599497</v>
      </c>
      <c r="G71" s="89" t="s">
        <v>6676</v>
      </c>
      <c r="H71" s="90"/>
      <c r="I71" s="88" t="s">
        <v>2487</v>
      </c>
      <c r="J71" s="89" t="s">
        <v>2488</v>
      </c>
      <c r="K71" s="88" t="s">
        <v>2489</v>
      </c>
      <c r="L71" s="88" t="s">
        <v>2490</v>
      </c>
      <c r="M71" s="89" t="s">
        <v>6677</v>
      </c>
      <c r="N71" s="89">
        <v>9105836093</v>
      </c>
      <c r="O71" s="88" t="s">
        <v>6678</v>
      </c>
      <c r="P71" s="88" t="s">
        <v>8507</v>
      </c>
      <c r="Q71" s="88" t="s">
        <v>6679</v>
      </c>
      <c r="R71" s="88">
        <v>30</v>
      </c>
      <c r="S71" s="89" t="s">
        <v>2528</v>
      </c>
      <c r="T71" s="89" t="s">
        <v>8117</v>
      </c>
      <c r="U71" s="88" t="str">
        <f>VLOOKUP(T71,Vat_tu__hang_hoa__dich_vu!B:C,2,0)</f>
        <v>CC300</v>
      </c>
      <c r="V71" s="88" t="s">
        <v>965</v>
      </c>
      <c r="W71" s="89" t="s">
        <v>2529</v>
      </c>
      <c r="X71" s="89" t="s">
        <v>2496</v>
      </c>
      <c r="Y71" s="88">
        <v>1</v>
      </c>
      <c r="Z71" s="88">
        <v>74250</v>
      </c>
      <c r="AB71" s="88">
        <v>0</v>
      </c>
      <c r="AC71" s="88" t="s">
        <v>6680</v>
      </c>
      <c r="AD71" s="88" t="s">
        <v>6681</v>
      </c>
      <c r="AE71" s="90">
        <v>45891.534243437498</v>
      </c>
      <c r="AG71" s="88" t="s">
        <v>950</v>
      </c>
    </row>
    <row r="72" spans="1:33" x14ac:dyDescent="0.25">
      <c r="A72" s="88">
        <v>1</v>
      </c>
      <c r="B72" s="89" t="s">
        <v>6675</v>
      </c>
      <c r="C72" s="89">
        <f t="shared" si="1"/>
        <v>9105836093</v>
      </c>
      <c r="D72" s="90" t="str">
        <f>VLOOKUP(C72,'Data (2)'!$C:$D,2,0)</f>
        <v>00134045</v>
      </c>
      <c r="E72" s="90">
        <v>45902</v>
      </c>
      <c r="F72" s="91">
        <v>45891.534243599497</v>
      </c>
      <c r="G72" s="89" t="s">
        <v>6676</v>
      </c>
      <c r="H72" s="90"/>
      <c r="I72" s="88" t="s">
        <v>2487</v>
      </c>
      <c r="J72" s="89" t="s">
        <v>2488</v>
      </c>
      <c r="K72" s="88" t="s">
        <v>2489</v>
      </c>
      <c r="L72" s="88" t="s">
        <v>2490</v>
      </c>
      <c r="M72" s="89" t="s">
        <v>6677</v>
      </c>
      <c r="N72" s="89">
        <v>9105836093</v>
      </c>
      <c r="O72" s="88" t="s">
        <v>6678</v>
      </c>
      <c r="P72" s="88" t="s">
        <v>8507</v>
      </c>
      <c r="Q72" s="88" t="s">
        <v>6679</v>
      </c>
      <c r="R72" s="88">
        <v>40</v>
      </c>
      <c r="S72" s="89" t="s">
        <v>2547</v>
      </c>
      <c r="T72" s="89" t="s">
        <v>8457</v>
      </c>
      <c r="U72" s="88" t="str">
        <f>VLOOKUP(T72,Vat_tu__hang_hoa__dich_vu!B:C,2,0)</f>
        <v>GXD500</v>
      </c>
      <c r="V72" s="88" t="s">
        <v>994</v>
      </c>
      <c r="W72" s="89" t="s">
        <v>2548</v>
      </c>
      <c r="X72" s="89" t="s">
        <v>2496</v>
      </c>
      <c r="Y72" s="88">
        <v>1</v>
      </c>
      <c r="Z72" s="88">
        <v>111606</v>
      </c>
      <c r="AB72" s="88">
        <v>0</v>
      </c>
      <c r="AC72" s="88" t="s">
        <v>6680</v>
      </c>
      <c r="AD72" s="88" t="s">
        <v>6681</v>
      </c>
      <c r="AE72" s="90">
        <v>45891.534243437498</v>
      </c>
      <c r="AG72" s="88" t="s">
        <v>950</v>
      </c>
    </row>
    <row r="73" spans="1:33" x14ac:dyDescent="0.25">
      <c r="A73" s="88">
        <v>1</v>
      </c>
      <c r="B73" s="89" t="s">
        <v>6675</v>
      </c>
      <c r="C73" s="89">
        <f t="shared" si="1"/>
        <v>9105836093</v>
      </c>
      <c r="D73" s="90" t="str">
        <f>VLOOKUP(C73,'Data (2)'!$C:$D,2,0)</f>
        <v>00134045</v>
      </c>
      <c r="E73" s="90">
        <v>45902</v>
      </c>
      <c r="F73" s="91">
        <v>45891.534243599497</v>
      </c>
      <c r="G73" s="89" t="s">
        <v>6676</v>
      </c>
      <c r="H73" s="90"/>
      <c r="I73" s="88" t="s">
        <v>2487</v>
      </c>
      <c r="J73" s="89" t="s">
        <v>2488</v>
      </c>
      <c r="K73" s="88" t="s">
        <v>2489</v>
      </c>
      <c r="L73" s="88" t="s">
        <v>2490</v>
      </c>
      <c r="M73" s="89" t="s">
        <v>6677</v>
      </c>
      <c r="N73" s="89">
        <v>9105836093</v>
      </c>
      <c r="O73" s="88" t="s">
        <v>6678</v>
      </c>
      <c r="P73" s="88" t="s">
        <v>8507</v>
      </c>
      <c r="Q73" s="88" t="s">
        <v>6679</v>
      </c>
      <c r="R73" s="88">
        <v>50</v>
      </c>
      <c r="S73" s="89" t="s">
        <v>2502</v>
      </c>
      <c r="T73" s="89" t="s">
        <v>8627</v>
      </c>
      <c r="U73" s="88" t="str">
        <f>VLOOKUP(T73,Vat_tu__hang_hoa__dich_vu!B:C,2,0)</f>
        <v>GTLX250G</v>
      </c>
      <c r="V73" s="88" t="s">
        <v>981</v>
      </c>
      <c r="W73" s="89" t="s">
        <v>2503</v>
      </c>
      <c r="X73" s="89" t="s">
        <v>2496</v>
      </c>
      <c r="Y73" s="88">
        <v>1</v>
      </c>
      <c r="Z73" s="88">
        <v>50182</v>
      </c>
      <c r="AB73" s="88">
        <v>0</v>
      </c>
      <c r="AC73" s="88" t="s">
        <v>6680</v>
      </c>
      <c r="AD73" s="88" t="s">
        <v>6681</v>
      </c>
      <c r="AE73" s="90">
        <v>45891.534243437498</v>
      </c>
      <c r="AG73" s="88" t="s">
        <v>950</v>
      </c>
    </row>
    <row r="74" spans="1:33" x14ac:dyDescent="0.25">
      <c r="A74" s="88">
        <v>1</v>
      </c>
      <c r="B74" s="89" t="s">
        <v>6682</v>
      </c>
      <c r="C74" s="89">
        <f t="shared" si="1"/>
        <v>9105836212</v>
      </c>
      <c r="D74" s="90" t="str">
        <f>VLOOKUP(C74,'Data (2)'!$C:$D,2,0)</f>
        <v>00409637</v>
      </c>
      <c r="E74" s="90">
        <v>45891</v>
      </c>
      <c r="F74" s="91">
        <v>45891.548691979202</v>
      </c>
      <c r="G74" s="89" t="s">
        <v>6683</v>
      </c>
      <c r="H74" s="90"/>
      <c r="I74" s="88" t="s">
        <v>2487</v>
      </c>
      <c r="J74" s="89" t="s">
        <v>2488</v>
      </c>
      <c r="K74" s="88" t="s">
        <v>2489</v>
      </c>
      <c r="L74" s="88" t="s">
        <v>2490</v>
      </c>
      <c r="M74" s="89" t="s">
        <v>6684</v>
      </c>
      <c r="N74" s="89">
        <v>9105836212</v>
      </c>
      <c r="O74" s="88" t="s">
        <v>6685</v>
      </c>
      <c r="P74" s="88" t="s">
        <v>8508</v>
      </c>
      <c r="Q74" s="88" t="s">
        <v>6686</v>
      </c>
      <c r="R74" s="88">
        <v>10</v>
      </c>
      <c r="S74" s="89" t="s">
        <v>2510</v>
      </c>
      <c r="T74" s="89" t="s">
        <v>8626</v>
      </c>
      <c r="U74" s="88" t="str">
        <f>VLOOKUP(T74,Vat_tu__hang_hoa__dich_vu!B:C,2,0)</f>
        <v>MNH250</v>
      </c>
      <c r="V74" s="88" t="s">
        <v>955</v>
      </c>
      <c r="W74" s="89" t="s">
        <v>2511</v>
      </c>
      <c r="X74" s="89" t="s">
        <v>2496</v>
      </c>
      <c r="Y74" s="88">
        <v>2</v>
      </c>
      <c r="Z74" s="88">
        <v>46000</v>
      </c>
      <c r="AB74" s="88">
        <v>0</v>
      </c>
      <c r="AC74" s="88" t="s">
        <v>6685</v>
      </c>
      <c r="AD74" s="88" t="s">
        <v>6687</v>
      </c>
      <c r="AE74" s="90">
        <v>45891.548692210701</v>
      </c>
      <c r="AG74" s="88" t="s">
        <v>950</v>
      </c>
    </row>
    <row r="75" spans="1:33" x14ac:dyDescent="0.25">
      <c r="A75" s="88">
        <v>1</v>
      </c>
      <c r="B75" s="89" t="s">
        <v>6688</v>
      </c>
      <c r="C75" s="89">
        <f t="shared" si="1"/>
        <v>9105836202</v>
      </c>
      <c r="D75" s="90" t="str">
        <f>VLOOKUP(C75,'Data (2)'!$C:$D,2,0)</f>
        <v>00053133</v>
      </c>
      <c r="E75" s="90">
        <v>45891</v>
      </c>
      <c r="F75" s="91">
        <v>45891.549305208297</v>
      </c>
      <c r="G75" s="89" t="s">
        <v>6689</v>
      </c>
      <c r="H75" s="90"/>
      <c r="I75" s="88" t="s">
        <v>2487</v>
      </c>
      <c r="J75" s="89" t="s">
        <v>2488</v>
      </c>
      <c r="K75" s="88" t="s">
        <v>2489</v>
      </c>
      <c r="L75" s="88" t="s">
        <v>2490</v>
      </c>
      <c r="M75" s="89" t="s">
        <v>6690</v>
      </c>
      <c r="N75" s="89">
        <v>9105836202</v>
      </c>
      <c r="O75" s="88" t="s">
        <v>6691</v>
      </c>
      <c r="P75" s="88" t="s">
        <v>8509</v>
      </c>
      <c r="Q75" s="88" t="s">
        <v>6692</v>
      </c>
      <c r="R75" s="88">
        <v>10</v>
      </c>
      <c r="S75" s="89" t="s">
        <v>2498</v>
      </c>
      <c r="T75" s="89" t="s">
        <v>8235</v>
      </c>
      <c r="U75" s="88" t="str">
        <f>VLOOKUP(T75,Vat_tu__hang_hoa__dich_vu!B:C,2,0)</f>
        <v>GSG250</v>
      </c>
      <c r="V75" s="88" t="s">
        <v>977</v>
      </c>
      <c r="W75" s="89" t="s">
        <v>2499</v>
      </c>
      <c r="X75" s="89" t="s">
        <v>2496</v>
      </c>
      <c r="Y75" s="88">
        <v>1</v>
      </c>
      <c r="Z75" s="88">
        <v>50400</v>
      </c>
      <c r="AB75" s="88">
        <v>0</v>
      </c>
      <c r="AC75" s="88" t="s">
        <v>6691</v>
      </c>
      <c r="AD75" s="88" t="s">
        <v>6693</v>
      </c>
      <c r="AE75" s="90">
        <v>45891.549306597197</v>
      </c>
      <c r="AG75" s="88" t="s">
        <v>950</v>
      </c>
    </row>
    <row r="76" spans="1:33" x14ac:dyDescent="0.25">
      <c r="A76" s="88">
        <v>1</v>
      </c>
      <c r="B76" s="89" t="s">
        <v>6688</v>
      </c>
      <c r="C76" s="89">
        <f t="shared" si="1"/>
        <v>9105836202</v>
      </c>
      <c r="D76" s="90" t="str">
        <f>VLOOKUP(C76,'Data (2)'!$C:$D,2,0)</f>
        <v>00053133</v>
      </c>
      <c r="E76" s="90">
        <v>45891</v>
      </c>
      <c r="F76" s="91">
        <v>45891.549305208297</v>
      </c>
      <c r="G76" s="89" t="s">
        <v>6689</v>
      </c>
      <c r="H76" s="90"/>
      <c r="I76" s="88" t="s">
        <v>2487</v>
      </c>
      <c r="J76" s="89" t="s">
        <v>2488</v>
      </c>
      <c r="K76" s="88" t="s">
        <v>2489</v>
      </c>
      <c r="L76" s="88" t="s">
        <v>2490</v>
      </c>
      <c r="M76" s="89" t="s">
        <v>6690</v>
      </c>
      <c r="N76" s="89">
        <v>9105836202</v>
      </c>
      <c r="O76" s="88" t="s">
        <v>6691</v>
      </c>
      <c r="P76" s="88" t="s">
        <v>8509</v>
      </c>
      <c r="Q76" s="88" t="s">
        <v>6692</v>
      </c>
      <c r="R76" s="88">
        <v>20</v>
      </c>
      <c r="S76" s="89" t="s">
        <v>2502</v>
      </c>
      <c r="T76" s="89" t="s">
        <v>8627</v>
      </c>
      <c r="U76" s="88" t="str">
        <f>VLOOKUP(T76,Vat_tu__hang_hoa__dich_vu!B:C,2,0)</f>
        <v>GTLX250G</v>
      </c>
      <c r="V76" s="88" t="s">
        <v>981</v>
      </c>
      <c r="W76" s="89" t="s">
        <v>2503</v>
      </c>
      <c r="X76" s="89" t="s">
        <v>2496</v>
      </c>
      <c r="Y76" s="88">
        <v>1</v>
      </c>
      <c r="Z76" s="88">
        <v>50182</v>
      </c>
      <c r="AB76" s="88">
        <v>0</v>
      </c>
      <c r="AC76" s="88" t="s">
        <v>6691</v>
      </c>
      <c r="AD76" s="88" t="s">
        <v>6693</v>
      </c>
      <c r="AE76" s="90">
        <v>45891.549306597197</v>
      </c>
      <c r="AG76" s="88" t="s">
        <v>950</v>
      </c>
    </row>
    <row r="77" spans="1:33" x14ac:dyDescent="0.25">
      <c r="A77" s="88">
        <v>1</v>
      </c>
      <c r="B77" s="89" t="s">
        <v>6688</v>
      </c>
      <c r="C77" s="89">
        <f t="shared" si="1"/>
        <v>9105836202</v>
      </c>
      <c r="D77" s="90" t="str">
        <f>VLOOKUP(C77,'Data (2)'!$C:$D,2,0)</f>
        <v>00053133</v>
      </c>
      <c r="E77" s="90">
        <v>45891</v>
      </c>
      <c r="F77" s="91">
        <v>45891.549305208297</v>
      </c>
      <c r="G77" s="89" t="s">
        <v>6689</v>
      </c>
      <c r="H77" s="90"/>
      <c r="I77" s="88" t="s">
        <v>2487</v>
      </c>
      <c r="J77" s="89" t="s">
        <v>2488</v>
      </c>
      <c r="K77" s="88" t="s">
        <v>2489</v>
      </c>
      <c r="L77" s="88" t="s">
        <v>2490</v>
      </c>
      <c r="M77" s="89" t="s">
        <v>6690</v>
      </c>
      <c r="N77" s="89">
        <v>9105836202</v>
      </c>
      <c r="O77" s="88" t="s">
        <v>6691</v>
      </c>
      <c r="P77" s="88" t="s">
        <v>8509</v>
      </c>
      <c r="Q77" s="88" t="s">
        <v>6692</v>
      </c>
      <c r="R77" s="88">
        <v>30</v>
      </c>
      <c r="S77" s="89" t="s">
        <v>2556</v>
      </c>
      <c r="T77" s="89" t="s">
        <v>8409</v>
      </c>
      <c r="U77" s="88" t="str">
        <f>VLOOKUP(T77,Vat_tu__hang_hoa__dich_vu!B:C,2,0)</f>
        <v>TH200</v>
      </c>
      <c r="V77" s="88" t="s">
        <v>960</v>
      </c>
      <c r="W77" s="89" t="s">
        <v>2557</v>
      </c>
      <c r="X77" s="89" t="s">
        <v>2496</v>
      </c>
      <c r="Y77" s="88">
        <v>2</v>
      </c>
      <c r="Z77" s="88">
        <v>55595</v>
      </c>
      <c r="AB77" s="88">
        <v>0</v>
      </c>
      <c r="AC77" s="88" t="s">
        <v>6691</v>
      </c>
      <c r="AD77" s="88" t="s">
        <v>6693</v>
      </c>
      <c r="AE77" s="90">
        <v>45891.549306597197</v>
      </c>
      <c r="AG77" s="88" t="s">
        <v>950</v>
      </c>
    </row>
    <row r="78" spans="1:33" x14ac:dyDescent="0.25">
      <c r="A78" s="88">
        <v>1</v>
      </c>
      <c r="B78" s="89" t="s">
        <v>6694</v>
      </c>
      <c r="C78" s="89">
        <f t="shared" ref="C78:C97" si="2">VALUE(B78:B6702)</f>
        <v>9105836174</v>
      </c>
      <c r="D78" s="90" t="str">
        <f>VLOOKUP(C78,'Data (2)'!$C:$D,2,0)</f>
        <v>00014496</v>
      </c>
      <c r="E78" s="90">
        <v>45891</v>
      </c>
      <c r="F78" s="91">
        <v>45891.5494477662</v>
      </c>
      <c r="G78" s="89" t="s">
        <v>6695</v>
      </c>
      <c r="H78" s="90"/>
      <c r="I78" s="88" t="s">
        <v>2487</v>
      </c>
      <c r="J78" s="89" t="s">
        <v>2488</v>
      </c>
      <c r="K78" s="88" t="s">
        <v>2489</v>
      </c>
      <c r="L78" s="88" t="s">
        <v>2490</v>
      </c>
      <c r="M78" s="89" t="s">
        <v>6696</v>
      </c>
      <c r="N78" s="89">
        <v>9105836174</v>
      </c>
      <c r="O78" s="88" t="s">
        <v>6697</v>
      </c>
      <c r="P78" s="88" t="s">
        <v>8510</v>
      </c>
      <c r="Q78" s="88" t="s">
        <v>6698</v>
      </c>
      <c r="R78" s="88">
        <v>10</v>
      </c>
      <c r="S78" s="89" t="s">
        <v>2547</v>
      </c>
      <c r="T78" s="89" t="s">
        <v>8457</v>
      </c>
      <c r="U78" s="88" t="str">
        <f>VLOOKUP(T78,Vat_tu__hang_hoa__dich_vu!B:C,2,0)</f>
        <v>GXD500</v>
      </c>
      <c r="V78" s="88" t="s">
        <v>994</v>
      </c>
      <c r="W78" s="89" t="s">
        <v>2548</v>
      </c>
      <c r="X78" s="89" t="s">
        <v>2496</v>
      </c>
      <c r="Y78" s="88">
        <v>1</v>
      </c>
      <c r="Z78" s="88">
        <v>111606</v>
      </c>
      <c r="AB78" s="88">
        <v>0</v>
      </c>
      <c r="AC78" s="88" t="s">
        <v>6697</v>
      </c>
      <c r="AD78" s="88" t="s">
        <v>2541</v>
      </c>
      <c r="AE78" s="90">
        <v>45891.549448495403</v>
      </c>
      <c r="AG78" s="88" t="s">
        <v>950</v>
      </c>
    </row>
    <row r="79" spans="1:33" x14ac:dyDescent="0.25">
      <c r="A79" s="88">
        <v>1</v>
      </c>
      <c r="B79" s="89" t="s">
        <v>6694</v>
      </c>
      <c r="C79" s="89">
        <f t="shared" si="2"/>
        <v>9105836174</v>
      </c>
      <c r="D79" s="90" t="str">
        <f>VLOOKUP(C79,'Data (2)'!$C:$D,2,0)</f>
        <v>00014496</v>
      </c>
      <c r="E79" s="90">
        <v>45891</v>
      </c>
      <c r="F79" s="91">
        <v>45891.5494477662</v>
      </c>
      <c r="G79" s="89" t="s">
        <v>6695</v>
      </c>
      <c r="H79" s="90"/>
      <c r="I79" s="88" t="s">
        <v>2487</v>
      </c>
      <c r="J79" s="89" t="s">
        <v>2488</v>
      </c>
      <c r="K79" s="88" t="s">
        <v>2489</v>
      </c>
      <c r="L79" s="88" t="s">
        <v>2490</v>
      </c>
      <c r="M79" s="89" t="s">
        <v>6696</v>
      </c>
      <c r="N79" s="89">
        <v>9105836174</v>
      </c>
      <c r="O79" s="88" t="s">
        <v>6697</v>
      </c>
      <c r="P79" s="88" t="s">
        <v>8510</v>
      </c>
      <c r="Q79" s="88" t="s">
        <v>6698</v>
      </c>
      <c r="R79" s="88">
        <v>20</v>
      </c>
      <c r="S79" s="89" t="s">
        <v>2563</v>
      </c>
      <c r="T79" s="89" t="s">
        <v>8125</v>
      </c>
      <c r="U79" s="88" t="str">
        <f>VLOOKUP(T79,Vat_tu__hang_hoa__dich_vu!B:C,2,0)</f>
        <v>CGM300</v>
      </c>
      <c r="V79" s="88" t="s">
        <v>961</v>
      </c>
      <c r="W79" s="89" t="s">
        <v>2564</v>
      </c>
      <c r="X79" s="89" t="s">
        <v>2496</v>
      </c>
      <c r="Y79" s="88">
        <v>1</v>
      </c>
      <c r="Z79" s="88">
        <v>73431</v>
      </c>
      <c r="AB79" s="88">
        <v>0</v>
      </c>
      <c r="AC79" s="88" t="s">
        <v>6697</v>
      </c>
      <c r="AD79" s="88" t="s">
        <v>2541</v>
      </c>
      <c r="AE79" s="90">
        <v>45891.549448495403</v>
      </c>
      <c r="AG79" s="88" t="s">
        <v>950</v>
      </c>
    </row>
    <row r="80" spans="1:33" x14ac:dyDescent="0.25">
      <c r="A80" s="88">
        <v>1</v>
      </c>
      <c r="B80" s="89" t="s">
        <v>6694</v>
      </c>
      <c r="C80" s="89">
        <f t="shared" si="2"/>
        <v>9105836174</v>
      </c>
      <c r="D80" s="90" t="str">
        <f>VLOOKUP(C80,'Data (2)'!$C:$D,2,0)</f>
        <v>00014496</v>
      </c>
      <c r="E80" s="90">
        <v>45891</v>
      </c>
      <c r="F80" s="91">
        <v>45891.5494477662</v>
      </c>
      <c r="G80" s="89" t="s">
        <v>6695</v>
      </c>
      <c r="H80" s="90"/>
      <c r="I80" s="88" t="s">
        <v>2487</v>
      </c>
      <c r="J80" s="89" t="s">
        <v>2488</v>
      </c>
      <c r="K80" s="88" t="s">
        <v>2489</v>
      </c>
      <c r="L80" s="88" t="s">
        <v>2490</v>
      </c>
      <c r="M80" s="89" t="s">
        <v>6696</v>
      </c>
      <c r="N80" s="89">
        <v>9105836174</v>
      </c>
      <c r="O80" s="88" t="s">
        <v>6697</v>
      </c>
      <c r="P80" s="88" t="s">
        <v>8510</v>
      </c>
      <c r="Q80" s="88" t="s">
        <v>6698</v>
      </c>
      <c r="R80" s="88">
        <v>30</v>
      </c>
      <c r="S80" s="89" t="s">
        <v>2519</v>
      </c>
      <c r="T80" s="89" t="s">
        <v>8173</v>
      </c>
      <c r="U80" s="88" t="str">
        <f>VLOOKUP(T80,Vat_tu__hang_hoa__dich_vu!B:C,2,0)</f>
        <v>GM500</v>
      </c>
      <c r="V80" s="88" t="s">
        <v>951</v>
      </c>
      <c r="W80" s="89" t="s">
        <v>2520</v>
      </c>
      <c r="X80" s="89" t="s">
        <v>2496</v>
      </c>
      <c r="Y80" s="88">
        <v>1</v>
      </c>
      <c r="Z80" s="88">
        <v>111058</v>
      </c>
      <c r="AB80" s="88">
        <v>0</v>
      </c>
      <c r="AC80" s="88" t="s">
        <v>6697</v>
      </c>
      <c r="AD80" s="88" t="s">
        <v>2541</v>
      </c>
      <c r="AE80" s="90">
        <v>45891.549448495403</v>
      </c>
      <c r="AG80" s="88" t="s">
        <v>950</v>
      </c>
    </row>
    <row r="81" spans="1:33" x14ac:dyDescent="0.25">
      <c r="A81" s="88">
        <v>1</v>
      </c>
      <c r="B81" s="89" t="s">
        <v>6699</v>
      </c>
      <c r="C81" s="89">
        <f t="shared" si="2"/>
        <v>9105836228</v>
      </c>
      <c r="D81" s="90" t="str">
        <f>VLOOKUP(C81,'Data (2)'!$C:$D,2,0)</f>
        <v>00032024</v>
      </c>
      <c r="E81" s="90">
        <v>45891</v>
      </c>
      <c r="F81" s="91">
        <v>45891.553408217602</v>
      </c>
      <c r="G81" s="89" t="s">
        <v>6700</v>
      </c>
      <c r="H81" s="90"/>
      <c r="I81" s="88" t="s">
        <v>2487</v>
      </c>
      <c r="J81" s="89" t="s">
        <v>2488</v>
      </c>
      <c r="K81" s="88" t="s">
        <v>2489</v>
      </c>
      <c r="L81" s="88" t="s">
        <v>2490</v>
      </c>
      <c r="M81" s="89" t="s">
        <v>4496</v>
      </c>
      <c r="N81" s="89">
        <v>9105836228</v>
      </c>
      <c r="O81" s="88" t="s">
        <v>4497</v>
      </c>
      <c r="P81" s="88" t="s">
        <v>8484</v>
      </c>
      <c r="Q81" s="88" t="s">
        <v>4498</v>
      </c>
      <c r="R81" s="88">
        <v>10</v>
      </c>
      <c r="S81" s="89" t="s">
        <v>2528</v>
      </c>
      <c r="T81" s="89" t="s">
        <v>8117</v>
      </c>
      <c r="U81" s="88" t="str">
        <f>VLOOKUP(T81,Vat_tu__hang_hoa__dich_vu!B:C,2,0)</f>
        <v>CC300</v>
      </c>
      <c r="V81" s="88" t="s">
        <v>965</v>
      </c>
      <c r="W81" s="89" t="s">
        <v>2529</v>
      </c>
      <c r="X81" s="89" t="s">
        <v>2496</v>
      </c>
      <c r="Y81" s="88">
        <v>2</v>
      </c>
      <c r="Z81" s="88">
        <v>74250</v>
      </c>
      <c r="AB81" s="88">
        <v>0</v>
      </c>
      <c r="AC81" s="88" t="s">
        <v>4497</v>
      </c>
      <c r="AE81" s="90">
        <v>45891.553408564803</v>
      </c>
      <c r="AF81" s="88" t="s">
        <v>6701</v>
      </c>
      <c r="AG81" s="88" t="s">
        <v>950</v>
      </c>
    </row>
    <row r="82" spans="1:33" x14ac:dyDescent="0.25">
      <c r="A82" s="88">
        <v>1</v>
      </c>
      <c r="B82" s="89" t="s">
        <v>6702</v>
      </c>
      <c r="C82" s="89">
        <f t="shared" si="2"/>
        <v>9105836230</v>
      </c>
      <c r="D82" s="90" t="str">
        <f>VLOOKUP(C82,'Data (2)'!$C:$D,2,0)</f>
        <v>00134062</v>
      </c>
      <c r="E82" s="90">
        <v>45891</v>
      </c>
      <c r="F82" s="91">
        <v>45891.553819479203</v>
      </c>
      <c r="G82" s="89" t="s">
        <v>6703</v>
      </c>
      <c r="H82" s="90"/>
      <c r="I82" s="88" t="s">
        <v>2487</v>
      </c>
      <c r="J82" s="89" t="s">
        <v>2488</v>
      </c>
      <c r="K82" s="88" t="s">
        <v>2489</v>
      </c>
      <c r="L82" s="88" t="s">
        <v>2490</v>
      </c>
      <c r="M82" s="89" t="s">
        <v>6646</v>
      </c>
      <c r="N82" s="89">
        <v>9105836230</v>
      </c>
      <c r="O82" s="88" t="s">
        <v>6647</v>
      </c>
      <c r="P82" s="88" t="s">
        <v>8501</v>
      </c>
      <c r="Q82" s="88" t="s">
        <v>6648</v>
      </c>
      <c r="R82" s="88">
        <v>10</v>
      </c>
      <c r="S82" s="89" t="s">
        <v>2498</v>
      </c>
      <c r="T82" s="89" t="s">
        <v>8235</v>
      </c>
      <c r="U82" s="88" t="str">
        <f>VLOOKUP(T82,Vat_tu__hang_hoa__dich_vu!B:C,2,0)</f>
        <v>GSG250</v>
      </c>
      <c r="V82" s="88" t="s">
        <v>977</v>
      </c>
      <c r="W82" s="89" t="s">
        <v>2499</v>
      </c>
      <c r="X82" s="89" t="s">
        <v>2496</v>
      </c>
      <c r="Y82" s="88">
        <v>4</v>
      </c>
      <c r="Z82" s="88">
        <v>50400</v>
      </c>
      <c r="AB82" s="88">
        <v>0</v>
      </c>
      <c r="AC82" s="88" t="s">
        <v>6647</v>
      </c>
      <c r="AE82" s="90">
        <v>45891.553819444402</v>
      </c>
      <c r="AG82" s="88" t="s">
        <v>950</v>
      </c>
    </row>
    <row r="83" spans="1:33" x14ac:dyDescent="0.25">
      <c r="A83" s="88">
        <v>1</v>
      </c>
      <c r="B83" s="89" t="s">
        <v>6702</v>
      </c>
      <c r="C83" s="89">
        <f t="shared" si="2"/>
        <v>9105836230</v>
      </c>
      <c r="D83" s="90" t="str">
        <f>VLOOKUP(C83,'Data (2)'!$C:$D,2,0)</f>
        <v>00134062</v>
      </c>
      <c r="E83" s="90">
        <v>45891</v>
      </c>
      <c r="F83" s="91">
        <v>45891.553819479203</v>
      </c>
      <c r="G83" s="89" t="s">
        <v>6703</v>
      </c>
      <c r="H83" s="90"/>
      <c r="I83" s="88" t="s">
        <v>2487</v>
      </c>
      <c r="J83" s="89" t="s">
        <v>2488</v>
      </c>
      <c r="K83" s="88" t="s">
        <v>2489</v>
      </c>
      <c r="L83" s="88" t="s">
        <v>2490</v>
      </c>
      <c r="M83" s="89" t="s">
        <v>6646</v>
      </c>
      <c r="N83" s="89">
        <v>9105836230</v>
      </c>
      <c r="O83" s="88" t="s">
        <v>6647</v>
      </c>
      <c r="P83" s="88" t="s">
        <v>8501</v>
      </c>
      <c r="Q83" s="88" t="s">
        <v>6648</v>
      </c>
      <c r="R83" s="88">
        <v>20</v>
      </c>
      <c r="S83" s="89" t="s">
        <v>2528</v>
      </c>
      <c r="T83" s="89" t="s">
        <v>8117</v>
      </c>
      <c r="U83" s="88" t="str">
        <f>VLOOKUP(T83,Vat_tu__hang_hoa__dich_vu!B:C,2,0)</f>
        <v>CC300</v>
      </c>
      <c r="V83" s="88" t="s">
        <v>965</v>
      </c>
      <c r="W83" s="89" t="s">
        <v>2529</v>
      </c>
      <c r="X83" s="89" t="s">
        <v>2496</v>
      </c>
      <c r="Y83" s="88">
        <v>1</v>
      </c>
      <c r="Z83" s="88">
        <v>74250</v>
      </c>
      <c r="AB83" s="88">
        <v>0</v>
      </c>
      <c r="AC83" s="88" t="s">
        <v>6647</v>
      </c>
      <c r="AE83" s="90">
        <v>45891.553819444402</v>
      </c>
      <c r="AG83" s="88" t="s">
        <v>950</v>
      </c>
    </row>
    <row r="84" spans="1:33" x14ac:dyDescent="0.25">
      <c r="A84" s="88">
        <v>1</v>
      </c>
      <c r="B84" s="89" t="s">
        <v>6704</v>
      </c>
      <c r="C84" s="89">
        <f t="shared" si="2"/>
        <v>9105836270</v>
      </c>
      <c r="D84" s="90" t="str">
        <f>VLOOKUP(C84,'Data (2)'!$C:$D,2,0)</f>
        <v>00134066</v>
      </c>
      <c r="E84" s="90">
        <v>45895</v>
      </c>
      <c r="F84" s="91">
        <v>45891.555289039403</v>
      </c>
      <c r="G84" s="89" t="s">
        <v>6705</v>
      </c>
      <c r="H84" s="90"/>
      <c r="I84" s="88" t="s">
        <v>2487</v>
      </c>
      <c r="J84" s="89" t="s">
        <v>2488</v>
      </c>
      <c r="K84" s="88" t="s">
        <v>2489</v>
      </c>
      <c r="L84" s="88" t="s">
        <v>2490</v>
      </c>
      <c r="M84" s="89" t="s">
        <v>6706</v>
      </c>
      <c r="N84" s="89">
        <v>9105836270</v>
      </c>
      <c r="O84" s="88" t="s">
        <v>6707</v>
      </c>
      <c r="P84" s="88" t="s">
        <v>8511</v>
      </c>
      <c r="Q84" s="88" t="s">
        <v>6708</v>
      </c>
      <c r="R84" s="88">
        <v>10</v>
      </c>
      <c r="S84" s="89" t="s">
        <v>2502</v>
      </c>
      <c r="T84" s="89" t="s">
        <v>8627</v>
      </c>
      <c r="U84" s="88" t="str">
        <f>VLOOKUP(T84,Vat_tu__hang_hoa__dich_vu!B:C,2,0)</f>
        <v>GTLX250G</v>
      </c>
      <c r="V84" s="88" t="s">
        <v>981</v>
      </c>
      <c r="W84" s="89" t="s">
        <v>2503</v>
      </c>
      <c r="X84" s="89" t="s">
        <v>2496</v>
      </c>
      <c r="Y84" s="88">
        <v>1</v>
      </c>
      <c r="Z84" s="88">
        <v>50182</v>
      </c>
      <c r="AB84" s="88">
        <v>0</v>
      </c>
      <c r="AC84" s="88" t="s">
        <v>6707</v>
      </c>
      <c r="AD84" s="88" t="s">
        <v>2541</v>
      </c>
      <c r="AE84" s="90">
        <v>45891.555289201402</v>
      </c>
      <c r="AG84" s="88" t="s">
        <v>950</v>
      </c>
    </row>
    <row r="85" spans="1:33" x14ac:dyDescent="0.25">
      <c r="A85" s="88">
        <v>1</v>
      </c>
      <c r="B85" s="89" t="s">
        <v>6704</v>
      </c>
      <c r="C85" s="89">
        <f t="shared" si="2"/>
        <v>9105836270</v>
      </c>
      <c r="D85" s="90" t="str">
        <f>VLOOKUP(C85,'Data (2)'!$C:$D,2,0)</f>
        <v>00134066</v>
      </c>
      <c r="E85" s="90">
        <v>45895</v>
      </c>
      <c r="F85" s="91">
        <v>45891.555289039403</v>
      </c>
      <c r="G85" s="89" t="s">
        <v>6705</v>
      </c>
      <c r="H85" s="90"/>
      <c r="I85" s="88" t="s">
        <v>2487</v>
      </c>
      <c r="J85" s="89" t="s">
        <v>2488</v>
      </c>
      <c r="K85" s="88" t="s">
        <v>2489</v>
      </c>
      <c r="L85" s="88" t="s">
        <v>2490</v>
      </c>
      <c r="M85" s="89" t="s">
        <v>6706</v>
      </c>
      <c r="N85" s="89">
        <v>9105836270</v>
      </c>
      <c r="O85" s="88" t="s">
        <v>6707</v>
      </c>
      <c r="P85" s="88" t="s">
        <v>8511</v>
      </c>
      <c r="Q85" s="88" t="s">
        <v>6708</v>
      </c>
      <c r="R85" s="88">
        <v>20</v>
      </c>
      <c r="S85" s="89" t="s">
        <v>2547</v>
      </c>
      <c r="T85" s="89" t="s">
        <v>8457</v>
      </c>
      <c r="U85" s="88" t="str">
        <f>VLOOKUP(T85,Vat_tu__hang_hoa__dich_vu!B:C,2,0)</f>
        <v>GXD500</v>
      </c>
      <c r="V85" s="88" t="s">
        <v>994</v>
      </c>
      <c r="W85" s="89" t="s">
        <v>2548</v>
      </c>
      <c r="X85" s="89" t="s">
        <v>2496</v>
      </c>
      <c r="Y85" s="88">
        <v>3</v>
      </c>
      <c r="Z85" s="88">
        <v>111606</v>
      </c>
      <c r="AB85" s="88">
        <v>0</v>
      </c>
      <c r="AC85" s="88" t="s">
        <v>6707</v>
      </c>
      <c r="AD85" s="88" t="s">
        <v>2541</v>
      </c>
      <c r="AE85" s="90">
        <v>45891.555289201402</v>
      </c>
      <c r="AG85" s="88" t="s">
        <v>950</v>
      </c>
    </row>
    <row r="86" spans="1:33" x14ac:dyDescent="0.25">
      <c r="A86" s="88">
        <v>1</v>
      </c>
      <c r="B86" s="89" t="s">
        <v>6704</v>
      </c>
      <c r="C86" s="89">
        <f t="shared" si="2"/>
        <v>9105836270</v>
      </c>
      <c r="D86" s="90" t="str">
        <f>VLOOKUP(C86,'Data (2)'!$C:$D,2,0)</f>
        <v>00134066</v>
      </c>
      <c r="E86" s="90">
        <v>45895</v>
      </c>
      <c r="F86" s="91">
        <v>45891.555289039403</v>
      </c>
      <c r="G86" s="89" t="s">
        <v>6705</v>
      </c>
      <c r="H86" s="90"/>
      <c r="I86" s="88" t="s">
        <v>2487</v>
      </c>
      <c r="J86" s="89" t="s">
        <v>2488</v>
      </c>
      <c r="K86" s="88" t="s">
        <v>2489</v>
      </c>
      <c r="L86" s="88" t="s">
        <v>2490</v>
      </c>
      <c r="M86" s="89" t="s">
        <v>6706</v>
      </c>
      <c r="N86" s="89">
        <v>9105836270</v>
      </c>
      <c r="O86" s="88" t="s">
        <v>6707</v>
      </c>
      <c r="P86" s="88" t="s">
        <v>8511</v>
      </c>
      <c r="Q86" s="88" t="s">
        <v>6708</v>
      </c>
      <c r="R86" s="88">
        <v>30</v>
      </c>
      <c r="S86" s="89" t="s">
        <v>2592</v>
      </c>
      <c r="T86" s="89" t="s">
        <v>8164</v>
      </c>
      <c r="U86" s="88" t="str">
        <f>VLOOKUP(T86,Vat_tu__hang_hoa__dich_vu!B:C,2,0)</f>
        <v>CN300</v>
      </c>
      <c r="V86" s="88" t="s">
        <v>959</v>
      </c>
      <c r="W86" s="89" t="s">
        <v>2593</v>
      </c>
      <c r="X86" s="89" t="s">
        <v>2496</v>
      </c>
      <c r="Y86" s="88">
        <v>2</v>
      </c>
      <c r="Z86" s="88">
        <v>70950</v>
      </c>
      <c r="AB86" s="88">
        <v>0</v>
      </c>
      <c r="AC86" s="88" t="s">
        <v>6707</v>
      </c>
      <c r="AD86" s="88" t="s">
        <v>2541</v>
      </c>
      <c r="AE86" s="90">
        <v>45891.555289201402</v>
      </c>
      <c r="AG86" s="88" t="s">
        <v>950</v>
      </c>
    </row>
    <row r="87" spans="1:33" x14ac:dyDescent="0.25">
      <c r="A87" s="88">
        <v>1</v>
      </c>
      <c r="B87" s="89" t="s">
        <v>6704</v>
      </c>
      <c r="C87" s="89">
        <f t="shared" si="2"/>
        <v>9105836270</v>
      </c>
      <c r="D87" s="90" t="str">
        <f>VLOOKUP(C87,'Data (2)'!$C:$D,2,0)</f>
        <v>00134066</v>
      </c>
      <c r="E87" s="90">
        <v>45895</v>
      </c>
      <c r="F87" s="91">
        <v>45891.555289039403</v>
      </c>
      <c r="G87" s="89" t="s">
        <v>6705</v>
      </c>
      <c r="H87" s="90"/>
      <c r="I87" s="88" t="s">
        <v>2487</v>
      </c>
      <c r="J87" s="89" t="s">
        <v>2488</v>
      </c>
      <c r="K87" s="88" t="s">
        <v>2489</v>
      </c>
      <c r="L87" s="88" t="s">
        <v>2490</v>
      </c>
      <c r="M87" s="89" t="s">
        <v>6706</v>
      </c>
      <c r="N87" s="89">
        <v>9105836270</v>
      </c>
      <c r="O87" s="88" t="s">
        <v>6707</v>
      </c>
      <c r="P87" s="88" t="s">
        <v>8511</v>
      </c>
      <c r="Q87" s="88" t="s">
        <v>6708</v>
      </c>
      <c r="R87" s="88">
        <v>40</v>
      </c>
      <c r="S87" s="89" t="s">
        <v>2556</v>
      </c>
      <c r="T87" s="89" t="s">
        <v>8409</v>
      </c>
      <c r="U87" s="88" t="str">
        <f>VLOOKUP(T87,Vat_tu__hang_hoa__dich_vu!B:C,2,0)</f>
        <v>TH200</v>
      </c>
      <c r="V87" s="88" t="s">
        <v>960</v>
      </c>
      <c r="W87" s="89" t="s">
        <v>2557</v>
      </c>
      <c r="X87" s="89" t="s">
        <v>2496</v>
      </c>
      <c r="Y87" s="88">
        <v>2</v>
      </c>
      <c r="Z87" s="88">
        <v>55595</v>
      </c>
      <c r="AB87" s="88">
        <v>0</v>
      </c>
      <c r="AC87" s="88" t="s">
        <v>6707</v>
      </c>
      <c r="AD87" s="88" t="s">
        <v>2541</v>
      </c>
      <c r="AE87" s="90">
        <v>45891.555289201402</v>
      </c>
      <c r="AG87" s="88" t="s">
        <v>950</v>
      </c>
    </row>
    <row r="88" spans="1:33" x14ac:dyDescent="0.25">
      <c r="A88" s="88">
        <v>1</v>
      </c>
      <c r="B88" s="89" t="s">
        <v>6704</v>
      </c>
      <c r="C88" s="89">
        <f t="shared" si="2"/>
        <v>9105836270</v>
      </c>
      <c r="D88" s="90" t="str">
        <f>VLOOKUP(C88,'Data (2)'!$C:$D,2,0)</f>
        <v>00134066</v>
      </c>
      <c r="E88" s="90">
        <v>45895</v>
      </c>
      <c r="F88" s="91">
        <v>45891.555289039403</v>
      </c>
      <c r="G88" s="89" t="s">
        <v>6705</v>
      </c>
      <c r="H88" s="90"/>
      <c r="I88" s="88" t="s">
        <v>2487</v>
      </c>
      <c r="J88" s="89" t="s">
        <v>2488</v>
      </c>
      <c r="K88" s="88" t="s">
        <v>2489</v>
      </c>
      <c r="L88" s="88" t="s">
        <v>2490</v>
      </c>
      <c r="M88" s="89" t="s">
        <v>6706</v>
      </c>
      <c r="N88" s="89">
        <v>9105836270</v>
      </c>
      <c r="O88" s="88" t="s">
        <v>6707</v>
      </c>
      <c r="P88" s="88" t="s">
        <v>8511</v>
      </c>
      <c r="Q88" s="88" t="s">
        <v>6708</v>
      </c>
      <c r="R88" s="88">
        <v>50</v>
      </c>
      <c r="S88" s="89" t="s">
        <v>2519</v>
      </c>
      <c r="T88" s="89" t="s">
        <v>8173</v>
      </c>
      <c r="U88" s="88" t="str">
        <f>VLOOKUP(T88,Vat_tu__hang_hoa__dich_vu!B:C,2,0)</f>
        <v>GM500</v>
      </c>
      <c r="V88" s="88" t="s">
        <v>951</v>
      </c>
      <c r="W88" s="89" t="s">
        <v>2520</v>
      </c>
      <c r="X88" s="89" t="s">
        <v>2496</v>
      </c>
      <c r="Y88" s="88">
        <v>1</v>
      </c>
      <c r="Z88" s="88">
        <v>111058</v>
      </c>
      <c r="AB88" s="88">
        <v>0</v>
      </c>
      <c r="AC88" s="88" t="s">
        <v>6707</v>
      </c>
      <c r="AD88" s="88" t="s">
        <v>2541</v>
      </c>
      <c r="AE88" s="90">
        <v>45891.555289201402</v>
      </c>
      <c r="AG88" s="88" t="s">
        <v>950</v>
      </c>
    </row>
    <row r="89" spans="1:33" x14ac:dyDescent="0.25">
      <c r="A89" s="88">
        <v>1</v>
      </c>
      <c r="B89" s="89" t="s">
        <v>6704</v>
      </c>
      <c r="C89" s="89">
        <f t="shared" si="2"/>
        <v>9105836270</v>
      </c>
      <c r="D89" s="90" t="str">
        <f>VLOOKUP(C89,'Data (2)'!$C:$D,2,0)</f>
        <v>00134066</v>
      </c>
      <c r="E89" s="90">
        <v>45895</v>
      </c>
      <c r="F89" s="91">
        <v>45891.555289039403</v>
      </c>
      <c r="G89" s="89" t="s">
        <v>6705</v>
      </c>
      <c r="H89" s="90"/>
      <c r="I89" s="88" t="s">
        <v>2487</v>
      </c>
      <c r="J89" s="89" t="s">
        <v>2488</v>
      </c>
      <c r="K89" s="88" t="s">
        <v>2489</v>
      </c>
      <c r="L89" s="88" t="s">
        <v>2490</v>
      </c>
      <c r="M89" s="89" t="s">
        <v>6706</v>
      </c>
      <c r="N89" s="89">
        <v>9105836270</v>
      </c>
      <c r="O89" s="88" t="s">
        <v>6707</v>
      </c>
      <c r="P89" s="88" t="s">
        <v>8511</v>
      </c>
      <c r="Q89" s="88" t="s">
        <v>6708</v>
      </c>
      <c r="R89" s="88">
        <v>60</v>
      </c>
      <c r="S89" s="89" t="s">
        <v>2563</v>
      </c>
      <c r="T89" s="89" t="s">
        <v>8125</v>
      </c>
      <c r="U89" s="88" t="str">
        <f>VLOOKUP(T89,Vat_tu__hang_hoa__dich_vu!B:C,2,0)</f>
        <v>CGM300</v>
      </c>
      <c r="V89" s="88" t="s">
        <v>961</v>
      </c>
      <c r="W89" s="89" t="s">
        <v>2564</v>
      </c>
      <c r="X89" s="89" t="s">
        <v>2496</v>
      </c>
      <c r="Y89" s="88">
        <v>1</v>
      </c>
      <c r="Z89" s="88">
        <v>73431</v>
      </c>
      <c r="AB89" s="88">
        <v>0</v>
      </c>
      <c r="AC89" s="88" t="s">
        <v>6707</v>
      </c>
      <c r="AD89" s="88" t="s">
        <v>2541</v>
      </c>
      <c r="AE89" s="90">
        <v>45891.555289201402</v>
      </c>
      <c r="AG89" s="88" t="s">
        <v>950</v>
      </c>
    </row>
    <row r="90" spans="1:33" x14ac:dyDescent="0.25">
      <c r="A90" s="88">
        <v>1</v>
      </c>
      <c r="B90" s="89" t="s">
        <v>6709</v>
      </c>
      <c r="C90" s="89">
        <f t="shared" si="2"/>
        <v>9105836287</v>
      </c>
      <c r="D90" s="90" t="str">
        <f>VLOOKUP(C90,'Data (2)'!$C:$D,2,0)</f>
        <v>00409662</v>
      </c>
      <c r="E90" s="90">
        <v>45891</v>
      </c>
      <c r="F90" s="91">
        <v>45891.558823576401</v>
      </c>
      <c r="G90" s="89" t="s">
        <v>6710</v>
      </c>
      <c r="H90" s="90"/>
      <c r="I90" s="88" t="s">
        <v>2487</v>
      </c>
      <c r="J90" s="89" t="s">
        <v>2488</v>
      </c>
      <c r="K90" s="88" t="s">
        <v>2489</v>
      </c>
      <c r="L90" s="88" t="s">
        <v>2490</v>
      </c>
      <c r="M90" s="89" t="s">
        <v>6711</v>
      </c>
      <c r="N90" s="89">
        <v>9105836287</v>
      </c>
      <c r="O90" s="88" t="s">
        <v>6712</v>
      </c>
      <c r="P90" s="88" t="s">
        <v>8512</v>
      </c>
      <c r="Q90" s="88" t="s">
        <v>6713</v>
      </c>
      <c r="R90" s="88">
        <v>10</v>
      </c>
      <c r="S90" s="89" t="s">
        <v>2510</v>
      </c>
      <c r="T90" s="89" t="s">
        <v>8626</v>
      </c>
      <c r="U90" s="88" t="str">
        <f>VLOOKUP(T90,Vat_tu__hang_hoa__dich_vu!B:C,2,0)</f>
        <v>MNH250</v>
      </c>
      <c r="V90" s="88" t="s">
        <v>955</v>
      </c>
      <c r="W90" s="89" t="s">
        <v>2511</v>
      </c>
      <c r="X90" s="89" t="s">
        <v>2496</v>
      </c>
      <c r="Y90" s="88">
        <v>6</v>
      </c>
      <c r="Z90" s="88">
        <v>46000</v>
      </c>
      <c r="AB90" s="88">
        <v>0</v>
      </c>
      <c r="AC90" s="88" t="s">
        <v>6712</v>
      </c>
      <c r="AE90" s="90">
        <v>45891.558823842599</v>
      </c>
      <c r="AF90" s="88" t="s">
        <v>6714</v>
      </c>
      <c r="AG90" s="88" t="s">
        <v>950</v>
      </c>
    </row>
    <row r="91" spans="1:33" x14ac:dyDescent="0.25">
      <c r="A91" s="88">
        <v>1</v>
      </c>
      <c r="B91" s="89" t="s">
        <v>6715</v>
      </c>
      <c r="C91" s="89">
        <f t="shared" si="2"/>
        <v>9105836284</v>
      </c>
      <c r="D91" s="90" t="str">
        <f>VLOOKUP(C91,'Data (2)'!$C:$D,2,0)</f>
        <v>00039761</v>
      </c>
      <c r="E91" s="90">
        <v>45896</v>
      </c>
      <c r="F91" s="91">
        <v>45891.561650543998</v>
      </c>
      <c r="G91" s="89" t="s">
        <v>6716</v>
      </c>
      <c r="H91" s="90"/>
      <c r="I91" s="88" t="s">
        <v>2487</v>
      </c>
      <c r="J91" s="89" t="s">
        <v>2488</v>
      </c>
      <c r="K91" s="88" t="s">
        <v>2489</v>
      </c>
      <c r="L91" s="88" t="s">
        <v>2490</v>
      </c>
      <c r="M91" s="89" t="s">
        <v>6717</v>
      </c>
      <c r="N91" s="89">
        <v>9105836284</v>
      </c>
      <c r="O91" s="88" t="s">
        <v>6718</v>
      </c>
      <c r="P91" s="88" t="s">
        <v>8513</v>
      </c>
      <c r="Q91" s="88" t="s">
        <v>6719</v>
      </c>
      <c r="R91" s="88">
        <v>10</v>
      </c>
      <c r="S91" s="89" t="s">
        <v>2519</v>
      </c>
      <c r="T91" s="89" t="s">
        <v>8173</v>
      </c>
      <c r="U91" s="88" t="str">
        <f>VLOOKUP(T91,Vat_tu__hang_hoa__dich_vu!B:C,2,0)</f>
        <v>GM500</v>
      </c>
      <c r="V91" s="88" t="s">
        <v>951</v>
      </c>
      <c r="W91" s="89" t="s">
        <v>2520</v>
      </c>
      <c r="X91" s="89" t="s">
        <v>2496</v>
      </c>
      <c r="Y91" s="88">
        <v>2</v>
      </c>
      <c r="Z91" s="88">
        <v>111058</v>
      </c>
      <c r="AB91" s="88">
        <v>0</v>
      </c>
      <c r="AC91" s="88" t="s">
        <v>6718</v>
      </c>
      <c r="AE91" s="90">
        <v>45891.561650497701</v>
      </c>
      <c r="AG91" s="88" t="s">
        <v>950</v>
      </c>
    </row>
    <row r="92" spans="1:33" x14ac:dyDescent="0.25">
      <c r="A92" s="88">
        <v>1</v>
      </c>
      <c r="B92" s="89" t="s">
        <v>6720</v>
      </c>
      <c r="C92" s="89">
        <f t="shared" si="2"/>
        <v>9105836309</v>
      </c>
      <c r="D92" s="90" t="str">
        <f>VLOOKUP(C92,'Data (2)'!$C:$D,2,0)</f>
        <v>00014497</v>
      </c>
      <c r="E92" s="90">
        <v>45896</v>
      </c>
      <c r="F92" s="91">
        <v>45891.562174571802</v>
      </c>
      <c r="G92" s="89" t="s">
        <v>6721</v>
      </c>
      <c r="H92" s="90"/>
      <c r="I92" s="88" t="s">
        <v>2487</v>
      </c>
      <c r="J92" s="89" t="s">
        <v>2488</v>
      </c>
      <c r="K92" s="88" t="s">
        <v>2489</v>
      </c>
      <c r="L92" s="88" t="s">
        <v>2490</v>
      </c>
      <c r="M92" s="89" t="s">
        <v>6722</v>
      </c>
      <c r="N92" s="89">
        <v>9105836309</v>
      </c>
      <c r="O92" s="88" t="s">
        <v>6723</v>
      </c>
      <c r="P92" s="88" t="s">
        <v>8514</v>
      </c>
      <c r="Q92" s="88" t="s">
        <v>6724</v>
      </c>
      <c r="R92" s="88">
        <v>10</v>
      </c>
      <c r="S92" s="89" t="s">
        <v>2556</v>
      </c>
      <c r="T92" s="89" t="s">
        <v>8409</v>
      </c>
      <c r="U92" s="88" t="str">
        <f>VLOOKUP(T92,Vat_tu__hang_hoa__dich_vu!B:C,2,0)</f>
        <v>TH200</v>
      </c>
      <c r="V92" s="88" t="s">
        <v>960</v>
      </c>
      <c r="W92" s="89" t="s">
        <v>2557</v>
      </c>
      <c r="X92" s="89" t="s">
        <v>2496</v>
      </c>
      <c r="Y92" s="88">
        <v>2</v>
      </c>
      <c r="Z92" s="88">
        <v>55595</v>
      </c>
      <c r="AB92" s="88">
        <v>0</v>
      </c>
      <c r="AC92" s="88" t="s">
        <v>6723</v>
      </c>
      <c r="AD92" s="88" t="s">
        <v>2541</v>
      </c>
      <c r="AE92" s="90">
        <v>45891.562174652798</v>
      </c>
      <c r="AG92" s="88" t="s">
        <v>950</v>
      </c>
    </row>
    <row r="93" spans="1:33" x14ac:dyDescent="0.25">
      <c r="A93" s="88">
        <v>1</v>
      </c>
      <c r="B93" s="89" t="s">
        <v>6720</v>
      </c>
      <c r="C93" s="89">
        <f t="shared" si="2"/>
        <v>9105836309</v>
      </c>
      <c r="D93" s="90" t="str">
        <f>VLOOKUP(C93,'Data (2)'!$C:$D,2,0)</f>
        <v>00014497</v>
      </c>
      <c r="E93" s="90">
        <v>45896</v>
      </c>
      <c r="F93" s="91">
        <v>45891.562174571802</v>
      </c>
      <c r="G93" s="89" t="s">
        <v>6721</v>
      </c>
      <c r="H93" s="90"/>
      <c r="I93" s="88" t="s">
        <v>2487</v>
      </c>
      <c r="J93" s="89" t="s">
        <v>2488</v>
      </c>
      <c r="K93" s="88" t="s">
        <v>2489</v>
      </c>
      <c r="L93" s="88" t="s">
        <v>2490</v>
      </c>
      <c r="M93" s="89" t="s">
        <v>6722</v>
      </c>
      <c r="N93" s="89">
        <v>9105836309</v>
      </c>
      <c r="O93" s="88" t="s">
        <v>6723</v>
      </c>
      <c r="P93" s="88" t="s">
        <v>8514</v>
      </c>
      <c r="Q93" s="88" t="s">
        <v>6724</v>
      </c>
      <c r="R93" s="88">
        <v>20</v>
      </c>
      <c r="S93" s="89" t="s">
        <v>2563</v>
      </c>
      <c r="T93" s="89" t="s">
        <v>8125</v>
      </c>
      <c r="U93" s="88" t="str">
        <f>VLOOKUP(T93,Vat_tu__hang_hoa__dich_vu!B:C,2,0)</f>
        <v>CGM300</v>
      </c>
      <c r="V93" s="88" t="s">
        <v>961</v>
      </c>
      <c r="W93" s="89" t="s">
        <v>2564</v>
      </c>
      <c r="X93" s="89" t="s">
        <v>2496</v>
      </c>
      <c r="Y93" s="88">
        <v>2</v>
      </c>
      <c r="Z93" s="88">
        <v>73431</v>
      </c>
      <c r="AB93" s="88">
        <v>0</v>
      </c>
      <c r="AC93" s="88" t="s">
        <v>6723</v>
      </c>
      <c r="AD93" s="88" t="s">
        <v>2541</v>
      </c>
      <c r="AE93" s="90">
        <v>45891.562174652798</v>
      </c>
      <c r="AG93" s="88" t="s">
        <v>950</v>
      </c>
    </row>
    <row r="94" spans="1:33" x14ac:dyDescent="0.25">
      <c r="A94" s="88">
        <v>1</v>
      </c>
      <c r="B94" s="89" t="s">
        <v>6720</v>
      </c>
      <c r="C94" s="89">
        <f t="shared" si="2"/>
        <v>9105836309</v>
      </c>
      <c r="D94" s="90" t="str">
        <f>VLOOKUP(C94,'Data (2)'!$C:$D,2,0)</f>
        <v>00014497</v>
      </c>
      <c r="E94" s="90">
        <v>45896</v>
      </c>
      <c r="F94" s="91">
        <v>45891.562174571802</v>
      </c>
      <c r="G94" s="89" t="s">
        <v>6721</v>
      </c>
      <c r="H94" s="90"/>
      <c r="I94" s="88" t="s">
        <v>2487</v>
      </c>
      <c r="J94" s="89" t="s">
        <v>2488</v>
      </c>
      <c r="K94" s="88" t="s">
        <v>2489</v>
      </c>
      <c r="L94" s="88" t="s">
        <v>2490</v>
      </c>
      <c r="M94" s="89" t="s">
        <v>6722</v>
      </c>
      <c r="N94" s="89">
        <v>9105836309</v>
      </c>
      <c r="O94" s="88" t="s">
        <v>6723</v>
      </c>
      <c r="P94" s="88" t="s">
        <v>8514</v>
      </c>
      <c r="Q94" s="88" t="s">
        <v>6724</v>
      </c>
      <c r="R94" s="88">
        <v>30</v>
      </c>
      <c r="S94" s="89" t="s">
        <v>2502</v>
      </c>
      <c r="T94" s="89" t="s">
        <v>8627</v>
      </c>
      <c r="U94" s="88" t="str">
        <f>VLOOKUP(T94,Vat_tu__hang_hoa__dich_vu!B:C,2,0)</f>
        <v>GTLX250G</v>
      </c>
      <c r="V94" s="88" t="s">
        <v>981</v>
      </c>
      <c r="W94" s="89" t="s">
        <v>2503</v>
      </c>
      <c r="X94" s="89" t="s">
        <v>2496</v>
      </c>
      <c r="Y94" s="88">
        <v>2</v>
      </c>
      <c r="Z94" s="88">
        <v>50182</v>
      </c>
      <c r="AB94" s="88">
        <v>0</v>
      </c>
      <c r="AC94" s="88" t="s">
        <v>6723</v>
      </c>
      <c r="AD94" s="88" t="s">
        <v>2541</v>
      </c>
      <c r="AE94" s="90">
        <v>45891.562174652798</v>
      </c>
      <c r="AG94" s="88" t="s">
        <v>950</v>
      </c>
    </row>
    <row r="95" spans="1:33" x14ac:dyDescent="0.25">
      <c r="A95" s="88">
        <v>1</v>
      </c>
      <c r="B95" s="89" t="s">
        <v>6720</v>
      </c>
      <c r="C95" s="89">
        <f t="shared" si="2"/>
        <v>9105836309</v>
      </c>
      <c r="D95" s="90" t="str">
        <f>VLOOKUP(C95,'Data (2)'!$C:$D,2,0)</f>
        <v>00014497</v>
      </c>
      <c r="E95" s="90">
        <v>45896</v>
      </c>
      <c r="F95" s="91">
        <v>45891.562174571802</v>
      </c>
      <c r="G95" s="89" t="s">
        <v>6721</v>
      </c>
      <c r="H95" s="90"/>
      <c r="I95" s="88" t="s">
        <v>2487</v>
      </c>
      <c r="J95" s="89" t="s">
        <v>2488</v>
      </c>
      <c r="K95" s="88" t="s">
        <v>2489</v>
      </c>
      <c r="L95" s="88" t="s">
        <v>2490</v>
      </c>
      <c r="M95" s="89" t="s">
        <v>6722</v>
      </c>
      <c r="N95" s="89">
        <v>9105836309</v>
      </c>
      <c r="O95" s="88" t="s">
        <v>6723</v>
      </c>
      <c r="P95" s="88" t="s">
        <v>8514</v>
      </c>
      <c r="Q95" s="88" t="s">
        <v>6724</v>
      </c>
      <c r="R95" s="88">
        <v>40</v>
      </c>
      <c r="S95" s="89" t="s">
        <v>2519</v>
      </c>
      <c r="T95" s="89" t="s">
        <v>8173</v>
      </c>
      <c r="U95" s="88" t="str">
        <f>VLOOKUP(T95,Vat_tu__hang_hoa__dich_vu!B:C,2,0)</f>
        <v>GM500</v>
      </c>
      <c r="V95" s="88" t="s">
        <v>951</v>
      </c>
      <c r="W95" s="89" t="s">
        <v>2520</v>
      </c>
      <c r="X95" s="89" t="s">
        <v>2496</v>
      </c>
      <c r="Y95" s="88">
        <v>2</v>
      </c>
      <c r="Z95" s="88">
        <v>111058</v>
      </c>
      <c r="AB95" s="88">
        <v>0</v>
      </c>
      <c r="AC95" s="88" t="s">
        <v>6723</v>
      </c>
      <c r="AD95" s="88" t="s">
        <v>2541</v>
      </c>
      <c r="AE95" s="90">
        <v>45891.562174652798</v>
      </c>
      <c r="AG95" s="88" t="s">
        <v>950</v>
      </c>
    </row>
    <row r="96" spans="1:33" x14ac:dyDescent="0.25">
      <c r="A96" s="88">
        <v>1</v>
      </c>
      <c r="B96" s="89" t="s">
        <v>6720</v>
      </c>
      <c r="C96" s="89">
        <f t="shared" si="2"/>
        <v>9105836309</v>
      </c>
      <c r="D96" s="90" t="str">
        <f>VLOOKUP(C96,'Data (2)'!$C:$D,2,0)</f>
        <v>00014497</v>
      </c>
      <c r="E96" s="90">
        <v>45896</v>
      </c>
      <c r="F96" s="91">
        <v>45891.562174571802</v>
      </c>
      <c r="G96" s="89" t="s">
        <v>6721</v>
      </c>
      <c r="H96" s="90"/>
      <c r="I96" s="88" t="s">
        <v>2487</v>
      </c>
      <c r="J96" s="89" t="s">
        <v>2488</v>
      </c>
      <c r="K96" s="88" t="s">
        <v>2489</v>
      </c>
      <c r="L96" s="88" t="s">
        <v>2490</v>
      </c>
      <c r="M96" s="89" t="s">
        <v>6722</v>
      </c>
      <c r="N96" s="89">
        <v>9105836309</v>
      </c>
      <c r="O96" s="88" t="s">
        <v>6723</v>
      </c>
      <c r="P96" s="88" t="s">
        <v>8514</v>
      </c>
      <c r="Q96" s="88" t="s">
        <v>6724</v>
      </c>
      <c r="R96" s="88">
        <v>50</v>
      </c>
      <c r="S96" s="89" t="s">
        <v>2528</v>
      </c>
      <c r="T96" s="89" t="s">
        <v>8117</v>
      </c>
      <c r="U96" s="88" t="str">
        <f>VLOOKUP(T96,Vat_tu__hang_hoa__dich_vu!B:C,2,0)</f>
        <v>CC300</v>
      </c>
      <c r="V96" s="88" t="s">
        <v>965</v>
      </c>
      <c r="W96" s="89" t="s">
        <v>2529</v>
      </c>
      <c r="X96" s="89" t="s">
        <v>2496</v>
      </c>
      <c r="Y96" s="88">
        <v>1</v>
      </c>
      <c r="Z96" s="88">
        <v>74250</v>
      </c>
      <c r="AB96" s="88">
        <v>0</v>
      </c>
      <c r="AC96" s="88" t="s">
        <v>6723</v>
      </c>
      <c r="AD96" s="88" t="s">
        <v>2541</v>
      </c>
      <c r="AE96" s="90">
        <v>45891.562174652798</v>
      </c>
      <c r="AG96" s="88" t="s">
        <v>950</v>
      </c>
    </row>
    <row r="97" spans="1:33" x14ac:dyDescent="0.25">
      <c r="A97" s="88">
        <v>1</v>
      </c>
      <c r="B97" s="89" t="s">
        <v>6720</v>
      </c>
      <c r="C97" s="89">
        <f t="shared" si="2"/>
        <v>9105836309</v>
      </c>
      <c r="D97" s="90" t="str">
        <f>VLOOKUP(C97,'Data (2)'!$C:$D,2,0)</f>
        <v>00014497</v>
      </c>
      <c r="E97" s="90">
        <v>45896</v>
      </c>
      <c r="F97" s="91">
        <v>45891.562174571802</v>
      </c>
      <c r="G97" s="89" t="s">
        <v>6721</v>
      </c>
      <c r="H97" s="90"/>
      <c r="I97" s="88" t="s">
        <v>2487</v>
      </c>
      <c r="J97" s="89" t="s">
        <v>2488</v>
      </c>
      <c r="K97" s="88" t="s">
        <v>2489</v>
      </c>
      <c r="L97" s="88" t="s">
        <v>2490</v>
      </c>
      <c r="M97" s="89" t="s">
        <v>6722</v>
      </c>
      <c r="N97" s="89">
        <v>9105836309</v>
      </c>
      <c r="O97" s="88" t="s">
        <v>6723</v>
      </c>
      <c r="P97" s="88" t="s">
        <v>8514</v>
      </c>
      <c r="Q97" s="88" t="s">
        <v>6724</v>
      </c>
      <c r="R97" s="88">
        <v>60</v>
      </c>
      <c r="S97" s="89" t="s">
        <v>2494</v>
      </c>
      <c r="T97" s="89" t="s">
        <v>8226</v>
      </c>
      <c r="U97" s="88" t="str">
        <f>VLOOKUP(T97,Vat_tu__hang_hoa__dich_vu!B:C,2,0)</f>
        <v>GL250KT</v>
      </c>
      <c r="V97" s="88" t="s">
        <v>1079</v>
      </c>
      <c r="W97" s="89" t="s">
        <v>2495</v>
      </c>
      <c r="X97" s="89" t="s">
        <v>2496</v>
      </c>
      <c r="Y97" s="88">
        <v>1</v>
      </c>
      <c r="Z97" s="88">
        <v>49500</v>
      </c>
      <c r="AB97" s="88">
        <v>0</v>
      </c>
      <c r="AC97" s="88" t="s">
        <v>6723</v>
      </c>
      <c r="AD97" s="88" t="s">
        <v>2541</v>
      </c>
      <c r="AE97" s="90">
        <v>45891.562174652798</v>
      </c>
      <c r="AG97" s="88" t="s">
        <v>950</v>
      </c>
    </row>
    <row r="98" spans="1:33" x14ac:dyDescent="0.25">
      <c r="A98" s="88">
        <v>1</v>
      </c>
      <c r="B98" s="89" t="s">
        <v>6727</v>
      </c>
      <c r="C98" s="89">
        <f t="shared" ref="C98:C129" si="3">VALUE(B98:B6723)</f>
        <v>9105836345</v>
      </c>
      <c r="D98" s="90" t="str">
        <f>VLOOKUP(C98,'Data (2)'!$C:$D,2,0)</f>
        <v>00409686</v>
      </c>
      <c r="E98" s="90">
        <v>45891</v>
      </c>
      <c r="F98" s="91">
        <v>45891.568505208299</v>
      </c>
      <c r="G98" s="89" t="s">
        <v>6728</v>
      </c>
      <c r="H98" s="90"/>
      <c r="I98" s="88" t="s">
        <v>2487</v>
      </c>
      <c r="J98" s="89" t="s">
        <v>2488</v>
      </c>
      <c r="K98" s="88" t="s">
        <v>2489</v>
      </c>
      <c r="L98" s="88" t="s">
        <v>2490</v>
      </c>
      <c r="M98" s="89" t="s">
        <v>3971</v>
      </c>
      <c r="N98" s="89">
        <v>9105836345</v>
      </c>
      <c r="O98" s="88" t="s">
        <v>3972</v>
      </c>
      <c r="P98" s="88" t="s">
        <v>8475</v>
      </c>
      <c r="Q98" s="88" t="s">
        <v>3973</v>
      </c>
      <c r="R98" s="88">
        <v>10</v>
      </c>
      <c r="S98" s="89" t="s">
        <v>2528</v>
      </c>
      <c r="T98" s="89" t="s">
        <v>8117</v>
      </c>
      <c r="U98" s="88" t="str">
        <f>VLOOKUP(T98,Vat_tu__hang_hoa__dich_vu!B:C,2,0)</f>
        <v>CC300</v>
      </c>
      <c r="V98" s="88" t="s">
        <v>965</v>
      </c>
      <c r="W98" s="89" t="s">
        <v>2529</v>
      </c>
      <c r="X98" s="89" t="s">
        <v>2496</v>
      </c>
      <c r="Y98" s="88">
        <v>2</v>
      </c>
      <c r="Z98" s="88">
        <v>74250</v>
      </c>
      <c r="AB98" s="88">
        <v>0</v>
      </c>
      <c r="AC98" s="88" t="s">
        <v>3974</v>
      </c>
      <c r="AD98" s="88" t="s">
        <v>3975</v>
      </c>
      <c r="AE98" s="90">
        <v>45891.568505127303</v>
      </c>
      <c r="AG98" s="88" t="s">
        <v>950</v>
      </c>
    </row>
    <row r="99" spans="1:33" x14ac:dyDescent="0.25">
      <c r="A99" s="88">
        <v>1</v>
      </c>
      <c r="B99" s="89" t="s">
        <v>6729</v>
      </c>
      <c r="C99" s="89">
        <f t="shared" si="3"/>
        <v>9105836373</v>
      </c>
      <c r="D99" s="90" t="str">
        <f>VLOOKUP(C99,'Data (2)'!$C:$D,2,0)</f>
        <v>00021768</v>
      </c>
      <c r="E99" s="90">
        <v>45896</v>
      </c>
      <c r="F99" s="91">
        <v>45891.568842557899</v>
      </c>
      <c r="G99" s="89" t="s">
        <v>6730</v>
      </c>
      <c r="H99" s="90"/>
      <c r="I99" s="88" t="s">
        <v>2487</v>
      </c>
      <c r="J99" s="89" t="s">
        <v>2488</v>
      </c>
      <c r="K99" s="88" t="s">
        <v>2489</v>
      </c>
      <c r="L99" s="88" t="s">
        <v>2490</v>
      </c>
      <c r="M99" s="89" t="s">
        <v>6731</v>
      </c>
      <c r="N99" s="89">
        <v>9105836373</v>
      </c>
      <c r="O99" s="88" t="s">
        <v>6732</v>
      </c>
      <c r="P99" s="88" t="s">
        <v>8515</v>
      </c>
      <c r="Q99" s="88" t="s">
        <v>6733</v>
      </c>
      <c r="R99" s="88">
        <v>10</v>
      </c>
      <c r="S99" s="89" t="s">
        <v>2519</v>
      </c>
      <c r="T99" s="89" t="s">
        <v>8173</v>
      </c>
      <c r="U99" s="88" t="str">
        <f>VLOOKUP(T99,Vat_tu__hang_hoa__dich_vu!B:C,2,0)</f>
        <v>GM500</v>
      </c>
      <c r="V99" s="88" t="s">
        <v>951</v>
      </c>
      <c r="W99" s="89" t="s">
        <v>2520</v>
      </c>
      <c r="X99" s="89" t="s">
        <v>2496</v>
      </c>
      <c r="Y99" s="88">
        <v>1</v>
      </c>
      <c r="Z99" s="88">
        <v>111058</v>
      </c>
      <c r="AB99" s="88">
        <v>0</v>
      </c>
      <c r="AC99" s="88" t="s">
        <v>6732</v>
      </c>
      <c r="AE99" s="90">
        <v>45891.568843483801</v>
      </c>
      <c r="AG99" s="88" t="s">
        <v>950</v>
      </c>
    </row>
    <row r="100" spans="1:33" x14ac:dyDescent="0.25">
      <c r="A100" s="88">
        <v>1</v>
      </c>
      <c r="B100" s="89" t="s">
        <v>6734</v>
      </c>
      <c r="C100" s="89">
        <f t="shared" si="3"/>
        <v>9105836346</v>
      </c>
      <c r="D100" s="90" t="str">
        <f>VLOOKUP(C100,'Data (2)'!$C:$D,2,0)</f>
        <v>00028095</v>
      </c>
      <c r="E100" s="90">
        <v>45896</v>
      </c>
      <c r="F100" s="91">
        <v>45891.568845451402</v>
      </c>
      <c r="G100" s="89" t="s">
        <v>6735</v>
      </c>
      <c r="H100" s="90"/>
      <c r="I100" s="88" t="s">
        <v>2487</v>
      </c>
      <c r="J100" s="89" t="s">
        <v>2488</v>
      </c>
      <c r="K100" s="88" t="s">
        <v>2489</v>
      </c>
      <c r="L100" s="88" t="s">
        <v>2490</v>
      </c>
      <c r="M100" s="89" t="s">
        <v>4616</v>
      </c>
      <c r="N100" s="89">
        <v>9105836346</v>
      </c>
      <c r="O100" s="88" t="s">
        <v>4617</v>
      </c>
      <c r="P100" s="88" t="s">
        <v>8516</v>
      </c>
      <c r="Q100" s="88" t="s">
        <v>4618</v>
      </c>
      <c r="R100" s="88">
        <v>10</v>
      </c>
      <c r="S100" s="89" t="s">
        <v>2519</v>
      </c>
      <c r="T100" s="89" t="s">
        <v>8173</v>
      </c>
      <c r="U100" s="88" t="str">
        <f>VLOOKUP(T100,Vat_tu__hang_hoa__dich_vu!B:C,2,0)</f>
        <v>GM500</v>
      </c>
      <c r="V100" s="88" t="s">
        <v>951</v>
      </c>
      <c r="W100" s="89" t="s">
        <v>2520</v>
      </c>
      <c r="X100" s="89" t="s">
        <v>2496</v>
      </c>
      <c r="Y100" s="88">
        <v>1</v>
      </c>
      <c r="Z100" s="88">
        <v>111058</v>
      </c>
      <c r="AB100" s="88">
        <v>0</v>
      </c>
      <c r="AC100" s="88" t="s">
        <v>4617</v>
      </c>
      <c r="AE100" s="90">
        <v>45891.568845405098</v>
      </c>
      <c r="AG100" s="88" t="s">
        <v>950</v>
      </c>
    </row>
    <row r="101" spans="1:33" x14ac:dyDescent="0.25">
      <c r="A101" s="88">
        <v>1</v>
      </c>
      <c r="B101" s="89" t="s">
        <v>6736</v>
      </c>
      <c r="C101" s="89">
        <f t="shared" si="3"/>
        <v>9105836452</v>
      </c>
      <c r="D101" s="90" t="str">
        <f>VLOOKUP(C101,'Data (2)'!$C:$D,2,0)</f>
        <v>00014500</v>
      </c>
      <c r="E101" s="90">
        <v>45896</v>
      </c>
      <c r="F101" s="91">
        <v>45891.577941203701</v>
      </c>
      <c r="G101" s="89" t="s">
        <v>6737</v>
      </c>
      <c r="H101" s="90"/>
      <c r="I101" s="88" t="s">
        <v>2487</v>
      </c>
      <c r="J101" s="89" t="s">
        <v>2488</v>
      </c>
      <c r="K101" s="88" t="s">
        <v>2489</v>
      </c>
      <c r="L101" s="88" t="s">
        <v>2490</v>
      </c>
      <c r="M101" s="89" t="s">
        <v>6738</v>
      </c>
      <c r="N101" s="89">
        <v>9105836452</v>
      </c>
      <c r="O101" s="88" t="s">
        <v>6739</v>
      </c>
      <c r="P101" s="88" t="s">
        <v>8517</v>
      </c>
      <c r="Q101" s="88" t="s">
        <v>6740</v>
      </c>
      <c r="R101" s="88">
        <v>10</v>
      </c>
      <c r="S101" s="89" t="s">
        <v>2563</v>
      </c>
      <c r="T101" s="89" t="s">
        <v>8125</v>
      </c>
      <c r="U101" s="88" t="str">
        <f>VLOOKUP(T101,Vat_tu__hang_hoa__dich_vu!B:C,2,0)</f>
        <v>CGM300</v>
      </c>
      <c r="V101" s="88" t="s">
        <v>961</v>
      </c>
      <c r="W101" s="89" t="s">
        <v>2564</v>
      </c>
      <c r="X101" s="89" t="s">
        <v>2496</v>
      </c>
      <c r="Y101" s="88">
        <v>1</v>
      </c>
      <c r="Z101" s="88">
        <v>73431</v>
      </c>
      <c r="AB101" s="88">
        <v>0</v>
      </c>
      <c r="AC101" s="88" t="s">
        <v>6739</v>
      </c>
      <c r="AD101" s="88" t="s">
        <v>2541</v>
      </c>
      <c r="AE101" s="90">
        <v>45891.577940937503</v>
      </c>
      <c r="AG101" s="88" t="s">
        <v>950</v>
      </c>
    </row>
    <row r="102" spans="1:33" x14ac:dyDescent="0.25">
      <c r="A102" s="88">
        <v>1</v>
      </c>
      <c r="B102" s="89" t="s">
        <v>6736</v>
      </c>
      <c r="C102" s="89">
        <f t="shared" si="3"/>
        <v>9105836452</v>
      </c>
      <c r="D102" s="90" t="str">
        <f>VLOOKUP(C102,'Data (2)'!$C:$D,2,0)</f>
        <v>00014500</v>
      </c>
      <c r="E102" s="90">
        <v>45896</v>
      </c>
      <c r="F102" s="91">
        <v>45891.577941203701</v>
      </c>
      <c r="G102" s="89" t="s">
        <v>6737</v>
      </c>
      <c r="H102" s="90"/>
      <c r="I102" s="88" t="s">
        <v>2487</v>
      </c>
      <c r="J102" s="89" t="s">
        <v>2488</v>
      </c>
      <c r="K102" s="88" t="s">
        <v>2489</v>
      </c>
      <c r="L102" s="88" t="s">
        <v>2490</v>
      </c>
      <c r="M102" s="89" t="s">
        <v>6738</v>
      </c>
      <c r="N102" s="89">
        <v>9105836452</v>
      </c>
      <c r="O102" s="88" t="s">
        <v>6739</v>
      </c>
      <c r="P102" s="88" t="s">
        <v>8517</v>
      </c>
      <c r="Q102" s="88" t="s">
        <v>6740</v>
      </c>
      <c r="R102" s="88">
        <v>20</v>
      </c>
      <c r="S102" s="89" t="s">
        <v>2556</v>
      </c>
      <c r="T102" s="89" t="s">
        <v>8409</v>
      </c>
      <c r="U102" s="88" t="str">
        <f>VLOOKUP(T102,Vat_tu__hang_hoa__dich_vu!B:C,2,0)</f>
        <v>TH200</v>
      </c>
      <c r="V102" s="88" t="s">
        <v>960</v>
      </c>
      <c r="W102" s="89" t="s">
        <v>2557</v>
      </c>
      <c r="X102" s="89" t="s">
        <v>2496</v>
      </c>
      <c r="Y102" s="88">
        <v>1</v>
      </c>
      <c r="Z102" s="88">
        <v>55595</v>
      </c>
      <c r="AB102" s="88">
        <v>0</v>
      </c>
      <c r="AC102" s="88" t="s">
        <v>6739</v>
      </c>
      <c r="AD102" s="88" t="s">
        <v>2541</v>
      </c>
      <c r="AE102" s="90">
        <v>45891.577940937503</v>
      </c>
      <c r="AG102" s="88" t="s">
        <v>950</v>
      </c>
    </row>
    <row r="103" spans="1:33" x14ac:dyDescent="0.25">
      <c r="A103" s="88">
        <v>1</v>
      </c>
      <c r="B103" s="89" t="s">
        <v>6741</v>
      </c>
      <c r="C103" s="89">
        <f t="shared" si="3"/>
        <v>9105836488</v>
      </c>
      <c r="D103" s="90" t="str">
        <f>VLOOKUP(C103,'Data (2)'!$C:$D,2,0)</f>
        <v>00409748</v>
      </c>
      <c r="E103" s="90">
        <v>45891</v>
      </c>
      <c r="F103" s="91">
        <v>45891.578429942099</v>
      </c>
      <c r="G103" s="89" t="s">
        <v>6742</v>
      </c>
      <c r="H103" s="90"/>
      <c r="I103" s="88" t="s">
        <v>2487</v>
      </c>
      <c r="J103" s="89" t="s">
        <v>2488</v>
      </c>
      <c r="K103" s="88" t="s">
        <v>2489</v>
      </c>
      <c r="L103" s="88" t="s">
        <v>2490</v>
      </c>
      <c r="M103" s="89" t="s">
        <v>6743</v>
      </c>
      <c r="N103" s="89">
        <v>9105836488</v>
      </c>
      <c r="O103" s="88" t="s">
        <v>6744</v>
      </c>
      <c r="P103" s="88" t="s">
        <v>8518</v>
      </c>
      <c r="Q103" s="88" t="s">
        <v>6745</v>
      </c>
      <c r="R103" s="88">
        <v>10</v>
      </c>
      <c r="S103" s="89" t="s">
        <v>2510</v>
      </c>
      <c r="T103" s="89" t="s">
        <v>8626</v>
      </c>
      <c r="U103" s="88" t="str">
        <f>VLOOKUP(T103,Vat_tu__hang_hoa__dich_vu!B:C,2,0)</f>
        <v>MNH250</v>
      </c>
      <c r="V103" s="88" t="s">
        <v>955</v>
      </c>
      <c r="W103" s="89" t="s">
        <v>2511</v>
      </c>
      <c r="X103" s="89" t="s">
        <v>2496</v>
      </c>
      <c r="Y103" s="88">
        <v>1</v>
      </c>
      <c r="Z103" s="88">
        <v>46000</v>
      </c>
      <c r="AB103" s="88">
        <v>0</v>
      </c>
      <c r="AC103" s="88" t="s">
        <v>6744</v>
      </c>
      <c r="AD103" s="88" t="s">
        <v>2541</v>
      </c>
      <c r="AE103" s="90">
        <v>45891.578429895802</v>
      </c>
      <c r="AG103" s="88" t="s">
        <v>950</v>
      </c>
    </row>
    <row r="104" spans="1:33" x14ac:dyDescent="0.25">
      <c r="A104" s="88">
        <v>1</v>
      </c>
      <c r="B104" s="89" t="s">
        <v>6741</v>
      </c>
      <c r="C104" s="89">
        <f t="shared" si="3"/>
        <v>9105836488</v>
      </c>
      <c r="D104" s="90" t="str">
        <f>VLOOKUP(C104,'Data (2)'!$C:$D,2,0)</f>
        <v>00409748</v>
      </c>
      <c r="E104" s="90">
        <v>45891</v>
      </c>
      <c r="F104" s="91">
        <v>45891.578429942099</v>
      </c>
      <c r="G104" s="89" t="s">
        <v>6742</v>
      </c>
      <c r="H104" s="90"/>
      <c r="I104" s="88" t="s">
        <v>2487</v>
      </c>
      <c r="J104" s="89" t="s">
        <v>2488</v>
      </c>
      <c r="K104" s="88" t="s">
        <v>2489</v>
      </c>
      <c r="L104" s="88" t="s">
        <v>2490</v>
      </c>
      <c r="M104" s="89" t="s">
        <v>6743</v>
      </c>
      <c r="N104" s="89">
        <v>9105836488</v>
      </c>
      <c r="O104" s="88" t="s">
        <v>6744</v>
      </c>
      <c r="P104" s="88" t="s">
        <v>8518</v>
      </c>
      <c r="Q104" s="88" t="s">
        <v>6745</v>
      </c>
      <c r="R104" s="88">
        <v>20</v>
      </c>
      <c r="S104" s="89" t="s">
        <v>2528</v>
      </c>
      <c r="T104" s="89" t="s">
        <v>8117</v>
      </c>
      <c r="U104" s="88" t="str">
        <f>VLOOKUP(T104,Vat_tu__hang_hoa__dich_vu!B:C,2,0)</f>
        <v>CC300</v>
      </c>
      <c r="V104" s="88" t="s">
        <v>965</v>
      </c>
      <c r="W104" s="89" t="s">
        <v>2529</v>
      </c>
      <c r="X104" s="89" t="s">
        <v>2496</v>
      </c>
      <c r="Y104" s="88">
        <v>2</v>
      </c>
      <c r="Z104" s="88">
        <v>74250</v>
      </c>
      <c r="AB104" s="88">
        <v>0</v>
      </c>
      <c r="AC104" s="88" t="s">
        <v>6744</v>
      </c>
      <c r="AD104" s="88" t="s">
        <v>2541</v>
      </c>
      <c r="AE104" s="90">
        <v>45891.578429895802</v>
      </c>
      <c r="AG104" s="88" t="s">
        <v>950</v>
      </c>
    </row>
    <row r="105" spans="1:33" x14ac:dyDescent="0.25">
      <c r="A105" s="88">
        <v>1</v>
      </c>
      <c r="B105" s="89" t="s">
        <v>6741</v>
      </c>
      <c r="C105" s="89">
        <f t="shared" si="3"/>
        <v>9105836488</v>
      </c>
      <c r="D105" s="90" t="str">
        <f>VLOOKUP(C105,'Data (2)'!$C:$D,2,0)</f>
        <v>00409748</v>
      </c>
      <c r="E105" s="90">
        <v>45891</v>
      </c>
      <c r="F105" s="91">
        <v>45891.578429942099</v>
      </c>
      <c r="G105" s="89" t="s">
        <v>6742</v>
      </c>
      <c r="H105" s="90"/>
      <c r="I105" s="88" t="s">
        <v>2487</v>
      </c>
      <c r="J105" s="89" t="s">
        <v>2488</v>
      </c>
      <c r="K105" s="88" t="s">
        <v>2489</v>
      </c>
      <c r="L105" s="88" t="s">
        <v>2490</v>
      </c>
      <c r="M105" s="89" t="s">
        <v>6743</v>
      </c>
      <c r="N105" s="89">
        <v>9105836488</v>
      </c>
      <c r="O105" s="88" t="s">
        <v>6744</v>
      </c>
      <c r="P105" s="88" t="s">
        <v>8518</v>
      </c>
      <c r="Q105" s="88" t="s">
        <v>6745</v>
      </c>
      <c r="R105" s="88">
        <v>30</v>
      </c>
      <c r="S105" s="89" t="s">
        <v>2556</v>
      </c>
      <c r="T105" s="89" t="s">
        <v>8409</v>
      </c>
      <c r="U105" s="88" t="str">
        <f>VLOOKUP(T105,Vat_tu__hang_hoa__dich_vu!B:C,2,0)</f>
        <v>TH200</v>
      </c>
      <c r="V105" s="88" t="s">
        <v>960</v>
      </c>
      <c r="W105" s="89" t="s">
        <v>2557</v>
      </c>
      <c r="X105" s="89" t="s">
        <v>2496</v>
      </c>
      <c r="Y105" s="88">
        <v>1</v>
      </c>
      <c r="Z105" s="88">
        <v>55595</v>
      </c>
      <c r="AB105" s="88">
        <v>0</v>
      </c>
      <c r="AC105" s="88" t="s">
        <v>6744</v>
      </c>
      <c r="AD105" s="88" t="s">
        <v>2541</v>
      </c>
      <c r="AE105" s="90">
        <v>45891.578429895802</v>
      </c>
      <c r="AG105" s="88" t="s">
        <v>950</v>
      </c>
    </row>
    <row r="106" spans="1:33" x14ac:dyDescent="0.25">
      <c r="A106" s="88">
        <v>1</v>
      </c>
      <c r="B106" s="89" t="s">
        <v>6741</v>
      </c>
      <c r="C106" s="89">
        <f t="shared" si="3"/>
        <v>9105836488</v>
      </c>
      <c r="D106" s="90" t="str">
        <f>VLOOKUP(C106,'Data (2)'!$C:$D,2,0)</f>
        <v>00409748</v>
      </c>
      <c r="E106" s="90">
        <v>45891</v>
      </c>
      <c r="F106" s="91">
        <v>45891.578429942099</v>
      </c>
      <c r="G106" s="89" t="s">
        <v>6742</v>
      </c>
      <c r="H106" s="90"/>
      <c r="I106" s="88" t="s">
        <v>2487</v>
      </c>
      <c r="J106" s="89" t="s">
        <v>2488</v>
      </c>
      <c r="K106" s="88" t="s">
        <v>2489</v>
      </c>
      <c r="L106" s="88" t="s">
        <v>2490</v>
      </c>
      <c r="M106" s="89" t="s">
        <v>6743</v>
      </c>
      <c r="N106" s="89">
        <v>9105836488</v>
      </c>
      <c r="O106" s="88" t="s">
        <v>6744</v>
      </c>
      <c r="P106" s="88" t="s">
        <v>8518</v>
      </c>
      <c r="Q106" s="88" t="s">
        <v>6745</v>
      </c>
      <c r="R106" s="88">
        <v>40</v>
      </c>
      <c r="S106" s="89" t="s">
        <v>2502</v>
      </c>
      <c r="T106" s="89" t="s">
        <v>8627</v>
      </c>
      <c r="U106" s="88" t="str">
        <f>VLOOKUP(T106,Vat_tu__hang_hoa__dich_vu!B:C,2,0)</f>
        <v>GTLX250G</v>
      </c>
      <c r="V106" s="88" t="s">
        <v>981</v>
      </c>
      <c r="W106" s="89" t="s">
        <v>2503</v>
      </c>
      <c r="X106" s="89" t="s">
        <v>2496</v>
      </c>
      <c r="Y106" s="88">
        <v>1</v>
      </c>
      <c r="Z106" s="88">
        <v>50182</v>
      </c>
      <c r="AB106" s="88">
        <v>0</v>
      </c>
      <c r="AC106" s="88" t="s">
        <v>6744</v>
      </c>
      <c r="AD106" s="88" t="s">
        <v>2541</v>
      </c>
      <c r="AE106" s="90">
        <v>45891.578429895802</v>
      </c>
      <c r="AG106" s="88" t="s">
        <v>950</v>
      </c>
    </row>
    <row r="107" spans="1:33" x14ac:dyDescent="0.25">
      <c r="A107" s="88">
        <v>1</v>
      </c>
      <c r="B107" s="89" t="s">
        <v>6741</v>
      </c>
      <c r="C107" s="89">
        <f t="shared" si="3"/>
        <v>9105836488</v>
      </c>
      <c r="D107" s="90" t="str">
        <f>VLOOKUP(C107,'Data (2)'!$C:$D,2,0)</f>
        <v>00409748</v>
      </c>
      <c r="E107" s="90">
        <v>45891</v>
      </c>
      <c r="F107" s="91">
        <v>45891.578429942099</v>
      </c>
      <c r="G107" s="89" t="s">
        <v>6742</v>
      </c>
      <c r="H107" s="90"/>
      <c r="I107" s="88" t="s">
        <v>2487</v>
      </c>
      <c r="J107" s="89" t="s">
        <v>2488</v>
      </c>
      <c r="K107" s="88" t="s">
        <v>2489</v>
      </c>
      <c r="L107" s="88" t="s">
        <v>2490</v>
      </c>
      <c r="M107" s="89" t="s">
        <v>6743</v>
      </c>
      <c r="N107" s="89">
        <v>9105836488</v>
      </c>
      <c r="O107" s="88" t="s">
        <v>6744</v>
      </c>
      <c r="P107" s="88" t="s">
        <v>8518</v>
      </c>
      <c r="Q107" s="88" t="s">
        <v>6745</v>
      </c>
      <c r="R107" s="88">
        <v>50</v>
      </c>
      <c r="S107" s="89" t="s">
        <v>2519</v>
      </c>
      <c r="T107" s="89" t="s">
        <v>8173</v>
      </c>
      <c r="U107" s="88" t="str">
        <f>VLOOKUP(T107,Vat_tu__hang_hoa__dich_vu!B:C,2,0)</f>
        <v>GM500</v>
      </c>
      <c r="V107" s="88" t="s">
        <v>951</v>
      </c>
      <c r="W107" s="89" t="s">
        <v>2520</v>
      </c>
      <c r="X107" s="89" t="s">
        <v>2496</v>
      </c>
      <c r="Y107" s="88">
        <v>2</v>
      </c>
      <c r="Z107" s="88">
        <v>111058</v>
      </c>
      <c r="AB107" s="88">
        <v>0</v>
      </c>
      <c r="AC107" s="88" t="s">
        <v>6744</v>
      </c>
      <c r="AD107" s="88" t="s">
        <v>2541</v>
      </c>
      <c r="AE107" s="90">
        <v>45891.578429895802</v>
      </c>
      <c r="AG107" s="88" t="s">
        <v>950</v>
      </c>
    </row>
    <row r="108" spans="1:33" x14ac:dyDescent="0.25">
      <c r="A108" s="88">
        <v>1</v>
      </c>
      <c r="B108" s="89" t="s">
        <v>6746</v>
      </c>
      <c r="C108" s="89">
        <f t="shared" si="3"/>
        <v>9105836504</v>
      </c>
      <c r="D108" s="90" t="str">
        <f>VLOOKUP(C108,'Data (2)'!$C:$D,2,0)</f>
        <v>00009349</v>
      </c>
      <c r="E108" s="90">
        <v>45896</v>
      </c>
      <c r="F108" s="91">
        <v>45891.580180902798</v>
      </c>
      <c r="G108" s="89" t="s">
        <v>6747</v>
      </c>
      <c r="H108" s="90"/>
      <c r="I108" s="88" t="s">
        <v>2487</v>
      </c>
      <c r="J108" s="89" t="s">
        <v>2488</v>
      </c>
      <c r="K108" s="88" t="s">
        <v>2489</v>
      </c>
      <c r="L108" s="88" t="s">
        <v>2490</v>
      </c>
      <c r="M108" s="89" t="s">
        <v>6748</v>
      </c>
      <c r="N108" s="89">
        <v>9105836504</v>
      </c>
      <c r="O108" s="88" t="s">
        <v>6749</v>
      </c>
      <c r="P108" s="88" t="s">
        <v>8519</v>
      </c>
      <c r="Q108" s="88" t="s">
        <v>6750</v>
      </c>
      <c r="R108" s="88">
        <v>10</v>
      </c>
      <c r="S108" s="89" t="s">
        <v>2563</v>
      </c>
      <c r="T108" s="89" t="s">
        <v>8125</v>
      </c>
      <c r="U108" s="88" t="str">
        <f>VLOOKUP(T108,Vat_tu__hang_hoa__dich_vu!B:C,2,0)</f>
        <v>CGM300</v>
      </c>
      <c r="V108" s="88" t="s">
        <v>961</v>
      </c>
      <c r="W108" s="89" t="s">
        <v>2564</v>
      </c>
      <c r="X108" s="89" t="s">
        <v>2496</v>
      </c>
      <c r="Y108" s="88">
        <v>2</v>
      </c>
      <c r="Z108" s="88">
        <v>73431</v>
      </c>
      <c r="AB108" s="88">
        <v>0</v>
      </c>
      <c r="AC108" s="88" t="s">
        <v>6749</v>
      </c>
      <c r="AE108" s="90">
        <v>45891.580181481499</v>
      </c>
      <c r="AG108" s="88" t="s">
        <v>950</v>
      </c>
    </row>
    <row r="109" spans="1:33" x14ac:dyDescent="0.25">
      <c r="A109" s="88">
        <v>1</v>
      </c>
      <c r="B109" s="89" t="s">
        <v>6751</v>
      </c>
      <c r="C109" s="89">
        <f t="shared" si="3"/>
        <v>9105836519</v>
      </c>
      <c r="D109" s="90" t="str">
        <f>VLOOKUP(C109,'Data (2)'!$C:$D,2,0)</f>
        <v>00028097</v>
      </c>
      <c r="E109" s="90">
        <v>45891</v>
      </c>
      <c r="F109" s="91">
        <v>45891.581807523202</v>
      </c>
      <c r="G109" s="89" t="s">
        <v>6752</v>
      </c>
      <c r="H109" s="90"/>
      <c r="I109" s="88" t="s">
        <v>2487</v>
      </c>
      <c r="J109" s="89" t="s">
        <v>2488</v>
      </c>
      <c r="K109" s="88" t="s">
        <v>2489</v>
      </c>
      <c r="L109" s="88" t="s">
        <v>2490</v>
      </c>
      <c r="M109" s="89" t="s">
        <v>6753</v>
      </c>
      <c r="N109" s="89">
        <v>9105836519</v>
      </c>
      <c r="O109" s="88" t="s">
        <v>6754</v>
      </c>
      <c r="P109" s="88" t="s">
        <v>8520</v>
      </c>
      <c r="Q109" s="88" t="s">
        <v>6755</v>
      </c>
      <c r="R109" s="88">
        <v>10</v>
      </c>
      <c r="S109" s="89" t="s">
        <v>2528</v>
      </c>
      <c r="T109" s="89" t="s">
        <v>8117</v>
      </c>
      <c r="U109" s="88" t="str">
        <f>VLOOKUP(T109,Vat_tu__hang_hoa__dich_vu!B:C,2,0)</f>
        <v>CC300</v>
      </c>
      <c r="V109" s="88" t="s">
        <v>965</v>
      </c>
      <c r="W109" s="89" t="s">
        <v>2529</v>
      </c>
      <c r="X109" s="89" t="s">
        <v>2496</v>
      </c>
      <c r="Y109" s="88">
        <v>2</v>
      </c>
      <c r="Z109" s="88">
        <v>74250</v>
      </c>
      <c r="AB109" s="88">
        <v>0</v>
      </c>
      <c r="AC109" s="88" t="s">
        <v>6756</v>
      </c>
      <c r="AE109" s="90">
        <v>45891.581807407398</v>
      </c>
      <c r="AF109" s="88" t="s">
        <v>8468</v>
      </c>
      <c r="AG109" s="88" t="s">
        <v>950</v>
      </c>
    </row>
    <row r="110" spans="1:33" x14ac:dyDescent="0.25">
      <c r="A110" s="88">
        <v>1</v>
      </c>
      <c r="B110" s="89" t="s">
        <v>6757</v>
      </c>
      <c r="C110" s="89">
        <f t="shared" si="3"/>
        <v>9105836509</v>
      </c>
      <c r="D110" s="90" t="str">
        <f>VLOOKUP(C110,'Data (2)'!$C:$D,2,0)</f>
        <v>00012601</v>
      </c>
      <c r="E110" s="90">
        <v>45896</v>
      </c>
      <c r="F110" s="91">
        <v>45891.581953669003</v>
      </c>
      <c r="G110" s="89" t="s">
        <v>6758</v>
      </c>
      <c r="H110" s="90"/>
      <c r="I110" s="88" t="s">
        <v>2487</v>
      </c>
      <c r="J110" s="89" t="s">
        <v>2488</v>
      </c>
      <c r="K110" s="88" t="s">
        <v>2489</v>
      </c>
      <c r="L110" s="88" t="s">
        <v>2490</v>
      </c>
      <c r="M110" s="89" t="s">
        <v>6759</v>
      </c>
      <c r="N110" s="89">
        <v>9105836509</v>
      </c>
      <c r="O110" s="88" t="s">
        <v>6760</v>
      </c>
      <c r="P110" s="88" t="s">
        <v>8521</v>
      </c>
      <c r="Q110" s="88" t="s">
        <v>6761</v>
      </c>
      <c r="R110" s="88">
        <v>10</v>
      </c>
      <c r="S110" s="89" t="s">
        <v>2519</v>
      </c>
      <c r="T110" s="89" t="s">
        <v>8173</v>
      </c>
      <c r="U110" s="88" t="str">
        <f>VLOOKUP(T110,Vat_tu__hang_hoa__dich_vu!B:C,2,0)</f>
        <v>GM500</v>
      </c>
      <c r="V110" s="88" t="s">
        <v>951</v>
      </c>
      <c r="W110" s="89" t="s">
        <v>2520</v>
      </c>
      <c r="X110" s="89" t="s">
        <v>2496</v>
      </c>
      <c r="Y110" s="88">
        <v>1</v>
      </c>
      <c r="Z110" s="88">
        <v>111058</v>
      </c>
      <c r="AB110" s="88">
        <v>0</v>
      </c>
      <c r="AC110" s="88" t="s">
        <v>6762</v>
      </c>
      <c r="AE110" s="90">
        <v>45891.581953738401</v>
      </c>
      <c r="AG110" s="88" t="s">
        <v>950</v>
      </c>
    </row>
    <row r="111" spans="1:33" x14ac:dyDescent="0.25">
      <c r="A111" s="88">
        <v>1</v>
      </c>
      <c r="B111" s="89" t="s">
        <v>6763</v>
      </c>
      <c r="C111" s="89">
        <f t="shared" si="3"/>
        <v>9105836592</v>
      </c>
      <c r="D111" s="90" t="str">
        <f>VLOOKUP(C111,'Data (2)'!$C:$D,2,0)</f>
        <v>00028100</v>
      </c>
      <c r="E111" s="90">
        <v>45891</v>
      </c>
      <c r="F111" s="91">
        <v>45891.589163657402</v>
      </c>
      <c r="G111" s="89" t="s">
        <v>6764</v>
      </c>
      <c r="H111" s="90"/>
      <c r="I111" s="88" t="s">
        <v>2487</v>
      </c>
      <c r="J111" s="89" t="s">
        <v>2488</v>
      </c>
      <c r="K111" s="88" t="s">
        <v>2489</v>
      </c>
      <c r="L111" s="88" t="s">
        <v>2490</v>
      </c>
      <c r="M111" s="89" t="s">
        <v>6753</v>
      </c>
      <c r="N111" s="89">
        <v>9105836592</v>
      </c>
      <c r="O111" s="88" t="s">
        <v>6754</v>
      </c>
      <c r="P111" s="88" t="s">
        <v>8520</v>
      </c>
      <c r="Q111" s="88" t="s">
        <v>6755</v>
      </c>
      <c r="R111" s="88">
        <v>10</v>
      </c>
      <c r="S111" s="89" t="s">
        <v>2494</v>
      </c>
      <c r="T111" s="89" t="s">
        <v>8226</v>
      </c>
      <c r="U111" s="88" t="str">
        <f>VLOOKUP(T111,Vat_tu__hang_hoa__dich_vu!B:C,2,0)</f>
        <v>GL250KT</v>
      </c>
      <c r="V111" s="88" t="s">
        <v>1079</v>
      </c>
      <c r="W111" s="89" t="s">
        <v>2495</v>
      </c>
      <c r="X111" s="89" t="s">
        <v>2496</v>
      </c>
      <c r="Y111" s="88">
        <v>3</v>
      </c>
      <c r="Z111" s="88">
        <v>49500</v>
      </c>
      <c r="AB111" s="88">
        <v>0</v>
      </c>
      <c r="AC111" s="88" t="s">
        <v>6756</v>
      </c>
      <c r="AE111" s="90">
        <v>45891.589163460601</v>
      </c>
      <c r="AF111" s="88" t="s">
        <v>8469</v>
      </c>
      <c r="AG111" s="88" t="s">
        <v>950</v>
      </c>
    </row>
    <row r="112" spans="1:33" x14ac:dyDescent="0.25">
      <c r="A112" s="88">
        <v>1</v>
      </c>
      <c r="B112" s="89" t="s">
        <v>6763</v>
      </c>
      <c r="C112" s="89">
        <f t="shared" si="3"/>
        <v>9105836592</v>
      </c>
      <c r="D112" s="90" t="str">
        <f>VLOOKUP(C112,'Data (2)'!$C:$D,2,0)</f>
        <v>00028100</v>
      </c>
      <c r="E112" s="90">
        <v>45891</v>
      </c>
      <c r="F112" s="91">
        <v>45891.589163657402</v>
      </c>
      <c r="G112" s="89" t="s">
        <v>6764</v>
      </c>
      <c r="H112" s="90"/>
      <c r="I112" s="88" t="s">
        <v>2487</v>
      </c>
      <c r="J112" s="89" t="s">
        <v>2488</v>
      </c>
      <c r="K112" s="88" t="s">
        <v>2489</v>
      </c>
      <c r="L112" s="88" t="s">
        <v>2490</v>
      </c>
      <c r="M112" s="89" t="s">
        <v>6753</v>
      </c>
      <c r="N112" s="89">
        <v>9105836592</v>
      </c>
      <c r="O112" s="88" t="s">
        <v>6754</v>
      </c>
      <c r="P112" s="88" t="s">
        <v>8520</v>
      </c>
      <c r="Q112" s="88" t="s">
        <v>6755</v>
      </c>
      <c r="R112" s="88">
        <v>20</v>
      </c>
      <c r="S112" s="89" t="s">
        <v>2498</v>
      </c>
      <c r="T112" s="89" t="s">
        <v>8235</v>
      </c>
      <c r="U112" s="88" t="str">
        <f>VLOOKUP(T112,Vat_tu__hang_hoa__dich_vu!B:C,2,0)</f>
        <v>GSG250</v>
      </c>
      <c r="V112" s="88" t="s">
        <v>977</v>
      </c>
      <c r="W112" s="89" t="s">
        <v>2499</v>
      </c>
      <c r="X112" s="89" t="s">
        <v>2496</v>
      </c>
      <c r="Y112" s="88">
        <v>2</v>
      </c>
      <c r="Z112" s="88">
        <v>50400</v>
      </c>
      <c r="AB112" s="88">
        <v>0</v>
      </c>
      <c r="AC112" s="88" t="s">
        <v>6756</v>
      </c>
      <c r="AE112" s="90">
        <v>45891.589163460601</v>
      </c>
      <c r="AF112" s="88" t="s">
        <v>8469</v>
      </c>
      <c r="AG112" s="88" t="s">
        <v>950</v>
      </c>
    </row>
    <row r="113" spans="1:33" x14ac:dyDescent="0.25">
      <c r="A113" s="88">
        <v>1</v>
      </c>
      <c r="B113" s="89" t="s">
        <v>6765</v>
      </c>
      <c r="C113" s="89">
        <f t="shared" si="3"/>
        <v>9105836659</v>
      </c>
      <c r="D113" s="90" t="str">
        <f>VLOOKUP(C113,'Data (2)'!$C:$D,2,0)</f>
        <v>00039769</v>
      </c>
      <c r="E113" s="90">
        <v>45891</v>
      </c>
      <c r="F113" s="91">
        <v>45891.592425000003</v>
      </c>
      <c r="G113" s="89" t="s">
        <v>6766</v>
      </c>
      <c r="H113" s="90"/>
      <c r="I113" s="88" t="s">
        <v>2487</v>
      </c>
      <c r="J113" s="89" t="s">
        <v>2488</v>
      </c>
      <c r="K113" s="88" t="s">
        <v>2489</v>
      </c>
      <c r="L113" s="88" t="s">
        <v>2490</v>
      </c>
      <c r="M113" s="89" t="s">
        <v>4661</v>
      </c>
      <c r="N113" s="89">
        <v>9105836659</v>
      </c>
      <c r="O113" s="88" t="s">
        <v>4662</v>
      </c>
      <c r="P113" s="88" t="s">
        <v>8522</v>
      </c>
      <c r="Q113" s="88" t="s">
        <v>4663</v>
      </c>
      <c r="R113" s="88">
        <v>10</v>
      </c>
      <c r="S113" s="89" t="s">
        <v>2528</v>
      </c>
      <c r="T113" s="89" t="s">
        <v>8117</v>
      </c>
      <c r="U113" s="88" t="str">
        <f>VLOOKUP(T113,Vat_tu__hang_hoa__dich_vu!B:C,2,0)</f>
        <v>CC300</v>
      </c>
      <c r="V113" s="88" t="s">
        <v>965</v>
      </c>
      <c r="W113" s="89" t="s">
        <v>2529</v>
      </c>
      <c r="X113" s="89" t="s">
        <v>2496</v>
      </c>
      <c r="Y113" s="88">
        <v>1</v>
      </c>
      <c r="Z113" s="88">
        <v>74250</v>
      </c>
      <c r="AB113" s="88">
        <v>0</v>
      </c>
      <c r="AC113" s="88" t="s">
        <v>4662</v>
      </c>
      <c r="AD113" s="88" t="s">
        <v>2541</v>
      </c>
      <c r="AE113" s="90">
        <v>45891.5924246875</v>
      </c>
      <c r="AG113" s="88" t="s">
        <v>950</v>
      </c>
    </row>
    <row r="114" spans="1:33" x14ac:dyDescent="0.25">
      <c r="A114" s="88">
        <v>1</v>
      </c>
      <c r="B114" s="89" t="s">
        <v>6767</v>
      </c>
      <c r="C114" s="89">
        <f t="shared" si="3"/>
        <v>9105836688</v>
      </c>
      <c r="D114" s="90" t="str">
        <f>VLOOKUP(C114,'Data (2)'!$C:$D,2,0)</f>
        <v>00134110</v>
      </c>
      <c r="E114" s="90">
        <v>45896</v>
      </c>
      <c r="F114" s="91">
        <v>45891.5936826736</v>
      </c>
      <c r="G114" s="89" t="s">
        <v>6768</v>
      </c>
      <c r="H114" s="90"/>
      <c r="I114" s="88" t="s">
        <v>2487</v>
      </c>
      <c r="J114" s="89" t="s">
        <v>2488</v>
      </c>
      <c r="K114" s="88" t="s">
        <v>2489</v>
      </c>
      <c r="L114" s="88" t="s">
        <v>2490</v>
      </c>
      <c r="M114" s="89" t="s">
        <v>6769</v>
      </c>
      <c r="N114" s="89">
        <v>9105836688</v>
      </c>
      <c r="O114" s="88" t="s">
        <v>6770</v>
      </c>
      <c r="P114" s="88" t="s">
        <v>8523</v>
      </c>
      <c r="Q114" s="88" t="s">
        <v>6771</v>
      </c>
      <c r="R114" s="88">
        <v>10</v>
      </c>
      <c r="S114" s="89" t="s">
        <v>2563</v>
      </c>
      <c r="T114" s="89" t="s">
        <v>8125</v>
      </c>
      <c r="U114" s="88" t="str">
        <f>VLOOKUP(T114,Vat_tu__hang_hoa__dich_vu!B:C,2,0)</f>
        <v>CGM300</v>
      </c>
      <c r="V114" s="88" t="s">
        <v>961</v>
      </c>
      <c r="W114" s="89" t="s">
        <v>2564</v>
      </c>
      <c r="X114" s="89" t="s">
        <v>2496</v>
      </c>
      <c r="Y114" s="88">
        <v>2</v>
      </c>
      <c r="Z114" s="88">
        <v>73431</v>
      </c>
      <c r="AB114" s="88">
        <v>0</v>
      </c>
      <c r="AC114" s="88" t="s">
        <v>6772</v>
      </c>
      <c r="AD114" s="88" t="s">
        <v>2541</v>
      </c>
      <c r="AE114" s="90">
        <v>45891.593682407402</v>
      </c>
      <c r="AG114" s="88" t="s">
        <v>950</v>
      </c>
    </row>
    <row r="115" spans="1:33" x14ac:dyDescent="0.25">
      <c r="A115" s="88">
        <v>1</v>
      </c>
      <c r="B115" s="89" t="s">
        <v>6767</v>
      </c>
      <c r="C115" s="89">
        <f t="shared" si="3"/>
        <v>9105836688</v>
      </c>
      <c r="D115" s="90" t="str">
        <f>VLOOKUP(C115,'Data (2)'!$C:$D,2,0)</f>
        <v>00134110</v>
      </c>
      <c r="E115" s="90">
        <v>45896</v>
      </c>
      <c r="F115" s="91">
        <v>45891.5936826736</v>
      </c>
      <c r="G115" s="89" t="s">
        <v>6768</v>
      </c>
      <c r="H115" s="90"/>
      <c r="I115" s="88" t="s">
        <v>2487</v>
      </c>
      <c r="J115" s="89" t="s">
        <v>2488</v>
      </c>
      <c r="K115" s="88" t="s">
        <v>2489</v>
      </c>
      <c r="L115" s="88" t="s">
        <v>2490</v>
      </c>
      <c r="M115" s="89" t="s">
        <v>6769</v>
      </c>
      <c r="N115" s="89">
        <v>9105836688</v>
      </c>
      <c r="O115" s="88" t="s">
        <v>6770</v>
      </c>
      <c r="P115" s="88" t="s">
        <v>8523</v>
      </c>
      <c r="Q115" s="88" t="s">
        <v>6771</v>
      </c>
      <c r="R115" s="88">
        <v>20</v>
      </c>
      <c r="S115" s="89" t="s">
        <v>2494</v>
      </c>
      <c r="T115" s="89" t="s">
        <v>8226</v>
      </c>
      <c r="U115" s="88" t="str">
        <f>VLOOKUP(T115,Vat_tu__hang_hoa__dich_vu!B:C,2,0)</f>
        <v>GL250KT</v>
      </c>
      <c r="V115" s="88" t="s">
        <v>1079</v>
      </c>
      <c r="W115" s="89" t="s">
        <v>2495</v>
      </c>
      <c r="X115" s="89" t="s">
        <v>2496</v>
      </c>
      <c r="Y115" s="88">
        <v>1</v>
      </c>
      <c r="Z115" s="88">
        <v>49500</v>
      </c>
      <c r="AB115" s="88">
        <v>0</v>
      </c>
      <c r="AC115" s="88" t="s">
        <v>6772</v>
      </c>
      <c r="AD115" s="88" t="s">
        <v>2541</v>
      </c>
      <c r="AE115" s="90">
        <v>45891.593682407402</v>
      </c>
      <c r="AG115" s="88" t="s">
        <v>950</v>
      </c>
    </row>
    <row r="116" spans="1:33" x14ac:dyDescent="0.25">
      <c r="A116" s="88">
        <v>1</v>
      </c>
      <c r="B116" s="89" t="s">
        <v>6767</v>
      </c>
      <c r="C116" s="89">
        <f t="shared" si="3"/>
        <v>9105836688</v>
      </c>
      <c r="D116" s="90" t="str">
        <f>VLOOKUP(C116,'Data (2)'!$C:$D,2,0)</f>
        <v>00134110</v>
      </c>
      <c r="E116" s="90">
        <v>45896</v>
      </c>
      <c r="F116" s="91">
        <v>45891.5936826736</v>
      </c>
      <c r="G116" s="89" t="s">
        <v>6768</v>
      </c>
      <c r="H116" s="90"/>
      <c r="I116" s="88" t="s">
        <v>2487</v>
      </c>
      <c r="J116" s="89" t="s">
        <v>2488</v>
      </c>
      <c r="K116" s="88" t="s">
        <v>2489</v>
      </c>
      <c r="L116" s="88" t="s">
        <v>2490</v>
      </c>
      <c r="M116" s="89" t="s">
        <v>6769</v>
      </c>
      <c r="N116" s="89">
        <v>9105836688</v>
      </c>
      <c r="O116" s="88" t="s">
        <v>6770</v>
      </c>
      <c r="P116" s="88" t="s">
        <v>8523</v>
      </c>
      <c r="Q116" s="88" t="s">
        <v>6771</v>
      </c>
      <c r="R116" s="88">
        <v>30</v>
      </c>
      <c r="S116" s="89" t="s">
        <v>2528</v>
      </c>
      <c r="T116" s="89" t="s">
        <v>8117</v>
      </c>
      <c r="U116" s="88" t="str">
        <f>VLOOKUP(T116,Vat_tu__hang_hoa__dich_vu!B:C,2,0)</f>
        <v>CC300</v>
      </c>
      <c r="V116" s="88" t="s">
        <v>965</v>
      </c>
      <c r="W116" s="89" t="s">
        <v>2529</v>
      </c>
      <c r="X116" s="89" t="s">
        <v>2496</v>
      </c>
      <c r="Y116" s="88">
        <v>3</v>
      </c>
      <c r="Z116" s="88">
        <v>74250</v>
      </c>
      <c r="AB116" s="88">
        <v>0</v>
      </c>
      <c r="AC116" s="88" t="s">
        <v>6772</v>
      </c>
      <c r="AD116" s="88" t="s">
        <v>2541</v>
      </c>
      <c r="AE116" s="90">
        <v>45891.593682407402</v>
      </c>
      <c r="AG116" s="88" t="s">
        <v>950</v>
      </c>
    </row>
    <row r="117" spans="1:33" x14ac:dyDescent="0.25">
      <c r="A117" s="88">
        <v>1</v>
      </c>
      <c r="B117" s="89" t="s">
        <v>6767</v>
      </c>
      <c r="C117" s="89">
        <f t="shared" si="3"/>
        <v>9105836688</v>
      </c>
      <c r="D117" s="90" t="str">
        <f>VLOOKUP(C117,'Data (2)'!$C:$D,2,0)</f>
        <v>00134110</v>
      </c>
      <c r="E117" s="90">
        <v>45896</v>
      </c>
      <c r="F117" s="91">
        <v>45891.5936826736</v>
      </c>
      <c r="G117" s="89" t="s">
        <v>6768</v>
      </c>
      <c r="H117" s="90"/>
      <c r="I117" s="88" t="s">
        <v>2487</v>
      </c>
      <c r="J117" s="89" t="s">
        <v>2488</v>
      </c>
      <c r="K117" s="88" t="s">
        <v>2489</v>
      </c>
      <c r="L117" s="88" t="s">
        <v>2490</v>
      </c>
      <c r="M117" s="89" t="s">
        <v>6769</v>
      </c>
      <c r="N117" s="89">
        <v>9105836688</v>
      </c>
      <c r="O117" s="88" t="s">
        <v>6770</v>
      </c>
      <c r="P117" s="88" t="s">
        <v>8523</v>
      </c>
      <c r="Q117" s="88" t="s">
        <v>6771</v>
      </c>
      <c r="R117" s="88">
        <v>40</v>
      </c>
      <c r="S117" s="89" t="s">
        <v>2547</v>
      </c>
      <c r="T117" s="89" t="s">
        <v>8457</v>
      </c>
      <c r="U117" s="88" t="str">
        <f>VLOOKUP(T117,Vat_tu__hang_hoa__dich_vu!B:C,2,0)</f>
        <v>GXD500</v>
      </c>
      <c r="V117" s="88" t="s">
        <v>994</v>
      </c>
      <c r="W117" s="89" t="s">
        <v>2548</v>
      </c>
      <c r="X117" s="89" t="s">
        <v>2496</v>
      </c>
      <c r="Y117" s="88">
        <v>1</v>
      </c>
      <c r="Z117" s="88">
        <v>111606</v>
      </c>
      <c r="AB117" s="88">
        <v>0</v>
      </c>
      <c r="AC117" s="88" t="s">
        <v>6772</v>
      </c>
      <c r="AD117" s="88" t="s">
        <v>2541</v>
      </c>
      <c r="AE117" s="90">
        <v>45891.593682407402</v>
      </c>
      <c r="AG117" s="88" t="s">
        <v>950</v>
      </c>
    </row>
    <row r="118" spans="1:33" x14ac:dyDescent="0.25">
      <c r="A118" s="88">
        <v>1</v>
      </c>
      <c r="B118" s="89" t="s">
        <v>6767</v>
      </c>
      <c r="C118" s="89">
        <f t="shared" si="3"/>
        <v>9105836688</v>
      </c>
      <c r="D118" s="90" t="str">
        <f>VLOOKUP(C118,'Data (2)'!$C:$D,2,0)</f>
        <v>00134110</v>
      </c>
      <c r="E118" s="90">
        <v>45896</v>
      </c>
      <c r="F118" s="91">
        <v>45891.5936826736</v>
      </c>
      <c r="G118" s="89" t="s">
        <v>6768</v>
      </c>
      <c r="H118" s="90"/>
      <c r="I118" s="88" t="s">
        <v>2487</v>
      </c>
      <c r="J118" s="89" t="s">
        <v>2488</v>
      </c>
      <c r="K118" s="88" t="s">
        <v>2489</v>
      </c>
      <c r="L118" s="88" t="s">
        <v>2490</v>
      </c>
      <c r="M118" s="89" t="s">
        <v>6769</v>
      </c>
      <c r="N118" s="89">
        <v>9105836688</v>
      </c>
      <c r="O118" s="88" t="s">
        <v>6770</v>
      </c>
      <c r="P118" s="88" t="s">
        <v>8523</v>
      </c>
      <c r="Q118" s="88" t="s">
        <v>6771</v>
      </c>
      <c r="R118" s="88">
        <v>50</v>
      </c>
      <c r="S118" s="89" t="s">
        <v>2502</v>
      </c>
      <c r="T118" s="89" t="s">
        <v>8627</v>
      </c>
      <c r="U118" s="88" t="str">
        <f>VLOOKUP(T118,Vat_tu__hang_hoa__dich_vu!B:C,2,0)</f>
        <v>GTLX250G</v>
      </c>
      <c r="V118" s="88" t="s">
        <v>981</v>
      </c>
      <c r="W118" s="89" t="s">
        <v>2503</v>
      </c>
      <c r="X118" s="89" t="s">
        <v>2496</v>
      </c>
      <c r="Y118" s="88">
        <v>2</v>
      </c>
      <c r="Z118" s="88">
        <v>50182</v>
      </c>
      <c r="AB118" s="88">
        <v>0</v>
      </c>
      <c r="AC118" s="88" t="s">
        <v>6772</v>
      </c>
      <c r="AD118" s="88" t="s">
        <v>2541</v>
      </c>
      <c r="AE118" s="90">
        <v>45891.593682407402</v>
      </c>
      <c r="AG118" s="88" t="s">
        <v>950</v>
      </c>
    </row>
    <row r="119" spans="1:33" x14ac:dyDescent="0.25">
      <c r="A119" s="88">
        <v>1</v>
      </c>
      <c r="B119" s="89" t="s">
        <v>6773</v>
      </c>
      <c r="C119" s="89">
        <f t="shared" si="3"/>
        <v>9105836646</v>
      </c>
      <c r="D119" s="90" t="str">
        <f>VLOOKUP(C119,'Data (2)'!$C:$D,2,0)</f>
        <v>00002600</v>
      </c>
      <c r="E119" s="90">
        <v>45896</v>
      </c>
      <c r="F119" s="91">
        <v>45891.594877974501</v>
      </c>
      <c r="G119" s="89" t="s">
        <v>6774</v>
      </c>
      <c r="H119" s="90"/>
      <c r="I119" s="88" t="s">
        <v>2487</v>
      </c>
      <c r="J119" s="89" t="s">
        <v>2488</v>
      </c>
      <c r="K119" s="88" t="s">
        <v>2489</v>
      </c>
      <c r="L119" s="88" t="s">
        <v>2490</v>
      </c>
      <c r="M119" s="89" t="s">
        <v>6775</v>
      </c>
      <c r="N119" s="89">
        <v>9105836646</v>
      </c>
      <c r="O119" s="88" t="s">
        <v>6776</v>
      </c>
      <c r="P119" s="88" t="s">
        <v>8524</v>
      </c>
      <c r="Q119" s="88" t="s">
        <v>6777</v>
      </c>
      <c r="R119" s="88">
        <v>10</v>
      </c>
      <c r="S119" s="89" t="s">
        <v>2519</v>
      </c>
      <c r="T119" s="89" t="s">
        <v>8173</v>
      </c>
      <c r="U119" s="88" t="str">
        <f>VLOOKUP(T119,Vat_tu__hang_hoa__dich_vu!B:C,2,0)</f>
        <v>GM500</v>
      </c>
      <c r="V119" s="88" t="s">
        <v>951</v>
      </c>
      <c r="W119" s="89" t="s">
        <v>2520</v>
      </c>
      <c r="X119" s="89" t="s">
        <v>2496</v>
      </c>
      <c r="Y119" s="88">
        <v>4</v>
      </c>
      <c r="Z119" s="88">
        <v>111058</v>
      </c>
      <c r="AB119" s="88">
        <v>0</v>
      </c>
      <c r="AC119" s="88" t="s">
        <v>6776</v>
      </c>
      <c r="AD119" s="88" t="s">
        <v>6778</v>
      </c>
      <c r="AE119" s="90">
        <v>45891.594877777803</v>
      </c>
      <c r="AG119" s="88" t="s">
        <v>950</v>
      </c>
    </row>
    <row r="120" spans="1:33" x14ac:dyDescent="0.25">
      <c r="A120" s="88">
        <v>1</v>
      </c>
      <c r="B120" s="89" t="s">
        <v>6779</v>
      </c>
      <c r="C120" s="89">
        <f t="shared" si="3"/>
        <v>9105836683</v>
      </c>
      <c r="D120" s="90" t="str">
        <f>VLOOKUP(C120,'Data (2)'!$C:$D,2,0)</f>
        <v>00409824</v>
      </c>
      <c r="E120" s="90">
        <v>45891</v>
      </c>
      <c r="F120" s="91">
        <v>45891.594905405102</v>
      </c>
      <c r="G120" s="89" t="s">
        <v>6780</v>
      </c>
      <c r="H120" s="90"/>
      <c r="I120" s="88" t="s">
        <v>2487</v>
      </c>
      <c r="J120" s="89" t="s">
        <v>2488</v>
      </c>
      <c r="K120" s="88" t="s">
        <v>2489</v>
      </c>
      <c r="L120" s="88" t="s">
        <v>2490</v>
      </c>
      <c r="M120" s="89" t="s">
        <v>6781</v>
      </c>
      <c r="N120" s="89">
        <v>9105836683</v>
      </c>
      <c r="O120" s="88" t="s">
        <v>6782</v>
      </c>
      <c r="P120" s="88" t="s">
        <v>8525</v>
      </c>
      <c r="Q120" s="88" t="s">
        <v>6783</v>
      </c>
      <c r="R120" s="88">
        <v>10</v>
      </c>
      <c r="S120" s="89" t="s">
        <v>2510</v>
      </c>
      <c r="T120" s="89" t="s">
        <v>8626</v>
      </c>
      <c r="U120" s="88" t="str">
        <f>VLOOKUP(T120,Vat_tu__hang_hoa__dich_vu!B:C,2,0)</f>
        <v>MNH250</v>
      </c>
      <c r="V120" s="88" t="s">
        <v>955</v>
      </c>
      <c r="W120" s="89" t="s">
        <v>2511</v>
      </c>
      <c r="X120" s="89" t="s">
        <v>2496</v>
      </c>
      <c r="Y120" s="88">
        <v>2</v>
      </c>
      <c r="Z120" s="88">
        <v>46000</v>
      </c>
      <c r="AB120" s="88">
        <v>0</v>
      </c>
      <c r="AC120" s="88" t="s">
        <v>6784</v>
      </c>
      <c r="AE120" s="90">
        <v>45891.594905902799</v>
      </c>
      <c r="AG120" s="88" t="s">
        <v>950</v>
      </c>
    </row>
    <row r="121" spans="1:33" x14ac:dyDescent="0.25">
      <c r="A121" s="88">
        <v>1</v>
      </c>
      <c r="B121" s="89" t="s">
        <v>6785</v>
      </c>
      <c r="C121" s="89">
        <f t="shared" si="3"/>
        <v>9105836674</v>
      </c>
      <c r="D121" s="90" t="str">
        <f>VLOOKUP(C121,'Data (2)'!$C:$D,2,0)</f>
        <v>00030285</v>
      </c>
      <c r="E121" s="90">
        <v>45891</v>
      </c>
      <c r="F121" s="91">
        <v>45891.595544131902</v>
      </c>
      <c r="G121" s="89" t="s">
        <v>6786</v>
      </c>
      <c r="H121" s="90"/>
      <c r="I121" s="88" t="s">
        <v>2487</v>
      </c>
      <c r="J121" s="89" t="s">
        <v>2488</v>
      </c>
      <c r="K121" s="88" t="s">
        <v>2489</v>
      </c>
      <c r="L121" s="88" t="s">
        <v>2490</v>
      </c>
      <c r="M121" s="89" t="s">
        <v>6787</v>
      </c>
      <c r="N121" s="89">
        <v>9105836674</v>
      </c>
      <c r="O121" s="88" t="s">
        <v>6788</v>
      </c>
      <c r="P121" s="88" t="s">
        <v>8526</v>
      </c>
      <c r="Q121" s="88" t="s">
        <v>6789</v>
      </c>
      <c r="R121" s="88">
        <v>10</v>
      </c>
      <c r="S121" s="89" t="s">
        <v>2510</v>
      </c>
      <c r="T121" s="89" t="s">
        <v>8626</v>
      </c>
      <c r="U121" s="88" t="str">
        <f>VLOOKUP(T121,Vat_tu__hang_hoa__dich_vu!B:C,2,0)</f>
        <v>MNH250</v>
      </c>
      <c r="V121" s="88" t="s">
        <v>955</v>
      </c>
      <c r="W121" s="89" t="s">
        <v>2511</v>
      </c>
      <c r="X121" s="89" t="s">
        <v>2496</v>
      </c>
      <c r="Y121" s="88">
        <v>2</v>
      </c>
      <c r="Z121" s="88">
        <v>46000</v>
      </c>
      <c r="AB121" s="88">
        <v>0</v>
      </c>
      <c r="AC121" s="88" t="s">
        <v>6788</v>
      </c>
      <c r="AD121" s="88" t="s">
        <v>2541</v>
      </c>
      <c r="AE121" s="90">
        <v>45891.595543900497</v>
      </c>
      <c r="AG121" s="88" t="s">
        <v>950</v>
      </c>
    </row>
    <row r="122" spans="1:33" x14ac:dyDescent="0.25">
      <c r="A122" s="88">
        <v>1</v>
      </c>
      <c r="B122" s="89" t="s">
        <v>6790</v>
      </c>
      <c r="C122" s="89">
        <f t="shared" si="3"/>
        <v>9105836769</v>
      </c>
      <c r="D122" s="90" t="str">
        <f>VLOOKUP(C122,'Data (2)'!$C:$D,2,0)</f>
        <v>00012317</v>
      </c>
      <c r="E122" s="90">
        <v>45891</v>
      </c>
      <c r="F122" s="91">
        <v>45891.598674502296</v>
      </c>
      <c r="G122" s="89" t="s">
        <v>6791</v>
      </c>
      <c r="H122" s="90"/>
      <c r="I122" s="88" t="s">
        <v>2487</v>
      </c>
      <c r="J122" s="89" t="s">
        <v>2488</v>
      </c>
      <c r="K122" s="88" t="s">
        <v>2489</v>
      </c>
      <c r="L122" s="88" t="s">
        <v>2490</v>
      </c>
      <c r="M122" s="89" t="s">
        <v>5704</v>
      </c>
      <c r="N122" s="89">
        <v>9105836769</v>
      </c>
      <c r="O122" s="88" t="s">
        <v>5705</v>
      </c>
      <c r="P122" s="88" t="s">
        <v>8527</v>
      </c>
      <c r="Q122" s="88" t="s">
        <v>5706</v>
      </c>
      <c r="R122" s="88">
        <v>10</v>
      </c>
      <c r="S122" s="89" t="s">
        <v>2502</v>
      </c>
      <c r="T122" s="89" t="s">
        <v>8627</v>
      </c>
      <c r="U122" s="88" t="str">
        <f>VLOOKUP(T122,Vat_tu__hang_hoa__dich_vu!B:C,2,0)</f>
        <v>GTLX250G</v>
      </c>
      <c r="V122" s="88" t="s">
        <v>981</v>
      </c>
      <c r="W122" s="89" t="s">
        <v>2503</v>
      </c>
      <c r="X122" s="89" t="s">
        <v>2496</v>
      </c>
      <c r="Y122" s="88">
        <v>7</v>
      </c>
      <c r="Z122" s="88">
        <v>50182</v>
      </c>
      <c r="AB122" s="88">
        <v>0</v>
      </c>
      <c r="AC122" s="88" t="s">
        <v>5705</v>
      </c>
      <c r="AD122" s="88" t="s">
        <v>2541</v>
      </c>
      <c r="AE122" s="90">
        <v>45891.5986742245</v>
      </c>
      <c r="AG122" s="88" t="s">
        <v>950</v>
      </c>
    </row>
    <row r="123" spans="1:33" x14ac:dyDescent="0.25">
      <c r="A123" s="88">
        <v>1</v>
      </c>
      <c r="B123" s="89" t="s">
        <v>6792</v>
      </c>
      <c r="C123" s="89">
        <f t="shared" si="3"/>
        <v>9105836791</v>
      </c>
      <c r="D123" s="90" t="str">
        <f>VLOOKUP(C123,'Data (2)'!$C:$D,2,0)</f>
        <v>00021778</v>
      </c>
      <c r="E123" s="90">
        <v>45896</v>
      </c>
      <c r="F123" s="91">
        <v>45891.604326539396</v>
      </c>
      <c r="G123" s="89" t="s">
        <v>6793</v>
      </c>
      <c r="H123" s="90"/>
      <c r="I123" s="88" t="s">
        <v>2487</v>
      </c>
      <c r="J123" s="89" t="s">
        <v>2488</v>
      </c>
      <c r="K123" s="88" t="s">
        <v>2489</v>
      </c>
      <c r="L123" s="88" t="s">
        <v>2490</v>
      </c>
      <c r="M123" s="89" t="s">
        <v>6794</v>
      </c>
      <c r="N123" s="89">
        <v>9105836791</v>
      </c>
      <c r="O123" s="88" t="s">
        <v>6795</v>
      </c>
      <c r="P123" s="88" t="s">
        <v>8528</v>
      </c>
      <c r="Q123" s="88" t="s">
        <v>6796</v>
      </c>
      <c r="R123" s="88">
        <v>10</v>
      </c>
      <c r="S123" s="89" t="s">
        <v>2556</v>
      </c>
      <c r="T123" s="89" t="s">
        <v>8409</v>
      </c>
      <c r="U123" s="88" t="str">
        <f>VLOOKUP(T123,Vat_tu__hang_hoa__dich_vu!B:C,2,0)</f>
        <v>TH200</v>
      </c>
      <c r="V123" s="88" t="s">
        <v>960</v>
      </c>
      <c r="W123" s="89" t="s">
        <v>2557</v>
      </c>
      <c r="X123" s="89" t="s">
        <v>2496</v>
      </c>
      <c r="Y123" s="88">
        <v>4</v>
      </c>
      <c r="Z123" s="88">
        <v>55595</v>
      </c>
      <c r="AB123" s="88">
        <v>0</v>
      </c>
      <c r="AC123" s="88" t="s">
        <v>6795</v>
      </c>
      <c r="AE123" s="90">
        <v>45891.604326157401</v>
      </c>
      <c r="AG123" s="88" t="s">
        <v>950</v>
      </c>
    </row>
    <row r="124" spans="1:33" x14ac:dyDescent="0.25">
      <c r="A124" s="88">
        <v>1</v>
      </c>
      <c r="B124" s="89" t="s">
        <v>6792</v>
      </c>
      <c r="C124" s="89">
        <f t="shared" si="3"/>
        <v>9105836791</v>
      </c>
      <c r="D124" s="90" t="str">
        <f>VLOOKUP(C124,'Data (2)'!$C:$D,2,0)</f>
        <v>00021778</v>
      </c>
      <c r="E124" s="90">
        <v>45896</v>
      </c>
      <c r="F124" s="91">
        <v>45891.604326539396</v>
      </c>
      <c r="G124" s="89" t="s">
        <v>6793</v>
      </c>
      <c r="H124" s="90"/>
      <c r="I124" s="88" t="s">
        <v>2487</v>
      </c>
      <c r="J124" s="89" t="s">
        <v>2488</v>
      </c>
      <c r="K124" s="88" t="s">
        <v>2489</v>
      </c>
      <c r="L124" s="88" t="s">
        <v>2490</v>
      </c>
      <c r="M124" s="89" t="s">
        <v>6794</v>
      </c>
      <c r="N124" s="89">
        <v>9105836791</v>
      </c>
      <c r="O124" s="88" t="s">
        <v>6795</v>
      </c>
      <c r="P124" s="88" t="s">
        <v>8528</v>
      </c>
      <c r="Q124" s="88" t="s">
        <v>6796</v>
      </c>
      <c r="R124" s="88">
        <v>20</v>
      </c>
      <c r="S124" s="89" t="s">
        <v>2502</v>
      </c>
      <c r="T124" s="89" t="s">
        <v>8627</v>
      </c>
      <c r="U124" s="88" t="str">
        <f>VLOOKUP(T124,Vat_tu__hang_hoa__dich_vu!B:C,2,0)</f>
        <v>GTLX250G</v>
      </c>
      <c r="V124" s="88" t="s">
        <v>981</v>
      </c>
      <c r="W124" s="89" t="s">
        <v>2503</v>
      </c>
      <c r="X124" s="89" t="s">
        <v>2496</v>
      </c>
      <c r="Y124" s="88">
        <v>1</v>
      </c>
      <c r="Z124" s="88">
        <v>50182</v>
      </c>
      <c r="AB124" s="88">
        <v>0</v>
      </c>
      <c r="AC124" s="88" t="s">
        <v>6795</v>
      </c>
      <c r="AE124" s="90">
        <v>45891.604326157401</v>
      </c>
      <c r="AG124" s="88" t="s">
        <v>950</v>
      </c>
    </row>
    <row r="125" spans="1:33" x14ac:dyDescent="0.25">
      <c r="A125" s="88">
        <v>1</v>
      </c>
      <c r="B125" s="89" t="s">
        <v>6792</v>
      </c>
      <c r="C125" s="89">
        <f t="shared" si="3"/>
        <v>9105836791</v>
      </c>
      <c r="D125" s="90" t="str">
        <f>VLOOKUP(C125,'Data (2)'!$C:$D,2,0)</f>
        <v>00021778</v>
      </c>
      <c r="E125" s="90">
        <v>45896</v>
      </c>
      <c r="F125" s="91">
        <v>45891.604326539396</v>
      </c>
      <c r="G125" s="89" t="s">
        <v>6793</v>
      </c>
      <c r="H125" s="90"/>
      <c r="I125" s="88" t="s">
        <v>2487</v>
      </c>
      <c r="J125" s="89" t="s">
        <v>2488</v>
      </c>
      <c r="K125" s="88" t="s">
        <v>2489</v>
      </c>
      <c r="L125" s="88" t="s">
        <v>2490</v>
      </c>
      <c r="M125" s="89" t="s">
        <v>6794</v>
      </c>
      <c r="N125" s="89">
        <v>9105836791</v>
      </c>
      <c r="O125" s="88" t="s">
        <v>6795</v>
      </c>
      <c r="P125" s="88" t="s">
        <v>8528</v>
      </c>
      <c r="Q125" s="88" t="s">
        <v>6796</v>
      </c>
      <c r="R125" s="88">
        <v>30</v>
      </c>
      <c r="S125" s="89" t="s">
        <v>2519</v>
      </c>
      <c r="T125" s="89" t="s">
        <v>8173</v>
      </c>
      <c r="U125" s="88" t="str">
        <f>VLOOKUP(T125,Vat_tu__hang_hoa__dich_vu!B:C,2,0)</f>
        <v>GM500</v>
      </c>
      <c r="V125" s="88" t="s">
        <v>951</v>
      </c>
      <c r="W125" s="89" t="s">
        <v>2520</v>
      </c>
      <c r="X125" s="89" t="s">
        <v>2496</v>
      </c>
      <c r="Y125" s="88">
        <v>1</v>
      </c>
      <c r="Z125" s="88">
        <v>111058</v>
      </c>
      <c r="AB125" s="88">
        <v>0</v>
      </c>
      <c r="AC125" s="88" t="s">
        <v>6795</v>
      </c>
      <c r="AE125" s="90">
        <v>45891.604326157401</v>
      </c>
      <c r="AG125" s="88" t="s">
        <v>950</v>
      </c>
    </row>
    <row r="126" spans="1:33" x14ac:dyDescent="0.25">
      <c r="A126" s="88">
        <v>1</v>
      </c>
      <c r="B126" s="89" t="s">
        <v>6797</v>
      </c>
      <c r="C126" s="89">
        <f t="shared" si="3"/>
        <v>9105836865</v>
      </c>
      <c r="D126" s="90" t="str">
        <f>VLOOKUP(C126,'Data (2)'!$C:$D,2,0)</f>
        <v>00032041</v>
      </c>
      <c r="E126" s="90">
        <v>45896</v>
      </c>
      <c r="F126" s="91">
        <v>45891.6118261921</v>
      </c>
      <c r="G126" s="89" t="s">
        <v>6798</v>
      </c>
      <c r="H126" s="90"/>
      <c r="I126" s="88" t="s">
        <v>2487</v>
      </c>
      <c r="J126" s="89" t="s">
        <v>2488</v>
      </c>
      <c r="K126" s="88" t="s">
        <v>2489</v>
      </c>
      <c r="L126" s="88" t="s">
        <v>2490</v>
      </c>
      <c r="M126" s="89" t="s">
        <v>6799</v>
      </c>
      <c r="N126" s="89">
        <v>9105836865</v>
      </c>
      <c r="O126" s="88" t="s">
        <v>6800</v>
      </c>
      <c r="P126" s="88" t="s">
        <v>8529</v>
      </c>
      <c r="Q126" s="88" t="s">
        <v>6801</v>
      </c>
      <c r="R126" s="88">
        <v>10</v>
      </c>
      <c r="S126" s="89" t="s">
        <v>2519</v>
      </c>
      <c r="T126" s="89" t="s">
        <v>8173</v>
      </c>
      <c r="U126" s="88" t="str">
        <f>VLOOKUP(T126,Vat_tu__hang_hoa__dich_vu!B:C,2,0)</f>
        <v>GM500</v>
      </c>
      <c r="V126" s="88" t="s">
        <v>951</v>
      </c>
      <c r="W126" s="89" t="s">
        <v>2520</v>
      </c>
      <c r="X126" s="89" t="s">
        <v>2496</v>
      </c>
      <c r="Y126" s="88">
        <v>4</v>
      </c>
      <c r="Z126" s="88">
        <v>111058</v>
      </c>
      <c r="AB126" s="88">
        <v>0</v>
      </c>
      <c r="AC126" s="88" t="s">
        <v>6800</v>
      </c>
      <c r="AE126" s="90">
        <v>45891.611825775501</v>
      </c>
      <c r="AF126" s="88" t="s">
        <v>6802</v>
      </c>
      <c r="AG126" s="88" t="s">
        <v>950</v>
      </c>
    </row>
    <row r="127" spans="1:33" x14ac:dyDescent="0.25">
      <c r="A127" s="88">
        <v>1</v>
      </c>
      <c r="B127" s="89" t="s">
        <v>6803</v>
      </c>
      <c r="C127" s="89">
        <f t="shared" si="3"/>
        <v>9105836906</v>
      </c>
      <c r="D127" s="90" t="str">
        <f>VLOOKUP(C127,'Data (2)'!$C:$D,2,0)</f>
        <v>00028106</v>
      </c>
      <c r="E127" s="90">
        <v>45896</v>
      </c>
      <c r="F127" s="91">
        <v>45891.612297685198</v>
      </c>
      <c r="G127" s="89" t="s">
        <v>6804</v>
      </c>
      <c r="H127" s="90"/>
      <c r="I127" s="88" t="s">
        <v>2487</v>
      </c>
      <c r="J127" s="89" t="s">
        <v>2488</v>
      </c>
      <c r="K127" s="88" t="s">
        <v>2489</v>
      </c>
      <c r="L127" s="88" t="s">
        <v>2490</v>
      </c>
      <c r="M127" s="89" t="s">
        <v>5093</v>
      </c>
      <c r="N127" s="89">
        <v>9105836906</v>
      </c>
      <c r="O127" s="88" t="s">
        <v>5094</v>
      </c>
      <c r="P127" s="88" t="s">
        <v>8530</v>
      </c>
      <c r="Q127" s="88" t="s">
        <v>5095</v>
      </c>
      <c r="R127" s="88">
        <v>10</v>
      </c>
      <c r="S127" s="89" t="s">
        <v>2519</v>
      </c>
      <c r="T127" s="89" t="s">
        <v>8173</v>
      </c>
      <c r="U127" s="88" t="str">
        <f>VLOOKUP(T127,Vat_tu__hang_hoa__dich_vu!B:C,2,0)</f>
        <v>GM500</v>
      </c>
      <c r="V127" s="88" t="s">
        <v>951</v>
      </c>
      <c r="W127" s="89" t="s">
        <v>2520</v>
      </c>
      <c r="X127" s="89" t="s">
        <v>2496</v>
      </c>
      <c r="Y127" s="88">
        <v>1</v>
      </c>
      <c r="Z127" s="88">
        <v>111058</v>
      </c>
      <c r="AB127" s="88">
        <v>0</v>
      </c>
      <c r="AC127" s="88" t="s">
        <v>5094</v>
      </c>
      <c r="AE127" s="90">
        <v>45891.612297453699</v>
      </c>
      <c r="AG127" s="88" t="s">
        <v>950</v>
      </c>
    </row>
    <row r="128" spans="1:33" x14ac:dyDescent="0.25">
      <c r="A128" s="88">
        <v>1</v>
      </c>
      <c r="B128" s="89" t="s">
        <v>6805</v>
      </c>
      <c r="C128" s="89">
        <f t="shared" si="3"/>
        <v>9105836894</v>
      </c>
      <c r="D128" s="90" t="str">
        <f>VLOOKUP(C128,'Data (2)'!$C:$D,2,0)</f>
        <v>00134125</v>
      </c>
      <c r="E128" s="90">
        <v>45896</v>
      </c>
      <c r="F128" s="91">
        <v>45891.612556215303</v>
      </c>
      <c r="G128" s="89" t="s">
        <v>6806</v>
      </c>
      <c r="H128" s="90"/>
      <c r="I128" s="88" t="s">
        <v>2487</v>
      </c>
      <c r="J128" s="89" t="s">
        <v>2488</v>
      </c>
      <c r="K128" s="88" t="s">
        <v>2489</v>
      </c>
      <c r="L128" s="88" t="s">
        <v>2490</v>
      </c>
      <c r="M128" s="89" t="s">
        <v>6769</v>
      </c>
      <c r="N128" s="89">
        <v>9105836894</v>
      </c>
      <c r="O128" s="88" t="s">
        <v>6770</v>
      </c>
      <c r="P128" s="88" t="s">
        <v>8523</v>
      </c>
      <c r="Q128" s="88" t="s">
        <v>6771</v>
      </c>
      <c r="R128" s="88">
        <v>10</v>
      </c>
      <c r="S128" s="89" t="s">
        <v>2563</v>
      </c>
      <c r="T128" s="89" t="s">
        <v>8125</v>
      </c>
      <c r="U128" s="88" t="str">
        <f>VLOOKUP(T128,Vat_tu__hang_hoa__dich_vu!B:C,2,0)</f>
        <v>CGM300</v>
      </c>
      <c r="V128" s="88" t="s">
        <v>961</v>
      </c>
      <c r="W128" s="89" t="s">
        <v>2564</v>
      </c>
      <c r="X128" s="89" t="s">
        <v>2496</v>
      </c>
      <c r="Y128" s="88">
        <v>1</v>
      </c>
      <c r="Z128" s="88">
        <v>73431</v>
      </c>
      <c r="AB128" s="88">
        <v>0</v>
      </c>
      <c r="AC128" s="88" t="s">
        <v>6772</v>
      </c>
      <c r="AD128" s="88" t="s">
        <v>2541</v>
      </c>
      <c r="AE128" s="90">
        <v>45891.612555786996</v>
      </c>
      <c r="AG128" s="88" t="s">
        <v>950</v>
      </c>
    </row>
    <row r="129" spans="1:33" x14ac:dyDescent="0.25">
      <c r="A129" s="88">
        <v>1</v>
      </c>
      <c r="B129" s="89" t="s">
        <v>6805</v>
      </c>
      <c r="C129" s="89">
        <f t="shared" si="3"/>
        <v>9105836894</v>
      </c>
      <c r="D129" s="90" t="str">
        <f>VLOOKUP(C129,'Data (2)'!$C:$D,2,0)</f>
        <v>00134125</v>
      </c>
      <c r="E129" s="90">
        <v>45896</v>
      </c>
      <c r="F129" s="91">
        <v>45891.612556215303</v>
      </c>
      <c r="G129" s="89" t="s">
        <v>6806</v>
      </c>
      <c r="H129" s="90"/>
      <c r="I129" s="88" t="s">
        <v>2487</v>
      </c>
      <c r="J129" s="89" t="s">
        <v>2488</v>
      </c>
      <c r="K129" s="88" t="s">
        <v>2489</v>
      </c>
      <c r="L129" s="88" t="s">
        <v>2490</v>
      </c>
      <c r="M129" s="89" t="s">
        <v>6769</v>
      </c>
      <c r="N129" s="89">
        <v>9105836894</v>
      </c>
      <c r="O129" s="88" t="s">
        <v>6770</v>
      </c>
      <c r="P129" s="88" t="s">
        <v>8523</v>
      </c>
      <c r="Q129" s="88" t="s">
        <v>6771</v>
      </c>
      <c r="R129" s="88">
        <v>20</v>
      </c>
      <c r="S129" s="89" t="s">
        <v>2556</v>
      </c>
      <c r="T129" s="89" t="s">
        <v>8409</v>
      </c>
      <c r="U129" s="88" t="str">
        <f>VLOOKUP(T129,Vat_tu__hang_hoa__dich_vu!B:C,2,0)</f>
        <v>TH200</v>
      </c>
      <c r="V129" s="88" t="s">
        <v>960</v>
      </c>
      <c r="W129" s="89" t="s">
        <v>2557</v>
      </c>
      <c r="X129" s="89" t="s">
        <v>2496</v>
      </c>
      <c r="Y129" s="88">
        <v>1</v>
      </c>
      <c r="Z129" s="88">
        <v>55595</v>
      </c>
      <c r="AB129" s="88">
        <v>0</v>
      </c>
      <c r="AC129" s="88" t="s">
        <v>6772</v>
      </c>
      <c r="AD129" s="88" t="s">
        <v>2541</v>
      </c>
      <c r="AE129" s="90">
        <v>45891.612555786996</v>
      </c>
      <c r="AG129" s="88" t="s">
        <v>950</v>
      </c>
    </row>
    <row r="130" spans="1:33" x14ac:dyDescent="0.25">
      <c r="A130" s="88">
        <v>1</v>
      </c>
      <c r="B130" s="89" t="s">
        <v>6805</v>
      </c>
      <c r="C130" s="89">
        <f t="shared" ref="C130:C161" si="4">VALUE(B130:B6755)</f>
        <v>9105836894</v>
      </c>
      <c r="D130" s="90" t="str">
        <f>VLOOKUP(C130,'Data (2)'!$C:$D,2,0)</f>
        <v>00134125</v>
      </c>
      <c r="E130" s="90">
        <v>45896</v>
      </c>
      <c r="F130" s="91">
        <v>45891.612556215303</v>
      </c>
      <c r="G130" s="89" t="s">
        <v>6806</v>
      </c>
      <c r="H130" s="90"/>
      <c r="I130" s="88" t="s">
        <v>2487</v>
      </c>
      <c r="J130" s="89" t="s">
        <v>2488</v>
      </c>
      <c r="K130" s="88" t="s">
        <v>2489</v>
      </c>
      <c r="L130" s="88" t="s">
        <v>2490</v>
      </c>
      <c r="M130" s="89" t="s">
        <v>6769</v>
      </c>
      <c r="N130" s="89">
        <v>9105836894</v>
      </c>
      <c r="O130" s="88" t="s">
        <v>6770</v>
      </c>
      <c r="P130" s="88" t="s">
        <v>8523</v>
      </c>
      <c r="Q130" s="88" t="s">
        <v>6771</v>
      </c>
      <c r="R130" s="88">
        <v>30</v>
      </c>
      <c r="S130" s="89" t="s">
        <v>2528</v>
      </c>
      <c r="T130" s="89" t="s">
        <v>8117</v>
      </c>
      <c r="U130" s="88" t="str">
        <f>VLOOKUP(T130,Vat_tu__hang_hoa__dich_vu!B:C,2,0)</f>
        <v>CC300</v>
      </c>
      <c r="V130" s="88" t="s">
        <v>965</v>
      </c>
      <c r="W130" s="89" t="s">
        <v>2529</v>
      </c>
      <c r="X130" s="89" t="s">
        <v>2496</v>
      </c>
      <c r="Y130" s="88">
        <v>1</v>
      </c>
      <c r="Z130" s="88">
        <v>74250</v>
      </c>
      <c r="AB130" s="88">
        <v>0</v>
      </c>
      <c r="AC130" s="88" t="s">
        <v>6772</v>
      </c>
      <c r="AD130" s="88" t="s">
        <v>2541</v>
      </c>
      <c r="AE130" s="90">
        <v>45891.612555786996</v>
      </c>
      <c r="AG130" s="88" t="s">
        <v>950</v>
      </c>
    </row>
    <row r="131" spans="1:33" x14ac:dyDescent="0.25">
      <c r="A131" s="88">
        <v>1</v>
      </c>
      <c r="B131" s="89" t="s">
        <v>6805</v>
      </c>
      <c r="C131" s="89">
        <f t="shared" si="4"/>
        <v>9105836894</v>
      </c>
      <c r="D131" s="90" t="str">
        <f>VLOOKUP(C131,'Data (2)'!$C:$D,2,0)</f>
        <v>00134125</v>
      </c>
      <c r="E131" s="90">
        <v>45896</v>
      </c>
      <c r="F131" s="91">
        <v>45891.612556215303</v>
      </c>
      <c r="G131" s="89" t="s">
        <v>6806</v>
      </c>
      <c r="H131" s="90"/>
      <c r="I131" s="88" t="s">
        <v>2487</v>
      </c>
      <c r="J131" s="89" t="s">
        <v>2488</v>
      </c>
      <c r="K131" s="88" t="s">
        <v>2489</v>
      </c>
      <c r="L131" s="88" t="s">
        <v>2490</v>
      </c>
      <c r="M131" s="89" t="s">
        <v>6769</v>
      </c>
      <c r="N131" s="89">
        <v>9105836894</v>
      </c>
      <c r="O131" s="88" t="s">
        <v>6770</v>
      </c>
      <c r="P131" s="88" t="s">
        <v>8523</v>
      </c>
      <c r="Q131" s="88" t="s">
        <v>6771</v>
      </c>
      <c r="R131" s="88">
        <v>40</v>
      </c>
      <c r="S131" s="89" t="s">
        <v>2547</v>
      </c>
      <c r="T131" s="89" t="s">
        <v>8457</v>
      </c>
      <c r="U131" s="88" t="str">
        <f>VLOOKUP(T131,Vat_tu__hang_hoa__dich_vu!B:C,2,0)</f>
        <v>GXD500</v>
      </c>
      <c r="V131" s="88" t="s">
        <v>994</v>
      </c>
      <c r="W131" s="89" t="s">
        <v>2548</v>
      </c>
      <c r="X131" s="89" t="s">
        <v>2496</v>
      </c>
      <c r="Y131" s="88">
        <v>2</v>
      </c>
      <c r="Z131" s="88">
        <v>111606</v>
      </c>
      <c r="AB131" s="88">
        <v>0</v>
      </c>
      <c r="AC131" s="88" t="s">
        <v>6772</v>
      </c>
      <c r="AD131" s="88" t="s">
        <v>2541</v>
      </c>
      <c r="AE131" s="90">
        <v>45891.612555786996</v>
      </c>
      <c r="AG131" s="88" t="s">
        <v>950</v>
      </c>
    </row>
    <row r="132" spans="1:33" x14ac:dyDescent="0.25">
      <c r="A132" s="88">
        <v>1</v>
      </c>
      <c r="B132" s="89" t="s">
        <v>6805</v>
      </c>
      <c r="C132" s="89">
        <f t="shared" si="4"/>
        <v>9105836894</v>
      </c>
      <c r="D132" s="90" t="str">
        <f>VLOOKUP(C132,'Data (2)'!$C:$D,2,0)</f>
        <v>00134125</v>
      </c>
      <c r="E132" s="90">
        <v>45896</v>
      </c>
      <c r="F132" s="91">
        <v>45891.612556215303</v>
      </c>
      <c r="G132" s="89" t="s">
        <v>6806</v>
      </c>
      <c r="H132" s="90"/>
      <c r="I132" s="88" t="s">
        <v>2487</v>
      </c>
      <c r="J132" s="89" t="s">
        <v>2488</v>
      </c>
      <c r="K132" s="88" t="s">
        <v>2489</v>
      </c>
      <c r="L132" s="88" t="s">
        <v>2490</v>
      </c>
      <c r="M132" s="89" t="s">
        <v>6769</v>
      </c>
      <c r="N132" s="89">
        <v>9105836894</v>
      </c>
      <c r="O132" s="88" t="s">
        <v>6770</v>
      </c>
      <c r="P132" s="88" t="s">
        <v>8523</v>
      </c>
      <c r="Q132" s="88" t="s">
        <v>6771</v>
      </c>
      <c r="R132" s="88">
        <v>50</v>
      </c>
      <c r="S132" s="89" t="s">
        <v>2502</v>
      </c>
      <c r="T132" s="89" t="s">
        <v>8627</v>
      </c>
      <c r="U132" s="88" t="str">
        <f>VLOOKUP(T132,Vat_tu__hang_hoa__dich_vu!B:C,2,0)</f>
        <v>GTLX250G</v>
      </c>
      <c r="V132" s="88" t="s">
        <v>981</v>
      </c>
      <c r="W132" s="89" t="s">
        <v>2503</v>
      </c>
      <c r="X132" s="89" t="s">
        <v>2496</v>
      </c>
      <c r="Y132" s="88">
        <v>3</v>
      </c>
      <c r="Z132" s="88">
        <v>50182</v>
      </c>
      <c r="AB132" s="88">
        <v>0</v>
      </c>
      <c r="AC132" s="88" t="s">
        <v>6772</v>
      </c>
      <c r="AD132" s="88" t="s">
        <v>2541</v>
      </c>
      <c r="AE132" s="90">
        <v>45891.612555786996</v>
      </c>
      <c r="AG132" s="88" t="s">
        <v>950</v>
      </c>
    </row>
    <row r="133" spans="1:33" x14ac:dyDescent="0.25">
      <c r="A133" s="88">
        <v>1</v>
      </c>
      <c r="B133" s="89" t="s">
        <v>6807</v>
      </c>
      <c r="C133" s="89">
        <f t="shared" si="4"/>
        <v>9105836958</v>
      </c>
      <c r="D133" s="90" t="str">
        <f>VLOOKUP(C133,'Data (2)'!$C:$D,2,0)</f>
        <v>00409929</v>
      </c>
      <c r="E133" s="90">
        <v>45891</v>
      </c>
      <c r="F133" s="91">
        <v>45891.617877233803</v>
      </c>
      <c r="G133" s="89" t="s">
        <v>6808</v>
      </c>
      <c r="H133" s="90"/>
      <c r="I133" s="88" t="s">
        <v>2487</v>
      </c>
      <c r="J133" s="89" t="s">
        <v>2488</v>
      </c>
      <c r="K133" s="88" t="s">
        <v>2489</v>
      </c>
      <c r="L133" s="88" t="s">
        <v>2490</v>
      </c>
      <c r="M133" s="89" t="s">
        <v>6809</v>
      </c>
      <c r="N133" s="89">
        <v>9105836958</v>
      </c>
      <c r="O133" s="88" t="s">
        <v>6810</v>
      </c>
      <c r="P133" s="88" t="s">
        <v>8531</v>
      </c>
      <c r="Q133" s="88" t="s">
        <v>6811</v>
      </c>
      <c r="R133" s="88">
        <v>10</v>
      </c>
      <c r="S133" s="89" t="s">
        <v>2510</v>
      </c>
      <c r="T133" s="89" t="s">
        <v>8626</v>
      </c>
      <c r="U133" s="88" t="str">
        <f>VLOOKUP(T133,Vat_tu__hang_hoa__dich_vu!B:C,2,0)</f>
        <v>MNH250</v>
      </c>
      <c r="V133" s="88" t="s">
        <v>955</v>
      </c>
      <c r="W133" s="89" t="s">
        <v>2511</v>
      </c>
      <c r="X133" s="89" t="s">
        <v>2496</v>
      </c>
      <c r="Y133" s="88">
        <v>1</v>
      </c>
      <c r="Z133" s="88">
        <v>46000</v>
      </c>
      <c r="AB133" s="88">
        <v>0</v>
      </c>
      <c r="AC133" s="88" t="s">
        <v>6810</v>
      </c>
      <c r="AE133" s="90">
        <v>45891.617876655102</v>
      </c>
      <c r="AF133" s="88" t="s">
        <v>6812</v>
      </c>
      <c r="AG133" s="88" t="s">
        <v>950</v>
      </c>
    </row>
    <row r="134" spans="1:33" x14ac:dyDescent="0.25">
      <c r="A134" s="88">
        <v>1</v>
      </c>
      <c r="B134" s="89" t="s">
        <v>6813</v>
      </c>
      <c r="C134" s="89">
        <f t="shared" si="4"/>
        <v>9105836988</v>
      </c>
      <c r="D134" s="90" t="str">
        <f>VLOOKUP(C134,'Data (2)'!$C:$D,2,0)</f>
        <v>00009541</v>
      </c>
      <c r="E134" s="90">
        <v>45891</v>
      </c>
      <c r="F134" s="91">
        <v>45891.618378437503</v>
      </c>
      <c r="G134" s="89" t="s">
        <v>6814</v>
      </c>
      <c r="H134" s="90"/>
      <c r="I134" s="88" t="s">
        <v>2487</v>
      </c>
      <c r="J134" s="89" t="s">
        <v>2488</v>
      </c>
      <c r="K134" s="88" t="s">
        <v>2489</v>
      </c>
      <c r="L134" s="88" t="s">
        <v>2490</v>
      </c>
      <c r="M134" s="89" t="s">
        <v>1488</v>
      </c>
      <c r="N134" s="89">
        <v>9105836988</v>
      </c>
      <c r="O134" s="88" t="s">
        <v>1487</v>
      </c>
      <c r="P134" s="88" t="s">
        <v>8532</v>
      </c>
      <c r="Q134" s="88" t="s">
        <v>5199</v>
      </c>
      <c r="R134" s="88">
        <v>10</v>
      </c>
      <c r="S134" s="89" t="s">
        <v>2498</v>
      </c>
      <c r="T134" s="89" t="s">
        <v>8235</v>
      </c>
      <c r="U134" s="88" t="str">
        <f>VLOOKUP(T134,Vat_tu__hang_hoa__dich_vu!B:C,2,0)</f>
        <v>GSG250</v>
      </c>
      <c r="V134" s="88" t="s">
        <v>977</v>
      </c>
      <c r="W134" s="89" t="s">
        <v>2499</v>
      </c>
      <c r="X134" s="89" t="s">
        <v>2496</v>
      </c>
      <c r="Y134" s="88">
        <v>2</v>
      </c>
      <c r="Z134" s="88">
        <v>50400</v>
      </c>
      <c r="AB134" s="88">
        <v>0</v>
      </c>
      <c r="AC134" s="88" t="s">
        <v>5200</v>
      </c>
      <c r="AE134" s="90">
        <v>45891.618378043997</v>
      </c>
      <c r="AG134" s="88" t="s">
        <v>950</v>
      </c>
    </row>
    <row r="135" spans="1:33" x14ac:dyDescent="0.25">
      <c r="A135" s="88">
        <v>1</v>
      </c>
      <c r="B135" s="89" t="s">
        <v>6815</v>
      </c>
      <c r="C135" s="89">
        <f t="shared" si="4"/>
        <v>9105836963</v>
      </c>
      <c r="D135" s="90" t="str">
        <f>VLOOKUP(C135,'Data (2)'!$C:$D,2,0)</f>
        <v>00409932</v>
      </c>
      <c r="E135" s="90">
        <v>45896</v>
      </c>
      <c r="F135" s="91">
        <v>45891.6188694792</v>
      </c>
      <c r="G135" s="89" t="s">
        <v>6816</v>
      </c>
      <c r="H135" s="90"/>
      <c r="I135" s="88" t="s">
        <v>2487</v>
      </c>
      <c r="J135" s="89" t="s">
        <v>2488</v>
      </c>
      <c r="K135" s="88" t="s">
        <v>2489</v>
      </c>
      <c r="L135" s="88" t="s">
        <v>2490</v>
      </c>
      <c r="M135" s="89" t="s">
        <v>6817</v>
      </c>
      <c r="N135" s="89">
        <v>9105836963</v>
      </c>
      <c r="O135" s="88" t="s">
        <v>6818</v>
      </c>
      <c r="P135" s="88" t="s">
        <v>8533</v>
      </c>
      <c r="Q135" s="88" t="s">
        <v>6819</v>
      </c>
      <c r="R135" s="88">
        <v>10</v>
      </c>
      <c r="S135" s="89" t="s">
        <v>2563</v>
      </c>
      <c r="T135" s="89" t="s">
        <v>8125</v>
      </c>
      <c r="U135" s="88" t="str">
        <f>VLOOKUP(T135,Vat_tu__hang_hoa__dich_vu!B:C,2,0)</f>
        <v>CGM300</v>
      </c>
      <c r="V135" s="88" t="s">
        <v>961</v>
      </c>
      <c r="W135" s="89" t="s">
        <v>2564</v>
      </c>
      <c r="X135" s="89" t="s">
        <v>2496</v>
      </c>
      <c r="Y135" s="88">
        <v>1</v>
      </c>
      <c r="Z135" s="88">
        <v>73431</v>
      </c>
      <c r="AB135" s="88">
        <v>0</v>
      </c>
      <c r="AC135" s="88" t="s">
        <v>6818</v>
      </c>
      <c r="AD135" s="88" t="s">
        <v>6820</v>
      </c>
      <c r="AE135" s="90">
        <v>45891.618868784702</v>
      </c>
      <c r="AG135" s="88" t="s">
        <v>950</v>
      </c>
    </row>
    <row r="136" spans="1:33" x14ac:dyDescent="0.25">
      <c r="A136" s="88">
        <v>1</v>
      </c>
      <c r="B136" s="89" t="s">
        <v>6821</v>
      </c>
      <c r="C136" s="89">
        <f t="shared" si="4"/>
        <v>9105836982</v>
      </c>
      <c r="D136" s="90" t="str">
        <f>VLOOKUP(C136,'Data (2)'!$C:$D,2,0)</f>
        <v>00409940</v>
      </c>
      <c r="E136" s="90">
        <v>45896</v>
      </c>
      <c r="F136" s="91">
        <v>45891.621198993103</v>
      </c>
      <c r="G136" s="89" t="s">
        <v>6822</v>
      </c>
      <c r="H136" s="90"/>
      <c r="I136" s="88" t="s">
        <v>2487</v>
      </c>
      <c r="J136" s="89" t="s">
        <v>2488</v>
      </c>
      <c r="K136" s="88" t="s">
        <v>2489</v>
      </c>
      <c r="L136" s="88" t="s">
        <v>2490</v>
      </c>
      <c r="M136" s="89" t="s">
        <v>6823</v>
      </c>
      <c r="N136" s="89">
        <v>9105836982</v>
      </c>
      <c r="O136" s="88" t="s">
        <v>6824</v>
      </c>
      <c r="P136" s="88" t="s">
        <v>8534</v>
      </c>
      <c r="Q136" s="88" t="s">
        <v>6825</v>
      </c>
      <c r="R136" s="88">
        <v>10</v>
      </c>
      <c r="S136" s="89" t="s">
        <v>2519</v>
      </c>
      <c r="T136" s="89" t="s">
        <v>8173</v>
      </c>
      <c r="U136" s="88" t="str">
        <f>VLOOKUP(T136,Vat_tu__hang_hoa__dich_vu!B:C,2,0)</f>
        <v>GM500</v>
      </c>
      <c r="V136" s="88" t="s">
        <v>951</v>
      </c>
      <c r="W136" s="89" t="s">
        <v>2520</v>
      </c>
      <c r="X136" s="89" t="s">
        <v>2496</v>
      </c>
      <c r="Y136" s="88">
        <v>1</v>
      </c>
      <c r="Z136" s="88">
        <v>111058</v>
      </c>
      <c r="AB136" s="88">
        <v>0</v>
      </c>
      <c r="AC136" s="88" t="s">
        <v>6826</v>
      </c>
      <c r="AD136" s="88" t="s">
        <v>6827</v>
      </c>
      <c r="AE136" s="90">
        <v>45891.621198530098</v>
      </c>
      <c r="AG136" s="88" t="s">
        <v>950</v>
      </c>
    </row>
    <row r="137" spans="1:33" x14ac:dyDescent="0.25">
      <c r="A137" s="88">
        <v>1</v>
      </c>
      <c r="B137" s="89" t="s">
        <v>6821</v>
      </c>
      <c r="C137" s="89">
        <f t="shared" si="4"/>
        <v>9105836982</v>
      </c>
      <c r="D137" s="90" t="str">
        <f>VLOOKUP(C137,'Data (2)'!$C:$D,2,0)</f>
        <v>00409940</v>
      </c>
      <c r="E137" s="90">
        <v>45896</v>
      </c>
      <c r="F137" s="91">
        <v>45891.621198993103</v>
      </c>
      <c r="G137" s="89" t="s">
        <v>6822</v>
      </c>
      <c r="H137" s="90"/>
      <c r="I137" s="88" t="s">
        <v>2487</v>
      </c>
      <c r="J137" s="89" t="s">
        <v>2488</v>
      </c>
      <c r="K137" s="88" t="s">
        <v>2489</v>
      </c>
      <c r="L137" s="88" t="s">
        <v>2490</v>
      </c>
      <c r="M137" s="89" t="s">
        <v>6823</v>
      </c>
      <c r="N137" s="89">
        <v>9105836982</v>
      </c>
      <c r="O137" s="88" t="s">
        <v>6824</v>
      </c>
      <c r="P137" s="88" t="s">
        <v>8534</v>
      </c>
      <c r="Q137" s="88" t="s">
        <v>6825</v>
      </c>
      <c r="R137" s="88">
        <v>20</v>
      </c>
      <c r="S137" s="89" t="s">
        <v>2494</v>
      </c>
      <c r="T137" s="89" t="s">
        <v>8226</v>
      </c>
      <c r="U137" s="88" t="str">
        <f>VLOOKUP(T137,Vat_tu__hang_hoa__dich_vu!B:C,2,0)</f>
        <v>GL250KT</v>
      </c>
      <c r="V137" s="88" t="s">
        <v>1079</v>
      </c>
      <c r="W137" s="89" t="s">
        <v>2495</v>
      </c>
      <c r="X137" s="89" t="s">
        <v>2496</v>
      </c>
      <c r="Y137" s="88">
        <v>4</v>
      </c>
      <c r="Z137" s="88">
        <v>49500</v>
      </c>
      <c r="AB137" s="88">
        <v>0</v>
      </c>
      <c r="AC137" s="88" t="s">
        <v>6826</v>
      </c>
      <c r="AD137" s="88" t="s">
        <v>6827</v>
      </c>
      <c r="AE137" s="90">
        <v>45891.621198530098</v>
      </c>
      <c r="AG137" s="88" t="s">
        <v>950</v>
      </c>
    </row>
    <row r="138" spans="1:33" x14ac:dyDescent="0.25">
      <c r="A138" s="88">
        <v>1</v>
      </c>
      <c r="B138" s="89" t="s">
        <v>6821</v>
      </c>
      <c r="C138" s="89">
        <f t="shared" si="4"/>
        <v>9105836982</v>
      </c>
      <c r="D138" s="90" t="str">
        <f>VLOOKUP(C138,'Data (2)'!$C:$D,2,0)</f>
        <v>00409940</v>
      </c>
      <c r="E138" s="90">
        <v>45896</v>
      </c>
      <c r="F138" s="91">
        <v>45891.621198993103</v>
      </c>
      <c r="G138" s="89" t="s">
        <v>6822</v>
      </c>
      <c r="H138" s="90"/>
      <c r="I138" s="88" t="s">
        <v>2487</v>
      </c>
      <c r="J138" s="89" t="s">
        <v>2488</v>
      </c>
      <c r="K138" s="88" t="s">
        <v>2489</v>
      </c>
      <c r="L138" s="88" t="s">
        <v>2490</v>
      </c>
      <c r="M138" s="89" t="s">
        <v>6823</v>
      </c>
      <c r="N138" s="89">
        <v>9105836982</v>
      </c>
      <c r="O138" s="88" t="s">
        <v>6824</v>
      </c>
      <c r="P138" s="88" t="s">
        <v>8534</v>
      </c>
      <c r="Q138" s="88" t="s">
        <v>6825</v>
      </c>
      <c r="R138" s="88">
        <v>30</v>
      </c>
      <c r="S138" s="89" t="s">
        <v>2498</v>
      </c>
      <c r="T138" s="89" t="s">
        <v>8235</v>
      </c>
      <c r="U138" s="88" t="str">
        <f>VLOOKUP(T138,Vat_tu__hang_hoa__dich_vu!B:C,2,0)</f>
        <v>GSG250</v>
      </c>
      <c r="V138" s="88" t="s">
        <v>977</v>
      </c>
      <c r="W138" s="89" t="s">
        <v>2499</v>
      </c>
      <c r="X138" s="89" t="s">
        <v>2496</v>
      </c>
      <c r="Y138" s="88">
        <v>1</v>
      </c>
      <c r="Z138" s="88">
        <v>50400</v>
      </c>
      <c r="AB138" s="88">
        <v>0</v>
      </c>
      <c r="AC138" s="88" t="s">
        <v>6826</v>
      </c>
      <c r="AD138" s="88" t="s">
        <v>6827</v>
      </c>
      <c r="AE138" s="90">
        <v>45891.621198530098</v>
      </c>
      <c r="AG138" s="88" t="s">
        <v>950</v>
      </c>
    </row>
    <row r="139" spans="1:33" x14ac:dyDescent="0.25">
      <c r="A139" s="88">
        <v>1</v>
      </c>
      <c r="B139" s="89" t="s">
        <v>6821</v>
      </c>
      <c r="C139" s="89">
        <f t="shared" si="4"/>
        <v>9105836982</v>
      </c>
      <c r="D139" s="90" t="str">
        <f>VLOOKUP(C139,'Data (2)'!$C:$D,2,0)</f>
        <v>00409940</v>
      </c>
      <c r="E139" s="90">
        <v>45896</v>
      </c>
      <c r="F139" s="91">
        <v>45891.621198993103</v>
      </c>
      <c r="G139" s="89" t="s">
        <v>6822</v>
      </c>
      <c r="H139" s="90"/>
      <c r="I139" s="88" t="s">
        <v>2487</v>
      </c>
      <c r="J139" s="89" t="s">
        <v>2488</v>
      </c>
      <c r="K139" s="88" t="s">
        <v>2489</v>
      </c>
      <c r="L139" s="88" t="s">
        <v>2490</v>
      </c>
      <c r="M139" s="89" t="s">
        <v>6823</v>
      </c>
      <c r="N139" s="89">
        <v>9105836982</v>
      </c>
      <c r="O139" s="88" t="s">
        <v>6824</v>
      </c>
      <c r="P139" s="88" t="s">
        <v>8534</v>
      </c>
      <c r="Q139" s="88" t="s">
        <v>6825</v>
      </c>
      <c r="R139" s="88">
        <v>40</v>
      </c>
      <c r="S139" s="89" t="s">
        <v>2592</v>
      </c>
      <c r="T139" s="89" t="s">
        <v>8164</v>
      </c>
      <c r="U139" s="88" t="str">
        <f>VLOOKUP(T139,Vat_tu__hang_hoa__dich_vu!B:C,2,0)</f>
        <v>CN300</v>
      </c>
      <c r="V139" s="88" t="s">
        <v>959</v>
      </c>
      <c r="W139" s="89" t="s">
        <v>2593</v>
      </c>
      <c r="X139" s="89" t="s">
        <v>2496</v>
      </c>
      <c r="Y139" s="88">
        <v>1</v>
      </c>
      <c r="Z139" s="88">
        <v>70950</v>
      </c>
      <c r="AB139" s="88">
        <v>0</v>
      </c>
      <c r="AC139" s="88" t="s">
        <v>6826</v>
      </c>
      <c r="AD139" s="88" t="s">
        <v>6827</v>
      </c>
      <c r="AE139" s="90">
        <v>45891.621198530098</v>
      </c>
      <c r="AG139" s="88" t="s">
        <v>950</v>
      </c>
    </row>
    <row r="140" spans="1:33" x14ac:dyDescent="0.25">
      <c r="A140" s="88">
        <v>1</v>
      </c>
      <c r="B140" s="89" t="s">
        <v>6821</v>
      </c>
      <c r="C140" s="89">
        <f t="shared" si="4"/>
        <v>9105836982</v>
      </c>
      <c r="D140" s="90" t="str">
        <f>VLOOKUP(C140,'Data (2)'!$C:$D,2,0)</f>
        <v>00409940</v>
      </c>
      <c r="E140" s="90">
        <v>45896</v>
      </c>
      <c r="F140" s="91">
        <v>45891.621198993103</v>
      </c>
      <c r="G140" s="89" t="s">
        <v>6822</v>
      </c>
      <c r="H140" s="90"/>
      <c r="I140" s="88" t="s">
        <v>2487</v>
      </c>
      <c r="J140" s="89" t="s">
        <v>2488</v>
      </c>
      <c r="K140" s="88" t="s">
        <v>2489</v>
      </c>
      <c r="L140" s="88" t="s">
        <v>2490</v>
      </c>
      <c r="M140" s="89" t="s">
        <v>6823</v>
      </c>
      <c r="N140" s="89">
        <v>9105836982</v>
      </c>
      <c r="O140" s="88" t="s">
        <v>6824</v>
      </c>
      <c r="P140" s="88" t="s">
        <v>8534</v>
      </c>
      <c r="Q140" s="88" t="s">
        <v>6825</v>
      </c>
      <c r="R140" s="88">
        <v>50</v>
      </c>
      <c r="S140" s="89" t="s">
        <v>2528</v>
      </c>
      <c r="T140" s="89" t="s">
        <v>8117</v>
      </c>
      <c r="U140" s="88" t="str">
        <f>VLOOKUP(T140,Vat_tu__hang_hoa__dich_vu!B:C,2,0)</f>
        <v>CC300</v>
      </c>
      <c r="V140" s="88" t="s">
        <v>965</v>
      </c>
      <c r="W140" s="89" t="s">
        <v>2529</v>
      </c>
      <c r="X140" s="89" t="s">
        <v>2496</v>
      </c>
      <c r="Y140" s="88">
        <v>5</v>
      </c>
      <c r="Z140" s="88">
        <v>74250</v>
      </c>
      <c r="AB140" s="88">
        <v>0</v>
      </c>
      <c r="AC140" s="88" t="s">
        <v>6826</v>
      </c>
      <c r="AD140" s="88" t="s">
        <v>6827</v>
      </c>
      <c r="AE140" s="90">
        <v>45891.621198530098</v>
      </c>
      <c r="AG140" s="88" t="s">
        <v>950</v>
      </c>
    </row>
    <row r="141" spans="1:33" x14ac:dyDescent="0.25">
      <c r="A141" s="88">
        <v>1</v>
      </c>
      <c r="B141" s="89" t="s">
        <v>6821</v>
      </c>
      <c r="C141" s="89">
        <f t="shared" si="4"/>
        <v>9105836982</v>
      </c>
      <c r="D141" s="90" t="str">
        <f>VLOOKUP(C141,'Data (2)'!$C:$D,2,0)</f>
        <v>00409940</v>
      </c>
      <c r="E141" s="90">
        <v>45896</v>
      </c>
      <c r="F141" s="91">
        <v>45891.621198993103</v>
      </c>
      <c r="G141" s="89" t="s">
        <v>6822</v>
      </c>
      <c r="H141" s="90"/>
      <c r="I141" s="88" t="s">
        <v>2487</v>
      </c>
      <c r="J141" s="89" t="s">
        <v>2488</v>
      </c>
      <c r="K141" s="88" t="s">
        <v>2489</v>
      </c>
      <c r="L141" s="88" t="s">
        <v>2490</v>
      </c>
      <c r="M141" s="89" t="s">
        <v>6823</v>
      </c>
      <c r="N141" s="89">
        <v>9105836982</v>
      </c>
      <c r="O141" s="88" t="s">
        <v>6824</v>
      </c>
      <c r="P141" s="88" t="s">
        <v>8534</v>
      </c>
      <c r="Q141" s="88" t="s">
        <v>6825</v>
      </c>
      <c r="R141" s="88">
        <v>60</v>
      </c>
      <c r="S141" s="89" t="s">
        <v>2547</v>
      </c>
      <c r="T141" s="89" t="s">
        <v>8457</v>
      </c>
      <c r="U141" s="88" t="str">
        <f>VLOOKUP(T141,Vat_tu__hang_hoa__dich_vu!B:C,2,0)</f>
        <v>GXD500</v>
      </c>
      <c r="V141" s="88" t="s">
        <v>994</v>
      </c>
      <c r="W141" s="89" t="s">
        <v>2548</v>
      </c>
      <c r="X141" s="89" t="s">
        <v>2496</v>
      </c>
      <c r="Y141" s="88">
        <v>1</v>
      </c>
      <c r="Z141" s="88">
        <v>111606</v>
      </c>
      <c r="AB141" s="88">
        <v>0</v>
      </c>
      <c r="AC141" s="88" t="s">
        <v>6826</v>
      </c>
      <c r="AD141" s="88" t="s">
        <v>6827</v>
      </c>
      <c r="AE141" s="90">
        <v>45891.621198530098</v>
      </c>
      <c r="AG141" s="88" t="s">
        <v>950</v>
      </c>
    </row>
    <row r="142" spans="1:33" x14ac:dyDescent="0.25">
      <c r="A142" s="88">
        <v>1</v>
      </c>
      <c r="B142" s="89" t="s">
        <v>6821</v>
      </c>
      <c r="C142" s="89">
        <f t="shared" si="4"/>
        <v>9105836982</v>
      </c>
      <c r="D142" s="90" t="str">
        <f>VLOOKUP(C142,'Data (2)'!$C:$D,2,0)</f>
        <v>00409940</v>
      </c>
      <c r="E142" s="90">
        <v>45896</v>
      </c>
      <c r="F142" s="91">
        <v>45891.621198993103</v>
      </c>
      <c r="G142" s="89" t="s">
        <v>6822</v>
      </c>
      <c r="H142" s="90"/>
      <c r="I142" s="88" t="s">
        <v>2487</v>
      </c>
      <c r="J142" s="89" t="s">
        <v>2488</v>
      </c>
      <c r="K142" s="88" t="s">
        <v>2489</v>
      </c>
      <c r="L142" s="88" t="s">
        <v>2490</v>
      </c>
      <c r="M142" s="89" t="s">
        <v>6823</v>
      </c>
      <c r="N142" s="89">
        <v>9105836982</v>
      </c>
      <c r="O142" s="88" t="s">
        <v>6824</v>
      </c>
      <c r="P142" s="88" t="s">
        <v>8534</v>
      </c>
      <c r="Q142" s="88" t="s">
        <v>6825</v>
      </c>
      <c r="R142" s="88">
        <v>70</v>
      </c>
      <c r="S142" s="89" t="s">
        <v>2556</v>
      </c>
      <c r="T142" s="89" t="s">
        <v>8409</v>
      </c>
      <c r="U142" s="88" t="str">
        <f>VLOOKUP(T142,Vat_tu__hang_hoa__dich_vu!B:C,2,0)</f>
        <v>TH200</v>
      </c>
      <c r="V142" s="88" t="s">
        <v>960</v>
      </c>
      <c r="W142" s="89" t="s">
        <v>2557</v>
      </c>
      <c r="X142" s="89" t="s">
        <v>2496</v>
      </c>
      <c r="Y142" s="88">
        <v>3</v>
      </c>
      <c r="Z142" s="88">
        <v>55595</v>
      </c>
      <c r="AB142" s="88">
        <v>0</v>
      </c>
      <c r="AC142" s="88" t="s">
        <v>6826</v>
      </c>
      <c r="AD142" s="88" t="s">
        <v>6827</v>
      </c>
      <c r="AE142" s="90">
        <v>45891.621198530098</v>
      </c>
      <c r="AG142" s="88" t="s">
        <v>950</v>
      </c>
    </row>
    <row r="143" spans="1:33" x14ac:dyDescent="0.25">
      <c r="A143" s="88">
        <v>1</v>
      </c>
      <c r="B143" s="89" t="s">
        <v>6821</v>
      </c>
      <c r="C143" s="89">
        <f t="shared" si="4"/>
        <v>9105836982</v>
      </c>
      <c r="D143" s="90" t="str">
        <f>VLOOKUP(C143,'Data (2)'!$C:$D,2,0)</f>
        <v>00409940</v>
      </c>
      <c r="E143" s="90">
        <v>45896</v>
      </c>
      <c r="F143" s="91">
        <v>45891.621198993103</v>
      </c>
      <c r="G143" s="89" t="s">
        <v>6822</v>
      </c>
      <c r="H143" s="90"/>
      <c r="I143" s="88" t="s">
        <v>2487</v>
      </c>
      <c r="J143" s="89" t="s">
        <v>2488</v>
      </c>
      <c r="K143" s="88" t="s">
        <v>2489</v>
      </c>
      <c r="L143" s="88" t="s">
        <v>2490</v>
      </c>
      <c r="M143" s="89" t="s">
        <v>6823</v>
      </c>
      <c r="N143" s="89">
        <v>9105836982</v>
      </c>
      <c r="O143" s="88" t="s">
        <v>6824</v>
      </c>
      <c r="P143" s="88" t="s">
        <v>8534</v>
      </c>
      <c r="Q143" s="88" t="s">
        <v>6825</v>
      </c>
      <c r="R143" s="88">
        <v>80</v>
      </c>
      <c r="S143" s="89" t="s">
        <v>2502</v>
      </c>
      <c r="T143" s="89" t="s">
        <v>8627</v>
      </c>
      <c r="U143" s="88" t="str">
        <f>VLOOKUP(T143,Vat_tu__hang_hoa__dich_vu!B:C,2,0)</f>
        <v>GTLX250G</v>
      </c>
      <c r="V143" s="88" t="s">
        <v>981</v>
      </c>
      <c r="W143" s="89" t="s">
        <v>2503</v>
      </c>
      <c r="X143" s="89" t="s">
        <v>2496</v>
      </c>
      <c r="Y143" s="88">
        <v>3</v>
      </c>
      <c r="Z143" s="88">
        <v>50182</v>
      </c>
      <c r="AB143" s="88">
        <v>0</v>
      </c>
      <c r="AC143" s="88" t="s">
        <v>6826</v>
      </c>
      <c r="AD143" s="88" t="s">
        <v>6827</v>
      </c>
      <c r="AE143" s="90">
        <v>45891.621198530098</v>
      </c>
      <c r="AG143" s="88" t="s">
        <v>950</v>
      </c>
    </row>
    <row r="144" spans="1:33" x14ac:dyDescent="0.25">
      <c r="A144" s="88">
        <v>1</v>
      </c>
      <c r="B144" s="89" t="s">
        <v>6821</v>
      </c>
      <c r="C144" s="89">
        <f t="shared" si="4"/>
        <v>9105836982</v>
      </c>
      <c r="D144" s="90" t="str">
        <f>VLOOKUP(C144,'Data (2)'!$C:$D,2,0)</f>
        <v>00409940</v>
      </c>
      <c r="E144" s="90">
        <v>45896</v>
      </c>
      <c r="F144" s="91">
        <v>45891.621198993103</v>
      </c>
      <c r="G144" s="89" t="s">
        <v>6822</v>
      </c>
      <c r="H144" s="90"/>
      <c r="I144" s="88" t="s">
        <v>2487</v>
      </c>
      <c r="J144" s="89" t="s">
        <v>2488</v>
      </c>
      <c r="K144" s="88" t="s">
        <v>2489</v>
      </c>
      <c r="L144" s="88" t="s">
        <v>2490</v>
      </c>
      <c r="M144" s="89" t="s">
        <v>6823</v>
      </c>
      <c r="N144" s="89">
        <v>9105836982</v>
      </c>
      <c r="O144" s="88" t="s">
        <v>6824</v>
      </c>
      <c r="P144" s="88" t="s">
        <v>8534</v>
      </c>
      <c r="Q144" s="88" t="s">
        <v>6825</v>
      </c>
      <c r="R144" s="88">
        <v>90</v>
      </c>
      <c r="S144" s="89" t="s">
        <v>2510</v>
      </c>
      <c r="T144" s="89" t="s">
        <v>8626</v>
      </c>
      <c r="U144" s="88" t="str">
        <f>VLOOKUP(T144,Vat_tu__hang_hoa__dich_vu!B:C,2,0)</f>
        <v>MNH250</v>
      </c>
      <c r="V144" s="88" t="s">
        <v>955</v>
      </c>
      <c r="W144" s="89" t="s">
        <v>2511</v>
      </c>
      <c r="X144" s="89" t="s">
        <v>2496</v>
      </c>
      <c r="Y144" s="88">
        <v>2</v>
      </c>
      <c r="Z144" s="88">
        <v>46000</v>
      </c>
      <c r="AB144" s="88">
        <v>0</v>
      </c>
      <c r="AC144" s="88" t="s">
        <v>6826</v>
      </c>
      <c r="AD144" s="88" t="s">
        <v>6827</v>
      </c>
      <c r="AE144" s="90">
        <v>45891.621198530098</v>
      </c>
      <c r="AG144" s="88" t="s">
        <v>950</v>
      </c>
    </row>
    <row r="145" spans="1:33" x14ac:dyDescent="0.25">
      <c r="A145" s="88">
        <v>1</v>
      </c>
      <c r="B145" s="89" t="s">
        <v>6828</v>
      </c>
      <c r="C145" s="89">
        <f t="shared" si="4"/>
        <v>9105837132</v>
      </c>
      <c r="D145" s="90" t="str">
        <f>VLOOKUP(C145,'Data (2)'!$C:$D,2,0)</f>
        <v>00409993</v>
      </c>
      <c r="E145" s="90">
        <v>45891</v>
      </c>
      <c r="F145" s="91">
        <v>45891.6271178241</v>
      </c>
      <c r="G145" s="89" t="s">
        <v>6829</v>
      </c>
      <c r="H145" s="90"/>
      <c r="I145" s="88" t="s">
        <v>2487</v>
      </c>
      <c r="J145" s="89" t="s">
        <v>2488</v>
      </c>
      <c r="K145" s="88" t="s">
        <v>2489</v>
      </c>
      <c r="L145" s="88" t="s">
        <v>2490</v>
      </c>
      <c r="M145" s="89" t="s">
        <v>6830</v>
      </c>
      <c r="N145" s="89">
        <v>9105837132</v>
      </c>
      <c r="O145" s="88" t="s">
        <v>6831</v>
      </c>
      <c r="P145" s="88" t="s">
        <v>8535</v>
      </c>
      <c r="Q145" s="88" t="s">
        <v>6832</v>
      </c>
      <c r="R145" s="88">
        <v>10</v>
      </c>
      <c r="S145" s="89" t="s">
        <v>2592</v>
      </c>
      <c r="T145" s="89" t="s">
        <v>8164</v>
      </c>
      <c r="U145" s="88" t="str">
        <f>VLOOKUP(T145,Vat_tu__hang_hoa__dich_vu!B:C,2,0)</f>
        <v>CN300</v>
      </c>
      <c r="V145" s="88" t="s">
        <v>959</v>
      </c>
      <c r="W145" s="89" t="s">
        <v>2593</v>
      </c>
      <c r="X145" s="89" t="s">
        <v>2496</v>
      </c>
      <c r="Y145" s="88">
        <v>1</v>
      </c>
      <c r="Z145" s="88">
        <v>70950</v>
      </c>
      <c r="AB145" s="88">
        <v>0</v>
      </c>
      <c r="AC145" s="88" t="s">
        <v>6831</v>
      </c>
      <c r="AD145" s="88" t="s">
        <v>6833</v>
      </c>
      <c r="AE145" s="90">
        <v>45891.6271170486</v>
      </c>
      <c r="AG145" s="88" t="s">
        <v>950</v>
      </c>
    </row>
    <row r="146" spans="1:33" x14ac:dyDescent="0.25">
      <c r="A146" s="88">
        <v>1</v>
      </c>
      <c r="B146" s="89" t="s">
        <v>6828</v>
      </c>
      <c r="C146" s="89">
        <f t="shared" si="4"/>
        <v>9105837132</v>
      </c>
      <c r="D146" s="90" t="str">
        <f>VLOOKUP(C146,'Data (2)'!$C:$D,2,0)</f>
        <v>00409993</v>
      </c>
      <c r="E146" s="90">
        <v>45891</v>
      </c>
      <c r="F146" s="91">
        <v>45891.6271178241</v>
      </c>
      <c r="G146" s="89" t="s">
        <v>6829</v>
      </c>
      <c r="H146" s="90"/>
      <c r="I146" s="88" t="s">
        <v>2487</v>
      </c>
      <c r="J146" s="89" t="s">
        <v>2488</v>
      </c>
      <c r="K146" s="88" t="s">
        <v>2489</v>
      </c>
      <c r="L146" s="88" t="s">
        <v>2490</v>
      </c>
      <c r="M146" s="89" t="s">
        <v>6830</v>
      </c>
      <c r="N146" s="89">
        <v>9105837132</v>
      </c>
      <c r="O146" s="88" t="s">
        <v>6831</v>
      </c>
      <c r="P146" s="88" t="s">
        <v>8535</v>
      </c>
      <c r="Q146" s="88" t="s">
        <v>6832</v>
      </c>
      <c r="R146" s="88">
        <v>20</v>
      </c>
      <c r="S146" s="89" t="s">
        <v>2528</v>
      </c>
      <c r="T146" s="89" t="s">
        <v>8117</v>
      </c>
      <c r="U146" s="88" t="str">
        <f>VLOOKUP(T146,Vat_tu__hang_hoa__dich_vu!B:C,2,0)</f>
        <v>CC300</v>
      </c>
      <c r="V146" s="88" t="s">
        <v>965</v>
      </c>
      <c r="W146" s="89" t="s">
        <v>2529</v>
      </c>
      <c r="X146" s="89" t="s">
        <v>2496</v>
      </c>
      <c r="Y146" s="88">
        <v>2</v>
      </c>
      <c r="Z146" s="88">
        <v>74250</v>
      </c>
      <c r="AB146" s="88">
        <v>0</v>
      </c>
      <c r="AC146" s="88" t="s">
        <v>6831</v>
      </c>
      <c r="AD146" s="88" t="s">
        <v>6833</v>
      </c>
      <c r="AE146" s="90">
        <v>45891.6271170486</v>
      </c>
      <c r="AG146" s="88" t="s">
        <v>950</v>
      </c>
    </row>
    <row r="147" spans="1:33" x14ac:dyDescent="0.25">
      <c r="A147" s="88">
        <v>1</v>
      </c>
      <c r="B147" s="89" t="s">
        <v>6828</v>
      </c>
      <c r="C147" s="89">
        <f t="shared" si="4"/>
        <v>9105837132</v>
      </c>
      <c r="D147" s="90" t="str">
        <f>VLOOKUP(C147,'Data (2)'!$C:$D,2,0)</f>
        <v>00409993</v>
      </c>
      <c r="E147" s="90">
        <v>45891</v>
      </c>
      <c r="F147" s="91">
        <v>45891.6271178241</v>
      </c>
      <c r="G147" s="89" t="s">
        <v>6829</v>
      </c>
      <c r="H147" s="90"/>
      <c r="I147" s="88" t="s">
        <v>2487</v>
      </c>
      <c r="J147" s="89" t="s">
        <v>2488</v>
      </c>
      <c r="K147" s="88" t="s">
        <v>2489</v>
      </c>
      <c r="L147" s="88" t="s">
        <v>2490</v>
      </c>
      <c r="M147" s="89" t="s">
        <v>6830</v>
      </c>
      <c r="N147" s="89">
        <v>9105837132</v>
      </c>
      <c r="O147" s="88" t="s">
        <v>6831</v>
      </c>
      <c r="P147" s="88" t="s">
        <v>8535</v>
      </c>
      <c r="Q147" s="88" t="s">
        <v>6832</v>
      </c>
      <c r="R147" s="88">
        <v>30</v>
      </c>
      <c r="S147" s="89" t="s">
        <v>2502</v>
      </c>
      <c r="T147" s="89" t="s">
        <v>8627</v>
      </c>
      <c r="U147" s="88" t="str">
        <f>VLOOKUP(T147,Vat_tu__hang_hoa__dich_vu!B:C,2,0)</f>
        <v>GTLX250G</v>
      </c>
      <c r="V147" s="88" t="s">
        <v>981</v>
      </c>
      <c r="W147" s="89" t="s">
        <v>2503</v>
      </c>
      <c r="X147" s="89" t="s">
        <v>2496</v>
      </c>
      <c r="Y147" s="88">
        <v>3</v>
      </c>
      <c r="Z147" s="88">
        <v>50182</v>
      </c>
      <c r="AB147" s="88">
        <v>0</v>
      </c>
      <c r="AC147" s="88" t="s">
        <v>6831</v>
      </c>
      <c r="AD147" s="88" t="s">
        <v>6833</v>
      </c>
      <c r="AE147" s="90">
        <v>45891.6271170486</v>
      </c>
      <c r="AG147" s="88" t="s">
        <v>950</v>
      </c>
    </row>
    <row r="148" spans="1:33" x14ac:dyDescent="0.25">
      <c r="A148" s="88">
        <v>1</v>
      </c>
      <c r="B148" s="89" t="s">
        <v>6834</v>
      </c>
      <c r="C148" s="89">
        <f t="shared" si="4"/>
        <v>9105837112</v>
      </c>
      <c r="D148" s="90" t="str">
        <f>VLOOKUP(C148,'Data (2)'!$C:$D,2,0)</f>
        <v>00409986</v>
      </c>
      <c r="E148" s="90">
        <v>45896</v>
      </c>
      <c r="F148" s="91">
        <v>45891.628672835701</v>
      </c>
      <c r="G148" s="89" t="s">
        <v>6835</v>
      </c>
      <c r="H148" s="90"/>
      <c r="I148" s="88" t="s">
        <v>2487</v>
      </c>
      <c r="J148" s="89" t="s">
        <v>2488</v>
      </c>
      <c r="K148" s="88" t="s">
        <v>2489</v>
      </c>
      <c r="L148" s="88" t="s">
        <v>2490</v>
      </c>
      <c r="M148" s="89" t="s">
        <v>6836</v>
      </c>
      <c r="N148" s="89">
        <v>9105837112</v>
      </c>
      <c r="O148" s="88" t="s">
        <v>6837</v>
      </c>
      <c r="P148" s="88" t="s">
        <v>8536</v>
      </c>
      <c r="Q148" s="88" t="s">
        <v>6838</v>
      </c>
      <c r="R148" s="88">
        <v>10</v>
      </c>
      <c r="S148" s="89" t="s">
        <v>2519</v>
      </c>
      <c r="T148" s="89" t="s">
        <v>8173</v>
      </c>
      <c r="U148" s="88" t="str">
        <f>VLOOKUP(T148,Vat_tu__hang_hoa__dich_vu!B:C,2,0)</f>
        <v>GM500</v>
      </c>
      <c r="V148" s="88" t="s">
        <v>951</v>
      </c>
      <c r="W148" s="89" t="s">
        <v>2520</v>
      </c>
      <c r="X148" s="89" t="s">
        <v>2496</v>
      </c>
      <c r="Y148" s="88">
        <v>1</v>
      </c>
      <c r="Z148" s="88">
        <v>111058</v>
      </c>
      <c r="AB148" s="88">
        <v>0</v>
      </c>
      <c r="AC148" s="88" t="s">
        <v>6837</v>
      </c>
      <c r="AD148" s="88" t="s">
        <v>2541</v>
      </c>
      <c r="AE148" s="90">
        <v>45891.628672222199</v>
      </c>
      <c r="AG148" s="88" t="s">
        <v>950</v>
      </c>
    </row>
    <row r="149" spans="1:33" x14ac:dyDescent="0.25">
      <c r="A149" s="88">
        <v>1</v>
      </c>
      <c r="B149" s="89" t="s">
        <v>6839</v>
      </c>
      <c r="C149" s="89">
        <f t="shared" si="4"/>
        <v>9105837124</v>
      </c>
      <c r="D149" s="90" t="str">
        <f>VLOOKUP(C149,'Data (2)'!$C:$D,2,0)</f>
        <v>00134146</v>
      </c>
      <c r="E149" s="90">
        <v>45896</v>
      </c>
      <c r="F149" s="91">
        <v>45891.629837534703</v>
      </c>
      <c r="G149" s="89" t="s">
        <v>6840</v>
      </c>
      <c r="H149" s="90"/>
      <c r="I149" s="88" t="s">
        <v>2487</v>
      </c>
      <c r="J149" s="89" t="s">
        <v>2488</v>
      </c>
      <c r="K149" s="88" t="s">
        <v>2489</v>
      </c>
      <c r="L149" s="88" t="s">
        <v>2490</v>
      </c>
      <c r="M149" s="89" t="s">
        <v>6841</v>
      </c>
      <c r="N149" s="89">
        <v>9105837124</v>
      </c>
      <c r="O149" s="88" t="s">
        <v>6842</v>
      </c>
      <c r="P149" s="88" t="s">
        <v>8537</v>
      </c>
      <c r="Q149" s="88" t="s">
        <v>6843</v>
      </c>
      <c r="R149" s="88">
        <v>10</v>
      </c>
      <c r="S149" s="89" t="s">
        <v>2519</v>
      </c>
      <c r="T149" s="89" t="s">
        <v>8173</v>
      </c>
      <c r="U149" s="88" t="str">
        <f>VLOOKUP(T149,Vat_tu__hang_hoa__dich_vu!B:C,2,0)</f>
        <v>GM500</v>
      </c>
      <c r="V149" s="88" t="s">
        <v>951</v>
      </c>
      <c r="W149" s="89" t="s">
        <v>2520</v>
      </c>
      <c r="X149" s="89" t="s">
        <v>2496</v>
      </c>
      <c r="Y149" s="88">
        <v>2</v>
      </c>
      <c r="Z149" s="88">
        <v>111058</v>
      </c>
      <c r="AB149" s="88">
        <v>0</v>
      </c>
      <c r="AC149" s="88" t="s">
        <v>6844</v>
      </c>
      <c r="AE149" s="90">
        <v>45891.629838657398</v>
      </c>
      <c r="AG149" s="88" t="s">
        <v>950</v>
      </c>
    </row>
    <row r="150" spans="1:33" x14ac:dyDescent="0.25">
      <c r="A150" s="88">
        <v>1</v>
      </c>
      <c r="B150" s="89" t="s">
        <v>6839</v>
      </c>
      <c r="C150" s="89">
        <f t="shared" si="4"/>
        <v>9105837124</v>
      </c>
      <c r="D150" s="90" t="str">
        <f>VLOOKUP(C150,'Data (2)'!$C:$D,2,0)</f>
        <v>00134146</v>
      </c>
      <c r="E150" s="90">
        <v>45896</v>
      </c>
      <c r="F150" s="91">
        <v>45891.629837534703</v>
      </c>
      <c r="G150" s="89" t="s">
        <v>6840</v>
      </c>
      <c r="H150" s="90"/>
      <c r="I150" s="88" t="s">
        <v>2487</v>
      </c>
      <c r="J150" s="89" t="s">
        <v>2488</v>
      </c>
      <c r="K150" s="88" t="s">
        <v>2489</v>
      </c>
      <c r="L150" s="88" t="s">
        <v>2490</v>
      </c>
      <c r="M150" s="89" t="s">
        <v>6841</v>
      </c>
      <c r="N150" s="89">
        <v>9105837124</v>
      </c>
      <c r="O150" s="88" t="s">
        <v>6842</v>
      </c>
      <c r="P150" s="88" t="s">
        <v>8537</v>
      </c>
      <c r="Q150" s="88" t="s">
        <v>6843</v>
      </c>
      <c r="R150" s="88">
        <v>20</v>
      </c>
      <c r="S150" s="89" t="s">
        <v>2502</v>
      </c>
      <c r="T150" s="89" t="s">
        <v>8627</v>
      </c>
      <c r="U150" s="88" t="str">
        <f>VLOOKUP(T150,Vat_tu__hang_hoa__dich_vu!B:C,2,0)</f>
        <v>GTLX250G</v>
      </c>
      <c r="V150" s="88" t="s">
        <v>981</v>
      </c>
      <c r="W150" s="89" t="s">
        <v>2503</v>
      </c>
      <c r="X150" s="89" t="s">
        <v>2496</v>
      </c>
      <c r="Y150" s="88">
        <v>2</v>
      </c>
      <c r="Z150" s="88">
        <v>50182</v>
      </c>
      <c r="AB150" s="88">
        <v>0</v>
      </c>
      <c r="AC150" s="88" t="s">
        <v>6844</v>
      </c>
      <c r="AE150" s="90">
        <v>45891.629838657398</v>
      </c>
      <c r="AG150" s="88" t="s">
        <v>950</v>
      </c>
    </row>
    <row r="151" spans="1:33" x14ac:dyDescent="0.25">
      <c r="A151" s="88">
        <v>1</v>
      </c>
      <c r="B151" s="89" t="s">
        <v>6839</v>
      </c>
      <c r="C151" s="89">
        <f t="shared" si="4"/>
        <v>9105837124</v>
      </c>
      <c r="D151" s="90" t="str">
        <f>VLOOKUP(C151,'Data (2)'!$C:$D,2,0)</f>
        <v>00134146</v>
      </c>
      <c r="E151" s="90">
        <v>45896</v>
      </c>
      <c r="F151" s="91">
        <v>45891.629837534703</v>
      </c>
      <c r="G151" s="89" t="s">
        <v>6840</v>
      </c>
      <c r="H151" s="90"/>
      <c r="I151" s="88" t="s">
        <v>2487</v>
      </c>
      <c r="J151" s="89" t="s">
        <v>2488</v>
      </c>
      <c r="K151" s="88" t="s">
        <v>2489</v>
      </c>
      <c r="L151" s="88" t="s">
        <v>2490</v>
      </c>
      <c r="M151" s="89" t="s">
        <v>6841</v>
      </c>
      <c r="N151" s="89">
        <v>9105837124</v>
      </c>
      <c r="O151" s="88" t="s">
        <v>6842</v>
      </c>
      <c r="P151" s="88" t="s">
        <v>8537</v>
      </c>
      <c r="Q151" s="88" t="s">
        <v>6843</v>
      </c>
      <c r="R151" s="88">
        <v>30</v>
      </c>
      <c r="S151" s="89" t="s">
        <v>2494</v>
      </c>
      <c r="T151" s="89" t="s">
        <v>8226</v>
      </c>
      <c r="U151" s="88" t="str">
        <f>VLOOKUP(T151,Vat_tu__hang_hoa__dich_vu!B:C,2,0)</f>
        <v>GL250KT</v>
      </c>
      <c r="V151" s="88" t="s">
        <v>1079</v>
      </c>
      <c r="W151" s="89" t="s">
        <v>2495</v>
      </c>
      <c r="X151" s="89" t="s">
        <v>2496</v>
      </c>
      <c r="Y151" s="88">
        <v>1</v>
      </c>
      <c r="Z151" s="88">
        <v>49500</v>
      </c>
      <c r="AB151" s="88">
        <v>0</v>
      </c>
      <c r="AC151" s="88" t="s">
        <v>6844</v>
      </c>
      <c r="AE151" s="90">
        <v>45891.629838657398</v>
      </c>
      <c r="AG151" s="88" t="s">
        <v>950</v>
      </c>
    </row>
    <row r="152" spans="1:33" x14ac:dyDescent="0.25">
      <c r="A152" s="88">
        <v>1</v>
      </c>
      <c r="B152" s="89" t="s">
        <v>6845</v>
      </c>
      <c r="C152" s="89">
        <f t="shared" si="4"/>
        <v>9105837146</v>
      </c>
      <c r="D152" s="90" t="str">
        <f>VLOOKUP(C152,'Data (2)'!$C:$D,2,0)</f>
        <v>00134148</v>
      </c>
      <c r="E152" s="90">
        <v>45896</v>
      </c>
      <c r="F152" s="91">
        <v>45891.630065705998</v>
      </c>
      <c r="G152" s="89" t="s">
        <v>6846</v>
      </c>
      <c r="H152" s="90"/>
      <c r="I152" s="88" t="s">
        <v>2487</v>
      </c>
      <c r="J152" s="89" t="s">
        <v>2488</v>
      </c>
      <c r="K152" s="88" t="s">
        <v>2489</v>
      </c>
      <c r="L152" s="88" t="s">
        <v>2490</v>
      </c>
      <c r="M152" s="89" t="s">
        <v>6847</v>
      </c>
      <c r="N152" s="89">
        <v>9105837146</v>
      </c>
      <c r="O152" s="88" t="s">
        <v>6848</v>
      </c>
      <c r="P152" s="88" t="s">
        <v>8538</v>
      </c>
      <c r="Q152" s="88" t="s">
        <v>6849</v>
      </c>
      <c r="R152" s="88">
        <v>10</v>
      </c>
      <c r="S152" s="89" t="s">
        <v>2519</v>
      </c>
      <c r="T152" s="89" t="s">
        <v>8173</v>
      </c>
      <c r="U152" s="88" t="str">
        <f>VLOOKUP(T152,Vat_tu__hang_hoa__dich_vu!B:C,2,0)</f>
        <v>GM500</v>
      </c>
      <c r="V152" s="88" t="s">
        <v>951</v>
      </c>
      <c r="W152" s="89" t="s">
        <v>2520</v>
      </c>
      <c r="X152" s="89" t="s">
        <v>2496</v>
      </c>
      <c r="Y152" s="88">
        <v>1</v>
      </c>
      <c r="Z152" s="88">
        <v>111058</v>
      </c>
      <c r="AB152" s="88">
        <v>0</v>
      </c>
      <c r="AC152" s="88" t="s">
        <v>6848</v>
      </c>
      <c r="AE152" s="90">
        <v>45891.630065243102</v>
      </c>
      <c r="AG152" s="88" t="s">
        <v>950</v>
      </c>
    </row>
    <row r="153" spans="1:33" x14ac:dyDescent="0.25">
      <c r="A153" s="88">
        <v>1</v>
      </c>
      <c r="B153" s="89" t="s">
        <v>6845</v>
      </c>
      <c r="C153" s="89">
        <f t="shared" si="4"/>
        <v>9105837146</v>
      </c>
      <c r="D153" s="90" t="str">
        <f>VLOOKUP(C153,'Data (2)'!$C:$D,2,0)</f>
        <v>00134148</v>
      </c>
      <c r="E153" s="90">
        <v>45896</v>
      </c>
      <c r="F153" s="91">
        <v>45891.630065705998</v>
      </c>
      <c r="G153" s="89" t="s">
        <v>6846</v>
      </c>
      <c r="H153" s="90"/>
      <c r="I153" s="88" t="s">
        <v>2487</v>
      </c>
      <c r="J153" s="89" t="s">
        <v>2488</v>
      </c>
      <c r="K153" s="88" t="s">
        <v>2489</v>
      </c>
      <c r="L153" s="88" t="s">
        <v>2490</v>
      </c>
      <c r="M153" s="89" t="s">
        <v>6847</v>
      </c>
      <c r="N153" s="89">
        <v>9105837146</v>
      </c>
      <c r="O153" s="88" t="s">
        <v>6848</v>
      </c>
      <c r="P153" s="88" t="s">
        <v>8538</v>
      </c>
      <c r="Q153" s="88" t="s">
        <v>6849</v>
      </c>
      <c r="R153" s="88">
        <v>20</v>
      </c>
      <c r="S153" s="89" t="s">
        <v>2528</v>
      </c>
      <c r="T153" s="89" t="s">
        <v>8117</v>
      </c>
      <c r="U153" s="88" t="str">
        <f>VLOOKUP(T153,Vat_tu__hang_hoa__dich_vu!B:C,2,0)</f>
        <v>CC300</v>
      </c>
      <c r="V153" s="88" t="s">
        <v>965</v>
      </c>
      <c r="W153" s="89" t="s">
        <v>2529</v>
      </c>
      <c r="X153" s="89" t="s">
        <v>2496</v>
      </c>
      <c r="Y153" s="88">
        <v>6</v>
      </c>
      <c r="Z153" s="88">
        <v>74250</v>
      </c>
      <c r="AB153" s="88">
        <v>0</v>
      </c>
      <c r="AC153" s="88" t="s">
        <v>6848</v>
      </c>
      <c r="AE153" s="90">
        <v>45891.630065243102</v>
      </c>
      <c r="AG153" s="88" t="s">
        <v>950</v>
      </c>
    </row>
    <row r="154" spans="1:33" x14ac:dyDescent="0.25">
      <c r="A154" s="88">
        <v>1</v>
      </c>
      <c r="B154" s="89" t="s">
        <v>6845</v>
      </c>
      <c r="C154" s="89">
        <f t="shared" si="4"/>
        <v>9105837146</v>
      </c>
      <c r="D154" s="90" t="str">
        <f>VLOOKUP(C154,'Data (2)'!$C:$D,2,0)</f>
        <v>00134148</v>
      </c>
      <c r="E154" s="90">
        <v>45896</v>
      </c>
      <c r="F154" s="91">
        <v>45891.630065705998</v>
      </c>
      <c r="G154" s="89" t="s">
        <v>6846</v>
      </c>
      <c r="H154" s="90"/>
      <c r="I154" s="88" t="s">
        <v>2487</v>
      </c>
      <c r="J154" s="89" t="s">
        <v>2488</v>
      </c>
      <c r="K154" s="88" t="s">
        <v>2489</v>
      </c>
      <c r="L154" s="88" t="s">
        <v>2490</v>
      </c>
      <c r="M154" s="89" t="s">
        <v>6847</v>
      </c>
      <c r="N154" s="89">
        <v>9105837146</v>
      </c>
      <c r="O154" s="88" t="s">
        <v>6848</v>
      </c>
      <c r="P154" s="88" t="s">
        <v>8538</v>
      </c>
      <c r="Q154" s="88" t="s">
        <v>6849</v>
      </c>
      <c r="R154" s="88">
        <v>30</v>
      </c>
      <c r="S154" s="89" t="s">
        <v>2547</v>
      </c>
      <c r="T154" s="89" t="s">
        <v>8457</v>
      </c>
      <c r="U154" s="88" t="str">
        <f>VLOOKUP(T154,Vat_tu__hang_hoa__dich_vu!B:C,2,0)</f>
        <v>GXD500</v>
      </c>
      <c r="V154" s="88" t="s">
        <v>994</v>
      </c>
      <c r="W154" s="89" t="s">
        <v>2548</v>
      </c>
      <c r="X154" s="89" t="s">
        <v>2496</v>
      </c>
      <c r="Y154" s="88">
        <v>5</v>
      </c>
      <c r="Z154" s="88">
        <v>111606</v>
      </c>
      <c r="AB154" s="88">
        <v>0</v>
      </c>
      <c r="AC154" s="88" t="s">
        <v>6848</v>
      </c>
      <c r="AE154" s="90">
        <v>45891.630065243102</v>
      </c>
      <c r="AG154" s="88" t="s">
        <v>950</v>
      </c>
    </row>
    <row r="155" spans="1:33" x14ac:dyDescent="0.25">
      <c r="A155" s="88">
        <v>1</v>
      </c>
      <c r="B155" s="89" t="s">
        <v>6850</v>
      </c>
      <c r="C155" s="89">
        <f t="shared" si="4"/>
        <v>9105837203</v>
      </c>
      <c r="D155" s="90" t="str">
        <f>VLOOKUP(C155,'Data (2)'!$C:$D,2,0)</f>
        <v>00014513</v>
      </c>
      <c r="E155" s="90">
        <v>45896</v>
      </c>
      <c r="F155" s="91">
        <v>45891.633081099499</v>
      </c>
      <c r="G155" s="89" t="s">
        <v>6851</v>
      </c>
      <c r="H155" s="90"/>
      <c r="I155" s="88" t="s">
        <v>2487</v>
      </c>
      <c r="J155" s="89" t="s">
        <v>2488</v>
      </c>
      <c r="K155" s="88" t="s">
        <v>2489</v>
      </c>
      <c r="L155" s="88" t="s">
        <v>2490</v>
      </c>
      <c r="M155" s="89" t="s">
        <v>6852</v>
      </c>
      <c r="N155" s="89">
        <v>9105837203</v>
      </c>
      <c r="O155" s="88" t="s">
        <v>6853</v>
      </c>
      <c r="P155" s="88" t="s">
        <v>8539</v>
      </c>
      <c r="Q155" s="88" t="s">
        <v>6854</v>
      </c>
      <c r="R155" s="88">
        <v>10</v>
      </c>
      <c r="S155" s="89" t="s">
        <v>2519</v>
      </c>
      <c r="T155" s="89" t="s">
        <v>8173</v>
      </c>
      <c r="U155" s="88" t="str">
        <f>VLOOKUP(T155,Vat_tu__hang_hoa__dich_vu!B:C,2,0)</f>
        <v>GM500</v>
      </c>
      <c r="V155" s="88" t="s">
        <v>951</v>
      </c>
      <c r="W155" s="89" t="s">
        <v>2520</v>
      </c>
      <c r="X155" s="89" t="s">
        <v>2496</v>
      </c>
      <c r="Y155" s="88">
        <v>1</v>
      </c>
      <c r="Z155" s="88">
        <v>111058</v>
      </c>
      <c r="AB155" s="88">
        <v>0</v>
      </c>
      <c r="AC155" s="88" t="s">
        <v>6853</v>
      </c>
      <c r="AD155" s="88" t="s">
        <v>6855</v>
      </c>
      <c r="AE155" s="90">
        <v>45891.633080520798</v>
      </c>
      <c r="AG155" s="88" t="s">
        <v>950</v>
      </c>
    </row>
    <row r="156" spans="1:33" x14ac:dyDescent="0.25">
      <c r="A156" s="88">
        <v>1</v>
      </c>
      <c r="B156" s="89" t="s">
        <v>6850</v>
      </c>
      <c r="C156" s="89">
        <f t="shared" si="4"/>
        <v>9105837203</v>
      </c>
      <c r="D156" s="90" t="str">
        <f>VLOOKUP(C156,'Data (2)'!$C:$D,2,0)</f>
        <v>00014513</v>
      </c>
      <c r="E156" s="90">
        <v>45896</v>
      </c>
      <c r="F156" s="91">
        <v>45891.633081099499</v>
      </c>
      <c r="G156" s="89" t="s">
        <v>6851</v>
      </c>
      <c r="H156" s="90"/>
      <c r="I156" s="88" t="s">
        <v>2487</v>
      </c>
      <c r="J156" s="89" t="s">
        <v>2488</v>
      </c>
      <c r="K156" s="88" t="s">
        <v>2489</v>
      </c>
      <c r="L156" s="88" t="s">
        <v>2490</v>
      </c>
      <c r="M156" s="89" t="s">
        <v>6852</v>
      </c>
      <c r="N156" s="89">
        <v>9105837203</v>
      </c>
      <c r="O156" s="88" t="s">
        <v>6853</v>
      </c>
      <c r="P156" s="88" t="s">
        <v>8539</v>
      </c>
      <c r="Q156" s="88" t="s">
        <v>6854</v>
      </c>
      <c r="R156" s="88">
        <v>20</v>
      </c>
      <c r="S156" s="89" t="s">
        <v>2592</v>
      </c>
      <c r="T156" s="89" t="s">
        <v>8164</v>
      </c>
      <c r="U156" s="88" t="str">
        <f>VLOOKUP(T156,Vat_tu__hang_hoa__dich_vu!B:C,2,0)</f>
        <v>CN300</v>
      </c>
      <c r="V156" s="88" t="s">
        <v>959</v>
      </c>
      <c r="W156" s="89" t="s">
        <v>2593</v>
      </c>
      <c r="X156" s="89" t="s">
        <v>2496</v>
      </c>
      <c r="Y156" s="88">
        <v>1</v>
      </c>
      <c r="Z156" s="88">
        <v>70950</v>
      </c>
      <c r="AB156" s="88">
        <v>0</v>
      </c>
      <c r="AC156" s="88" t="s">
        <v>6853</v>
      </c>
      <c r="AD156" s="88" t="s">
        <v>6855</v>
      </c>
      <c r="AE156" s="90">
        <v>45891.633080520798</v>
      </c>
      <c r="AG156" s="88" t="s">
        <v>950</v>
      </c>
    </row>
    <row r="157" spans="1:33" x14ac:dyDescent="0.25">
      <c r="A157" s="88">
        <v>1</v>
      </c>
      <c r="B157" s="89" t="s">
        <v>6850</v>
      </c>
      <c r="C157" s="89">
        <f t="shared" si="4"/>
        <v>9105837203</v>
      </c>
      <c r="D157" s="90" t="str">
        <f>VLOOKUP(C157,'Data (2)'!$C:$D,2,0)</f>
        <v>00014513</v>
      </c>
      <c r="E157" s="90">
        <v>45896</v>
      </c>
      <c r="F157" s="91">
        <v>45891.633081099499</v>
      </c>
      <c r="G157" s="89" t="s">
        <v>6851</v>
      </c>
      <c r="H157" s="90"/>
      <c r="I157" s="88" t="s">
        <v>2487</v>
      </c>
      <c r="J157" s="89" t="s">
        <v>2488</v>
      </c>
      <c r="K157" s="88" t="s">
        <v>2489</v>
      </c>
      <c r="L157" s="88" t="s">
        <v>2490</v>
      </c>
      <c r="M157" s="89" t="s">
        <v>6852</v>
      </c>
      <c r="N157" s="89">
        <v>9105837203</v>
      </c>
      <c r="O157" s="88" t="s">
        <v>6853</v>
      </c>
      <c r="P157" s="88" t="s">
        <v>8539</v>
      </c>
      <c r="Q157" s="88" t="s">
        <v>6854</v>
      </c>
      <c r="R157" s="88">
        <v>30</v>
      </c>
      <c r="S157" s="89" t="s">
        <v>2510</v>
      </c>
      <c r="T157" s="89" t="s">
        <v>8626</v>
      </c>
      <c r="U157" s="88" t="str">
        <f>VLOOKUP(T157,Vat_tu__hang_hoa__dich_vu!B:C,2,0)</f>
        <v>MNH250</v>
      </c>
      <c r="V157" s="88" t="s">
        <v>955</v>
      </c>
      <c r="W157" s="89" t="s">
        <v>2511</v>
      </c>
      <c r="X157" s="89" t="s">
        <v>2496</v>
      </c>
      <c r="Y157" s="88">
        <v>1</v>
      </c>
      <c r="Z157" s="88">
        <v>46000</v>
      </c>
      <c r="AB157" s="88">
        <v>0</v>
      </c>
      <c r="AC157" s="88" t="s">
        <v>6853</v>
      </c>
      <c r="AD157" s="88" t="s">
        <v>6855</v>
      </c>
      <c r="AE157" s="90">
        <v>45891.633080520798</v>
      </c>
      <c r="AG157" s="88" t="s">
        <v>950</v>
      </c>
    </row>
    <row r="158" spans="1:33" x14ac:dyDescent="0.25">
      <c r="A158" s="88">
        <v>1</v>
      </c>
      <c r="B158" s="89" t="s">
        <v>6856</v>
      </c>
      <c r="C158" s="89">
        <f t="shared" si="4"/>
        <v>9105837240</v>
      </c>
      <c r="D158" s="90" t="str">
        <f>VLOOKUP(C158,'Data (2)'!$C:$D,2,0)</f>
        <v>00003747</v>
      </c>
      <c r="E158" s="90">
        <v>45891</v>
      </c>
      <c r="F158" s="91">
        <v>45891.634852661999</v>
      </c>
      <c r="G158" s="89" t="s">
        <v>6857</v>
      </c>
      <c r="H158" s="90"/>
      <c r="I158" s="88" t="s">
        <v>2487</v>
      </c>
      <c r="J158" s="89" t="s">
        <v>2488</v>
      </c>
      <c r="K158" s="88" t="s">
        <v>2489</v>
      </c>
      <c r="L158" s="88" t="s">
        <v>2490</v>
      </c>
      <c r="M158" s="89" t="s">
        <v>6858</v>
      </c>
      <c r="N158" s="89">
        <v>9105837240</v>
      </c>
      <c r="O158" s="88" t="s">
        <v>6859</v>
      </c>
      <c r="P158" s="88" t="s">
        <v>8540</v>
      </c>
      <c r="Q158" s="88" t="s">
        <v>6860</v>
      </c>
      <c r="R158" s="88">
        <v>10</v>
      </c>
      <c r="S158" s="89" t="s">
        <v>2502</v>
      </c>
      <c r="T158" s="89" t="s">
        <v>8627</v>
      </c>
      <c r="U158" s="88" t="str">
        <f>VLOOKUP(T158,Vat_tu__hang_hoa__dich_vu!B:C,2,0)</f>
        <v>GTLX250G</v>
      </c>
      <c r="V158" s="88" t="s">
        <v>981</v>
      </c>
      <c r="W158" s="89" t="s">
        <v>2503</v>
      </c>
      <c r="X158" s="89" t="s">
        <v>2496</v>
      </c>
      <c r="Y158" s="88">
        <v>2</v>
      </c>
      <c r="Z158" s="88">
        <v>50182</v>
      </c>
      <c r="AB158" s="88">
        <v>0</v>
      </c>
      <c r="AC158" s="88" t="s">
        <v>6859</v>
      </c>
      <c r="AE158" s="90">
        <v>45891.634851851901</v>
      </c>
      <c r="AG158" s="88" t="s">
        <v>950</v>
      </c>
    </row>
    <row r="159" spans="1:33" x14ac:dyDescent="0.25">
      <c r="A159" s="88">
        <v>1</v>
      </c>
      <c r="B159" s="89" t="s">
        <v>6861</v>
      </c>
      <c r="C159" s="89">
        <f t="shared" si="4"/>
        <v>9105837241</v>
      </c>
      <c r="D159" s="90" t="str">
        <f>VLOOKUP(C159,'Data (2)'!$C:$D,2,0)</f>
        <v>00015316</v>
      </c>
      <c r="E159" s="90">
        <v>45891</v>
      </c>
      <c r="F159" s="91">
        <v>45891.635851307903</v>
      </c>
      <c r="G159" s="89" t="s">
        <v>6862</v>
      </c>
      <c r="H159" s="90"/>
      <c r="I159" s="88" t="s">
        <v>2487</v>
      </c>
      <c r="J159" s="89" t="s">
        <v>2488</v>
      </c>
      <c r="K159" s="88" t="s">
        <v>2489</v>
      </c>
      <c r="L159" s="88" t="s">
        <v>2490</v>
      </c>
      <c r="M159" s="89" t="s">
        <v>6863</v>
      </c>
      <c r="N159" s="89">
        <v>9105837241</v>
      </c>
      <c r="O159" s="88" t="s">
        <v>6864</v>
      </c>
      <c r="P159" s="88" t="s">
        <v>8541</v>
      </c>
      <c r="Q159" s="88" t="s">
        <v>6865</v>
      </c>
      <c r="R159" s="88">
        <v>10</v>
      </c>
      <c r="S159" s="89" t="s">
        <v>2528</v>
      </c>
      <c r="T159" s="89" t="s">
        <v>8117</v>
      </c>
      <c r="U159" s="88" t="str">
        <f>VLOOKUP(T159,Vat_tu__hang_hoa__dich_vu!B:C,2,0)</f>
        <v>CC300</v>
      </c>
      <c r="V159" s="88" t="s">
        <v>965</v>
      </c>
      <c r="W159" s="89" t="s">
        <v>2529</v>
      </c>
      <c r="X159" s="89" t="s">
        <v>2496</v>
      </c>
      <c r="Y159" s="88">
        <v>1</v>
      </c>
      <c r="Z159" s="88">
        <v>74250</v>
      </c>
      <c r="AB159" s="88">
        <v>0</v>
      </c>
      <c r="AC159" s="88" t="s">
        <v>6866</v>
      </c>
      <c r="AE159" s="90">
        <v>45891.635850729203</v>
      </c>
      <c r="AG159" s="88" t="s">
        <v>950</v>
      </c>
    </row>
    <row r="160" spans="1:33" x14ac:dyDescent="0.25">
      <c r="A160" s="88">
        <v>1</v>
      </c>
      <c r="B160" s="89" t="s">
        <v>6867</v>
      </c>
      <c r="C160" s="89">
        <f t="shared" si="4"/>
        <v>9105837278</v>
      </c>
      <c r="D160" s="90" t="str">
        <f>VLOOKUP(C160,'Data (2)'!$C:$D,2,0)</f>
        <v>00007571</v>
      </c>
      <c r="E160" s="90">
        <v>45891</v>
      </c>
      <c r="F160" s="91">
        <v>45891.636486377298</v>
      </c>
      <c r="G160" s="89" t="s">
        <v>6868</v>
      </c>
      <c r="H160" s="90"/>
      <c r="I160" s="88" t="s">
        <v>2487</v>
      </c>
      <c r="J160" s="89" t="s">
        <v>2488</v>
      </c>
      <c r="K160" s="88" t="s">
        <v>2489</v>
      </c>
      <c r="L160" s="88" t="s">
        <v>2490</v>
      </c>
      <c r="M160" s="89" t="s">
        <v>6869</v>
      </c>
      <c r="N160" s="89">
        <v>9105837278</v>
      </c>
      <c r="O160" s="88" t="s">
        <v>6870</v>
      </c>
      <c r="P160" s="88" t="s">
        <v>8542</v>
      </c>
      <c r="Q160" s="88" t="s">
        <v>6871</v>
      </c>
      <c r="R160" s="88">
        <v>10</v>
      </c>
      <c r="S160" s="89" t="s">
        <v>2502</v>
      </c>
      <c r="T160" s="89" t="s">
        <v>8627</v>
      </c>
      <c r="U160" s="88" t="str">
        <f>VLOOKUP(T160,Vat_tu__hang_hoa__dich_vu!B:C,2,0)</f>
        <v>GTLX250G</v>
      </c>
      <c r="V160" s="88" t="s">
        <v>981</v>
      </c>
      <c r="W160" s="89" t="s">
        <v>2503</v>
      </c>
      <c r="X160" s="89" t="s">
        <v>2496</v>
      </c>
      <c r="Y160" s="88">
        <v>4</v>
      </c>
      <c r="Z160" s="88">
        <v>50182</v>
      </c>
      <c r="AB160" s="88">
        <v>0</v>
      </c>
      <c r="AC160" s="88" t="s">
        <v>6872</v>
      </c>
      <c r="AE160" s="90">
        <v>45891.636485567098</v>
      </c>
      <c r="AG160" s="88" t="s">
        <v>950</v>
      </c>
    </row>
    <row r="161" spans="1:33" x14ac:dyDescent="0.25">
      <c r="A161" s="88">
        <v>1</v>
      </c>
      <c r="B161" s="89" t="s">
        <v>6873</v>
      </c>
      <c r="C161" s="89">
        <f t="shared" si="4"/>
        <v>9105837260</v>
      </c>
      <c r="D161" s="90" t="str">
        <f>VLOOKUP(C161,'Data (2)'!$C:$D,2,0)</f>
        <v>00410041</v>
      </c>
      <c r="E161" s="90">
        <v>45896</v>
      </c>
      <c r="F161" s="91">
        <v>45891.637074039398</v>
      </c>
      <c r="G161" s="89" t="s">
        <v>6874</v>
      </c>
      <c r="H161" s="90"/>
      <c r="I161" s="88" t="s">
        <v>2487</v>
      </c>
      <c r="J161" s="89" t="s">
        <v>2488</v>
      </c>
      <c r="K161" s="88" t="s">
        <v>2489</v>
      </c>
      <c r="L161" s="88" t="s">
        <v>2490</v>
      </c>
      <c r="M161" s="89" t="s">
        <v>6875</v>
      </c>
      <c r="N161" s="89">
        <v>9105837260</v>
      </c>
      <c r="O161" s="88" t="s">
        <v>6876</v>
      </c>
      <c r="P161" s="88" t="s">
        <v>8543</v>
      </c>
      <c r="Q161" s="88" t="s">
        <v>6877</v>
      </c>
      <c r="R161" s="88">
        <v>10</v>
      </c>
      <c r="S161" s="89" t="s">
        <v>2519</v>
      </c>
      <c r="T161" s="89" t="s">
        <v>8173</v>
      </c>
      <c r="U161" s="88" t="str">
        <f>VLOOKUP(T161,Vat_tu__hang_hoa__dich_vu!B:C,2,0)</f>
        <v>GM500</v>
      </c>
      <c r="V161" s="88" t="s">
        <v>951</v>
      </c>
      <c r="W161" s="89" t="s">
        <v>2520</v>
      </c>
      <c r="X161" s="89" t="s">
        <v>2496</v>
      </c>
      <c r="Y161" s="88">
        <v>1</v>
      </c>
      <c r="Z161" s="88">
        <v>111058</v>
      </c>
      <c r="AB161" s="88">
        <v>0</v>
      </c>
      <c r="AC161" s="88" t="s">
        <v>6876</v>
      </c>
      <c r="AE161" s="90">
        <v>45891.637074108803</v>
      </c>
      <c r="AG161" s="88" t="s">
        <v>950</v>
      </c>
    </row>
    <row r="162" spans="1:33" x14ac:dyDescent="0.25">
      <c r="A162" s="88">
        <v>1</v>
      </c>
      <c r="B162" s="89" t="s">
        <v>6878</v>
      </c>
      <c r="C162" s="89">
        <f t="shared" ref="C162:C164" si="5">VALUE(B162:B6787)</f>
        <v>9105837314</v>
      </c>
      <c r="D162" s="90" t="str">
        <f>VLOOKUP(C162,'Data (2)'!$C:$D,2,0)</f>
        <v>00032057</v>
      </c>
      <c r="E162" s="90">
        <v>45896</v>
      </c>
      <c r="F162" s="91">
        <v>45891.6401483796</v>
      </c>
      <c r="G162" s="89" t="s">
        <v>6879</v>
      </c>
      <c r="H162" s="90"/>
      <c r="I162" s="88" t="s">
        <v>2487</v>
      </c>
      <c r="J162" s="89" t="s">
        <v>2488</v>
      </c>
      <c r="K162" s="88" t="s">
        <v>2489</v>
      </c>
      <c r="L162" s="88" t="s">
        <v>2490</v>
      </c>
      <c r="M162" s="89" t="s">
        <v>6880</v>
      </c>
      <c r="N162" s="89">
        <v>9105837314</v>
      </c>
      <c r="O162" s="88" t="s">
        <v>6881</v>
      </c>
      <c r="P162" s="88" t="s">
        <v>8544</v>
      </c>
      <c r="Q162" s="88" t="s">
        <v>6882</v>
      </c>
      <c r="R162" s="88">
        <v>10</v>
      </c>
      <c r="S162" s="89" t="s">
        <v>2519</v>
      </c>
      <c r="T162" s="89" t="s">
        <v>8173</v>
      </c>
      <c r="U162" s="88" t="str">
        <f>VLOOKUP(T162,Vat_tu__hang_hoa__dich_vu!B:C,2,0)</f>
        <v>GM500</v>
      </c>
      <c r="V162" s="88" t="s">
        <v>951</v>
      </c>
      <c r="W162" s="89" t="s">
        <v>2520</v>
      </c>
      <c r="X162" s="89" t="s">
        <v>2496</v>
      </c>
      <c r="Y162" s="88">
        <v>2</v>
      </c>
      <c r="Z162" s="88">
        <v>111058</v>
      </c>
      <c r="AB162" s="88">
        <v>0</v>
      </c>
      <c r="AC162" s="88" t="s">
        <v>6881</v>
      </c>
      <c r="AD162" s="88" t="s">
        <v>6883</v>
      </c>
      <c r="AE162" s="90">
        <v>45891.640147453698</v>
      </c>
      <c r="AG162" s="88" t="s">
        <v>950</v>
      </c>
    </row>
    <row r="163" spans="1:33" x14ac:dyDescent="0.25">
      <c r="A163" s="88">
        <v>1</v>
      </c>
      <c r="B163" s="89" t="s">
        <v>6884</v>
      </c>
      <c r="C163" s="89">
        <f t="shared" si="5"/>
        <v>9105837291</v>
      </c>
      <c r="D163" s="90" t="str">
        <f>VLOOKUP(C163,'Data (2)'!$C:$D,2,0)</f>
        <v>00005480</v>
      </c>
      <c r="E163" s="90">
        <v>45896</v>
      </c>
      <c r="F163" s="91">
        <v>45891.6406508449</v>
      </c>
      <c r="G163" s="89" t="s">
        <v>6885</v>
      </c>
      <c r="H163" s="90"/>
      <c r="I163" s="88" t="s">
        <v>2487</v>
      </c>
      <c r="J163" s="89" t="s">
        <v>2488</v>
      </c>
      <c r="K163" s="88" t="s">
        <v>2489</v>
      </c>
      <c r="L163" s="88" t="s">
        <v>2490</v>
      </c>
      <c r="M163" s="89" t="s">
        <v>6886</v>
      </c>
      <c r="N163" s="89">
        <v>9105837291</v>
      </c>
      <c r="O163" s="88" t="s">
        <v>6887</v>
      </c>
      <c r="P163" s="88" t="s">
        <v>8545</v>
      </c>
      <c r="Q163" s="88" t="s">
        <v>6888</v>
      </c>
      <c r="R163" s="88">
        <v>10</v>
      </c>
      <c r="S163" s="89" t="s">
        <v>2556</v>
      </c>
      <c r="T163" s="89" t="s">
        <v>8409</v>
      </c>
      <c r="U163" s="88" t="str">
        <f>VLOOKUP(T163,Vat_tu__hang_hoa__dich_vu!B:C,2,0)</f>
        <v>TH200</v>
      </c>
      <c r="V163" s="88" t="s">
        <v>960</v>
      </c>
      <c r="W163" s="89" t="s">
        <v>2557</v>
      </c>
      <c r="X163" s="89" t="s">
        <v>2496</v>
      </c>
      <c r="Y163" s="88">
        <v>5</v>
      </c>
      <c r="Z163" s="88">
        <v>55595</v>
      </c>
      <c r="AB163" s="88">
        <v>0</v>
      </c>
      <c r="AC163" s="88" t="s">
        <v>6889</v>
      </c>
      <c r="AE163" s="90">
        <v>45891.640650347203</v>
      </c>
      <c r="AG163" s="88" t="s">
        <v>950</v>
      </c>
    </row>
    <row r="164" spans="1:33" x14ac:dyDescent="0.25">
      <c r="A164" s="88">
        <v>1</v>
      </c>
      <c r="B164" s="89" t="s">
        <v>6890</v>
      </c>
      <c r="C164" s="89">
        <f t="shared" si="5"/>
        <v>9105837273</v>
      </c>
      <c r="D164" s="90" t="str">
        <f>VLOOKUP(C164,'Data (2)'!$C:$D,2,0)</f>
        <v>00410049</v>
      </c>
      <c r="E164" s="90">
        <v>45891</v>
      </c>
      <c r="F164" s="91">
        <v>45891.6407996528</v>
      </c>
      <c r="G164" s="89" t="s">
        <v>6891</v>
      </c>
      <c r="H164" s="90"/>
      <c r="I164" s="88" t="s">
        <v>2487</v>
      </c>
      <c r="J164" s="89" t="s">
        <v>2488</v>
      </c>
      <c r="K164" s="88" t="s">
        <v>2489</v>
      </c>
      <c r="L164" s="88" t="s">
        <v>2490</v>
      </c>
      <c r="M164" s="89" t="s">
        <v>6892</v>
      </c>
      <c r="N164" s="89">
        <v>9105837273</v>
      </c>
      <c r="O164" s="88" t="s">
        <v>6893</v>
      </c>
      <c r="P164" s="88" t="s">
        <v>8546</v>
      </c>
      <c r="Q164" s="88" t="s">
        <v>6894</v>
      </c>
      <c r="R164" s="88">
        <v>10</v>
      </c>
      <c r="S164" s="89" t="s">
        <v>2502</v>
      </c>
      <c r="T164" s="89" t="s">
        <v>8627</v>
      </c>
      <c r="U164" s="88" t="str">
        <f>VLOOKUP(T164,Vat_tu__hang_hoa__dich_vu!B:C,2,0)</f>
        <v>GTLX250G</v>
      </c>
      <c r="V164" s="88" t="s">
        <v>981</v>
      </c>
      <c r="W164" s="89" t="s">
        <v>2503</v>
      </c>
      <c r="X164" s="89" t="s">
        <v>2496</v>
      </c>
      <c r="Y164" s="88">
        <v>3</v>
      </c>
      <c r="Z164" s="88">
        <v>50182</v>
      </c>
      <c r="AB164" s="88">
        <v>0</v>
      </c>
      <c r="AC164" s="88" t="s">
        <v>6893</v>
      </c>
      <c r="AD164" s="88" t="s">
        <v>6895</v>
      </c>
      <c r="AE164" s="90">
        <v>45891.640798807901</v>
      </c>
      <c r="AG164" s="88" t="s">
        <v>950</v>
      </c>
    </row>
    <row r="165" spans="1:33" x14ac:dyDescent="0.25">
      <c r="A165" s="88">
        <v>1</v>
      </c>
      <c r="B165" s="89" t="s">
        <v>6903</v>
      </c>
      <c r="C165" s="89">
        <f>VALUE(B165:B6791)</f>
        <v>9105837358</v>
      </c>
      <c r="D165" s="90" t="str">
        <f>VLOOKUP(C165,'Data (2)'!$C:$D,2,0)</f>
        <v>00012613</v>
      </c>
      <c r="E165" s="90">
        <v>45896</v>
      </c>
      <c r="F165" s="91">
        <v>45891.644567974501</v>
      </c>
      <c r="G165" s="89" t="s">
        <v>6904</v>
      </c>
      <c r="H165" s="90"/>
      <c r="I165" s="88" t="s">
        <v>2487</v>
      </c>
      <c r="J165" s="89" t="s">
        <v>2488</v>
      </c>
      <c r="K165" s="88" t="s">
        <v>2489</v>
      </c>
      <c r="L165" s="88" t="s">
        <v>2490</v>
      </c>
      <c r="M165" s="89" t="s">
        <v>6905</v>
      </c>
      <c r="N165" s="89">
        <v>9105837358</v>
      </c>
      <c r="O165" s="88" t="s">
        <v>6906</v>
      </c>
      <c r="P165" s="88" t="s">
        <v>8547</v>
      </c>
      <c r="Q165" s="88" t="s">
        <v>6907</v>
      </c>
      <c r="R165" s="88">
        <v>10</v>
      </c>
      <c r="S165" s="89" t="s">
        <v>2519</v>
      </c>
      <c r="T165" s="89" t="s">
        <v>8173</v>
      </c>
      <c r="U165" s="88" t="str">
        <f>VLOOKUP(T165,Vat_tu__hang_hoa__dich_vu!B:C,2,0)</f>
        <v>GM500</v>
      </c>
      <c r="V165" s="88" t="s">
        <v>951</v>
      </c>
      <c r="W165" s="89" t="s">
        <v>2520</v>
      </c>
      <c r="X165" s="89" t="s">
        <v>2496</v>
      </c>
      <c r="Y165" s="88">
        <v>1</v>
      </c>
      <c r="Z165" s="88">
        <v>111058</v>
      </c>
      <c r="AB165" s="88">
        <v>0</v>
      </c>
      <c r="AC165" s="88" t="s">
        <v>6908</v>
      </c>
      <c r="AE165" s="90">
        <v>45891.644567210598</v>
      </c>
      <c r="AF165" s="88" t="s">
        <v>6909</v>
      </c>
      <c r="AG165" s="88" t="s">
        <v>950</v>
      </c>
    </row>
    <row r="166" spans="1:33" x14ac:dyDescent="0.25">
      <c r="A166" s="88">
        <v>1</v>
      </c>
      <c r="B166" s="89" t="s">
        <v>6910</v>
      </c>
      <c r="C166" s="89">
        <f>VALUE(B166:B6792)</f>
        <v>9105837325</v>
      </c>
      <c r="D166" s="90" t="str">
        <f>VLOOKUP(C166,'Data (2)'!$C:$D,2,0)</f>
        <v>00012936</v>
      </c>
      <c r="E166" s="90">
        <v>45891</v>
      </c>
      <c r="F166" s="91">
        <v>45891.644692592599</v>
      </c>
      <c r="G166" s="89" t="s">
        <v>6911</v>
      </c>
      <c r="H166" s="90"/>
      <c r="I166" s="88" t="s">
        <v>2487</v>
      </c>
      <c r="J166" s="89" t="s">
        <v>2488</v>
      </c>
      <c r="K166" s="88" t="s">
        <v>2489</v>
      </c>
      <c r="L166" s="88" t="s">
        <v>2490</v>
      </c>
      <c r="M166" s="89" t="s">
        <v>6912</v>
      </c>
      <c r="N166" s="89">
        <v>9105837325</v>
      </c>
      <c r="O166" s="88" t="s">
        <v>6913</v>
      </c>
      <c r="P166" s="88" t="s">
        <v>8548</v>
      </c>
      <c r="Q166" s="88" t="s">
        <v>6914</v>
      </c>
      <c r="R166" s="88">
        <v>10</v>
      </c>
      <c r="S166" s="89" t="s">
        <v>2528</v>
      </c>
      <c r="T166" s="89" t="s">
        <v>8117</v>
      </c>
      <c r="U166" s="88" t="str">
        <f>VLOOKUP(T166,Vat_tu__hang_hoa__dich_vu!B:C,2,0)</f>
        <v>CC300</v>
      </c>
      <c r="V166" s="88" t="s">
        <v>965</v>
      </c>
      <c r="W166" s="89" t="s">
        <v>2529</v>
      </c>
      <c r="X166" s="89" t="s">
        <v>2496</v>
      </c>
      <c r="Y166" s="88">
        <v>3</v>
      </c>
      <c r="Z166" s="88">
        <v>74250</v>
      </c>
      <c r="AB166" s="88">
        <v>0</v>
      </c>
      <c r="AC166" s="88" t="s">
        <v>6913</v>
      </c>
      <c r="AE166" s="90">
        <v>45891.644691631896</v>
      </c>
      <c r="AF166" s="88" t="s">
        <v>6915</v>
      </c>
      <c r="AG166" s="88" t="s">
        <v>950</v>
      </c>
    </row>
    <row r="167" spans="1:33" x14ac:dyDescent="0.25">
      <c r="A167" s="88">
        <v>1</v>
      </c>
      <c r="B167" s="89" t="s">
        <v>6919</v>
      </c>
      <c r="C167" s="89">
        <f t="shared" ref="C167:C192" si="6">VALUE(B167:B6794)</f>
        <v>9105837391</v>
      </c>
      <c r="D167" s="90" t="str">
        <f>VLOOKUP(C167,'Data (2)'!$C:$D,2,0)</f>
        <v>00028117</v>
      </c>
      <c r="E167" s="90">
        <v>45891</v>
      </c>
      <c r="F167" s="91">
        <v>45891.6451991551</v>
      </c>
      <c r="G167" s="89" t="s">
        <v>6917</v>
      </c>
      <c r="H167" s="90"/>
      <c r="I167" s="88" t="s">
        <v>2487</v>
      </c>
      <c r="J167" s="89" t="s">
        <v>2488</v>
      </c>
      <c r="K167" s="88" t="s">
        <v>2489</v>
      </c>
      <c r="L167" s="88" t="s">
        <v>2490</v>
      </c>
      <c r="M167" s="89" t="s">
        <v>6920</v>
      </c>
      <c r="N167" s="89">
        <v>9105837391</v>
      </c>
      <c r="O167" s="88" t="s">
        <v>6921</v>
      </c>
      <c r="P167" s="88" t="s">
        <v>8549</v>
      </c>
      <c r="Q167" s="88" t="s">
        <v>6922</v>
      </c>
      <c r="R167" s="88">
        <v>10</v>
      </c>
      <c r="S167" s="89" t="s">
        <v>2510</v>
      </c>
      <c r="T167" s="89" t="s">
        <v>8626</v>
      </c>
      <c r="U167" s="88" t="str">
        <f>VLOOKUP(T167,Vat_tu__hang_hoa__dich_vu!B:C,2,0)</f>
        <v>MNH250</v>
      </c>
      <c r="V167" s="88" t="s">
        <v>955</v>
      </c>
      <c r="W167" s="89" t="s">
        <v>2511</v>
      </c>
      <c r="X167" s="89" t="s">
        <v>2496</v>
      </c>
      <c r="Y167" s="88">
        <v>4</v>
      </c>
      <c r="Z167" s="88">
        <v>46000</v>
      </c>
      <c r="AB167" s="88">
        <v>0</v>
      </c>
      <c r="AC167" s="88" t="s">
        <v>6921</v>
      </c>
      <c r="AE167" s="90">
        <v>45891.645198344901</v>
      </c>
      <c r="AG167" s="88" t="s">
        <v>950</v>
      </c>
    </row>
    <row r="168" spans="1:33" x14ac:dyDescent="0.25">
      <c r="A168" s="88">
        <v>1</v>
      </c>
      <c r="B168" s="89" t="s">
        <v>6923</v>
      </c>
      <c r="C168" s="89">
        <f t="shared" si="6"/>
        <v>9105837363</v>
      </c>
      <c r="D168" s="90" t="str">
        <f>VLOOKUP(C168,'Data (2)'!$C:$D,2,0)</f>
        <v>00003456</v>
      </c>
      <c r="E168" s="90">
        <v>45891</v>
      </c>
      <c r="F168" s="91">
        <v>45891.645607673599</v>
      </c>
      <c r="G168" s="89" t="s">
        <v>6924</v>
      </c>
      <c r="H168" s="90"/>
      <c r="I168" s="88" t="s">
        <v>2487</v>
      </c>
      <c r="J168" s="89" t="s">
        <v>2488</v>
      </c>
      <c r="K168" s="88" t="s">
        <v>2489</v>
      </c>
      <c r="L168" s="88" t="s">
        <v>2490</v>
      </c>
      <c r="M168" s="89" t="s">
        <v>6925</v>
      </c>
      <c r="N168" s="89">
        <v>9105837363</v>
      </c>
      <c r="O168" s="88" t="s">
        <v>6926</v>
      </c>
      <c r="P168" s="88" t="s">
        <v>8550</v>
      </c>
      <c r="Q168" s="88" t="s">
        <v>6927</v>
      </c>
      <c r="R168" s="88">
        <v>10</v>
      </c>
      <c r="S168" s="89" t="s">
        <v>2502</v>
      </c>
      <c r="T168" s="89" t="s">
        <v>8627</v>
      </c>
      <c r="U168" s="88" t="str">
        <f>VLOOKUP(T168,Vat_tu__hang_hoa__dich_vu!B:C,2,0)</f>
        <v>GTLX250G</v>
      </c>
      <c r="V168" s="88" t="s">
        <v>981</v>
      </c>
      <c r="W168" s="89" t="s">
        <v>2503</v>
      </c>
      <c r="X168" s="89" t="s">
        <v>2496</v>
      </c>
      <c r="Y168" s="88">
        <v>2</v>
      </c>
      <c r="Z168" s="88">
        <v>50182</v>
      </c>
      <c r="AB168" s="88">
        <v>0</v>
      </c>
      <c r="AC168" s="88" t="s">
        <v>6928</v>
      </c>
      <c r="AD168" s="88" t="s">
        <v>6929</v>
      </c>
      <c r="AE168" s="90">
        <v>45891.645606828701</v>
      </c>
      <c r="AF168" s="88" t="s">
        <v>6930</v>
      </c>
      <c r="AG168" s="88" t="s">
        <v>950</v>
      </c>
    </row>
    <row r="169" spans="1:33" x14ac:dyDescent="0.25">
      <c r="A169" s="88">
        <v>1</v>
      </c>
      <c r="B169" s="89" t="s">
        <v>6931</v>
      </c>
      <c r="C169" s="89">
        <f t="shared" si="6"/>
        <v>9105837356</v>
      </c>
      <c r="D169" s="90" t="str">
        <f>VLOOKUP(C169,'Data (2)'!$C:$D,2,0)</f>
        <v>00014515</v>
      </c>
      <c r="E169" s="90">
        <v>45896</v>
      </c>
      <c r="F169" s="91">
        <v>45891.646483645804</v>
      </c>
      <c r="G169" s="89" t="s">
        <v>6932</v>
      </c>
      <c r="H169" s="90"/>
      <c r="I169" s="88" t="s">
        <v>2487</v>
      </c>
      <c r="J169" s="89" t="s">
        <v>2488</v>
      </c>
      <c r="K169" s="88" t="s">
        <v>2489</v>
      </c>
      <c r="L169" s="88" t="s">
        <v>2490</v>
      </c>
      <c r="M169" s="89" t="s">
        <v>6933</v>
      </c>
      <c r="N169" s="89">
        <v>9105837356</v>
      </c>
      <c r="O169" s="88" t="s">
        <v>6934</v>
      </c>
      <c r="P169" s="88" t="s">
        <v>8551</v>
      </c>
      <c r="Q169" s="88" t="s">
        <v>6935</v>
      </c>
      <c r="R169" s="88">
        <v>10</v>
      </c>
      <c r="S169" s="89" t="s">
        <v>2519</v>
      </c>
      <c r="T169" s="89" t="s">
        <v>8173</v>
      </c>
      <c r="U169" s="88" t="str">
        <f>VLOOKUP(T169,Vat_tu__hang_hoa__dich_vu!B:C,2,0)</f>
        <v>GM500</v>
      </c>
      <c r="V169" s="88" t="s">
        <v>951</v>
      </c>
      <c r="W169" s="89" t="s">
        <v>2520</v>
      </c>
      <c r="X169" s="89" t="s">
        <v>2496</v>
      </c>
      <c r="Y169" s="88">
        <v>1</v>
      </c>
      <c r="Z169" s="88">
        <v>111058</v>
      </c>
      <c r="AB169" s="88">
        <v>0</v>
      </c>
      <c r="AC169" s="88" t="s">
        <v>6934</v>
      </c>
      <c r="AE169" s="90">
        <v>45891.646482905096</v>
      </c>
      <c r="AG169" s="88" t="s">
        <v>950</v>
      </c>
    </row>
    <row r="170" spans="1:33" x14ac:dyDescent="0.25">
      <c r="A170" s="88">
        <v>1</v>
      </c>
      <c r="B170" s="89" t="s">
        <v>6931</v>
      </c>
      <c r="C170" s="89">
        <f t="shared" si="6"/>
        <v>9105837356</v>
      </c>
      <c r="D170" s="90" t="str">
        <f>VLOOKUP(C170,'Data (2)'!$C:$D,2,0)</f>
        <v>00014515</v>
      </c>
      <c r="E170" s="90">
        <v>45896</v>
      </c>
      <c r="F170" s="91">
        <v>45891.646483645804</v>
      </c>
      <c r="G170" s="89" t="s">
        <v>6932</v>
      </c>
      <c r="H170" s="90"/>
      <c r="I170" s="88" t="s">
        <v>2487</v>
      </c>
      <c r="J170" s="89" t="s">
        <v>2488</v>
      </c>
      <c r="K170" s="88" t="s">
        <v>2489</v>
      </c>
      <c r="L170" s="88" t="s">
        <v>2490</v>
      </c>
      <c r="M170" s="89" t="s">
        <v>6933</v>
      </c>
      <c r="N170" s="89">
        <v>9105837356</v>
      </c>
      <c r="O170" s="88" t="s">
        <v>6934</v>
      </c>
      <c r="P170" s="88" t="s">
        <v>8551</v>
      </c>
      <c r="Q170" s="88" t="s">
        <v>6935</v>
      </c>
      <c r="R170" s="88">
        <v>20</v>
      </c>
      <c r="S170" s="89" t="s">
        <v>2592</v>
      </c>
      <c r="T170" s="89" t="s">
        <v>8164</v>
      </c>
      <c r="U170" s="88" t="str">
        <f>VLOOKUP(T170,Vat_tu__hang_hoa__dich_vu!B:C,2,0)</f>
        <v>CN300</v>
      </c>
      <c r="V170" s="88" t="s">
        <v>959</v>
      </c>
      <c r="W170" s="89" t="s">
        <v>2593</v>
      </c>
      <c r="X170" s="89" t="s">
        <v>2496</v>
      </c>
      <c r="Y170" s="88">
        <v>2</v>
      </c>
      <c r="Z170" s="88">
        <v>70950</v>
      </c>
      <c r="AB170" s="88">
        <v>0</v>
      </c>
      <c r="AC170" s="88" t="s">
        <v>6934</v>
      </c>
      <c r="AE170" s="90">
        <v>45891.646482905096</v>
      </c>
      <c r="AG170" s="88" t="s">
        <v>950</v>
      </c>
    </row>
    <row r="171" spans="1:33" x14ac:dyDescent="0.25">
      <c r="A171" s="88">
        <v>1</v>
      </c>
      <c r="B171" s="89" t="s">
        <v>6931</v>
      </c>
      <c r="C171" s="89">
        <f t="shared" si="6"/>
        <v>9105837356</v>
      </c>
      <c r="D171" s="90" t="str">
        <f>VLOOKUP(C171,'Data (2)'!$C:$D,2,0)</f>
        <v>00014515</v>
      </c>
      <c r="E171" s="90">
        <v>45896</v>
      </c>
      <c r="F171" s="91">
        <v>45891.646483645804</v>
      </c>
      <c r="G171" s="89" t="s">
        <v>6932</v>
      </c>
      <c r="H171" s="90"/>
      <c r="I171" s="88" t="s">
        <v>2487</v>
      </c>
      <c r="J171" s="89" t="s">
        <v>2488</v>
      </c>
      <c r="K171" s="88" t="s">
        <v>2489</v>
      </c>
      <c r="L171" s="88" t="s">
        <v>2490</v>
      </c>
      <c r="M171" s="89" t="s">
        <v>6933</v>
      </c>
      <c r="N171" s="89">
        <v>9105837356</v>
      </c>
      <c r="O171" s="88" t="s">
        <v>6934</v>
      </c>
      <c r="P171" s="88" t="s">
        <v>8551</v>
      </c>
      <c r="Q171" s="88" t="s">
        <v>6935</v>
      </c>
      <c r="R171" s="88">
        <v>30</v>
      </c>
      <c r="S171" s="89" t="s">
        <v>2556</v>
      </c>
      <c r="T171" s="89" t="s">
        <v>8409</v>
      </c>
      <c r="U171" s="88" t="str">
        <f>VLOOKUP(T171,Vat_tu__hang_hoa__dich_vu!B:C,2,0)</f>
        <v>TH200</v>
      </c>
      <c r="V171" s="88" t="s">
        <v>960</v>
      </c>
      <c r="W171" s="89" t="s">
        <v>2557</v>
      </c>
      <c r="X171" s="89" t="s">
        <v>2496</v>
      </c>
      <c r="Y171" s="88">
        <v>2</v>
      </c>
      <c r="Z171" s="88">
        <v>55595</v>
      </c>
      <c r="AB171" s="88">
        <v>0</v>
      </c>
      <c r="AC171" s="88" t="s">
        <v>6934</v>
      </c>
      <c r="AE171" s="90">
        <v>45891.646482905096</v>
      </c>
      <c r="AG171" s="88" t="s">
        <v>950</v>
      </c>
    </row>
    <row r="172" spans="1:33" x14ac:dyDescent="0.25">
      <c r="A172" s="88">
        <v>1</v>
      </c>
      <c r="B172" s="89" t="s">
        <v>6931</v>
      </c>
      <c r="C172" s="89">
        <f t="shared" si="6"/>
        <v>9105837356</v>
      </c>
      <c r="D172" s="90" t="str">
        <f>VLOOKUP(C172,'Data (2)'!$C:$D,2,0)</f>
        <v>00014515</v>
      </c>
      <c r="E172" s="90">
        <v>45896</v>
      </c>
      <c r="F172" s="91">
        <v>45891.646483645804</v>
      </c>
      <c r="G172" s="89" t="s">
        <v>6932</v>
      </c>
      <c r="H172" s="90"/>
      <c r="I172" s="88" t="s">
        <v>2487</v>
      </c>
      <c r="J172" s="89" t="s">
        <v>2488</v>
      </c>
      <c r="K172" s="88" t="s">
        <v>2489</v>
      </c>
      <c r="L172" s="88" t="s">
        <v>2490</v>
      </c>
      <c r="M172" s="89" t="s">
        <v>6933</v>
      </c>
      <c r="N172" s="89">
        <v>9105837356</v>
      </c>
      <c r="O172" s="88" t="s">
        <v>6934</v>
      </c>
      <c r="P172" s="88" t="s">
        <v>8551</v>
      </c>
      <c r="Q172" s="88" t="s">
        <v>6935</v>
      </c>
      <c r="R172" s="88">
        <v>40</v>
      </c>
      <c r="S172" s="89" t="s">
        <v>2494</v>
      </c>
      <c r="T172" s="89" t="s">
        <v>8226</v>
      </c>
      <c r="U172" s="88" t="str">
        <f>VLOOKUP(T172,Vat_tu__hang_hoa__dich_vu!B:C,2,0)</f>
        <v>GL250KT</v>
      </c>
      <c r="V172" s="88" t="s">
        <v>1079</v>
      </c>
      <c r="W172" s="89" t="s">
        <v>2495</v>
      </c>
      <c r="X172" s="89" t="s">
        <v>2496</v>
      </c>
      <c r="Y172" s="88">
        <v>1</v>
      </c>
      <c r="Z172" s="88">
        <v>49500</v>
      </c>
      <c r="AB172" s="88">
        <v>0</v>
      </c>
      <c r="AC172" s="88" t="s">
        <v>6934</v>
      </c>
      <c r="AE172" s="90">
        <v>45891.646482905096</v>
      </c>
      <c r="AG172" s="88" t="s">
        <v>950</v>
      </c>
    </row>
    <row r="173" spans="1:33" x14ac:dyDescent="0.25">
      <c r="A173" s="88">
        <v>1</v>
      </c>
      <c r="B173" s="89" t="s">
        <v>6936</v>
      </c>
      <c r="C173" s="89">
        <f t="shared" si="6"/>
        <v>9105837422</v>
      </c>
      <c r="D173" s="90" t="str">
        <f>VLOOKUP(C173,'Data (2)'!$C:$D,2,0)</f>
        <v>00134169</v>
      </c>
      <c r="E173" s="90">
        <v>45896</v>
      </c>
      <c r="F173" s="91">
        <v>45891.647877199102</v>
      </c>
      <c r="G173" s="89" t="s">
        <v>6937</v>
      </c>
      <c r="H173" s="90"/>
      <c r="I173" s="88" t="s">
        <v>2487</v>
      </c>
      <c r="J173" s="89" t="s">
        <v>2488</v>
      </c>
      <c r="K173" s="88" t="s">
        <v>2489</v>
      </c>
      <c r="L173" s="88" t="s">
        <v>2490</v>
      </c>
      <c r="M173" s="89" t="s">
        <v>6938</v>
      </c>
      <c r="N173" s="89">
        <v>9105837422</v>
      </c>
      <c r="O173" s="88" t="s">
        <v>6939</v>
      </c>
      <c r="P173" s="88" t="s">
        <v>8552</v>
      </c>
      <c r="Q173" s="88" t="s">
        <v>6940</v>
      </c>
      <c r="R173" s="88">
        <v>10</v>
      </c>
      <c r="S173" s="89" t="s">
        <v>2556</v>
      </c>
      <c r="T173" s="89" t="s">
        <v>8409</v>
      </c>
      <c r="U173" s="88" t="str">
        <f>VLOOKUP(T173,Vat_tu__hang_hoa__dich_vu!B:C,2,0)</f>
        <v>TH200</v>
      </c>
      <c r="V173" s="88" t="s">
        <v>960</v>
      </c>
      <c r="W173" s="89" t="s">
        <v>2557</v>
      </c>
      <c r="X173" s="89" t="s">
        <v>2496</v>
      </c>
      <c r="Y173" s="88">
        <v>1</v>
      </c>
      <c r="Z173" s="88">
        <v>55595</v>
      </c>
      <c r="AB173" s="88">
        <v>0</v>
      </c>
      <c r="AC173" s="88" t="s">
        <v>6939</v>
      </c>
      <c r="AE173" s="90">
        <v>45891.647876273099</v>
      </c>
      <c r="AG173" s="88" t="s">
        <v>950</v>
      </c>
    </row>
    <row r="174" spans="1:33" x14ac:dyDescent="0.25">
      <c r="A174" s="88">
        <v>1</v>
      </c>
      <c r="B174" s="89" t="s">
        <v>6936</v>
      </c>
      <c r="C174" s="89">
        <f t="shared" si="6"/>
        <v>9105837422</v>
      </c>
      <c r="D174" s="90" t="str">
        <f>VLOOKUP(C174,'Data (2)'!$C:$D,2,0)</f>
        <v>00134169</v>
      </c>
      <c r="E174" s="90">
        <v>45896</v>
      </c>
      <c r="F174" s="91">
        <v>45891.647877199102</v>
      </c>
      <c r="G174" s="89" t="s">
        <v>6937</v>
      </c>
      <c r="H174" s="90"/>
      <c r="I174" s="88" t="s">
        <v>2487</v>
      </c>
      <c r="J174" s="89" t="s">
        <v>2488</v>
      </c>
      <c r="K174" s="88" t="s">
        <v>2489</v>
      </c>
      <c r="L174" s="88" t="s">
        <v>2490</v>
      </c>
      <c r="M174" s="89" t="s">
        <v>6938</v>
      </c>
      <c r="N174" s="89">
        <v>9105837422</v>
      </c>
      <c r="O174" s="88" t="s">
        <v>6939</v>
      </c>
      <c r="P174" s="88" t="s">
        <v>8552</v>
      </c>
      <c r="Q174" s="88" t="s">
        <v>6940</v>
      </c>
      <c r="R174" s="88">
        <v>20</v>
      </c>
      <c r="S174" s="89" t="s">
        <v>2592</v>
      </c>
      <c r="T174" s="89" t="s">
        <v>8164</v>
      </c>
      <c r="U174" s="88" t="str">
        <f>VLOOKUP(T174,Vat_tu__hang_hoa__dich_vu!B:C,2,0)</f>
        <v>CN300</v>
      </c>
      <c r="V174" s="88" t="s">
        <v>959</v>
      </c>
      <c r="W174" s="89" t="s">
        <v>2593</v>
      </c>
      <c r="X174" s="89" t="s">
        <v>2496</v>
      </c>
      <c r="Y174" s="88">
        <v>1</v>
      </c>
      <c r="Z174" s="88">
        <v>70950</v>
      </c>
      <c r="AB174" s="88">
        <v>0</v>
      </c>
      <c r="AC174" s="88" t="s">
        <v>6939</v>
      </c>
      <c r="AE174" s="90">
        <v>45891.647876273099</v>
      </c>
      <c r="AG174" s="88" t="s">
        <v>950</v>
      </c>
    </row>
    <row r="175" spans="1:33" x14ac:dyDescent="0.25">
      <c r="A175" s="88">
        <v>1</v>
      </c>
      <c r="B175" s="89" t="s">
        <v>6936</v>
      </c>
      <c r="C175" s="89">
        <f t="shared" si="6"/>
        <v>9105837422</v>
      </c>
      <c r="D175" s="90" t="str">
        <f>VLOOKUP(C175,'Data (2)'!$C:$D,2,0)</f>
        <v>00134169</v>
      </c>
      <c r="E175" s="90">
        <v>45896</v>
      </c>
      <c r="F175" s="91">
        <v>45891.647877199102</v>
      </c>
      <c r="G175" s="89" t="s">
        <v>6937</v>
      </c>
      <c r="H175" s="90"/>
      <c r="I175" s="88" t="s">
        <v>2487</v>
      </c>
      <c r="J175" s="89" t="s">
        <v>2488</v>
      </c>
      <c r="K175" s="88" t="s">
        <v>2489</v>
      </c>
      <c r="L175" s="88" t="s">
        <v>2490</v>
      </c>
      <c r="M175" s="89" t="s">
        <v>6938</v>
      </c>
      <c r="N175" s="89">
        <v>9105837422</v>
      </c>
      <c r="O175" s="88" t="s">
        <v>6939</v>
      </c>
      <c r="P175" s="88" t="s">
        <v>8552</v>
      </c>
      <c r="Q175" s="88" t="s">
        <v>6940</v>
      </c>
      <c r="R175" s="88">
        <v>30</v>
      </c>
      <c r="S175" s="89" t="s">
        <v>2528</v>
      </c>
      <c r="T175" s="89" t="s">
        <v>8117</v>
      </c>
      <c r="U175" s="88" t="str">
        <f>VLOOKUP(T175,Vat_tu__hang_hoa__dich_vu!B:C,2,0)</f>
        <v>CC300</v>
      </c>
      <c r="V175" s="88" t="s">
        <v>965</v>
      </c>
      <c r="W175" s="89" t="s">
        <v>2529</v>
      </c>
      <c r="X175" s="89" t="s">
        <v>2496</v>
      </c>
      <c r="Y175" s="88">
        <v>1</v>
      </c>
      <c r="Z175" s="88">
        <v>74250</v>
      </c>
      <c r="AB175" s="88">
        <v>0</v>
      </c>
      <c r="AC175" s="88" t="s">
        <v>6939</v>
      </c>
      <c r="AE175" s="90">
        <v>45891.647876273099</v>
      </c>
      <c r="AG175" s="88" t="s">
        <v>950</v>
      </c>
    </row>
    <row r="176" spans="1:33" x14ac:dyDescent="0.25">
      <c r="A176" s="88">
        <v>1</v>
      </c>
      <c r="B176" s="89" t="s">
        <v>6936</v>
      </c>
      <c r="C176" s="89">
        <f t="shared" si="6"/>
        <v>9105837422</v>
      </c>
      <c r="D176" s="90" t="str">
        <f>VLOOKUP(C176,'Data (2)'!$C:$D,2,0)</f>
        <v>00134169</v>
      </c>
      <c r="E176" s="90">
        <v>45896</v>
      </c>
      <c r="F176" s="91">
        <v>45891.647877199102</v>
      </c>
      <c r="G176" s="89" t="s">
        <v>6937</v>
      </c>
      <c r="H176" s="90"/>
      <c r="I176" s="88" t="s">
        <v>2487</v>
      </c>
      <c r="J176" s="89" t="s">
        <v>2488</v>
      </c>
      <c r="K176" s="88" t="s">
        <v>2489</v>
      </c>
      <c r="L176" s="88" t="s">
        <v>2490</v>
      </c>
      <c r="M176" s="89" t="s">
        <v>6938</v>
      </c>
      <c r="N176" s="89">
        <v>9105837422</v>
      </c>
      <c r="O176" s="88" t="s">
        <v>6939</v>
      </c>
      <c r="P176" s="88" t="s">
        <v>8552</v>
      </c>
      <c r="Q176" s="88" t="s">
        <v>6940</v>
      </c>
      <c r="R176" s="88">
        <v>40</v>
      </c>
      <c r="S176" s="89" t="s">
        <v>2502</v>
      </c>
      <c r="T176" s="89" t="s">
        <v>8627</v>
      </c>
      <c r="U176" s="88" t="str">
        <f>VLOOKUP(T176,Vat_tu__hang_hoa__dich_vu!B:C,2,0)</f>
        <v>GTLX250G</v>
      </c>
      <c r="V176" s="88" t="s">
        <v>981</v>
      </c>
      <c r="W176" s="89" t="s">
        <v>2503</v>
      </c>
      <c r="X176" s="89" t="s">
        <v>2496</v>
      </c>
      <c r="Y176" s="88">
        <v>2</v>
      </c>
      <c r="Z176" s="88">
        <v>50182</v>
      </c>
      <c r="AB176" s="88">
        <v>0</v>
      </c>
      <c r="AC176" s="88" t="s">
        <v>6939</v>
      </c>
      <c r="AE176" s="90">
        <v>45891.647876273099</v>
      </c>
      <c r="AG176" s="88" t="s">
        <v>950</v>
      </c>
    </row>
    <row r="177" spans="1:33" x14ac:dyDescent="0.25">
      <c r="A177" s="88">
        <v>1</v>
      </c>
      <c r="B177" s="89" t="s">
        <v>6941</v>
      </c>
      <c r="C177" s="89">
        <f t="shared" si="6"/>
        <v>9105837401</v>
      </c>
      <c r="D177" s="90" t="str">
        <f>VLOOKUP(C177,'Data (2)'!$C:$D,2,0)</f>
        <v>00134165</v>
      </c>
      <c r="E177" s="90">
        <v>45896</v>
      </c>
      <c r="F177" s="91">
        <v>45891.647879861099</v>
      </c>
      <c r="G177" s="89" t="s">
        <v>6937</v>
      </c>
      <c r="H177" s="90"/>
      <c r="I177" s="88" t="s">
        <v>2487</v>
      </c>
      <c r="J177" s="89" t="s">
        <v>2488</v>
      </c>
      <c r="K177" s="88" t="s">
        <v>2489</v>
      </c>
      <c r="L177" s="88" t="s">
        <v>2490</v>
      </c>
      <c r="M177" s="89" t="s">
        <v>6942</v>
      </c>
      <c r="N177" s="89">
        <v>9105837401</v>
      </c>
      <c r="O177" s="88" t="s">
        <v>6943</v>
      </c>
      <c r="P177" s="88" t="s">
        <v>8553</v>
      </c>
      <c r="Q177" s="88" t="s">
        <v>6944</v>
      </c>
      <c r="R177" s="88">
        <v>10</v>
      </c>
      <c r="S177" s="89" t="s">
        <v>2563</v>
      </c>
      <c r="T177" s="89" t="s">
        <v>8125</v>
      </c>
      <c r="U177" s="88" t="str">
        <f>VLOOKUP(T177,Vat_tu__hang_hoa__dich_vu!B:C,2,0)</f>
        <v>CGM300</v>
      </c>
      <c r="V177" s="88" t="s">
        <v>961</v>
      </c>
      <c r="W177" s="89" t="s">
        <v>2564</v>
      </c>
      <c r="X177" s="89" t="s">
        <v>2496</v>
      </c>
      <c r="Y177" s="88">
        <v>1</v>
      </c>
      <c r="Z177" s="88">
        <v>73431</v>
      </c>
      <c r="AB177" s="88">
        <v>0</v>
      </c>
      <c r="AC177" s="88" t="s">
        <v>6943</v>
      </c>
      <c r="AE177" s="90">
        <v>45891.6478790162</v>
      </c>
      <c r="AG177" s="88" t="s">
        <v>950</v>
      </c>
    </row>
    <row r="178" spans="1:33" x14ac:dyDescent="0.25">
      <c r="A178" s="88">
        <v>1</v>
      </c>
      <c r="B178" s="89" t="s">
        <v>6941</v>
      </c>
      <c r="C178" s="89">
        <f t="shared" si="6"/>
        <v>9105837401</v>
      </c>
      <c r="D178" s="90" t="str">
        <f>VLOOKUP(C178,'Data (2)'!$C:$D,2,0)</f>
        <v>00134165</v>
      </c>
      <c r="E178" s="90">
        <v>45896</v>
      </c>
      <c r="F178" s="91">
        <v>45891.647879861099</v>
      </c>
      <c r="G178" s="89" t="s">
        <v>6937</v>
      </c>
      <c r="H178" s="90"/>
      <c r="I178" s="88" t="s">
        <v>2487</v>
      </c>
      <c r="J178" s="89" t="s">
        <v>2488</v>
      </c>
      <c r="K178" s="88" t="s">
        <v>2489</v>
      </c>
      <c r="L178" s="88" t="s">
        <v>2490</v>
      </c>
      <c r="M178" s="89" t="s">
        <v>6942</v>
      </c>
      <c r="N178" s="89">
        <v>9105837401</v>
      </c>
      <c r="O178" s="88" t="s">
        <v>6943</v>
      </c>
      <c r="P178" s="88" t="s">
        <v>8553</v>
      </c>
      <c r="Q178" s="88" t="s">
        <v>6944</v>
      </c>
      <c r="R178" s="88">
        <v>20</v>
      </c>
      <c r="S178" s="89" t="s">
        <v>2519</v>
      </c>
      <c r="T178" s="89" t="s">
        <v>8173</v>
      </c>
      <c r="U178" s="88" t="str">
        <f>VLOOKUP(T178,Vat_tu__hang_hoa__dich_vu!B:C,2,0)</f>
        <v>GM500</v>
      </c>
      <c r="V178" s="88" t="s">
        <v>951</v>
      </c>
      <c r="W178" s="89" t="s">
        <v>2520</v>
      </c>
      <c r="X178" s="89" t="s">
        <v>2496</v>
      </c>
      <c r="Y178" s="88">
        <v>1</v>
      </c>
      <c r="Z178" s="88">
        <v>111058</v>
      </c>
      <c r="AB178" s="88">
        <v>0</v>
      </c>
      <c r="AC178" s="88" t="s">
        <v>6943</v>
      </c>
      <c r="AE178" s="90">
        <v>45891.6478790162</v>
      </c>
      <c r="AG178" s="88" t="s">
        <v>950</v>
      </c>
    </row>
    <row r="179" spans="1:33" x14ac:dyDescent="0.25">
      <c r="A179" s="88">
        <v>1</v>
      </c>
      <c r="B179" s="89" t="s">
        <v>6941</v>
      </c>
      <c r="C179" s="89">
        <f t="shared" si="6"/>
        <v>9105837401</v>
      </c>
      <c r="D179" s="90" t="str">
        <f>VLOOKUP(C179,'Data (2)'!$C:$D,2,0)</f>
        <v>00134165</v>
      </c>
      <c r="E179" s="90">
        <v>45896</v>
      </c>
      <c r="F179" s="91">
        <v>45891.647879861099</v>
      </c>
      <c r="G179" s="89" t="s">
        <v>6937</v>
      </c>
      <c r="H179" s="90"/>
      <c r="I179" s="88" t="s">
        <v>2487</v>
      </c>
      <c r="J179" s="89" t="s">
        <v>2488</v>
      </c>
      <c r="K179" s="88" t="s">
        <v>2489</v>
      </c>
      <c r="L179" s="88" t="s">
        <v>2490</v>
      </c>
      <c r="M179" s="89" t="s">
        <v>6942</v>
      </c>
      <c r="N179" s="89">
        <v>9105837401</v>
      </c>
      <c r="O179" s="88" t="s">
        <v>6943</v>
      </c>
      <c r="P179" s="88" t="s">
        <v>8553</v>
      </c>
      <c r="Q179" s="88" t="s">
        <v>6944</v>
      </c>
      <c r="R179" s="88">
        <v>30</v>
      </c>
      <c r="S179" s="89" t="s">
        <v>2494</v>
      </c>
      <c r="T179" s="89" t="s">
        <v>8226</v>
      </c>
      <c r="U179" s="88" t="str">
        <f>VLOOKUP(T179,Vat_tu__hang_hoa__dich_vu!B:C,2,0)</f>
        <v>GL250KT</v>
      </c>
      <c r="V179" s="88" t="s">
        <v>1079</v>
      </c>
      <c r="W179" s="89" t="s">
        <v>2495</v>
      </c>
      <c r="X179" s="89" t="s">
        <v>2496</v>
      </c>
      <c r="Y179" s="88">
        <v>5</v>
      </c>
      <c r="Z179" s="88">
        <v>49500</v>
      </c>
      <c r="AB179" s="88">
        <v>0</v>
      </c>
      <c r="AC179" s="88" t="s">
        <v>6943</v>
      </c>
      <c r="AE179" s="90">
        <v>45891.6478790162</v>
      </c>
      <c r="AG179" s="88" t="s">
        <v>950</v>
      </c>
    </row>
    <row r="180" spans="1:33" x14ac:dyDescent="0.25">
      <c r="A180" s="88">
        <v>1</v>
      </c>
      <c r="B180" s="89" t="s">
        <v>6941</v>
      </c>
      <c r="C180" s="89">
        <f t="shared" si="6"/>
        <v>9105837401</v>
      </c>
      <c r="D180" s="90" t="str">
        <f>VLOOKUP(C180,'Data (2)'!$C:$D,2,0)</f>
        <v>00134165</v>
      </c>
      <c r="E180" s="90">
        <v>45896</v>
      </c>
      <c r="F180" s="91">
        <v>45891.647879861099</v>
      </c>
      <c r="G180" s="89" t="s">
        <v>6937</v>
      </c>
      <c r="H180" s="90"/>
      <c r="I180" s="88" t="s">
        <v>2487</v>
      </c>
      <c r="J180" s="89" t="s">
        <v>2488</v>
      </c>
      <c r="K180" s="88" t="s">
        <v>2489</v>
      </c>
      <c r="L180" s="88" t="s">
        <v>2490</v>
      </c>
      <c r="M180" s="89" t="s">
        <v>6942</v>
      </c>
      <c r="N180" s="89">
        <v>9105837401</v>
      </c>
      <c r="O180" s="88" t="s">
        <v>6943</v>
      </c>
      <c r="P180" s="88" t="s">
        <v>8553</v>
      </c>
      <c r="Q180" s="88" t="s">
        <v>6944</v>
      </c>
      <c r="R180" s="88">
        <v>40</v>
      </c>
      <c r="S180" s="89" t="s">
        <v>2592</v>
      </c>
      <c r="T180" s="89" t="s">
        <v>8164</v>
      </c>
      <c r="U180" s="88" t="str">
        <f>VLOOKUP(T180,Vat_tu__hang_hoa__dich_vu!B:C,2,0)</f>
        <v>CN300</v>
      </c>
      <c r="V180" s="88" t="s">
        <v>959</v>
      </c>
      <c r="W180" s="89" t="s">
        <v>2593</v>
      </c>
      <c r="X180" s="89" t="s">
        <v>2496</v>
      </c>
      <c r="Y180" s="88">
        <v>2</v>
      </c>
      <c r="Z180" s="88">
        <v>70950</v>
      </c>
      <c r="AB180" s="88">
        <v>0</v>
      </c>
      <c r="AC180" s="88" t="s">
        <v>6943</v>
      </c>
      <c r="AE180" s="90">
        <v>45891.6478790162</v>
      </c>
      <c r="AG180" s="88" t="s">
        <v>950</v>
      </c>
    </row>
    <row r="181" spans="1:33" x14ac:dyDescent="0.25">
      <c r="A181" s="88">
        <v>1</v>
      </c>
      <c r="B181" s="89" t="s">
        <v>6941</v>
      </c>
      <c r="C181" s="89">
        <f t="shared" si="6"/>
        <v>9105837401</v>
      </c>
      <c r="D181" s="90" t="str">
        <f>VLOOKUP(C181,'Data (2)'!$C:$D,2,0)</f>
        <v>00134165</v>
      </c>
      <c r="E181" s="90">
        <v>45896</v>
      </c>
      <c r="F181" s="91">
        <v>45891.647879861099</v>
      </c>
      <c r="G181" s="89" t="s">
        <v>6937</v>
      </c>
      <c r="H181" s="90"/>
      <c r="I181" s="88" t="s">
        <v>2487</v>
      </c>
      <c r="J181" s="89" t="s">
        <v>2488</v>
      </c>
      <c r="K181" s="88" t="s">
        <v>2489</v>
      </c>
      <c r="L181" s="88" t="s">
        <v>2490</v>
      </c>
      <c r="M181" s="89" t="s">
        <v>6942</v>
      </c>
      <c r="N181" s="89">
        <v>9105837401</v>
      </c>
      <c r="O181" s="88" t="s">
        <v>6943</v>
      </c>
      <c r="P181" s="88" t="s">
        <v>8553</v>
      </c>
      <c r="Q181" s="88" t="s">
        <v>6944</v>
      </c>
      <c r="R181" s="88">
        <v>50</v>
      </c>
      <c r="S181" s="89" t="s">
        <v>2502</v>
      </c>
      <c r="T181" s="89" t="s">
        <v>8627</v>
      </c>
      <c r="U181" s="88" t="str">
        <f>VLOOKUP(T181,Vat_tu__hang_hoa__dich_vu!B:C,2,0)</f>
        <v>GTLX250G</v>
      </c>
      <c r="V181" s="88" t="s">
        <v>981</v>
      </c>
      <c r="W181" s="89" t="s">
        <v>2503</v>
      </c>
      <c r="X181" s="89" t="s">
        <v>2496</v>
      </c>
      <c r="Y181" s="88">
        <v>3</v>
      </c>
      <c r="Z181" s="88">
        <v>50182</v>
      </c>
      <c r="AB181" s="88">
        <v>0</v>
      </c>
      <c r="AC181" s="88" t="s">
        <v>6943</v>
      </c>
      <c r="AE181" s="90">
        <v>45891.6478790162</v>
      </c>
      <c r="AG181" s="88" t="s">
        <v>950</v>
      </c>
    </row>
    <row r="182" spans="1:33" x14ac:dyDescent="0.25">
      <c r="A182" s="88">
        <v>1</v>
      </c>
      <c r="B182" s="89" t="s">
        <v>6941</v>
      </c>
      <c r="C182" s="89">
        <f t="shared" si="6"/>
        <v>9105837401</v>
      </c>
      <c r="D182" s="90" t="str">
        <f>VLOOKUP(C182,'Data (2)'!$C:$D,2,0)</f>
        <v>00134165</v>
      </c>
      <c r="E182" s="90">
        <v>45896</v>
      </c>
      <c r="F182" s="91">
        <v>45891.647879861099</v>
      </c>
      <c r="G182" s="89" t="s">
        <v>6937</v>
      </c>
      <c r="H182" s="90"/>
      <c r="I182" s="88" t="s">
        <v>2487</v>
      </c>
      <c r="J182" s="89" t="s">
        <v>2488</v>
      </c>
      <c r="K182" s="88" t="s">
        <v>2489</v>
      </c>
      <c r="L182" s="88" t="s">
        <v>2490</v>
      </c>
      <c r="M182" s="89" t="s">
        <v>6942</v>
      </c>
      <c r="N182" s="89">
        <v>9105837401</v>
      </c>
      <c r="O182" s="88" t="s">
        <v>6943</v>
      </c>
      <c r="P182" s="88" t="s">
        <v>8553</v>
      </c>
      <c r="Q182" s="88" t="s">
        <v>6944</v>
      </c>
      <c r="R182" s="88">
        <v>60</v>
      </c>
      <c r="S182" s="89" t="s">
        <v>2528</v>
      </c>
      <c r="T182" s="89" t="s">
        <v>8117</v>
      </c>
      <c r="U182" s="88" t="str">
        <f>VLOOKUP(T182,Vat_tu__hang_hoa__dich_vu!B:C,2,0)</f>
        <v>CC300</v>
      </c>
      <c r="V182" s="88" t="s">
        <v>965</v>
      </c>
      <c r="W182" s="89" t="s">
        <v>2529</v>
      </c>
      <c r="X182" s="89" t="s">
        <v>2496</v>
      </c>
      <c r="Y182" s="88">
        <v>1</v>
      </c>
      <c r="Z182" s="88">
        <v>74250</v>
      </c>
      <c r="AB182" s="88">
        <v>0</v>
      </c>
      <c r="AC182" s="88" t="s">
        <v>6943</v>
      </c>
      <c r="AE182" s="90">
        <v>45891.6478790162</v>
      </c>
      <c r="AG182" s="88" t="s">
        <v>950</v>
      </c>
    </row>
    <row r="183" spans="1:33" x14ac:dyDescent="0.25">
      <c r="A183" s="88">
        <v>1</v>
      </c>
      <c r="B183" s="89" t="s">
        <v>6941</v>
      </c>
      <c r="C183" s="89">
        <f t="shared" si="6"/>
        <v>9105837401</v>
      </c>
      <c r="D183" s="90" t="str">
        <f>VLOOKUP(C183,'Data (2)'!$C:$D,2,0)</f>
        <v>00134165</v>
      </c>
      <c r="E183" s="90">
        <v>45896</v>
      </c>
      <c r="F183" s="91">
        <v>45891.647879861099</v>
      </c>
      <c r="G183" s="89" t="s">
        <v>6937</v>
      </c>
      <c r="H183" s="90"/>
      <c r="I183" s="88" t="s">
        <v>2487</v>
      </c>
      <c r="J183" s="89" t="s">
        <v>2488</v>
      </c>
      <c r="K183" s="88" t="s">
        <v>2489</v>
      </c>
      <c r="L183" s="88" t="s">
        <v>2490</v>
      </c>
      <c r="M183" s="89" t="s">
        <v>6942</v>
      </c>
      <c r="N183" s="89">
        <v>9105837401</v>
      </c>
      <c r="O183" s="88" t="s">
        <v>6943</v>
      </c>
      <c r="P183" s="88" t="s">
        <v>8553</v>
      </c>
      <c r="Q183" s="88" t="s">
        <v>6944</v>
      </c>
      <c r="R183" s="88">
        <v>70</v>
      </c>
      <c r="S183" s="89" t="s">
        <v>2494</v>
      </c>
      <c r="T183" s="89" t="s">
        <v>8226</v>
      </c>
      <c r="U183" s="88" t="str">
        <f>VLOOKUP(T183,Vat_tu__hang_hoa__dich_vu!B:C,2,0)</f>
        <v>GL250KT</v>
      </c>
      <c r="V183" s="88" t="s">
        <v>1079</v>
      </c>
      <c r="W183" s="89" t="s">
        <v>2495</v>
      </c>
      <c r="X183" s="89" t="s">
        <v>2496</v>
      </c>
      <c r="Y183" s="88">
        <v>1</v>
      </c>
      <c r="Z183" s="88">
        <v>49500</v>
      </c>
      <c r="AB183" s="88">
        <v>0</v>
      </c>
      <c r="AC183" s="88" t="s">
        <v>6943</v>
      </c>
      <c r="AE183" s="90">
        <v>45891.6478790162</v>
      </c>
      <c r="AG183" s="88" t="s">
        <v>950</v>
      </c>
    </row>
    <row r="184" spans="1:33" x14ac:dyDescent="0.25">
      <c r="A184" s="88">
        <v>1</v>
      </c>
      <c r="B184" s="89" t="s">
        <v>6945</v>
      </c>
      <c r="C184" s="89">
        <f t="shared" si="6"/>
        <v>9105837415</v>
      </c>
      <c r="D184" s="90" t="str">
        <f>VLOOKUP(C184,'Data (2)'!$C:$D,2,0)</f>
        <v>00067461</v>
      </c>
      <c r="E184" s="90">
        <v>45896</v>
      </c>
      <c r="F184" s="91">
        <v>45891.648028159703</v>
      </c>
      <c r="G184" s="89" t="s">
        <v>6946</v>
      </c>
      <c r="H184" s="90"/>
      <c r="I184" s="88" t="s">
        <v>2487</v>
      </c>
      <c r="J184" s="89" t="s">
        <v>2488</v>
      </c>
      <c r="K184" s="88" t="s">
        <v>2489</v>
      </c>
      <c r="L184" s="88" t="s">
        <v>2490</v>
      </c>
      <c r="M184" s="89" t="s">
        <v>6947</v>
      </c>
      <c r="N184" s="89">
        <v>9105837415</v>
      </c>
      <c r="O184" s="88" t="s">
        <v>6948</v>
      </c>
      <c r="P184" s="88" t="s">
        <v>8554</v>
      </c>
      <c r="Q184" s="88" t="s">
        <v>6949</v>
      </c>
      <c r="R184" s="88">
        <v>10</v>
      </c>
      <c r="S184" s="89" t="s">
        <v>2556</v>
      </c>
      <c r="T184" s="89" t="s">
        <v>8409</v>
      </c>
      <c r="U184" s="88" t="str">
        <f>VLOOKUP(T184,Vat_tu__hang_hoa__dich_vu!B:C,2,0)</f>
        <v>TH200</v>
      </c>
      <c r="V184" s="88" t="s">
        <v>960</v>
      </c>
      <c r="W184" s="89" t="s">
        <v>2557</v>
      </c>
      <c r="X184" s="89" t="s">
        <v>2496</v>
      </c>
      <c r="Y184" s="88">
        <v>1</v>
      </c>
      <c r="Z184" s="88">
        <v>55595</v>
      </c>
      <c r="AB184" s="88">
        <v>0</v>
      </c>
      <c r="AC184" s="88" t="s">
        <v>6950</v>
      </c>
      <c r="AD184" s="88" t="s">
        <v>6951</v>
      </c>
      <c r="AE184" s="90">
        <v>45891.648027743096</v>
      </c>
      <c r="AF184" s="88" t="s">
        <v>6952</v>
      </c>
      <c r="AG184" s="88" t="s">
        <v>950</v>
      </c>
    </row>
    <row r="185" spans="1:33" x14ac:dyDescent="0.25">
      <c r="A185" s="88">
        <v>1</v>
      </c>
      <c r="B185" s="89" t="s">
        <v>6945</v>
      </c>
      <c r="C185" s="89">
        <f t="shared" si="6"/>
        <v>9105837415</v>
      </c>
      <c r="D185" s="90" t="str">
        <f>VLOOKUP(C185,'Data (2)'!$C:$D,2,0)</f>
        <v>00067461</v>
      </c>
      <c r="E185" s="90">
        <v>45896</v>
      </c>
      <c r="F185" s="91">
        <v>45891.648028159703</v>
      </c>
      <c r="G185" s="89" t="s">
        <v>6946</v>
      </c>
      <c r="H185" s="90"/>
      <c r="I185" s="88" t="s">
        <v>2487</v>
      </c>
      <c r="J185" s="89" t="s">
        <v>2488</v>
      </c>
      <c r="K185" s="88" t="s">
        <v>2489</v>
      </c>
      <c r="L185" s="88" t="s">
        <v>2490</v>
      </c>
      <c r="M185" s="89" t="s">
        <v>6947</v>
      </c>
      <c r="N185" s="89">
        <v>9105837415</v>
      </c>
      <c r="O185" s="88" t="s">
        <v>6948</v>
      </c>
      <c r="P185" s="88" t="s">
        <v>8554</v>
      </c>
      <c r="Q185" s="88" t="s">
        <v>6949</v>
      </c>
      <c r="R185" s="88">
        <v>20</v>
      </c>
      <c r="S185" s="89" t="s">
        <v>2502</v>
      </c>
      <c r="T185" s="89" t="s">
        <v>8627</v>
      </c>
      <c r="U185" s="88" t="str">
        <f>VLOOKUP(T185,Vat_tu__hang_hoa__dich_vu!B:C,2,0)</f>
        <v>GTLX250G</v>
      </c>
      <c r="V185" s="88" t="s">
        <v>981</v>
      </c>
      <c r="W185" s="89" t="s">
        <v>2503</v>
      </c>
      <c r="X185" s="89" t="s">
        <v>2496</v>
      </c>
      <c r="Y185" s="88">
        <v>2</v>
      </c>
      <c r="Z185" s="88">
        <v>50182</v>
      </c>
      <c r="AB185" s="88">
        <v>0</v>
      </c>
      <c r="AC185" s="88" t="s">
        <v>6950</v>
      </c>
      <c r="AD185" s="88" t="s">
        <v>6951</v>
      </c>
      <c r="AE185" s="90">
        <v>45891.648027743096</v>
      </c>
      <c r="AF185" s="88" t="s">
        <v>6952</v>
      </c>
      <c r="AG185" s="88" t="s">
        <v>950</v>
      </c>
    </row>
    <row r="186" spans="1:33" x14ac:dyDescent="0.25">
      <c r="A186" s="88">
        <v>1</v>
      </c>
      <c r="B186" s="89" t="s">
        <v>6945</v>
      </c>
      <c r="C186" s="89">
        <f t="shared" si="6"/>
        <v>9105837415</v>
      </c>
      <c r="D186" s="90" t="str">
        <f>VLOOKUP(C186,'Data (2)'!$C:$D,2,0)</f>
        <v>00067461</v>
      </c>
      <c r="E186" s="90">
        <v>45896</v>
      </c>
      <c r="F186" s="91">
        <v>45891.648028159703</v>
      </c>
      <c r="G186" s="89" t="s">
        <v>6946</v>
      </c>
      <c r="H186" s="90"/>
      <c r="I186" s="88" t="s">
        <v>2487</v>
      </c>
      <c r="J186" s="89" t="s">
        <v>2488</v>
      </c>
      <c r="K186" s="88" t="s">
        <v>2489</v>
      </c>
      <c r="L186" s="88" t="s">
        <v>2490</v>
      </c>
      <c r="M186" s="89" t="s">
        <v>6947</v>
      </c>
      <c r="N186" s="89">
        <v>9105837415</v>
      </c>
      <c r="O186" s="88" t="s">
        <v>6948</v>
      </c>
      <c r="P186" s="88" t="s">
        <v>8554</v>
      </c>
      <c r="Q186" s="88" t="s">
        <v>6949</v>
      </c>
      <c r="R186" s="88">
        <v>30</v>
      </c>
      <c r="S186" s="89" t="s">
        <v>2547</v>
      </c>
      <c r="T186" s="89" t="s">
        <v>8457</v>
      </c>
      <c r="U186" s="88" t="str">
        <f>VLOOKUP(T186,Vat_tu__hang_hoa__dich_vu!B:C,2,0)</f>
        <v>GXD500</v>
      </c>
      <c r="V186" s="88" t="s">
        <v>994</v>
      </c>
      <c r="W186" s="89" t="s">
        <v>2548</v>
      </c>
      <c r="X186" s="89" t="s">
        <v>2496</v>
      </c>
      <c r="Y186" s="88">
        <v>2</v>
      </c>
      <c r="Z186" s="88">
        <v>111606</v>
      </c>
      <c r="AB186" s="88">
        <v>0</v>
      </c>
      <c r="AC186" s="88" t="s">
        <v>6950</v>
      </c>
      <c r="AD186" s="88" t="s">
        <v>6951</v>
      </c>
      <c r="AE186" s="90">
        <v>45891.648027743096</v>
      </c>
      <c r="AF186" s="88" t="s">
        <v>6952</v>
      </c>
      <c r="AG186" s="88" t="s">
        <v>950</v>
      </c>
    </row>
    <row r="187" spans="1:33" x14ac:dyDescent="0.25">
      <c r="A187" s="88">
        <v>1</v>
      </c>
      <c r="B187" s="89" t="s">
        <v>6945</v>
      </c>
      <c r="C187" s="89">
        <f t="shared" si="6"/>
        <v>9105837415</v>
      </c>
      <c r="D187" s="90" t="str">
        <f>VLOOKUP(C187,'Data (2)'!$C:$D,2,0)</f>
        <v>00067461</v>
      </c>
      <c r="E187" s="90">
        <v>45896</v>
      </c>
      <c r="F187" s="91">
        <v>45891.648028159703</v>
      </c>
      <c r="G187" s="89" t="s">
        <v>6946</v>
      </c>
      <c r="H187" s="90"/>
      <c r="I187" s="88" t="s">
        <v>2487</v>
      </c>
      <c r="J187" s="89" t="s">
        <v>2488</v>
      </c>
      <c r="K187" s="88" t="s">
        <v>2489</v>
      </c>
      <c r="L187" s="88" t="s">
        <v>2490</v>
      </c>
      <c r="M187" s="89" t="s">
        <v>6947</v>
      </c>
      <c r="N187" s="89">
        <v>9105837415</v>
      </c>
      <c r="O187" s="88" t="s">
        <v>6948</v>
      </c>
      <c r="P187" s="88" t="s">
        <v>8554</v>
      </c>
      <c r="Q187" s="88" t="s">
        <v>6949</v>
      </c>
      <c r="R187" s="88">
        <v>40</v>
      </c>
      <c r="S187" s="89" t="s">
        <v>2592</v>
      </c>
      <c r="T187" s="89" t="s">
        <v>8164</v>
      </c>
      <c r="U187" s="88" t="str">
        <f>VLOOKUP(T187,Vat_tu__hang_hoa__dich_vu!B:C,2,0)</f>
        <v>CN300</v>
      </c>
      <c r="V187" s="88" t="s">
        <v>959</v>
      </c>
      <c r="W187" s="89" t="s">
        <v>2593</v>
      </c>
      <c r="X187" s="89" t="s">
        <v>2496</v>
      </c>
      <c r="Y187" s="88">
        <v>1</v>
      </c>
      <c r="Z187" s="88">
        <v>70950</v>
      </c>
      <c r="AB187" s="88">
        <v>0</v>
      </c>
      <c r="AC187" s="88" t="s">
        <v>6950</v>
      </c>
      <c r="AD187" s="88" t="s">
        <v>6951</v>
      </c>
      <c r="AE187" s="90">
        <v>45891.648027743096</v>
      </c>
      <c r="AF187" s="88" t="s">
        <v>6952</v>
      </c>
      <c r="AG187" s="88" t="s">
        <v>950</v>
      </c>
    </row>
    <row r="188" spans="1:33" x14ac:dyDescent="0.25">
      <c r="A188" s="88">
        <v>1</v>
      </c>
      <c r="B188" s="89" t="s">
        <v>6953</v>
      </c>
      <c r="C188" s="89">
        <f t="shared" si="6"/>
        <v>9105837440</v>
      </c>
      <c r="D188" s="90" t="str">
        <f>VLOOKUP(C188,'Data (2)'!$C:$D,2,0)</f>
        <v>00014517</v>
      </c>
      <c r="E188" s="90">
        <v>45896</v>
      </c>
      <c r="F188" s="91">
        <v>45891.648497337999</v>
      </c>
      <c r="G188" s="89" t="s">
        <v>6954</v>
      </c>
      <c r="H188" s="90"/>
      <c r="I188" s="88" t="s">
        <v>2487</v>
      </c>
      <c r="J188" s="89" t="s">
        <v>2488</v>
      </c>
      <c r="K188" s="88" t="s">
        <v>2489</v>
      </c>
      <c r="L188" s="88" t="s">
        <v>2490</v>
      </c>
      <c r="M188" s="89" t="s">
        <v>6955</v>
      </c>
      <c r="N188" s="89">
        <v>9105837440</v>
      </c>
      <c r="O188" s="88" t="s">
        <v>6956</v>
      </c>
      <c r="P188" s="88" t="s">
        <v>8555</v>
      </c>
      <c r="Q188" s="88" t="s">
        <v>6957</v>
      </c>
      <c r="R188" s="88">
        <v>10</v>
      </c>
      <c r="S188" s="89" t="s">
        <v>2519</v>
      </c>
      <c r="T188" s="89" t="s">
        <v>8173</v>
      </c>
      <c r="U188" s="88" t="str">
        <f>VLOOKUP(T188,Vat_tu__hang_hoa__dich_vu!B:C,2,0)</f>
        <v>GM500</v>
      </c>
      <c r="V188" s="88" t="s">
        <v>951</v>
      </c>
      <c r="W188" s="89" t="s">
        <v>2520</v>
      </c>
      <c r="X188" s="89" t="s">
        <v>2496</v>
      </c>
      <c r="Y188" s="88">
        <v>1</v>
      </c>
      <c r="Z188" s="88">
        <v>111058</v>
      </c>
      <c r="AB188" s="88">
        <v>0</v>
      </c>
      <c r="AC188" s="88" t="s">
        <v>6956</v>
      </c>
      <c r="AD188" s="88" t="s">
        <v>6958</v>
      </c>
      <c r="AE188" s="90">
        <v>45891.648496562499</v>
      </c>
      <c r="AG188" s="88" t="s">
        <v>950</v>
      </c>
    </row>
    <row r="189" spans="1:33" x14ac:dyDescent="0.25">
      <c r="A189" s="88">
        <v>1</v>
      </c>
      <c r="B189" s="89" t="s">
        <v>6953</v>
      </c>
      <c r="C189" s="89">
        <f t="shared" si="6"/>
        <v>9105837440</v>
      </c>
      <c r="D189" s="90" t="str">
        <f>VLOOKUP(C189,'Data (2)'!$C:$D,2,0)</f>
        <v>00014517</v>
      </c>
      <c r="E189" s="90">
        <v>45896</v>
      </c>
      <c r="F189" s="91">
        <v>45891.648497337999</v>
      </c>
      <c r="G189" s="89" t="s">
        <v>6954</v>
      </c>
      <c r="H189" s="90"/>
      <c r="I189" s="88" t="s">
        <v>2487</v>
      </c>
      <c r="J189" s="89" t="s">
        <v>2488</v>
      </c>
      <c r="K189" s="88" t="s">
        <v>2489</v>
      </c>
      <c r="L189" s="88" t="s">
        <v>2490</v>
      </c>
      <c r="M189" s="89" t="s">
        <v>6955</v>
      </c>
      <c r="N189" s="89">
        <v>9105837440</v>
      </c>
      <c r="O189" s="88" t="s">
        <v>6956</v>
      </c>
      <c r="P189" s="88" t="s">
        <v>8555</v>
      </c>
      <c r="Q189" s="88" t="s">
        <v>6957</v>
      </c>
      <c r="R189" s="88">
        <v>20</v>
      </c>
      <c r="S189" s="89" t="s">
        <v>2494</v>
      </c>
      <c r="T189" s="89" t="s">
        <v>8226</v>
      </c>
      <c r="U189" s="88" t="str">
        <f>VLOOKUP(T189,Vat_tu__hang_hoa__dich_vu!B:C,2,0)</f>
        <v>GL250KT</v>
      </c>
      <c r="V189" s="88" t="s">
        <v>1079</v>
      </c>
      <c r="W189" s="89" t="s">
        <v>2495</v>
      </c>
      <c r="X189" s="89" t="s">
        <v>2496</v>
      </c>
      <c r="Y189" s="88">
        <v>1</v>
      </c>
      <c r="Z189" s="88">
        <v>49500</v>
      </c>
      <c r="AB189" s="88">
        <v>0</v>
      </c>
      <c r="AC189" s="88" t="s">
        <v>6956</v>
      </c>
      <c r="AD189" s="88" t="s">
        <v>6958</v>
      </c>
      <c r="AE189" s="90">
        <v>45891.648496562499</v>
      </c>
      <c r="AG189" s="88" t="s">
        <v>950</v>
      </c>
    </row>
    <row r="190" spans="1:33" x14ac:dyDescent="0.25">
      <c r="A190" s="88">
        <v>1</v>
      </c>
      <c r="B190" s="89" t="s">
        <v>6953</v>
      </c>
      <c r="C190" s="89">
        <f t="shared" si="6"/>
        <v>9105837440</v>
      </c>
      <c r="D190" s="90" t="str">
        <f>VLOOKUP(C190,'Data (2)'!$C:$D,2,0)</f>
        <v>00014517</v>
      </c>
      <c r="E190" s="90">
        <v>45896</v>
      </c>
      <c r="F190" s="91">
        <v>45891.648497337999</v>
      </c>
      <c r="G190" s="89" t="s">
        <v>6954</v>
      </c>
      <c r="H190" s="90"/>
      <c r="I190" s="88" t="s">
        <v>2487</v>
      </c>
      <c r="J190" s="89" t="s">
        <v>2488</v>
      </c>
      <c r="K190" s="88" t="s">
        <v>2489</v>
      </c>
      <c r="L190" s="88" t="s">
        <v>2490</v>
      </c>
      <c r="M190" s="89" t="s">
        <v>6955</v>
      </c>
      <c r="N190" s="89">
        <v>9105837440</v>
      </c>
      <c r="O190" s="88" t="s">
        <v>6956</v>
      </c>
      <c r="P190" s="88" t="s">
        <v>8555</v>
      </c>
      <c r="Q190" s="88" t="s">
        <v>6957</v>
      </c>
      <c r="R190" s="88">
        <v>30</v>
      </c>
      <c r="S190" s="89" t="s">
        <v>2547</v>
      </c>
      <c r="T190" s="89" t="s">
        <v>8457</v>
      </c>
      <c r="U190" s="88" t="str">
        <f>VLOOKUP(T190,Vat_tu__hang_hoa__dich_vu!B:C,2,0)</f>
        <v>GXD500</v>
      </c>
      <c r="V190" s="88" t="s">
        <v>994</v>
      </c>
      <c r="W190" s="89" t="s">
        <v>2548</v>
      </c>
      <c r="X190" s="89" t="s">
        <v>2496</v>
      </c>
      <c r="Y190" s="88">
        <v>2</v>
      </c>
      <c r="Z190" s="88">
        <v>111606</v>
      </c>
      <c r="AB190" s="88">
        <v>0</v>
      </c>
      <c r="AC190" s="88" t="s">
        <v>6956</v>
      </c>
      <c r="AD190" s="88" t="s">
        <v>6958</v>
      </c>
      <c r="AE190" s="90">
        <v>45891.648496562499</v>
      </c>
      <c r="AG190" s="88" t="s">
        <v>950</v>
      </c>
    </row>
    <row r="191" spans="1:33" x14ac:dyDescent="0.25">
      <c r="A191" s="88">
        <v>1</v>
      </c>
      <c r="B191" s="89" t="s">
        <v>6953</v>
      </c>
      <c r="C191" s="89">
        <f t="shared" si="6"/>
        <v>9105837440</v>
      </c>
      <c r="D191" s="90" t="str">
        <f>VLOOKUP(C191,'Data (2)'!$C:$D,2,0)</f>
        <v>00014517</v>
      </c>
      <c r="E191" s="90">
        <v>45896</v>
      </c>
      <c r="F191" s="91">
        <v>45891.648497337999</v>
      </c>
      <c r="G191" s="89" t="s">
        <v>6954</v>
      </c>
      <c r="H191" s="90"/>
      <c r="I191" s="88" t="s">
        <v>2487</v>
      </c>
      <c r="J191" s="89" t="s">
        <v>2488</v>
      </c>
      <c r="K191" s="88" t="s">
        <v>2489</v>
      </c>
      <c r="L191" s="88" t="s">
        <v>2490</v>
      </c>
      <c r="M191" s="89" t="s">
        <v>6955</v>
      </c>
      <c r="N191" s="89">
        <v>9105837440</v>
      </c>
      <c r="O191" s="88" t="s">
        <v>6956</v>
      </c>
      <c r="P191" s="88" t="s">
        <v>8555</v>
      </c>
      <c r="Q191" s="88" t="s">
        <v>6957</v>
      </c>
      <c r="R191" s="88">
        <v>40</v>
      </c>
      <c r="S191" s="89" t="s">
        <v>2592</v>
      </c>
      <c r="T191" s="89" t="s">
        <v>8164</v>
      </c>
      <c r="U191" s="88" t="str">
        <f>VLOOKUP(T191,Vat_tu__hang_hoa__dich_vu!B:C,2,0)</f>
        <v>CN300</v>
      </c>
      <c r="V191" s="88" t="s">
        <v>959</v>
      </c>
      <c r="W191" s="89" t="s">
        <v>2593</v>
      </c>
      <c r="X191" s="89" t="s">
        <v>2496</v>
      </c>
      <c r="Y191" s="88">
        <v>2</v>
      </c>
      <c r="Z191" s="88">
        <v>70950</v>
      </c>
      <c r="AB191" s="88">
        <v>0</v>
      </c>
      <c r="AC191" s="88" t="s">
        <v>6956</v>
      </c>
      <c r="AD191" s="88" t="s">
        <v>6958</v>
      </c>
      <c r="AE191" s="90">
        <v>45891.648496562499</v>
      </c>
      <c r="AG191" s="88" t="s">
        <v>950</v>
      </c>
    </row>
    <row r="192" spans="1:33" x14ac:dyDescent="0.25">
      <c r="A192" s="88">
        <v>1</v>
      </c>
      <c r="B192" s="89" t="s">
        <v>6959</v>
      </c>
      <c r="C192" s="89">
        <f t="shared" si="6"/>
        <v>9105837403</v>
      </c>
      <c r="D192" s="90" t="str">
        <f>VLOOKUP(C192,'Data (2)'!$C:$D,2,0)</f>
        <v>00067460</v>
      </c>
      <c r="E192" s="90">
        <v>45891</v>
      </c>
      <c r="F192" s="91">
        <v>45891.648985914399</v>
      </c>
      <c r="G192" s="89" t="s">
        <v>6960</v>
      </c>
      <c r="H192" s="90"/>
      <c r="I192" s="88" t="s">
        <v>2487</v>
      </c>
      <c r="J192" s="89" t="s">
        <v>2488</v>
      </c>
      <c r="K192" s="88" t="s">
        <v>2489</v>
      </c>
      <c r="L192" s="88" t="s">
        <v>2490</v>
      </c>
      <c r="M192" s="89" t="s">
        <v>6961</v>
      </c>
      <c r="N192" s="89">
        <v>9105837403</v>
      </c>
      <c r="O192" s="88" t="s">
        <v>6962</v>
      </c>
      <c r="P192" s="88" t="s">
        <v>8556</v>
      </c>
      <c r="Q192" s="88" t="s">
        <v>6963</v>
      </c>
      <c r="R192" s="88">
        <v>10</v>
      </c>
      <c r="S192" s="89" t="s">
        <v>2528</v>
      </c>
      <c r="T192" s="89" t="s">
        <v>8117</v>
      </c>
      <c r="U192" s="88" t="str">
        <f>VLOOKUP(T192,Vat_tu__hang_hoa__dich_vu!B:C,2,0)</f>
        <v>CC300</v>
      </c>
      <c r="V192" s="88" t="s">
        <v>965</v>
      </c>
      <c r="W192" s="89" t="s">
        <v>2529</v>
      </c>
      <c r="X192" s="89" t="s">
        <v>2496</v>
      </c>
      <c r="Y192" s="88">
        <v>1</v>
      </c>
      <c r="Z192" s="88">
        <v>74250</v>
      </c>
      <c r="AB192" s="88">
        <v>0</v>
      </c>
      <c r="AC192" s="88" t="s">
        <v>6962</v>
      </c>
      <c r="AD192" s="88" t="s">
        <v>2541</v>
      </c>
      <c r="AE192" s="90">
        <v>45891.648985150503</v>
      </c>
      <c r="AG192" s="88" t="s">
        <v>950</v>
      </c>
    </row>
    <row r="193" spans="1:33" x14ac:dyDescent="0.25">
      <c r="A193" s="88">
        <v>1</v>
      </c>
      <c r="B193" s="89" t="s">
        <v>6966</v>
      </c>
      <c r="C193" s="89">
        <f t="shared" ref="C193:C224" si="7">VALUE(B193:B6822)</f>
        <v>9105837452</v>
      </c>
      <c r="D193" s="90" t="str">
        <f>VLOOKUP(C193,'Data (2)'!$C:$D,2,0)</f>
        <v>00028118</v>
      </c>
      <c r="E193" s="90">
        <v>45891</v>
      </c>
      <c r="F193" s="91">
        <v>45891.6505642708</v>
      </c>
      <c r="G193" s="89" t="s">
        <v>6967</v>
      </c>
      <c r="H193" s="90"/>
      <c r="I193" s="88" t="s">
        <v>2487</v>
      </c>
      <c r="J193" s="89" t="s">
        <v>2488</v>
      </c>
      <c r="K193" s="88" t="s">
        <v>2489</v>
      </c>
      <c r="L193" s="88" t="s">
        <v>2490</v>
      </c>
      <c r="M193" s="89" t="s">
        <v>6968</v>
      </c>
      <c r="N193" s="89">
        <v>9105837452</v>
      </c>
      <c r="O193" s="88" t="s">
        <v>6969</v>
      </c>
      <c r="P193" s="88" t="s">
        <v>8557</v>
      </c>
      <c r="Q193" s="88" t="s">
        <v>6970</v>
      </c>
      <c r="R193" s="88">
        <v>10</v>
      </c>
      <c r="S193" s="89" t="s">
        <v>2510</v>
      </c>
      <c r="T193" s="89" t="s">
        <v>8626</v>
      </c>
      <c r="U193" s="88" t="str">
        <f>VLOOKUP(T193,Vat_tu__hang_hoa__dich_vu!B:C,2,0)</f>
        <v>MNH250</v>
      </c>
      <c r="V193" s="88" t="s">
        <v>955</v>
      </c>
      <c r="W193" s="89" t="s">
        <v>2511</v>
      </c>
      <c r="X193" s="89" t="s">
        <v>2496</v>
      </c>
      <c r="Y193" s="88">
        <v>2</v>
      </c>
      <c r="Z193" s="88">
        <v>46000</v>
      </c>
      <c r="AB193" s="88">
        <v>0</v>
      </c>
      <c r="AC193" s="88" t="s">
        <v>6971</v>
      </c>
      <c r="AD193" s="88" t="s">
        <v>6972</v>
      </c>
      <c r="AE193" s="90">
        <v>45891.6505632755</v>
      </c>
      <c r="AG193" s="88" t="s">
        <v>950</v>
      </c>
    </row>
    <row r="194" spans="1:33" x14ac:dyDescent="0.25">
      <c r="A194" s="88">
        <v>1</v>
      </c>
      <c r="B194" s="89" t="s">
        <v>6973</v>
      </c>
      <c r="C194" s="89">
        <f t="shared" si="7"/>
        <v>9105837514</v>
      </c>
      <c r="D194" s="90" t="str">
        <f>VLOOKUP(C194,'Data (2)'!$C:$D,2,0)</f>
        <v>00410141</v>
      </c>
      <c r="E194" s="90">
        <v>45891</v>
      </c>
      <c r="F194" s="91">
        <v>45891.652641631903</v>
      </c>
      <c r="G194" s="89" t="s">
        <v>6974</v>
      </c>
      <c r="H194" s="90"/>
      <c r="I194" s="88" t="s">
        <v>2487</v>
      </c>
      <c r="J194" s="89" t="s">
        <v>2488</v>
      </c>
      <c r="K194" s="88" t="s">
        <v>2489</v>
      </c>
      <c r="L194" s="88" t="s">
        <v>2490</v>
      </c>
      <c r="M194" s="89" t="s">
        <v>6975</v>
      </c>
      <c r="N194" s="89">
        <v>9105837514</v>
      </c>
      <c r="O194" s="88" t="s">
        <v>6976</v>
      </c>
      <c r="P194" s="88" t="s">
        <v>8558</v>
      </c>
      <c r="Q194" s="88" t="s">
        <v>6977</v>
      </c>
      <c r="R194" s="88">
        <v>10</v>
      </c>
      <c r="S194" s="89" t="s">
        <v>2528</v>
      </c>
      <c r="T194" s="89" t="s">
        <v>8117</v>
      </c>
      <c r="U194" s="88" t="str">
        <f>VLOOKUP(T194,Vat_tu__hang_hoa__dich_vu!B:C,2,0)</f>
        <v>CC300</v>
      </c>
      <c r="V194" s="88" t="s">
        <v>965</v>
      </c>
      <c r="W194" s="89" t="s">
        <v>2529</v>
      </c>
      <c r="X194" s="89" t="s">
        <v>2496</v>
      </c>
      <c r="Y194" s="88">
        <v>1</v>
      </c>
      <c r="Z194" s="88">
        <v>74250</v>
      </c>
      <c r="AB194" s="88">
        <v>0</v>
      </c>
      <c r="AC194" s="88" t="s">
        <v>6976</v>
      </c>
      <c r="AD194" s="88" t="s">
        <v>6978</v>
      </c>
      <c r="AE194" s="90">
        <v>45891.652642094901</v>
      </c>
      <c r="AG194" s="88" t="s">
        <v>950</v>
      </c>
    </row>
    <row r="195" spans="1:33" x14ac:dyDescent="0.25">
      <c r="A195" s="88">
        <v>1</v>
      </c>
      <c r="B195" s="89" t="s">
        <v>6973</v>
      </c>
      <c r="C195" s="89">
        <f t="shared" si="7"/>
        <v>9105837514</v>
      </c>
      <c r="D195" s="90" t="str">
        <f>VLOOKUP(C195,'Data (2)'!$C:$D,2,0)</f>
        <v>00410141</v>
      </c>
      <c r="E195" s="90">
        <v>45891</v>
      </c>
      <c r="F195" s="91">
        <v>45891.652641631903</v>
      </c>
      <c r="G195" s="89" t="s">
        <v>6974</v>
      </c>
      <c r="H195" s="90"/>
      <c r="I195" s="88" t="s">
        <v>2487</v>
      </c>
      <c r="J195" s="89" t="s">
        <v>2488</v>
      </c>
      <c r="K195" s="88" t="s">
        <v>2489</v>
      </c>
      <c r="L195" s="88" t="s">
        <v>2490</v>
      </c>
      <c r="M195" s="89" t="s">
        <v>6975</v>
      </c>
      <c r="N195" s="89">
        <v>9105837514</v>
      </c>
      <c r="O195" s="88" t="s">
        <v>6976</v>
      </c>
      <c r="P195" s="88" t="s">
        <v>8558</v>
      </c>
      <c r="Q195" s="88" t="s">
        <v>6977</v>
      </c>
      <c r="R195" s="88">
        <v>20</v>
      </c>
      <c r="S195" s="89" t="s">
        <v>2519</v>
      </c>
      <c r="T195" s="89" t="s">
        <v>8173</v>
      </c>
      <c r="U195" s="88" t="str">
        <f>VLOOKUP(T195,Vat_tu__hang_hoa__dich_vu!B:C,2,0)</f>
        <v>GM500</v>
      </c>
      <c r="V195" s="88" t="s">
        <v>951</v>
      </c>
      <c r="W195" s="89" t="s">
        <v>2520</v>
      </c>
      <c r="X195" s="89" t="s">
        <v>2496</v>
      </c>
      <c r="Y195" s="88">
        <v>2</v>
      </c>
      <c r="Z195" s="88">
        <v>111058</v>
      </c>
      <c r="AB195" s="88">
        <v>0</v>
      </c>
      <c r="AC195" s="88" t="s">
        <v>6976</v>
      </c>
      <c r="AD195" s="88" t="s">
        <v>6978</v>
      </c>
      <c r="AE195" s="90">
        <v>45891.652642094901</v>
      </c>
      <c r="AG195" s="88" t="s">
        <v>950</v>
      </c>
    </row>
    <row r="196" spans="1:33" x14ac:dyDescent="0.25">
      <c r="A196" s="88">
        <v>1</v>
      </c>
      <c r="B196" s="89" t="s">
        <v>6973</v>
      </c>
      <c r="C196" s="89">
        <f t="shared" si="7"/>
        <v>9105837514</v>
      </c>
      <c r="D196" s="90" t="str">
        <f>VLOOKUP(C196,'Data (2)'!$C:$D,2,0)</f>
        <v>00410141</v>
      </c>
      <c r="E196" s="90">
        <v>45891</v>
      </c>
      <c r="F196" s="91">
        <v>45891.652641631903</v>
      </c>
      <c r="G196" s="89" t="s">
        <v>6974</v>
      </c>
      <c r="H196" s="90"/>
      <c r="I196" s="88" t="s">
        <v>2487</v>
      </c>
      <c r="J196" s="89" t="s">
        <v>2488</v>
      </c>
      <c r="K196" s="88" t="s">
        <v>2489</v>
      </c>
      <c r="L196" s="88" t="s">
        <v>2490</v>
      </c>
      <c r="M196" s="89" t="s">
        <v>6975</v>
      </c>
      <c r="N196" s="89">
        <v>9105837514</v>
      </c>
      <c r="O196" s="88" t="s">
        <v>6976</v>
      </c>
      <c r="P196" s="88" t="s">
        <v>8558</v>
      </c>
      <c r="Q196" s="88" t="s">
        <v>6977</v>
      </c>
      <c r="R196" s="88">
        <v>30</v>
      </c>
      <c r="S196" s="89" t="s">
        <v>2556</v>
      </c>
      <c r="T196" s="89" t="s">
        <v>8409</v>
      </c>
      <c r="U196" s="88" t="str">
        <f>VLOOKUP(T196,Vat_tu__hang_hoa__dich_vu!B:C,2,0)</f>
        <v>TH200</v>
      </c>
      <c r="V196" s="88" t="s">
        <v>960</v>
      </c>
      <c r="W196" s="89" t="s">
        <v>2557</v>
      </c>
      <c r="X196" s="89" t="s">
        <v>2496</v>
      </c>
      <c r="Y196" s="88">
        <v>1</v>
      </c>
      <c r="Z196" s="88">
        <v>55595</v>
      </c>
      <c r="AB196" s="88">
        <v>0</v>
      </c>
      <c r="AC196" s="88" t="s">
        <v>6976</v>
      </c>
      <c r="AD196" s="88" t="s">
        <v>6978</v>
      </c>
      <c r="AE196" s="90">
        <v>45891.652642094901</v>
      </c>
      <c r="AG196" s="88" t="s">
        <v>950</v>
      </c>
    </row>
    <row r="197" spans="1:33" x14ac:dyDescent="0.25">
      <c r="A197" s="88">
        <v>1</v>
      </c>
      <c r="B197" s="89" t="s">
        <v>6979</v>
      </c>
      <c r="C197" s="89">
        <f t="shared" si="7"/>
        <v>9105837486</v>
      </c>
      <c r="D197" s="90" t="str">
        <f>VLOOKUP(C197,'Data (2)'!$C:$D,2,0)</f>
        <v>00012617</v>
      </c>
      <c r="E197" s="90">
        <v>45891</v>
      </c>
      <c r="F197" s="91">
        <v>45891.654341122703</v>
      </c>
      <c r="G197" s="89" t="s">
        <v>6980</v>
      </c>
      <c r="H197" s="90"/>
      <c r="I197" s="88" t="s">
        <v>2487</v>
      </c>
      <c r="J197" s="89" t="s">
        <v>2488</v>
      </c>
      <c r="K197" s="88" t="s">
        <v>2489</v>
      </c>
      <c r="L197" s="88" t="s">
        <v>2490</v>
      </c>
      <c r="M197" s="89" t="s">
        <v>5757</v>
      </c>
      <c r="N197" s="89">
        <v>9105837486</v>
      </c>
      <c r="O197" s="88" t="s">
        <v>5758</v>
      </c>
      <c r="P197" s="88" t="s">
        <v>8559</v>
      </c>
      <c r="Q197" s="88" t="s">
        <v>5759</v>
      </c>
      <c r="R197" s="88">
        <v>10</v>
      </c>
      <c r="S197" s="89" t="s">
        <v>2498</v>
      </c>
      <c r="T197" s="89" t="s">
        <v>8235</v>
      </c>
      <c r="U197" s="88" t="str">
        <f>VLOOKUP(T197,Vat_tu__hang_hoa__dich_vu!B:C,2,0)</f>
        <v>GSG250</v>
      </c>
      <c r="V197" s="88" t="s">
        <v>977</v>
      </c>
      <c r="W197" s="89" t="s">
        <v>2499</v>
      </c>
      <c r="X197" s="89" t="s">
        <v>2496</v>
      </c>
      <c r="Y197" s="88">
        <v>12</v>
      </c>
      <c r="Z197" s="88">
        <v>50400</v>
      </c>
      <c r="AB197" s="88">
        <v>0</v>
      </c>
      <c r="AC197" s="88" t="s">
        <v>5760</v>
      </c>
      <c r="AE197" s="90">
        <v>45891.654340243098</v>
      </c>
      <c r="AG197" s="88" t="s">
        <v>950</v>
      </c>
    </row>
    <row r="198" spans="1:33" x14ac:dyDescent="0.25">
      <c r="A198" s="88">
        <v>1</v>
      </c>
      <c r="B198" s="89" t="s">
        <v>6981</v>
      </c>
      <c r="C198" s="89">
        <f t="shared" si="7"/>
        <v>9105837549</v>
      </c>
      <c r="D198" s="90" t="str">
        <f>VLOOKUP(C198,'Data (2)'!$C:$D,2,0)</f>
        <v>00012618</v>
      </c>
      <c r="E198" s="90">
        <v>45891</v>
      </c>
      <c r="F198" s="91">
        <v>45891.656367939802</v>
      </c>
      <c r="G198" s="89" t="s">
        <v>6982</v>
      </c>
      <c r="H198" s="90"/>
      <c r="I198" s="88" t="s">
        <v>2487</v>
      </c>
      <c r="J198" s="89" t="s">
        <v>2488</v>
      </c>
      <c r="K198" s="88" t="s">
        <v>2489</v>
      </c>
      <c r="L198" s="88" t="s">
        <v>2490</v>
      </c>
      <c r="M198" s="89" t="s">
        <v>5757</v>
      </c>
      <c r="N198" s="89">
        <v>9105837549</v>
      </c>
      <c r="O198" s="88" t="s">
        <v>5758</v>
      </c>
      <c r="P198" s="88" t="s">
        <v>8559</v>
      </c>
      <c r="Q198" s="88" t="s">
        <v>5759</v>
      </c>
      <c r="R198" s="88">
        <v>10</v>
      </c>
      <c r="S198" s="89" t="s">
        <v>2528</v>
      </c>
      <c r="T198" s="89" t="s">
        <v>8117</v>
      </c>
      <c r="U198" s="88" t="str">
        <f>VLOOKUP(T198,Vat_tu__hang_hoa__dich_vu!B:C,2,0)</f>
        <v>CC300</v>
      </c>
      <c r="V198" s="88" t="s">
        <v>965</v>
      </c>
      <c r="W198" s="89" t="s">
        <v>2529</v>
      </c>
      <c r="X198" s="89" t="s">
        <v>2496</v>
      </c>
      <c r="Y198" s="88">
        <v>8</v>
      </c>
      <c r="Z198" s="88">
        <v>74250</v>
      </c>
      <c r="AB198" s="88">
        <v>0</v>
      </c>
      <c r="AC198" s="88" t="s">
        <v>5760</v>
      </c>
      <c r="AE198" s="90">
        <v>45891.656367210599</v>
      </c>
      <c r="AG198" s="88" t="s">
        <v>950</v>
      </c>
    </row>
    <row r="199" spans="1:33" x14ac:dyDescent="0.25">
      <c r="A199" s="88">
        <v>1</v>
      </c>
      <c r="B199" s="89" t="s">
        <v>6983</v>
      </c>
      <c r="C199" s="89">
        <f t="shared" si="7"/>
        <v>9105837574</v>
      </c>
      <c r="D199" s="90" t="str">
        <f>VLOOKUP(C199,'Data (2)'!$C:$D,2,0)</f>
        <v>00410157</v>
      </c>
      <c r="E199" s="90">
        <v>45896</v>
      </c>
      <c r="F199" s="91">
        <v>45891.657824039401</v>
      </c>
      <c r="G199" s="89" t="s">
        <v>6984</v>
      </c>
      <c r="H199" s="90"/>
      <c r="I199" s="88" t="s">
        <v>2487</v>
      </c>
      <c r="J199" s="89" t="s">
        <v>2488</v>
      </c>
      <c r="K199" s="88" t="s">
        <v>2489</v>
      </c>
      <c r="L199" s="88" t="s">
        <v>2490</v>
      </c>
      <c r="M199" s="89" t="s">
        <v>2681</v>
      </c>
      <c r="N199" s="89">
        <v>9105837574</v>
      </c>
      <c r="O199" s="88" t="s">
        <v>2682</v>
      </c>
      <c r="P199" s="88" t="s">
        <v>8560</v>
      </c>
      <c r="Q199" s="88" t="s">
        <v>2683</v>
      </c>
      <c r="R199" s="88">
        <v>10</v>
      </c>
      <c r="S199" s="89" t="s">
        <v>2563</v>
      </c>
      <c r="T199" s="89" t="s">
        <v>8125</v>
      </c>
      <c r="U199" s="88" t="str">
        <f>VLOOKUP(T199,Vat_tu__hang_hoa__dich_vu!B:C,2,0)</f>
        <v>CGM300</v>
      </c>
      <c r="V199" s="88" t="s">
        <v>961</v>
      </c>
      <c r="W199" s="89" t="s">
        <v>2564</v>
      </c>
      <c r="X199" s="89" t="s">
        <v>2496</v>
      </c>
      <c r="Y199" s="88">
        <v>5</v>
      </c>
      <c r="Z199" s="88">
        <v>73431</v>
      </c>
      <c r="AB199" s="88">
        <v>0</v>
      </c>
      <c r="AC199" s="88" t="s">
        <v>2684</v>
      </c>
      <c r="AE199" s="90">
        <v>45891.657823344904</v>
      </c>
      <c r="AG199" s="88" t="s">
        <v>950</v>
      </c>
    </row>
    <row r="200" spans="1:33" x14ac:dyDescent="0.25">
      <c r="A200" s="88">
        <v>1</v>
      </c>
      <c r="B200" s="89" t="s">
        <v>6985</v>
      </c>
      <c r="C200" s="89">
        <f t="shared" si="7"/>
        <v>9105837534</v>
      </c>
      <c r="D200" s="90" t="str">
        <f>VLOOKUP(C200,'Data (2)'!$C:$D,2,0)</f>
        <v>00014518</v>
      </c>
      <c r="E200" s="90">
        <v>45896</v>
      </c>
      <c r="F200" s="91">
        <v>45891.658298726798</v>
      </c>
      <c r="G200" s="89" t="s">
        <v>6986</v>
      </c>
      <c r="H200" s="90"/>
      <c r="I200" s="88" t="s">
        <v>2487</v>
      </c>
      <c r="J200" s="89" t="s">
        <v>2488</v>
      </c>
      <c r="K200" s="88" t="s">
        <v>2489</v>
      </c>
      <c r="L200" s="88" t="s">
        <v>2490</v>
      </c>
      <c r="M200" s="89" t="s">
        <v>6987</v>
      </c>
      <c r="N200" s="89">
        <v>9105837534</v>
      </c>
      <c r="O200" s="88" t="s">
        <v>6988</v>
      </c>
      <c r="P200" s="88" t="s">
        <v>8561</v>
      </c>
      <c r="Q200" s="88" t="s">
        <v>6989</v>
      </c>
      <c r="R200" s="88">
        <v>10</v>
      </c>
      <c r="S200" s="89" t="s">
        <v>2519</v>
      </c>
      <c r="T200" s="89" t="s">
        <v>8173</v>
      </c>
      <c r="U200" s="88" t="str">
        <f>VLOOKUP(T200,Vat_tu__hang_hoa__dich_vu!B:C,2,0)</f>
        <v>GM500</v>
      </c>
      <c r="V200" s="88" t="s">
        <v>951</v>
      </c>
      <c r="W200" s="89" t="s">
        <v>2520</v>
      </c>
      <c r="X200" s="89" t="s">
        <v>2496</v>
      </c>
      <c r="Y200" s="88">
        <v>1</v>
      </c>
      <c r="Z200" s="88">
        <v>111058</v>
      </c>
      <c r="AB200" s="88">
        <v>0</v>
      </c>
      <c r="AC200" s="88" t="s">
        <v>6988</v>
      </c>
      <c r="AE200" s="90">
        <v>45891.658297766196</v>
      </c>
      <c r="AG200" s="88" t="s">
        <v>950</v>
      </c>
    </row>
    <row r="201" spans="1:33" x14ac:dyDescent="0.25">
      <c r="A201" s="88">
        <v>1</v>
      </c>
      <c r="B201" s="89" t="s">
        <v>6985</v>
      </c>
      <c r="C201" s="89">
        <f t="shared" si="7"/>
        <v>9105837534</v>
      </c>
      <c r="D201" s="90" t="str">
        <f>VLOOKUP(C201,'Data (2)'!$C:$D,2,0)</f>
        <v>00014518</v>
      </c>
      <c r="E201" s="90">
        <v>45896</v>
      </c>
      <c r="F201" s="91">
        <v>45891.658298726798</v>
      </c>
      <c r="G201" s="89" t="s">
        <v>6986</v>
      </c>
      <c r="H201" s="90"/>
      <c r="I201" s="88" t="s">
        <v>2487</v>
      </c>
      <c r="J201" s="89" t="s">
        <v>2488</v>
      </c>
      <c r="K201" s="88" t="s">
        <v>2489</v>
      </c>
      <c r="L201" s="88" t="s">
        <v>2490</v>
      </c>
      <c r="M201" s="89" t="s">
        <v>6987</v>
      </c>
      <c r="N201" s="89">
        <v>9105837534</v>
      </c>
      <c r="O201" s="88" t="s">
        <v>6988</v>
      </c>
      <c r="P201" s="88" t="s">
        <v>8561</v>
      </c>
      <c r="Q201" s="88" t="s">
        <v>6989</v>
      </c>
      <c r="R201" s="88">
        <v>20</v>
      </c>
      <c r="S201" s="89" t="s">
        <v>2563</v>
      </c>
      <c r="T201" s="89" t="s">
        <v>8125</v>
      </c>
      <c r="U201" s="88" t="str">
        <f>VLOOKUP(T201,Vat_tu__hang_hoa__dich_vu!B:C,2,0)</f>
        <v>CGM300</v>
      </c>
      <c r="V201" s="88" t="s">
        <v>961</v>
      </c>
      <c r="W201" s="89" t="s">
        <v>2564</v>
      </c>
      <c r="X201" s="89" t="s">
        <v>2496</v>
      </c>
      <c r="Y201" s="88">
        <v>1</v>
      </c>
      <c r="Z201" s="88">
        <v>73431</v>
      </c>
      <c r="AB201" s="88">
        <v>0</v>
      </c>
      <c r="AC201" s="88" t="s">
        <v>6988</v>
      </c>
      <c r="AE201" s="90">
        <v>45891.658297766196</v>
      </c>
      <c r="AG201" s="88" t="s">
        <v>950</v>
      </c>
    </row>
    <row r="202" spans="1:33" x14ac:dyDescent="0.25">
      <c r="A202" s="88">
        <v>1</v>
      </c>
      <c r="B202" s="89" t="s">
        <v>6990</v>
      </c>
      <c r="C202" s="89">
        <f t="shared" si="7"/>
        <v>9105837536</v>
      </c>
      <c r="D202" s="90" t="str">
        <f>VLOOKUP(C202,'Data (2)'!$C:$D,2,0)</f>
        <v>00134182</v>
      </c>
      <c r="E202" s="90">
        <v>45891</v>
      </c>
      <c r="F202" s="91">
        <v>45891.658456481498</v>
      </c>
      <c r="G202" s="89" t="s">
        <v>6991</v>
      </c>
      <c r="H202" s="90"/>
      <c r="I202" s="88" t="s">
        <v>2487</v>
      </c>
      <c r="J202" s="89" t="s">
        <v>2488</v>
      </c>
      <c r="K202" s="88" t="s">
        <v>2489</v>
      </c>
      <c r="L202" s="88" t="s">
        <v>2490</v>
      </c>
      <c r="M202" s="89" t="s">
        <v>6992</v>
      </c>
      <c r="N202" s="89">
        <v>9105837536</v>
      </c>
      <c r="O202" s="88" t="s">
        <v>6993</v>
      </c>
      <c r="P202" s="88" t="s">
        <v>8562</v>
      </c>
      <c r="Q202" s="88" t="s">
        <v>6994</v>
      </c>
      <c r="R202" s="88">
        <v>10</v>
      </c>
      <c r="S202" s="89" t="s">
        <v>2502</v>
      </c>
      <c r="T202" s="89" t="s">
        <v>8627</v>
      </c>
      <c r="U202" s="88" t="str">
        <f>VLOOKUP(T202,Vat_tu__hang_hoa__dich_vu!B:C,2,0)</f>
        <v>GTLX250G</v>
      </c>
      <c r="V202" s="88" t="s">
        <v>981</v>
      </c>
      <c r="W202" s="89" t="s">
        <v>2503</v>
      </c>
      <c r="X202" s="89" t="s">
        <v>2496</v>
      </c>
      <c r="Y202" s="88">
        <v>1</v>
      </c>
      <c r="Z202" s="88">
        <v>50182</v>
      </c>
      <c r="AB202" s="88">
        <v>0</v>
      </c>
      <c r="AC202" s="88" t="s">
        <v>6995</v>
      </c>
      <c r="AE202" s="90">
        <v>45891.658455520803</v>
      </c>
      <c r="AG202" s="88" t="s">
        <v>950</v>
      </c>
    </row>
    <row r="203" spans="1:33" x14ac:dyDescent="0.25">
      <c r="A203" s="88">
        <v>1</v>
      </c>
      <c r="B203" s="89" t="s">
        <v>6990</v>
      </c>
      <c r="C203" s="89">
        <f t="shared" si="7"/>
        <v>9105837536</v>
      </c>
      <c r="D203" s="90" t="str">
        <f>VLOOKUP(C203,'Data (2)'!$C:$D,2,0)</f>
        <v>00134182</v>
      </c>
      <c r="E203" s="90">
        <v>45891</v>
      </c>
      <c r="F203" s="91">
        <v>45891.658456481498</v>
      </c>
      <c r="G203" s="89" t="s">
        <v>6991</v>
      </c>
      <c r="H203" s="90"/>
      <c r="I203" s="88" t="s">
        <v>2487</v>
      </c>
      <c r="J203" s="89" t="s">
        <v>2488</v>
      </c>
      <c r="K203" s="88" t="s">
        <v>2489</v>
      </c>
      <c r="L203" s="88" t="s">
        <v>2490</v>
      </c>
      <c r="M203" s="89" t="s">
        <v>6992</v>
      </c>
      <c r="N203" s="89">
        <v>9105837536</v>
      </c>
      <c r="O203" s="88" t="s">
        <v>6993</v>
      </c>
      <c r="P203" s="88" t="s">
        <v>8562</v>
      </c>
      <c r="Q203" s="88" t="s">
        <v>6994</v>
      </c>
      <c r="R203" s="88">
        <v>20</v>
      </c>
      <c r="S203" s="89" t="s">
        <v>2547</v>
      </c>
      <c r="T203" s="89" t="s">
        <v>8457</v>
      </c>
      <c r="U203" s="88" t="str">
        <f>VLOOKUP(T203,Vat_tu__hang_hoa__dich_vu!B:C,2,0)</f>
        <v>GXD500</v>
      </c>
      <c r="V203" s="88" t="s">
        <v>994</v>
      </c>
      <c r="W203" s="89" t="s">
        <v>2548</v>
      </c>
      <c r="X203" s="89" t="s">
        <v>2496</v>
      </c>
      <c r="Y203" s="88">
        <v>1</v>
      </c>
      <c r="Z203" s="88">
        <v>111606</v>
      </c>
      <c r="AB203" s="88">
        <v>0</v>
      </c>
      <c r="AC203" s="88" t="s">
        <v>6995</v>
      </c>
      <c r="AE203" s="90">
        <v>45891.658455520803</v>
      </c>
      <c r="AG203" s="88" t="s">
        <v>950</v>
      </c>
    </row>
    <row r="204" spans="1:33" x14ac:dyDescent="0.25">
      <c r="A204" s="88">
        <v>1</v>
      </c>
      <c r="B204" s="89" t="s">
        <v>6990</v>
      </c>
      <c r="C204" s="89">
        <f t="shared" si="7"/>
        <v>9105837536</v>
      </c>
      <c r="D204" s="90" t="str">
        <f>VLOOKUP(C204,'Data (2)'!$C:$D,2,0)</f>
        <v>00134182</v>
      </c>
      <c r="E204" s="90">
        <v>45891</v>
      </c>
      <c r="F204" s="91">
        <v>45891.658456481498</v>
      </c>
      <c r="G204" s="89" t="s">
        <v>6991</v>
      </c>
      <c r="H204" s="90"/>
      <c r="I204" s="88" t="s">
        <v>2487</v>
      </c>
      <c r="J204" s="89" t="s">
        <v>2488</v>
      </c>
      <c r="K204" s="88" t="s">
        <v>2489</v>
      </c>
      <c r="L204" s="88" t="s">
        <v>2490</v>
      </c>
      <c r="M204" s="89" t="s">
        <v>6992</v>
      </c>
      <c r="N204" s="89">
        <v>9105837536</v>
      </c>
      <c r="O204" s="88" t="s">
        <v>6993</v>
      </c>
      <c r="P204" s="88" t="s">
        <v>8562</v>
      </c>
      <c r="Q204" s="88" t="s">
        <v>6994</v>
      </c>
      <c r="R204" s="88">
        <v>30</v>
      </c>
      <c r="S204" s="89" t="s">
        <v>2528</v>
      </c>
      <c r="T204" s="89" t="s">
        <v>8117</v>
      </c>
      <c r="U204" s="88" t="str">
        <f>VLOOKUP(T204,Vat_tu__hang_hoa__dich_vu!B:C,2,0)</f>
        <v>CC300</v>
      </c>
      <c r="V204" s="88" t="s">
        <v>965</v>
      </c>
      <c r="W204" s="89" t="s">
        <v>2529</v>
      </c>
      <c r="X204" s="89" t="s">
        <v>2496</v>
      </c>
      <c r="Y204" s="88">
        <v>1</v>
      </c>
      <c r="Z204" s="88">
        <v>74250</v>
      </c>
      <c r="AB204" s="88">
        <v>0</v>
      </c>
      <c r="AC204" s="88" t="s">
        <v>6995</v>
      </c>
      <c r="AE204" s="90">
        <v>45891.658455520803</v>
      </c>
      <c r="AG204" s="88" t="s">
        <v>950</v>
      </c>
    </row>
    <row r="205" spans="1:33" x14ac:dyDescent="0.25">
      <c r="A205" s="88">
        <v>1</v>
      </c>
      <c r="B205" s="89" t="s">
        <v>6990</v>
      </c>
      <c r="C205" s="89">
        <f t="shared" si="7"/>
        <v>9105837536</v>
      </c>
      <c r="D205" s="90" t="str">
        <f>VLOOKUP(C205,'Data (2)'!$C:$D,2,0)</f>
        <v>00134182</v>
      </c>
      <c r="E205" s="90">
        <v>45891</v>
      </c>
      <c r="F205" s="91">
        <v>45891.658456481498</v>
      </c>
      <c r="G205" s="89" t="s">
        <v>6991</v>
      </c>
      <c r="H205" s="90"/>
      <c r="I205" s="88" t="s">
        <v>2487</v>
      </c>
      <c r="J205" s="89" t="s">
        <v>2488</v>
      </c>
      <c r="K205" s="88" t="s">
        <v>2489</v>
      </c>
      <c r="L205" s="88" t="s">
        <v>2490</v>
      </c>
      <c r="M205" s="89" t="s">
        <v>6992</v>
      </c>
      <c r="N205" s="89">
        <v>9105837536</v>
      </c>
      <c r="O205" s="88" t="s">
        <v>6993</v>
      </c>
      <c r="P205" s="88" t="s">
        <v>8562</v>
      </c>
      <c r="Q205" s="88" t="s">
        <v>6994</v>
      </c>
      <c r="R205" s="88">
        <v>40</v>
      </c>
      <c r="S205" s="89" t="s">
        <v>2519</v>
      </c>
      <c r="T205" s="89" t="s">
        <v>8173</v>
      </c>
      <c r="U205" s="88" t="str">
        <f>VLOOKUP(T205,Vat_tu__hang_hoa__dich_vu!B:C,2,0)</f>
        <v>GM500</v>
      </c>
      <c r="V205" s="88" t="s">
        <v>951</v>
      </c>
      <c r="W205" s="89" t="s">
        <v>2520</v>
      </c>
      <c r="X205" s="89" t="s">
        <v>2496</v>
      </c>
      <c r="Y205" s="88">
        <v>1</v>
      </c>
      <c r="Z205" s="88">
        <v>111058</v>
      </c>
      <c r="AB205" s="88">
        <v>0</v>
      </c>
      <c r="AC205" s="88" t="s">
        <v>6995</v>
      </c>
      <c r="AE205" s="90">
        <v>45891.658455520803</v>
      </c>
      <c r="AG205" s="88" t="s">
        <v>950</v>
      </c>
    </row>
    <row r="206" spans="1:33" x14ac:dyDescent="0.25">
      <c r="A206" s="88">
        <v>1</v>
      </c>
      <c r="B206" s="89" t="s">
        <v>6990</v>
      </c>
      <c r="C206" s="89">
        <f t="shared" si="7"/>
        <v>9105837536</v>
      </c>
      <c r="D206" s="90" t="str">
        <f>VLOOKUP(C206,'Data (2)'!$C:$D,2,0)</f>
        <v>00134182</v>
      </c>
      <c r="E206" s="90">
        <v>45891</v>
      </c>
      <c r="F206" s="91">
        <v>45891.658456481498</v>
      </c>
      <c r="G206" s="89" t="s">
        <v>6991</v>
      </c>
      <c r="H206" s="90"/>
      <c r="I206" s="88" t="s">
        <v>2487</v>
      </c>
      <c r="J206" s="89" t="s">
        <v>2488</v>
      </c>
      <c r="K206" s="88" t="s">
        <v>2489</v>
      </c>
      <c r="L206" s="88" t="s">
        <v>2490</v>
      </c>
      <c r="M206" s="89" t="s">
        <v>6992</v>
      </c>
      <c r="N206" s="89">
        <v>9105837536</v>
      </c>
      <c r="O206" s="88" t="s">
        <v>6993</v>
      </c>
      <c r="P206" s="88" t="s">
        <v>8562</v>
      </c>
      <c r="Q206" s="88" t="s">
        <v>6994</v>
      </c>
      <c r="R206" s="88">
        <v>50</v>
      </c>
      <c r="S206" s="89" t="s">
        <v>2510</v>
      </c>
      <c r="T206" s="89" t="s">
        <v>8626</v>
      </c>
      <c r="U206" s="88" t="str">
        <f>VLOOKUP(T206,Vat_tu__hang_hoa__dich_vu!B:C,2,0)</f>
        <v>MNH250</v>
      </c>
      <c r="V206" s="88" t="s">
        <v>955</v>
      </c>
      <c r="W206" s="89" t="s">
        <v>2511</v>
      </c>
      <c r="X206" s="89" t="s">
        <v>2496</v>
      </c>
      <c r="Y206" s="88">
        <v>2</v>
      </c>
      <c r="Z206" s="88">
        <v>46000</v>
      </c>
      <c r="AB206" s="88">
        <v>0</v>
      </c>
      <c r="AC206" s="88" t="s">
        <v>6995</v>
      </c>
      <c r="AE206" s="90">
        <v>45891.658455520803</v>
      </c>
      <c r="AG206" s="88" t="s">
        <v>950</v>
      </c>
    </row>
    <row r="207" spans="1:33" x14ac:dyDescent="0.25">
      <c r="A207" s="88">
        <v>1</v>
      </c>
      <c r="B207" s="89" t="s">
        <v>6996</v>
      </c>
      <c r="C207" s="89">
        <f t="shared" si="7"/>
        <v>9105837618</v>
      </c>
      <c r="D207" s="90" t="str">
        <f>VLOOKUP(C207,'Data (2)'!$C:$D,2,0)</f>
        <v>00003799</v>
      </c>
      <c r="E207" s="90">
        <v>45891</v>
      </c>
      <c r="F207" s="91">
        <v>45891.659129594897</v>
      </c>
      <c r="G207" s="89" t="s">
        <v>6997</v>
      </c>
      <c r="H207" s="90"/>
      <c r="I207" s="88" t="s">
        <v>2487</v>
      </c>
      <c r="J207" s="89" t="s">
        <v>2488</v>
      </c>
      <c r="K207" s="88" t="s">
        <v>2489</v>
      </c>
      <c r="L207" s="88" t="s">
        <v>2490</v>
      </c>
      <c r="M207" s="89" t="s">
        <v>6998</v>
      </c>
      <c r="N207" s="89">
        <v>9105837618</v>
      </c>
      <c r="O207" s="88" t="s">
        <v>6999</v>
      </c>
      <c r="P207" s="88" t="s">
        <v>8563</v>
      </c>
      <c r="Q207" s="88" t="s">
        <v>7000</v>
      </c>
      <c r="R207" s="88">
        <v>10</v>
      </c>
      <c r="S207" s="89" t="s">
        <v>2498</v>
      </c>
      <c r="T207" s="89" t="s">
        <v>8235</v>
      </c>
      <c r="U207" s="88" t="str">
        <f>VLOOKUP(T207,Vat_tu__hang_hoa__dich_vu!B:C,2,0)</f>
        <v>GSG250</v>
      </c>
      <c r="V207" s="88" t="s">
        <v>977</v>
      </c>
      <c r="W207" s="89" t="s">
        <v>2499</v>
      </c>
      <c r="X207" s="89" t="s">
        <v>2496</v>
      </c>
      <c r="Y207" s="88">
        <v>2</v>
      </c>
      <c r="Z207" s="88">
        <v>50400</v>
      </c>
      <c r="AB207" s="88">
        <v>0</v>
      </c>
      <c r="AC207" s="88" t="s">
        <v>6999</v>
      </c>
      <c r="AD207" s="88" t="s">
        <v>7001</v>
      </c>
      <c r="AE207" s="90">
        <v>45891.659128703701</v>
      </c>
      <c r="AF207" s="88" t="s">
        <v>7002</v>
      </c>
      <c r="AG207" s="88" t="s">
        <v>950</v>
      </c>
    </row>
    <row r="208" spans="1:33" x14ac:dyDescent="0.25">
      <c r="A208" s="88">
        <v>1</v>
      </c>
      <c r="B208" s="89" t="s">
        <v>7003</v>
      </c>
      <c r="C208" s="89">
        <f t="shared" si="7"/>
        <v>9105837592</v>
      </c>
      <c r="D208" s="90" t="str">
        <f>VLOOKUP(C208,'Data (2)'!$C:$D,2,0)</f>
        <v>00410167</v>
      </c>
      <c r="E208" s="90">
        <v>45899</v>
      </c>
      <c r="F208" s="91">
        <v>45891.659428159699</v>
      </c>
      <c r="G208" s="89" t="s">
        <v>7004</v>
      </c>
      <c r="H208" s="90"/>
      <c r="I208" s="88" t="s">
        <v>2487</v>
      </c>
      <c r="J208" s="89" t="s">
        <v>2488</v>
      </c>
      <c r="K208" s="88" t="s">
        <v>2489</v>
      </c>
      <c r="L208" s="88" t="s">
        <v>2490</v>
      </c>
      <c r="M208" s="89" t="s">
        <v>7005</v>
      </c>
      <c r="N208" s="89">
        <v>9105837592</v>
      </c>
      <c r="O208" s="88" t="s">
        <v>7006</v>
      </c>
      <c r="P208" s="88" t="s">
        <v>8564</v>
      </c>
      <c r="Q208" s="88" t="s">
        <v>7007</v>
      </c>
      <c r="R208" s="88">
        <v>10</v>
      </c>
      <c r="S208" s="89" t="s">
        <v>2510</v>
      </c>
      <c r="T208" s="89" t="s">
        <v>8626</v>
      </c>
      <c r="U208" s="88" t="str">
        <f>VLOOKUP(T208,Vat_tu__hang_hoa__dich_vu!B:C,2,0)</f>
        <v>MNH250</v>
      </c>
      <c r="V208" s="88" t="s">
        <v>955</v>
      </c>
      <c r="W208" s="89" t="s">
        <v>2511</v>
      </c>
      <c r="X208" s="89" t="s">
        <v>2496</v>
      </c>
      <c r="Y208" s="88">
        <v>1</v>
      </c>
      <c r="Z208" s="88">
        <v>46000</v>
      </c>
      <c r="AB208" s="88">
        <v>0</v>
      </c>
      <c r="AC208" s="88" t="s">
        <v>7006</v>
      </c>
      <c r="AE208" s="90">
        <v>45891.6594273148</v>
      </c>
      <c r="AG208" s="88" t="s">
        <v>950</v>
      </c>
    </row>
    <row r="209" spans="1:33" x14ac:dyDescent="0.25">
      <c r="A209" s="88">
        <v>1</v>
      </c>
      <c r="B209" s="89" t="s">
        <v>7008</v>
      </c>
      <c r="C209" s="89">
        <f t="shared" si="7"/>
        <v>9105837622</v>
      </c>
      <c r="D209" s="90" t="str">
        <f>VLOOKUP(C209,'Data (2)'!$C:$D,2,0)</f>
        <v>00410175</v>
      </c>
      <c r="E209" s="90">
        <v>45891</v>
      </c>
      <c r="F209" s="91">
        <v>45891.659847071802</v>
      </c>
      <c r="G209" s="89" t="s">
        <v>7009</v>
      </c>
      <c r="H209" s="90"/>
      <c r="I209" s="88" t="s">
        <v>2487</v>
      </c>
      <c r="J209" s="89" t="s">
        <v>2488</v>
      </c>
      <c r="K209" s="88" t="s">
        <v>2489</v>
      </c>
      <c r="L209" s="88" t="s">
        <v>2490</v>
      </c>
      <c r="M209" s="89" t="s">
        <v>7010</v>
      </c>
      <c r="N209" s="89">
        <v>9105837622</v>
      </c>
      <c r="O209" s="88" t="s">
        <v>7011</v>
      </c>
      <c r="P209" s="88" t="s">
        <v>8565</v>
      </c>
      <c r="Q209" s="88" t="s">
        <v>7012</v>
      </c>
      <c r="R209" s="88">
        <v>10</v>
      </c>
      <c r="S209" s="89" t="s">
        <v>2502</v>
      </c>
      <c r="T209" s="89" t="s">
        <v>8627</v>
      </c>
      <c r="U209" s="88" t="str">
        <f>VLOOKUP(T209,Vat_tu__hang_hoa__dich_vu!B:C,2,0)</f>
        <v>GTLX250G</v>
      </c>
      <c r="V209" s="88" t="s">
        <v>981</v>
      </c>
      <c r="W209" s="89" t="s">
        <v>2503</v>
      </c>
      <c r="X209" s="89" t="s">
        <v>2496</v>
      </c>
      <c r="Y209" s="88">
        <v>1</v>
      </c>
      <c r="Z209" s="88">
        <v>50182</v>
      </c>
      <c r="AB209" s="88">
        <v>0</v>
      </c>
      <c r="AC209" s="88" t="s">
        <v>7011</v>
      </c>
      <c r="AD209" s="88" t="s">
        <v>7013</v>
      </c>
      <c r="AE209" s="90">
        <v>45891.659846446797</v>
      </c>
      <c r="AG209" s="88" t="s">
        <v>950</v>
      </c>
    </row>
    <row r="210" spans="1:33" x14ac:dyDescent="0.25">
      <c r="A210" s="88">
        <v>1</v>
      </c>
      <c r="B210" s="89" t="s">
        <v>7014</v>
      </c>
      <c r="C210" s="89">
        <f t="shared" si="7"/>
        <v>9105837611</v>
      </c>
      <c r="D210" s="90" t="str">
        <f>VLOOKUP(C210,'Data (2)'!$C:$D,2,0)</f>
        <v>00012334</v>
      </c>
      <c r="E210" s="90">
        <v>45896</v>
      </c>
      <c r="F210" s="91">
        <v>45891.6609102199</v>
      </c>
      <c r="G210" s="89" t="s">
        <v>7015</v>
      </c>
      <c r="H210" s="90"/>
      <c r="I210" s="88" t="s">
        <v>2487</v>
      </c>
      <c r="J210" s="89" t="s">
        <v>2488</v>
      </c>
      <c r="K210" s="88" t="s">
        <v>2489</v>
      </c>
      <c r="L210" s="88" t="s">
        <v>2490</v>
      </c>
      <c r="M210" s="89" t="s">
        <v>7016</v>
      </c>
      <c r="N210" s="89">
        <v>9105837611</v>
      </c>
      <c r="O210" s="88" t="s">
        <v>7017</v>
      </c>
      <c r="P210" s="88" t="s">
        <v>8566</v>
      </c>
      <c r="Q210" s="88" t="s">
        <v>7018</v>
      </c>
      <c r="R210" s="88">
        <v>10</v>
      </c>
      <c r="S210" s="89" t="s">
        <v>2519</v>
      </c>
      <c r="T210" s="89" t="s">
        <v>8173</v>
      </c>
      <c r="U210" s="88" t="str">
        <f>VLOOKUP(T210,Vat_tu__hang_hoa__dich_vu!B:C,2,0)</f>
        <v>GM500</v>
      </c>
      <c r="V210" s="88" t="s">
        <v>951</v>
      </c>
      <c r="W210" s="89" t="s">
        <v>2520</v>
      </c>
      <c r="X210" s="89" t="s">
        <v>2496</v>
      </c>
      <c r="Y210" s="88">
        <v>3</v>
      </c>
      <c r="Z210" s="88">
        <v>111058</v>
      </c>
      <c r="AB210" s="88">
        <v>0</v>
      </c>
      <c r="AC210" s="88" t="s">
        <v>7017</v>
      </c>
      <c r="AD210" s="88" t="s">
        <v>2541</v>
      </c>
      <c r="AE210" s="90">
        <v>45891.660909259299</v>
      </c>
      <c r="AF210" s="88" t="s">
        <v>7019</v>
      </c>
      <c r="AG210" s="88" t="s">
        <v>950</v>
      </c>
    </row>
    <row r="211" spans="1:33" x14ac:dyDescent="0.25">
      <c r="A211" s="88">
        <v>1</v>
      </c>
      <c r="B211" s="89" t="s">
        <v>7020</v>
      </c>
      <c r="C211" s="89">
        <f t="shared" si="7"/>
        <v>9105837612</v>
      </c>
      <c r="D211" s="90" t="str">
        <f>VLOOKUP(C211,'Data (2)'!$C:$D,2,0)</f>
        <v>00028121</v>
      </c>
      <c r="E211" s="90">
        <v>45896</v>
      </c>
      <c r="F211" s="91">
        <v>45891.662162233799</v>
      </c>
      <c r="G211" s="89" t="s">
        <v>7021</v>
      </c>
      <c r="H211" s="90"/>
      <c r="I211" s="88" t="s">
        <v>2487</v>
      </c>
      <c r="J211" s="89" t="s">
        <v>2488</v>
      </c>
      <c r="K211" s="88" t="s">
        <v>2489</v>
      </c>
      <c r="L211" s="88" t="s">
        <v>2490</v>
      </c>
      <c r="M211" s="89" t="s">
        <v>7022</v>
      </c>
      <c r="N211" s="89">
        <v>9105837612</v>
      </c>
      <c r="O211" s="88" t="s">
        <v>7023</v>
      </c>
      <c r="P211" s="88" t="s">
        <v>8567</v>
      </c>
      <c r="Q211" s="88" t="s">
        <v>7024</v>
      </c>
      <c r="R211" s="88">
        <v>10</v>
      </c>
      <c r="S211" s="89" t="s">
        <v>2519</v>
      </c>
      <c r="T211" s="89" t="s">
        <v>8173</v>
      </c>
      <c r="U211" s="88" t="str">
        <f>VLOOKUP(T211,Vat_tu__hang_hoa__dich_vu!B:C,2,0)</f>
        <v>GM500</v>
      </c>
      <c r="V211" s="88" t="s">
        <v>951</v>
      </c>
      <c r="W211" s="89" t="s">
        <v>2520</v>
      </c>
      <c r="X211" s="89" t="s">
        <v>2496</v>
      </c>
      <c r="Y211" s="88">
        <v>2</v>
      </c>
      <c r="Z211" s="88">
        <v>111058</v>
      </c>
      <c r="AB211" s="88">
        <v>0</v>
      </c>
      <c r="AC211" s="88" t="s">
        <v>7025</v>
      </c>
      <c r="AE211" s="90">
        <v>45891.662161145803</v>
      </c>
      <c r="AF211" s="88" t="s">
        <v>7026</v>
      </c>
      <c r="AG211" s="88" t="s">
        <v>950</v>
      </c>
    </row>
    <row r="212" spans="1:33" x14ac:dyDescent="0.25">
      <c r="A212" s="88">
        <v>1</v>
      </c>
      <c r="B212" s="89" t="s">
        <v>7027</v>
      </c>
      <c r="C212" s="89">
        <f t="shared" si="7"/>
        <v>9105837626</v>
      </c>
      <c r="D212" s="90" t="str">
        <f>VLOOKUP(C212,'Data (2)'!$C:$D,2,0)</f>
        <v>00410177</v>
      </c>
      <c r="E212" s="90">
        <v>45896</v>
      </c>
      <c r="F212" s="91">
        <v>45891.6622059375</v>
      </c>
      <c r="G212" s="89" t="s">
        <v>7028</v>
      </c>
      <c r="H212" s="90"/>
      <c r="I212" s="88" t="s">
        <v>2487</v>
      </c>
      <c r="J212" s="89" t="s">
        <v>2488</v>
      </c>
      <c r="K212" s="88" t="s">
        <v>2489</v>
      </c>
      <c r="L212" s="88" t="s">
        <v>2490</v>
      </c>
      <c r="M212" s="89" t="s">
        <v>7029</v>
      </c>
      <c r="N212" s="89">
        <v>9105837626</v>
      </c>
      <c r="O212" s="88" t="s">
        <v>7030</v>
      </c>
      <c r="P212" s="88" t="s">
        <v>8568</v>
      </c>
      <c r="Q212" s="88" t="s">
        <v>7031</v>
      </c>
      <c r="R212" s="88">
        <v>10</v>
      </c>
      <c r="S212" s="89" t="s">
        <v>2519</v>
      </c>
      <c r="T212" s="89" t="s">
        <v>8173</v>
      </c>
      <c r="U212" s="88" t="str">
        <f>VLOOKUP(T212,Vat_tu__hang_hoa__dich_vu!B:C,2,0)</f>
        <v>GM500</v>
      </c>
      <c r="V212" s="88" t="s">
        <v>951</v>
      </c>
      <c r="W212" s="89" t="s">
        <v>2520</v>
      </c>
      <c r="X212" s="89" t="s">
        <v>2496</v>
      </c>
      <c r="Y212" s="88">
        <v>3</v>
      </c>
      <c r="Z212" s="88">
        <v>111058</v>
      </c>
      <c r="AB212" s="88">
        <v>0</v>
      </c>
      <c r="AC212" s="88" t="s">
        <v>7032</v>
      </c>
      <c r="AD212" s="88" t="s">
        <v>2541</v>
      </c>
      <c r="AE212" s="90">
        <v>45891.7743962963</v>
      </c>
      <c r="AG212" s="88" t="s">
        <v>950</v>
      </c>
    </row>
    <row r="213" spans="1:33" x14ac:dyDescent="0.25">
      <c r="A213" s="88">
        <v>1</v>
      </c>
      <c r="B213" s="89" t="s">
        <v>7033</v>
      </c>
      <c r="C213" s="89">
        <f t="shared" si="7"/>
        <v>9105837656</v>
      </c>
      <c r="D213" s="90" t="str">
        <f>VLOOKUP(C213,'Data (2)'!$C:$D,2,0)</f>
        <v>00410191</v>
      </c>
      <c r="E213" s="90">
        <v>45896</v>
      </c>
      <c r="F213" s="91">
        <v>45891.665829317099</v>
      </c>
      <c r="G213" s="89" t="s">
        <v>7034</v>
      </c>
      <c r="H213" s="90"/>
      <c r="I213" s="88" t="s">
        <v>2487</v>
      </c>
      <c r="J213" s="89" t="s">
        <v>2488</v>
      </c>
      <c r="K213" s="88" t="s">
        <v>2489</v>
      </c>
      <c r="L213" s="88" t="s">
        <v>2490</v>
      </c>
      <c r="M213" s="89" t="s">
        <v>7029</v>
      </c>
      <c r="N213" s="89">
        <v>9105837656</v>
      </c>
      <c r="O213" s="88" t="s">
        <v>7030</v>
      </c>
      <c r="P213" s="88" t="s">
        <v>8568</v>
      </c>
      <c r="Q213" s="88" t="s">
        <v>7031</v>
      </c>
      <c r="R213" s="88">
        <v>10</v>
      </c>
      <c r="S213" s="89" t="s">
        <v>2519</v>
      </c>
      <c r="T213" s="89" t="s">
        <v>8173</v>
      </c>
      <c r="U213" s="88" t="str">
        <f>VLOOKUP(T213,Vat_tu__hang_hoa__dich_vu!B:C,2,0)</f>
        <v>GM500</v>
      </c>
      <c r="V213" s="88" t="s">
        <v>951</v>
      </c>
      <c r="W213" s="89" t="s">
        <v>2520</v>
      </c>
      <c r="X213" s="89" t="s">
        <v>2496</v>
      </c>
      <c r="Y213" s="88">
        <v>1</v>
      </c>
      <c r="Z213" s="88">
        <v>111058</v>
      </c>
      <c r="AB213" s="88">
        <v>0</v>
      </c>
      <c r="AC213" s="88" t="s">
        <v>7032</v>
      </c>
      <c r="AD213" s="88" t="s">
        <v>2541</v>
      </c>
      <c r="AE213" s="90">
        <v>45891.665828240701</v>
      </c>
      <c r="AG213" s="88" t="s">
        <v>950</v>
      </c>
    </row>
    <row r="214" spans="1:33" x14ac:dyDescent="0.25">
      <c r="A214" s="88">
        <v>1</v>
      </c>
      <c r="B214" s="89" t="s">
        <v>7035</v>
      </c>
      <c r="C214" s="89">
        <f t="shared" si="7"/>
        <v>9105837700</v>
      </c>
      <c r="D214" s="90" t="str">
        <f>VLOOKUP(C214,'Data (2)'!$C:$D,2,0)</f>
        <v>00134195</v>
      </c>
      <c r="E214" s="90">
        <v>45891</v>
      </c>
      <c r="F214" s="91">
        <v>45891.665830520797</v>
      </c>
      <c r="G214" s="89" t="s">
        <v>7034</v>
      </c>
      <c r="H214" s="90"/>
      <c r="I214" s="88" t="s">
        <v>2487</v>
      </c>
      <c r="J214" s="89" t="s">
        <v>2488</v>
      </c>
      <c r="K214" s="88" t="s">
        <v>2489</v>
      </c>
      <c r="L214" s="88" t="s">
        <v>2490</v>
      </c>
      <c r="M214" s="89" t="s">
        <v>7036</v>
      </c>
      <c r="N214" s="89">
        <v>9105837700</v>
      </c>
      <c r="O214" s="88" t="s">
        <v>7037</v>
      </c>
      <c r="P214" s="88" t="s">
        <v>8569</v>
      </c>
      <c r="Q214" s="88" t="s">
        <v>7038</v>
      </c>
      <c r="R214" s="88">
        <v>10</v>
      </c>
      <c r="S214" s="89" t="s">
        <v>2592</v>
      </c>
      <c r="T214" s="89" t="s">
        <v>8164</v>
      </c>
      <c r="U214" s="88" t="str">
        <f>VLOOKUP(T214,Vat_tu__hang_hoa__dich_vu!B:C,2,0)</f>
        <v>CN300</v>
      </c>
      <c r="V214" s="88" t="s">
        <v>959</v>
      </c>
      <c r="W214" s="89" t="s">
        <v>2593</v>
      </c>
      <c r="X214" s="89" t="s">
        <v>2496</v>
      </c>
      <c r="Y214" s="88">
        <v>1</v>
      </c>
      <c r="Z214" s="88">
        <v>70950</v>
      </c>
      <c r="AB214" s="88">
        <v>0</v>
      </c>
      <c r="AC214" s="88" t="s">
        <v>7037</v>
      </c>
      <c r="AD214" s="88" t="s">
        <v>7039</v>
      </c>
      <c r="AE214" s="90">
        <v>45891.665829664402</v>
      </c>
      <c r="AG214" s="88" t="s">
        <v>950</v>
      </c>
    </row>
    <row r="215" spans="1:33" x14ac:dyDescent="0.25">
      <c r="A215" s="88">
        <v>1</v>
      </c>
      <c r="B215" s="89" t="s">
        <v>7035</v>
      </c>
      <c r="C215" s="89">
        <f t="shared" si="7"/>
        <v>9105837700</v>
      </c>
      <c r="D215" s="90" t="str">
        <f>VLOOKUP(C215,'Data (2)'!$C:$D,2,0)</f>
        <v>00134195</v>
      </c>
      <c r="E215" s="90">
        <v>45891</v>
      </c>
      <c r="F215" s="91">
        <v>45891.665830520797</v>
      </c>
      <c r="G215" s="89" t="s">
        <v>7034</v>
      </c>
      <c r="H215" s="90"/>
      <c r="I215" s="88" t="s">
        <v>2487</v>
      </c>
      <c r="J215" s="89" t="s">
        <v>2488</v>
      </c>
      <c r="K215" s="88" t="s">
        <v>2489</v>
      </c>
      <c r="L215" s="88" t="s">
        <v>2490</v>
      </c>
      <c r="M215" s="89" t="s">
        <v>7036</v>
      </c>
      <c r="N215" s="89">
        <v>9105837700</v>
      </c>
      <c r="O215" s="88" t="s">
        <v>7037</v>
      </c>
      <c r="P215" s="88" t="s">
        <v>8569</v>
      </c>
      <c r="Q215" s="88" t="s">
        <v>7038</v>
      </c>
      <c r="R215" s="88">
        <v>20</v>
      </c>
      <c r="S215" s="89" t="s">
        <v>2519</v>
      </c>
      <c r="T215" s="89" t="s">
        <v>8173</v>
      </c>
      <c r="U215" s="88" t="str">
        <f>VLOOKUP(T215,Vat_tu__hang_hoa__dich_vu!B:C,2,0)</f>
        <v>GM500</v>
      </c>
      <c r="V215" s="88" t="s">
        <v>951</v>
      </c>
      <c r="W215" s="89" t="s">
        <v>2520</v>
      </c>
      <c r="X215" s="89" t="s">
        <v>2496</v>
      </c>
      <c r="Y215" s="88">
        <v>2</v>
      </c>
      <c r="Z215" s="88">
        <v>111058</v>
      </c>
      <c r="AB215" s="88">
        <v>0</v>
      </c>
      <c r="AC215" s="88" t="s">
        <v>7037</v>
      </c>
      <c r="AD215" s="88" t="s">
        <v>7039</v>
      </c>
      <c r="AE215" s="90">
        <v>45891.665829664402</v>
      </c>
      <c r="AG215" s="88" t="s">
        <v>950</v>
      </c>
    </row>
    <row r="216" spans="1:33" x14ac:dyDescent="0.25">
      <c r="A216" s="88">
        <v>1</v>
      </c>
      <c r="B216" s="89" t="s">
        <v>7035</v>
      </c>
      <c r="C216" s="89">
        <f t="shared" si="7"/>
        <v>9105837700</v>
      </c>
      <c r="D216" s="90" t="str">
        <f>VLOOKUP(C216,'Data (2)'!$C:$D,2,0)</f>
        <v>00134195</v>
      </c>
      <c r="E216" s="90">
        <v>45891</v>
      </c>
      <c r="F216" s="91">
        <v>45891.665830520797</v>
      </c>
      <c r="G216" s="89" t="s">
        <v>7034</v>
      </c>
      <c r="H216" s="90"/>
      <c r="I216" s="88" t="s">
        <v>2487</v>
      </c>
      <c r="J216" s="89" t="s">
        <v>2488</v>
      </c>
      <c r="K216" s="88" t="s">
        <v>2489</v>
      </c>
      <c r="L216" s="88" t="s">
        <v>2490</v>
      </c>
      <c r="M216" s="89" t="s">
        <v>7036</v>
      </c>
      <c r="N216" s="89">
        <v>9105837700</v>
      </c>
      <c r="O216" s="88" t="s">
        <v>7037</v>
      </c>
      <c r="P216" s="88" t="s">
        <v>8569</v>
      </c>
      <c r="Q216" s="88" t="s">
        <v>7038</v>
      </c>
      <c r="R216" s="88">
        <v>30</v>
      </c>
      <c r="S216" s="89" t="s">
        <v>2528</v>
      </c>
      <c r="T216" s="89" t="s">
        <v>8117</v>
      </c>
      <c r="U216" s="88" t="str">
        <f>VLOOKUP(T216,Vat_tu__hang_hoa__dich_vu!B:C,2,0)</f>
        <v>CC300</v>
      </c>
      <c r="V216" s="88" t="s">
        <v>965</v>
      </c>
      <c r="W216" s="89" t="s">
        <v>2529</v>
      </c>
      <c r="X216" s="89" t="s">
        <v>2496</v>
      </c>
      <c r="Y216" s="88">
        <v>2</v>
      </c>
      <c r="Z216" s="88">
        <v>74250</v>
      </c>
      <c r="AB216" s="88">
        <v>0</v>
      </c>
      <c r="AC216" s="88" t="s">
        <v>7037</v>
      </c>
      <c r="AD216" s="88" t="s">
        <v>7039</v>
      </c>
      <c r="AE216" s="90">
        <v>45891.665829664402</v>
      </c>
      <c r="AG216" s="88" t="s">
        <v>950</v>
      </c>
    </row>
    <row r="217" spans="1:33" x14ac:dyDescent="0.25">
      <c r="A217" s="88">
        <v>1</v>
      </c>
      <c r="B217" s="89" t="s">
        <v>7040</v>
      </c>
      <c r="C217" s="89">
        <f t="shared" si="7"/>
        <v>9105837666</v>
      </c>
      <c r="D217" s="90" t="str">
        <f>VLOOKUP(C217,'Data (2)'!$C:$D,2,0)</f>
        <v>00012631</v>
      </c>
      <c r="E217" s="90">
        <v>45896</v>
      </c>
      <c r="F217" s="91">
        <v>45891.668239467603</v>
      </c>
      <c r="G217" s="89" t="s">
        <v>7041</v>
      </c>
      <c r="H217" s="90"/>
      <c r="I217" s="88" t="s">
        <v>2487</v>
      </c>
      <c r="J217" s="89" t="s">
        <v>2488</v>
      </c>
      <c r="K217" s="88" t="s">
        <v>2489</v>
      </c>
      <c r="L217" s="88" t="s">
        <v>2490</v>
      </c>
      <c r="M217" s="89" t="s">
        <v>7042</v>
      </c>
      <c r="N217" s="89">
        <v>9105837666</v>
      </c>
      <c r="O217" s="88" t="s">
        <v>7043</v>
      </c>
      <c r="P217" s="88" t="s">
        <v>8570</v>
      </c>
      <c r="Q217" s="88" t="s">
        <v>7044</v>
      </c>
      <c r="R217" s="88">
        <v>10</v>
      </c>
      <c r="S217" s="89" t="s">
        <v>2519</v>
      </c>
      <c r="T217" s="89" t="s">
        <v>8173</v>
      </c>
      <c r="U217" s="88" t="str">
        <f>VLOOKUP(T217,Vat_tu__hang_hoa__dich_vu!B:C,2,0)</f>
        <v>GM500</v>
      </c>
      <c r="V217" s="88" t="s">
        <v>951</v>
      </c>
      <c r="W217" s="89" t="s">
        <v>2520</v>
      </c>
      <c r="X217" s="89" t="s">
        <v>2496</v>
      </c>
      <c r="Y217" s="88">
        <v>1</v>
      </c>
      <c r="Z217" s="88">
        <v>111058</v>
      </c>
      <c r="AB217" s="88">
        <v>0</v>
      </c>
      <c r="AC217" s="88" t="s">
        <v>7045</v>
      </c>
      <c r="AE217" s="90">
        <v>45891.668238310202</v>
      </c>
      <c r="AG217" s="88" t="s">
        <v>950</v>
      </c>
    </row>
    <row r="218" spans="1:33" x14ac:dyDescent="0.25">
      <c r="A218" s="88">
        <v>1</v>
      </c>
      <c r="B218" s="89" t="s">
        <v>7046</v>
      </c>
      <c r="C218" s="89">
        <f t="shared" si="7"/>
        <v>9105837740</v>
      </c>
      <c r="D218" s="90" t="str">
        <f>VLOOKUP(C218,'Data (2)'!$C:$D,2,0)</f>
        <v>00410224</v>
      </c>
      <c r="E218" s="90">
        <v>45896</v>
      </c>
      <c r="F218" s="91">
        <v>45891.669030983801</v>
      </c>
      <c r="G218" s="89" t="s">
        <v>7047</v>
      </c>
      <c r="H218" s="90"/>
      <c r="I218" s="88" t="s">
        <v>2487</v>
      </c>
      <c r="J218" s="89" t="s">
        <v>2488</v>
      </c>
      <c r="K218" s="88" t="s">
        <v>2489</v>
      </c>
      <c r="L218" s="88" t="s">
        <v>2490</v>
      </c>
      <c r="M218" s="89" t="s">
        <v>7048</v>
      </c>
      <c r="N218" s="89">
        <v>9105837740</v>
      </c>
      <c r="O218" s="88" t="s">
        <v>7049</v>
      </c>
      <c r="P218" s="88" t="s">
        <v>8571</v>
      </c>
      <c r="Q218" s="88" t="s">
        <v>7050</v>
      </c>
      <c r="R218" s="88">
        <v>10</v>
      </c>
      <c r="S218" s="89" t="s">
        <v>2519</v>
      </c>
      <c r="T218" s="89" t="s">
        <v>8173</v>
      </c>
      <c r="U218" s="88" t="str">
        <f>VLOOKUP(T218,Vat_tu__hang_hoa__dich_vu!B:C,2,0)</f>
        <v>GM500</v>
      </c>
      <c r="V218" s="88" t="s">
        <v>951</v>
      </c>
      <c r="W218" s="89" t="s">
        <v>2520</v>
      </c>
      <c r="X218" s="89" t="s">
        <v>2496</v>
      </c>
      <c r="Y218" s="88">
        <v>5</v>
      </c>
      <c r="Z218" s="88">
        <v>111058</v>
      </c>
      <c r="AB218" s="88">
        <v>0</v>
      </c>
      <c r="AC218" s="88" t="s">
        <v>7049</v>
      </c>
      <c r="AE218" s="90">
        <v>45891.669030092598</v>
      </c>
      <c r="AG218" s="88" t="s">
        <v>950</v>
      </c>
    </row>
    <row r="219" spans="1:33" x14ac:dyDescent="0.25">
      <c r="A219" s="88">
        <v>1</v>
      </c>
      <c r="B219" s="89" t="s">
        <v>7046</v>
      </c>
      <c r="C219" s="89">
        <f t="shared" si="7"/>
        <v>9105837740</v>
      </c>
      <c r="D219" s="90" t="str">
        <f>VLOOKUP(C219,'Data (2)'!$C:$D,2,0)</f>
        <v>00410224</v>
      </c>
      <c r="E219" s="90">
        <v>45896</v>
      </c>
      <c r="F219" s="91">
        <v>45891.669030983801</v>
      </c>
      <c r="G219" s="89" t="s">
        <v>7047</v>
      </c>
      <c r="H219" s="90"/>
      <c r="I219" s="88" t="s">
        <v>2487</v>
      </c>
      <c r="J219" s="89" t="s">
        <v>2488</v>
      </c>
      <c r="K219" s="88" t="s">
        <v>2489</v>
      </c>
      <c r="L219" s="88" t="s">
        <v>2490</v>
      </c>
      <c r="M219" s="89" t="s">
        <v>7048</v>
      </c>
      <c r="N219" s="89">
        <v>9105837740</v>
      </c>
      <c r="O219" s="88" t="s">
        <v>7049</v>
      </c>
      <c r="P219" s="88" t="s">
        <v>8571</v>
      </c>
      <c r="Q219" s="88" t="s">
        <v>7050</v>
      </c>
      <c r="R219" s="88">
        <v>20</v>
      </c>
      <c r="S219" s="89" t="s">
        <v>2563</v>
      </c>
      <c r="T219" s="89" t="s">
        <v>8125</v>
      </c>
      <c r="U219" s="88" t="str">
        <f>VLOOKUP(T219,Vat_tu__hang_hoa__dich_vu!B:C,2,0)</f>
        <v>CGM300</v>
      </c>
      <c r="V219" s="88" t="s">
        <v>961</v>
      </c>
      <c r="W219" s="89" t="s">
        <v>2564</v>
      </c>
      <c r="X219" s="89" t="s">
        <v>2496</v>
      </c>
      <c r="Y219" s="88">
        <v>5</v>
      </c>
      <c r="Z219" s="88">
        <v>73431</v>
      </c>
      <c r="AB219" s="88">
        <v>0</v>
      </c>
      <c r="AC219" s="88" t="s">
        <v>7049</v>
      </c>
      <c r="AE219" s="90">
        <v>45891.669030092598</v>
      </c>
      <c r="AG219" s="88" t="s">
        <v>950</v>
      </c>
    </row>
    <row r="220" spans="1:33" x14ac:dyDescent="0.25">
      <c r="A220" s="88">
        <v>1</v>
      </c>
      <c r="B220" s="89" t="s">
        <v>7051</v>
      </c>
      <c r="C220" s="89">
        <f t="shared" si="7"/>
        <v>9105837770</v>
      </c>
      <c r="D220" s="90" t="str">
        <f>VLOOKUP(C220,'Data (2)'!$C:$D,2,0)</f>
        <v>00410240</v>
      </c>
      <c r="E220" s="90">
        <v>45891</v>
      </c>
      <c r="F220" s="91">
        <v>45891.670418599497</v>
      </c>
      <c r="G220" s="89" t="s">
        <v>7052</v>
      </c>
      <c r="H220" s="90"/>
      <c r="I220" s="88" t="s">
        <v>2487</v>
      </c>
      <c r="J220" s="89" t="s">
        <v>2488</v>
      </c>
      <c r="K220" s="88" t="s">
        <v>2489</v>
      </c>
      <c r="L220" s="88" t="s">
        <v>2490</v>
      </c>
      <c r="M220" s="89" t="s">
        <v>7053</v>
      </c>
      <c r="N220" s="89">
        <v>9105837770</v>
      </c>
      <c r="O220" s="88" t="s">
        <v>7054</v>
      </c>
      <c r="P220" s="88" t="s">
        <v>8572</v>
      </c>
      <c r="Q220" s="88" t="s">
        <v>7055</v>
      </c>
      <c r="R220" s="88">
        <v>10</v>
      </c>
      <c r="S220" s="89" t="s">
        <v>2528</v>
      </c>
      <c r="T220" s="89" t="s">
        <v>8117</v>
      </c>
      <c r="U220" s="88" t="str">
        <f>VLOOKUP(T220,Vat_tu__hang_hoa__dich_vu!B:C,2,0)</f>
        <v>CC300</v>
      </c>
      <c r="V220" s="88" t="s">
        <v>965</v>
      </c>
      <c r="W220" s="89" t="s">
        <v>2529</v>
      </c>
      <c r="X220" s="89" t="s">
        <v>2496</v>
      </c>
      <c r="Y220" s="88">
        <v>2</v>
      </c>
      <c r="Z220" s="88">
        <v>74250</v>
      </c>
      <c r="AB220" s="88">
        <v>0</v>
      </c>
      <c r="AC220" s="88" t="s">
        <v>7054</v>
      </c>
      <c r="AE220" s="90">
        <v>45891.670417592599</v>
      </c>
      <c r="AG220" s="88" t="s">
        <v>950</v>
      </c>
    </row>
    <row r="221" spans="1:33" x14ac:dyDescent="0.25">
      <c r="A221" s="88">
        <v>1</v>
      </c>
      <c r="B221" s="89" t="s">
        <v>7051</v>
      </c>
      <c r="C221" s="89">
        <f t="shared" si="7"/>
        <v>9105837770</v>
      </c>
      <c r="D221" s="90" t="str">
        <f>VLOOKUP(C221,'Data (2)'!$C:$D,2,0)</f>
        <v>00410240</v>
      </c>
      <c r="E221" s="90">
        <v>45891</v>
      </c>
      <c r="F221" s="91">
        <v>45891.670418599497</v>
      </c>
      <c r="G221" s="89" t="s">
        <v>7052</v>
      </c>
      <c r="H221" s="90"/>
      <c r="I221" s="88" t="s">
        <v>2487</v>
      </c>
      <c r="J221" s="89" t="s">
        <v>2488</v>
      </c>
      <c r="K221" s="88" t="s">
        <v>2489</v>
      </c>
      <c r="L221" s="88" t="s">
        <v>2490</v>
      </c>
      <c r="M221" s="89" t="s">
        <v>7053</v>
      </c>
      <c r="N221" s="89">
        <v>9105837770</v>
      </c>
      <c r="O221" s="88" t="s">
        <v>7054</v>
      </c>
      <c r="P221" s="88" t="s">
        <v>8572</v>
      </c>
      <c r="Q221" s="88" t="s">
        <v>7055</v>
      </c>
      <c r="R221" s="88">
        <v>20</v>
      </c>
      <c r="S221" s="89" t="s">
        <v>2510</v>
      </c>
      <c r="T221" s="89" t="s">
        <v>8626</v>
      </c>
      <c r="U221" s="88" t="str">
        <f>VLOOKUP(T221,Vat_tu__hang_hoa__dich_vu!B:C,2,0)</f>
        <v>MNH250</v>
      </c>
      <c r="V221" s="88" t="s">
        <v>955</v>
      </c>
      <c r="W221" s="89" t="s">
        <v>2511</v>
      </c>
      <c r="X221" s="89" t="s">
        <v>2496</v>
      </c>
      <c r="Y221" s="88">
        <v>3</v>
      </c>
      <c r="Z221" s="88">
        <v>46000</v>
      </c>
      <c r="AB221" s="88">
        <v>0</v>
      </c>
      <c r="AC221" s="88" t="s">
        <v>7054</v>
      </c>
      <c r="AE221" s="90">
        <v>45891.670417592599</v>
      </c>
      <c r="AG221" s="88" t="s">
        <v>950</v>
      </c>
    </row>
    <row r="222" spans="1:33" x14ac:dyDescent="0.25">
      <c r="A222" s="88">
        <v>1</v>
      </c>
      <c r="B222" s="89" t="s">
        <v>7056</v>
      </c>
      <c r="C222" s="89">
        <f t="shared" si="7"/>
        <v>9105837714</v>
      </c>
      <c r="D222" s="90" t="str">
        <f>VLOOKUP(C222,'Data (2)'!$C:$D,2,0)</f>
        <v>00410216</v>
      </c>
      <c r="E222" s="90">
        <v>45896</v>
      </c>
      <c r="F222" s="91">
        <v>45891.672010995397</v>
      </c>
      <c r="G222" s="89" t="s">
        <v>7057</v>
      </c>
      <c r="H222" s="90"/>
      <c r="I222" s="88" t="s">
        <v>2487</v>
      </c>
      <c r="J222" s="89" t="s">
        <v>2488</v>
      </c>
      <c r="K222" s="88" t="s">
        <v>2489</v>
      </c>
      <c r="L222" s="88" t="s">
        <v>2490</v>
      </c>
      <c r="M222" s="89" t="s">
        <v>7058</v>
      </c>
      <c r="N222" s="89">
        <v>9105837714</v>
      </c>
      <c r="O222" s="88" t="s">
        <v>7059</v>
      </c>
      <c r="P222" s="88" t="s">
        <v>8573</v>
      </c>
      <c r="Q222" s="88" t="s">
        <v>7060</v>
      </c>
      <c r="R222" s="88">
        <v>10</v>
      </c>
      <c r="S222" s="89" t="s">
        <v>2519</v>
      </c>
      <c r="T222" s="89" t="s">
        <v>8173</v>
      </c>
      <c r="U222" s="88" t="str">
        <f>VLOOKUP(T222,Vat_tu__hang_hoa__dich_vu!B:C,2,0)</f>
        <v>GM500</v>
      </c>
      <c r="V222" s="88" t="s">
        <v>951</v>
      </c>
      <c r="W222" s="89" t="s">
        <v>2520</v>
      </c>
      <c r="X222" s="89" t="s">
        <v>2496</v>
      </c>
      <c r="Y222" s="88">
        <v>1</v>
      </c>
      <c r="Z222" s="88">
        <v>111058</v>
      </c>
      <c r="AB222" s="88">
        <v>0</v>
      </c>
      <c r="AC222" s="88" t="s">
        <v>7059</v>
      </c>
      <c r="AE222" s="90">
        <v>45891.6720100694</v>
      </c>
      <c r="AG222" s="88" t="s">
        <v>950</v>
      </c>
    </row>
    <row r="223" spans="1:33" x14ac:dyDescent="0.25">
      <c r="A223" s="88">
        <v>1</v>
      </c>
      <c r="B223" s="89" t="s">
        <v>7056</v>
      </c>
      <c r="C223" s="89">
        <f t="shared" si="7"/>
        <v>9105837714</v>
      </c>
      <c r="D223" s="90" t="str">
        <f>VLOOKUP(C223,'Data (2)'!$C:$D,2,0)</f>
        <v>00410216</v>
      </c>
      <c r="E223" s="90">
        <v>45896</v>
      </c>
      <c r="F223" s="91">
        <v>45891.672010995397</v>
      </c>
      <c r="G223" s="89" t="s">
        <v>7057</v>
      </c>
      <c r="H223" s="90"/>
      <c r="I223" s="88" t="s">
        <v>2487</v>
      </c>
      <c r="J223" s="89" t="s">
        <v>2488</v>
      </c>
      <c r="K223" s="88" t="s">
        <v>2489</v>
      </c>
      <c r="L223" s="88" t="s">
        <v>2490</v>
      </c>
      <c r="M223" s="89" t="s">
        <v>7058</v>
      </c>
      <c r="N223" s="89">
        <v>9105837714</v>
      </c>
      <c r="O223" s="88" t="s">
        <v>7059</v>
      </c>
      <c r="P223" s="88" t="s">
        <v>8573</v>
      </c>
      <c r="Q223" s="88" t="s">
        <v>7060</v>
      </c>
      <c r="R223" s="88">
        <v>20</v>
      </c>
      <c r="S223" s="89" t="s">
        <v>2510</v>
      </c>
      <c r="T223" s="89" t="s">
        <v>8626</v>
      </c>
      <c r="U223" s="88" t="str">
        <f>VLOOKUP(T223,Vat_tu__hang_hoa__dich_vu!B:C,2,0)</f>
        <v>MNH250</v>
      </c>
      <c r="V223" s="88" t="s">
        <v>955</v>
      </c>
      <c r="W223" s="89" t="s">
        <v>2511</v>
      </c>
      <c r="X223" s="89" t="s">
        <v>2496</v>
      </c>
      <c r="Y223" s="88">
        <v>5</v>
      </c>
      <c r="Z223" s="88">
        <v>46000</v>
      </c>
      <c r="AB223" s="88">
        <v>0</v>
      </c>
      <c r="AC223" s="88" t="s">
        <v>7059</v>
      </c>
      <c r="AE223" s="90">
        <v>45891.6720100694</v>
      </c>
      <c r="AG223" s="88" t="s">
        <v>950</v>
      </c>
    </row>
    <row r="224" spans="1:33" x14ac:dyDescent="0.25">
      <c r="A224" s="88">
        <v>1</v>
      </c>
      <c r="B224" s="89" t="s">
        <v>7061</v>
      </c>
      <c r="C224" s="89">
        <f t="shared" si="7"/>
        <v>9105837726</v>
      </c>
      <c r="D224" s="90" t="str">
        <f>VLOOKUP(C224,'Data (2)'!$C:$D,2,0)</f>
        <v>00025107</v>
      </c>
      <c r="E224" s="90">
        <v>45896</v>
      </c>
      <c r="F224" s="91">
        <v>45891.672147187499</v>
      </c>
      <c r="G224" s="89" t="s">
        <v>7062</v>
      </c>
      <c r="H224" s="90"/>
      <c r="I224" s="88" t="s">
        <v>2487</v>
      </c>
      <c r="J224" s="89" t="s">
        <v>2488</v>
      </c>
      <c r="K224" s="88" t="s">
        <v>2489</v>
      </c>
      <c r="L224" s="88" t="s">
        <v>2490</v>
      </c>
      <c r="M224" s="89" t="s">
        <v>1081</v>
      </c>
      <c r="N224" s="89">
        <v>9105837726</v>
      </c>
      <c r="O224" s="88" t="s">
        <v>1080</v>
      </c>
      <c r="P224" s="88" t="s">
        <v>8574</v>
      </c>
      <c r="Q224" s="88" t="s">
        <v>5546</v>
      </c>
      <c r="R224" s="88">
        <v>10</v>
      </c>
      <c r="S224" s="89" t="s">
        <v>2519</v>
      </c>
      <c r="T224" s="89" t="s">
        <v>8173</v>
      </c>
      <c r="U224" s="88" t="str">
        <f>VLOOKUP(T224,Vat_tu__hang_hoa__dich_vu!B:C,2,0)</f>
        <v>GM500</v>
      </c>
      <c r="V224" s="88" t="s">
        <v>951</v>
      </c>
      <c r="W224" s="89" t="s">
        <v>2520</v>
      </c>
      <c r="X224" s="89" t="s">
        <v>2496</v>
      </c>
      <c r="Y224" s="88">
        <v>1</v>
      </c>
      <c r="Z224" s="88">
        <v>111058</v>
      </c>
      <c r="AB224" s="88">
        <v>0</v>
      </c>
      <c r="AC224" s="88" t="s">
        <v>1080</v>
      </c>
      <c r="AD224" s="88" t="s">
        <v>2541</v>
      </c>
      <c r="AE224" s="90">
        <v>45891.672146030098</v>
      </c>
      <c r="AG224" s="88" t="s">
        <v>950</v>
      </c>
    </row>
    <row r="225" spans="1:33" x14ac:dyDescent="0.25">
      <c r="A225" s="88">
        <v>1</v>
      </c>
      <c r="B225" s="89" t="s">
        <v>7063</v>
      </c>
      <c r="C225" s="89">
        <f t="shared" ref="C225:C256" si="8">VALUE(B225:B6854)</f>
        <v>9105837841</v>
      </c>
      <c r="D225" s="90" t="str">
        <f>VLOOKUP(C225,'Data (2)'!$C:$D,2,0)</f>
        <v>00025109</v>
      </c>
      <c r="E225" s="90">
        <v>45896</v>
      </c>
      <c r="F225" s="91">
        <v>45891.676486377299</v>
      </c>
      <c r="G225" s="89" t="s">
        <v>7064</v>
      </c>
      <c r="H225" s="90"/>
      <c r="I225" s="88" t="s">
        <v>2487</v>
      </c>
      <c r="J225" s="89" t="s">
        <v>2488</v>
      </c>
      <c r="K225" s="88" t="s">
        <v>2489</v>
      </c>
      <c r="L225" s="88" t="s">
        <v>2490</v>
      </c>
      <c r="M225" s="89" t="s">
        <v>7065</v>
      </c>
      <c r="N225" s="89">
        <v>9105837841</v>
      </c>
      <c r="O225" s="88" t="s">
        <v>7066</v>
      </c>
      <c r="P225" s="88" t="s">
        <v>8575</v>
      </c>
      <c r="Q225" s="88" t="s">
        <v>7067</v>
      </c>
      <c r="R225" s="88">
        <v>10</v>
      </c>
      <c r="S225" s="89" t="s">
        <v>2519</v>
      </c>
      <c r="T225" s="89" t="s">
        <v>8173</v>
      </c>
      <c r="U225" s="88" t="str">
        <f>VLOOKUP(T225,Vat_tu__hang_hoa__dich_vu!B:C,2,0)</f>
        <v>GM500</v>
      </c>
      <c r="V225" s="88" t="s">
        <v>951</v>
      </c>
      <c r="W225" s="89" t="s">
        <v>2520</v>
      </c>
      <c r="X225" s="89" t="s">
        <v>2496</v>
      </c>
      <c r="Y225" s="88">
        <v>3</v>
      </c>
      <c r="Z225" s="88">
        <v>111058</v>
      </c>
      <c r="AB225" s="88">
        <v>0</v>
      </c>
      <c r="AC225" s="88" t="s">
        <v>7066</v>
      </c>
      <c r="AD225" s="88" t="s">
        <v>7068</v>
      </c>
      <c r="AE225" s="90">
        <v>45891.6764851505</v>
      </c>
      <c r="AG225" s="88" t="s">
        <v>950</v>
      </c>
    </row>
    <row r="226" spans="1:33" x14ac:dyDescent="0.25">
      <c r="A226" s="88">
        <v>1</v>
      </c>
      <c r="B226" s="89" t="s">
        <v>7069</v>
      </c>
      <c r="C226" s="89">
        <f t="shared" si="8"/>
        <v>9105837874</v>
      </c>
      <c r="D226" s="90" t="str">
        <f>VLOOKUP(C226,'Data (2)'!$C:$D,2,0)</f>
        <v>00410274</v>
      </c>
      <c r="E226" s="90">
        <v>45896</v>
      </c>
      <c r="F226" s="91">
        <v>45891.678766516197</v>
      </c>
      <c r="G226" s="89" t="s">
        <v>7070</v>
      </c>
      <c r="H226" s="90"/>
      <c r="I226" s="88" t="s">
        <v>2487</v>
      </c>
      <c r="J226" s="89" t="s">
        <v>2488</v>
      </c>
      <c r="K226" s="88" t="s">
        <v>2489</v>
      </c>
      <c r="L226" s="88" t="s">
        <v>2490</v>
      </c>
      <c r="M226" s="89" t="s">
        <v>7071</v>
      </c>
      <c r="N226" s="89">
        <v>9105837874</v>
      </c>
      <c r="O226" s="88" t="s">
        <v>7072</v>
      </c>
      <c r="P226" s="88" t="s">
        <v>8576</v>
      </c>
      <c r="Q226" s="88" t="s">
        <v>7073</v>
      </c>
      <c r="R226" s="88">
        <v>10</v>
      </c>
      <c r="S226" s="89" t="s">
        <v>2519</v>
      </c>
      <c r="T226" s="89" t="s">
        <v>8173</v>
      </c>
      <c r="U226" s="88" t="str">
        <f>VLOOKUP(T226,Vat_tu__hang_hoa__dich_vu!B:C,2,0)</f>
        <v>GM500</v>
      </c>
      <c r="V226" s="88" t="s">
        <v>951</v>
      </c>
      <c r="W226" s="89" t="s">
        <v>2520</v>
      </c>
      <c r="X226" s="89" t="s">
        <v>2496</v>
      </c>
      <c r="Y226" s="88">
        <v>3</v>
      </c>
      <c r="Z226" s="88">
        <v>111058</v>
      </c>
      <c r="AB226" s="88">
        <v>0</v>
      </c>
      <c r="AC226" s="88" t="s">
        <v>7074</v>
      </c>
      <c r="AD226" s="88" t="s">
        <v>7075</v>
      </c>
      <c r="AE226" s="90">
        <v>45891.6787652778</v>
      </c>
      <c r="AG226" s="88" t="s">
        <v>950</v>
      </c>
    </row>
    <row r="227" spans="1:33" x14ac:dyDescent="0.25">
      <c r="A227" s="88">
        <v>1</v>
      </c>
      <c r="B227" s="89" t="s">
        <v>7069</v>
      </c>
      <c r="C227" s="89">
        <f t="shared" si="8"/>
        <v>9105837874</v>
      </c>
      <c r="D227" s="90" t="str">
        <f>VLOOKUP(C227,'Data (2)'!$C:$D,2,0)</f>
        <v>00410274</v>
      </c>
      <c r="E227" s="90">
        <v>45896</v>
      </c>
      <c r="F227" s="91">
        <v>45891.678766516197</v>
      </c>
      <c r="G227" s="89" t="s">
        <v>7070</v>
      </c>
      <c r="H227" s="90"/>
      <c r="I227" s="88" t="s">
        <v>2487</v>
      </c>
      <c r="J227" s="89" t="s">
        <v>2488</v>
      </c>
      <c r="K227" s="88" t="s">
        <v>2489</v>
      </c>
      <c r="L227" s="88" t="s">
        <v>2490</v>
      </c>
      <c r="M227" s="89" t="s">
        <v>7071</v>
      </c>
      <c r="N227" s="89">
        <v>9105837874</v>
      </c>
      <c r="O227" s="88" t="s">
        <v>7072</v>
      </c>
      <c r="P227" s="88" t="s">
        <v>8576</v>
      </c>
      <c r="Q227" s="88" t="s">
        <v>7073</v>
      </c>
      <c r="R227" s="88">
        <v>20</v>
      </c>
      <c r="S227" s="89" t="s">
        <v>2502</v>
      </c>
      <c r="T227" s="89" t="s">
        <v>8627</v>
      </c>
      <c r="U227" s="88" t="str">
        <f>VLOOKUP(T227,Vat_tu__hang_hoa__dich_vu!B:C,2,0)</f>
        <v>GTLX250G</v>
      </c>
      <c r="V227" s="88" t="s">
        <v>981</v>
      </c>
      <c r="W227" s="89" t="s">
        <v>2503</v>
      </c>
      <c r="X227" s="89" t="s">
        <v>2496</v>
      </c>
      <c r="Y227" s="88">
        <v>1</v>
      </c>
      <c r="Z227" s="88">
        <v>50182</v>
      </c>
      <c r="AB227" s="88">
        <v>0</v>
      </c>
      <c r="AC227" s="88" t="s">
        <v>7074</v>
      </c>
      <c r="AD227" s="88" t="s">
        <v>7075</v>
      </c>
      <c r="AE227" s="90">
        <v>45891.6787652778</v>
      </c>
      <c r="AG227" s="88" t="s">
        <v>950</v>
      </c>
    </row>
    <row r="228" spans="1:33" x14ac:dyDescent="0.25">
      <c r="A228" s="88">
        <v>1</v>
      </c>
      <c r="B228" s="89" t="s">
        <v>7076</v>
      </c>
      <c r="C228" s="89">
        <f t="shared" si="8"/>
        <v>9105837897</v>
      </c>
      <c r="D228" s="90" t="str">
        <f>VLOOKUP(C228,'Data (2)'!$C:$D,2,0)</f>
        <v>00410279</v>
      </c>
      <c r="E228" s="90">
        <v>45896</v>
      </c>
      <c r="F228" s="91">
        <v>45891.678775428198</v>
      </c>
      <c r="G228" s="89" t="s">
        <v>7077</v>
      </c>
      <c r="H228" s="90"/>
      <c r="I228" s="88" t="s">
        <v>2487</v>
      </c>
      <c r="J228" s="89" t="s">
        <v>2488</v>
      </c>
      <c r="K228" s="88" t="s">
        <v>2489</v>
      </c>
      <c r="L228" s="88" t="s">
        <v>2490</v>
      </c>
      <c r="M228" s="89" t="s">
        <v>7078</v>
      </c>
      <c r="N228" s="89">
        <v>9105837897</v>
      </c>
      <c r="O228" s="88" t="s">
        <v>7079</v>
      </c>
      <c r="P228" s="88" t="s">
        <v>8577</v>
      </c>
      <c r="Q228" s="88" t="s">
        <v>7080</v>
      </c>
      <c r="R228" s="88">
        <v>10</v>
      </c>
      <c r="S228" s="89" t="s">
        <v>2519</v>
      </c>
      <c r="T228" s="89" t="s">
        <v>8173</v>
      </c>
      <c r="U228" s="88" t="str">
        <f>VLOOKUP(T228,Vat_tu__hang_hoa__dich_vu!B:C,2,0)</f>
        <v>GM500</v>
      </c>
      <c r="V228" s="88" t="s">
        <v>951</v>
      </c>
      <c r="W228" s="89" t="s">
        <v>2520</v>
      </c>
      <c r="X228" s="89" t="s">
        <v>2496</v>
      </c>
      <c r="Y228" s="88">
        <v>2</v>
      </c>
      <c r="Z228" s="88">
        <v>111058</v>
      </c>
      <c r="AB228" s="88">
        <v>0</v>
      </c>
      <c r="AC228" s="88" t="s">
        <v>7079</v>
      </c>
      <c r="AE228" s="90">
        <v>45891.678774305597</v>
      </c>
      <c r="AG228" s="88" t="s">
        <v>950</v>
      </c>
    </row>
    <row r="229" spans="1:33" x14ac:dyDescent="0.25">
      <c r="A229" s="88">
        <v>1</v>
      </c>
      <c r="B229" s="89" t="s">
        <v>7081</v>
      </c>
      <c r="C229" s="89">
        <f t="shared" si="8"/>
        <v>9105837895</v>
      </c>
      <c r="D229" s="90" t="str">
        <f>VLOOKUP(C229,'Data (2)'!$C:$D,2,0)</f>
        <v>00039802</v>
      </c>
      <c r="E229" s="90">
        <v>45891</v>
      </c>
      <c r="F229" s="91">
        <v>45891.679308298597</v>
      </c>
      <c r="G229" s="89" t="s">
        <v>7082</v>
      </c>
      <c r="H229" s="90"/>
      <c r="I229" s="88" t="s">
        <v>2487</v>
      </c>
      <c r="J229" s="89" t="s">
        <v>2488</v>
      </c>
      <c r="K229" s="88" t="s">
        <v>2489</v>
      </c>
      <c r="L229" s="88" t="s">
        <v>2490</v>
      </c>
      <c r="M229" s="89" t="s">
        <v>2622</v>
      </c>
      <c r="N229" s="89">
        <v>9105837895</v>
      </c>
      <c r="O229" s="88" t="s">
        <v>2623</v>
      </c>
      <c r="P229" s="88" t="s">
        <v>8578</v>
      </c>
      <c r="Q229" s="88" t="s">
        <v>2624</v>
      </c>
      <c r="R229" s="88">
        <v>10</v>
      </c>
      <c r="S229" s="89" t="s">
        <v>2592</v>
      </c>
      <c r="T229" s="89" t="s">
        <v>8164</v>
      </c>
      <c r="U229" s="88" t="str">
        <f>VLOOKUP(T229,Vat_tu__hang_hoa__dich_vu!B:C,2,0)</f>
        <v>CN300</v>
      </c>
      <c r="V229" s="88" t="s">
        <v>959</v>
      </c>
      <c r="W229" s="89" t="s">
        <v>2593</v>
      </c>
      <c r="X229" s="89" t="s">
        <v>2496</v>
      </c>
      <c r="Y229" s="88">
        <v>1</v>
      </c>
      <c r="Z229" s="88">
        <v>70950</v>
      </c>
      <c r="AB229" s="88">
        <v>0</v>
      </c>
      <c r="AC229" s="88" t="s">
        <v>2623</v>
      </c>
      <c r="AE229" s="90">
        <v>45891.679307141203</v>
      </c>
      <c r="AG229" s="88" t="s">
        <v>950</v>
      </c>
    </row>
    <row r="230" spans="1:33" x14ac:dyDescent="0.25">
      <c r="A230" s="88">
        <v>1</v>
      </c>
      <c r="B230" s="89" t="s">
        <v>7083</v>
      </c>
      <c r="C230" s="89">
        <f t="shared" si="8"/>
        <v>9105837919</v>
      </c>
      <c r="D230" s="90" t="str">
        <f>VLOOKUP(C230,'Data (2)'!$C:$D,2,0)</f>
        <v>00410288</v>
      </c>
      <c r="E230" s="90">
        <v>45896</v>
      </c>
      <c r="F230" s="91">
        <v>45891.680445520797</v>
      </c>
      <c r="G230" s="89" t="s">
        <v>7084</v>
      </c>
      <c r="H230" s="90"/>
      <c r="I230" s="88" t="s">
        <v>2487</v>
      </c>
      <c r="J230" s="89" t="s">
        <v>2488</v>
      </c>
      <c r="K230" s="88" t="s">
        <v>2489</v>
      </c>
      <c r="L230" s="88" t="s">
        <v>2490</v>
      </c>
      <c r="M230" s="89" t="s">
        <v>7085</v>
      </c>
      <c r="N230" s="89">
        <v>9105837919</v>
      </c>
      <c r="O230" s="88" t="s">
        <v>7086</v>
      </c>
      <c r="P230" s="88" t="s">
        <v>8579</v>
      </c>
      <c r="Q230" s="88" t="s">
        <v>7087</v>
      </c>
      <c r="R230" s="88">
        <v>10</v>
      </c>
      <c r="S230" s="89" t="s">
        <v>2519</v>
      </c>
      <c r="T230" s="89" t="s">
        <v>8173</v>
      </c>
      <c r="U230" s="88" t="str">
        <f>VLOOKUP(T230,Vat_tu__hang_hoa__dich_vu!B:C,2,0)</f>
        <v>GM500</v>
      </c>
      <c r="V230" s="88" t="s">
        <v>951</v>
      </c>
      <c r="W230" s="89" t="s">
        <v>2520</v>
      </c>
      <c r="X230" s="89" t="s">
        <v>2496</v>
      </c>
      <c r="Y230" s="88">
        <v>1</v>
      </c>
      <c r="Z230" s="88">
        <v>111058</v>
      </c>
      <c r="AB230" s="88">
        <v>0</v>
      </c>
      <c r="AC230" s="88" t="s">
        <v>7086</v>
      </c>
      <c r="AD230" s="88" t="s">
        <v>2541</v>
      </c>
      <c r="AE230" s="90">
        <v>45891.680444363403</v>
      </c>
      <c r="AG230" s="88" t="s">
        <v>950</v>
      </c>
    </row>
    <row r="231" spans="1:33" x14ac:dyDescent="0.25">
      <c r="A231" s="88">
        <v>1</v>
      </c>
      <c r="B231" s="89" t="s">
        <v>7083</v>
      </c>
      <c r="C231" s="89">
        <f t="shared" si="8"/>
        <v>9105837919</v>
      </c>
      <c r="D231" s="90" t="str">
        <f>VLOOKUP(C231,'Data (2)'!$C:$D,2,0)</f>
        <v>00410288</v>
      </c>
      <c r="E231" s="90">
        <v>45896</v>
      </c>
      <c r="F231" s="91">
        <v>45891.680445520797</v>
      </c>
      <c r="G231" s="89" t="s">
        <v>7084</v>
      </c>
      <c r="H231" s="90"/>
      <c r="I231" s="88" t="s">
        <v>2487</v>
      </c>
      <c r="J231" s="89" t="s">
        <v>2488</v>
      </c>
      <c r="K231" s="88" t="s">
        <v>2489</v>
      </c>
      <c r="L231" s="88" t="s">
        <v>2490</v>
      </c>
      <c r="M231" s="89" t="s">
        <v>7085</v>
      </c>
      <c r="N231" s="89">
        <v>9105837919</v>
      </c>
      <c r="O231" s="88" t="s">
        <v>7086</v>
      </c>
      <c r="P231" s="88" t="s">
        <v>8579</v>
      </c>
      <c r="Q231" s="88" t="s">
        <v>7087</v>
      </c>
      <c r="R231" s="88">
        <v>20</v>
      </c>
      <c r="S231" s="89" t="s">
        <v>2556</v>
      </c>
      <c r="T231" s="89" t="s">
        <v>8409</v>
      </c>
      <c r="U231" s="88" t="str">
        <f>VLOOKUP(T231,Vat_tu__hang_hoa__dich_vu!B:C,2,0)</f>
        <v>TH200</v>
      </c>
      <c r="V231" s="88" t="s">
        <v>960</v>
      </c>
      <c r="W231" s="89" t="s">
        <v>2557</v>
      </c>
      <c r="X231" s="89" t="s">
        <v>2496</v>
      </c>
      <c r="Y231" s="88">
        <v>3</v>
      </c>
      <c r="Z231" s="88">
        <v>55595</v>
      </c>
      <c r="AB231" s="88">
        <v>0</v>
      </c>
      <c r="AC231" s="88" t="s">
        <v>7086</v>
      </c>
      <c r="AD231" s="88" t="s">
        <v>2541</v>
      </c>
      <c r="AE231" s="90">
        <v>45891.680444363403</v>
      </c>
      <c r="AG231" s="88" t="s">
        <v>950</v>
      </c>
    </row>
    <row r="232" spans="1:33" x14ac:dyDescent="0.25">
      <c r="A232" s="88">
        <v>1</v>
      </c>
      <c r="B232" s="89" t="s">
        <v>7083</v>
      </c>
      <c r="C232" s="89">
        <f t="shared" si="8"/>
        <v>9105837919</v>
      </c>
      <c r="D232" s="90" t="str">
        <f>VLOOKUP(C232,'Data (2)'!$C:$D,2,0)</f>
        <v>00410288</v>
      </c>
      <c r="E232" s="90">
        <v>45896</v>
      </c>
      <c r="F232" s="91">
        <v>45891.680445520797</v>
      </c>
      <c r="G232" s="89" t="s">
        <v>7084</v>
      </c>
      <c r="H232" s="90"/>
      <c r="I232" s="88" t="s">
        <v>2487</v>
      </c>
      <c r="J232" s="89" t="s">
        <v>2488</v>
      </c>
      <c r="K232" s="88" t="s">
        <v>2489</v>
      </c>
      <c r="L232" s="88" t="s">
        <v>2490</v>
      </c>
      <c r="M232" s="89" t="s">
        <v>7085</v>
      </c>
      <c r="N232" s="89">
        <v>9105837919</v>
      </c>
      <c r="O232" s="88" t="s">
        <v>7086</v>
      </c>
      <c r="P232" s="88" t="s">
        <v>8579</v>
      </c>
      <c r="Q232" s="88" t="s">
        <v>7087</v>
      </c>
      <c r="R232" s="88">
        <v>30</v>
      </c>
      <c r="S232" s="89" t="s">
        <v>2592</v>
      </c>
      <c r="T232" s="89" t="s">
        <v>8164</v>
      </c>
      <c r="U232" s="88" t="str">
        <f>VLOOKUP(T232,Vat_tu__hang_hoa__dich_vu!B:C,2,0)</f>
        <v>CN300</v>
      </c>
      <c r="V232" s="88" t="s">
        <v>959</v>
      </c>
      <c r="W232" s="89" t="s">
        <v>2593</v>
      </c>
      <c r="X232" s="89" t="s">
        <v>2496</v>
      </c>
      <c r="Y232" s="88">
        <v>4</v>
      </c>
      <c r="Z232" s="88">
        <v>70950</v>
      </c>
      <c r="AB232" s="88">
        <v>0</v>
      </c>
      <c r="AC232" s="88" t="s">
        <v>7086</v>
      </c>
      <c r="AD232" s="88" t="s">
        <v>2541</v>
      </c>
      <c r="AE232" s="90">
        <v>45891.680444363403</v>
      </c>
      <c r="AG232" s="88" t="s">
        <v>950</v>
      </c>
    </row>
    <row r="233" spans="1:33" x14ac:dyDescent="0.25">
      <c r="A233" s="88">
        <v>1</v>
      </c>
      <c r="B233" s="89" t="s">
        <v>7088</v>
      </c>
      <c r="C233" s="89">
        <f t="shared" si="8"/>
        <v>9105837922</v>
      </c>
      <c r="D233" s="90" t="str">
        <f>VLOOKUP(C233,'Data (2)'!$C:$D,2,0)</f>
        <v>00030331</v>
      </c>
      <c r="E233" s="90">
        <v>45896</v>
      </c>
      <c r="F233" s="91">
        <v>45891.683340127303</v>
      </c>
      <c r="G233" s="89" t="s">
        <v>7089</v>
      </c>
      <c r="H233" s="90"/>
      <c r="I233" s="88" t="s">
        <v>2487</v>
      </c>
      <c r="J233" s="89" t="s">
        <v>2488</v>
      </c>
      <c r="K233" s="88" t="s">
        <v>2489</v>
      </c>
      <c r="L233" s="88" t="s">
        <v>2490</v>
      </c>
      <c r="M233" s="89" t="s">
        <v>7090</v>
      </c>
      <c r="N233" s="89">
        <v>9105837922</v>
      </c>
      <c r="O233" s="88" t="s">
        <v>7091</v>
      </c>
      <c r="P233" s="88" t="s">
        <v>8580</v>
      </c>
      <c r="Q233" s="88" t="s">
        <v>7092</v>
      </c>
      <c r="R233" s="88">
        <v>10</v>
      </c>
      <c r="S233" s="89" t="s">
        <v>2563</v>
      </c>
      <c r="T233" s="89" t="s">
        <v>8125</v>
      </c>
      <c r="U233" s="88" t="str">
        <f>VLOOKUP(T233,Vat_tu__hang_hoa__dich_vu!B:C,2,0)</f>
        <v>CGM300</v>
      </c>
      <c r="V233" s="88" t="s">
        <v>961</v>
      </c>
      <c r="W233" s="89" t="s">
        <v>2564</v>
      </c>
      <c r="X233" s="89" t="s">
        <v>2496</v>
      </c>
      <c r="Y233" s="88">
        <v>2</v>
      </c>
      <c r="Z233" s="88">
        <v>73431</v>
      </c>
      <c r="AB233" s="88">
        <v>0</v>
      </c>
      <c r="AC233" s="88" t="s">
        <v>7091</v>
      </c>
      <c r="AE233" s="90">
        <v>45891.683339155097</v>
      </c>
      <c r="AG233" s="88" t="s">
        <v>950</v>
      </c>
    </row>
    <row r="234" spans="1:33" x14ac:dyDescent="0.25">
      <c r="A234" s="88">
        <v>1</v>
      </c>
      <c r="B234" s="89" t="s">
        <v>7088</v>
      </c>
      <c r="C234" s="89">
        <f t="shared" si="8"/>
        <v>9105837922</v>
      </c>
      <c r="D234" s="90" t="str">
        <f>VLOOKUP(C234,'Data (2)'!$C:$D,2,0)</f>
        <v>00030331</v>
      </c>
      <c r="E234" s="90">
        <v>45896</v>
      </c>
      <c r="F234" s="91">
        <v>45891.683340127303</v>
      </c>
      <c r="G234" s="89" t="s">
        <v>7089</v>
      </c>
      <c r="H234" s="90"/>
      <c r="I234" s="88" t="s">
        <v>2487</v>
      </c>
      <c r="J234" s="89" t="s">
        <v>2488</v>
      </c>
      <c r="K234" s="88" t="s">
        <v>2489</v>
      </c>
      <c r="L234" s="88" t="s">
        <v>2490</v>
      </c>
      <c r="M234" s="89" t="s">
        <v>7090</v>
      </c>
      <c r="N234" s="89">
        <v>9105837922</v>
      </c>
      <c r="O234" s="88" t="s">
        <v>7091</v>
      </c>
      <c r="P234" s="88" t="s">
        <v>8580</v>
      </c>
      <c r="Q234" s="88" t="s">
        <v>7092</v>
      </c>
      <c r="R234" s="88">
        <v>20</v>
      </c>
      <c r="S234" s="89" t="s">
        <v>2510</v>
      </c>
      <c r="T234" s="89" t="s">
        <v>8626</v>
      </c>
      <c r="U234" s="88" t="str">
        <f>VLOOKUP(T234,Vat_tu__hang_hoa__dich_vu!B:C,2,0)</f>
        <v>MNH250</v>
      </c>
      <c r="V234" s="88" t="s">
        <v>955</v>
      </c>
      <c r="W234" s="89" t="s">
        <v>2511</v>
      </c>
      <c r="X234" s="89" t="s">
        <v>2496</v>
      </c>
      <c r="Y234" s="88">
        <v>5</v>
      </c>
      <c r="Z234" s="88">
        <v>46000</v>
      </c>
      <c r="AB234" s="88">
        <v>0</v>
      </c>
      <c r="AC234" s="88" t="s">
        <v>7091</v>
      </c>
      <c r="AE234" s="90">
        <v>45891.683339155097</v>
      </c>
      <c r="AG234" s="88" t="s">
        <v>950</v>
      </c>
    </row>
    <row r="235" spans="1:33" x14ac:dyDescent="0.25">
      <c r="A235" s="88">
        <v>1</v>
      </c>
      <c r="B235" s="89" t="s">
        <v>7088</v>
      </c>
      <c r="C235" s="89">
        <f t="shared" si="8"/>
        <v>9105837922</v>
      </c>
      <c r="D235" s="90" t="str">
        <f>VLOOKUP(C235,'Data (2)'!$C:$D,2,0)</f>
        <v>00030331</v>
      </c>
      <c r="E235" s="90">
        <v>45896</v>
      </c>
      <c r="F235" s="91">
        <v>45891.683340127303</v>
      </c>
      <c r="G235" s="89" t="s">
        <v>7089</v>
      </c>
      <c r="H235" s="90"/>
      <c r="I235" s="88" t="s">
        <v>2487</v>
      </c>
      <c r="J235" s="89" t="s">
        <v>2488</v>
      </c>
      <c r="K235" s="88" t="s">
        <v>2489</v>
      </c>
      <c r="L235" s="88" t="s">
        <v>2490</v>
      </c>
      <c r="M235" s="89" t="s">
        <v>7090</v>
      </c>
      <c r="N235" s="89">
        <v>9105837922</v>
      </c>
      <c r="O235" s="88" t="s">
        <v>7091</v>
      </c>
      <c r="P235" s="88" t="s">
        <v>8580</v>
      </c>
      <c r="Q235" s="88" t="s">
        <v>7092</v>
      </c>
      <c r="R235" s="88">
        <v>30</v>
      </c>
      <c r="S235" s="89" t="s">
        <v>2502</v>
      </c>
      <c r="T235" s="89" t="s">
        <v>8627</v>
      </c>
      <c r="U235" s="88" t="str">
        <f>VLOOKUP(T235,Vat_tu__hang_hoa__dich_vu!B:C,2,0)</f>
        <v>GTLX250G</v>
      </c>
      <c r="V235" s="88" t="s">
        <v>981</v>
      </c>
      <c r="W235" s="89" t="s">
        <v>2503</v>
      </c>
      <c r="X235" s="89" t="s">
        <v>2496</v>
      </c>
      <c r="Y235" s="88">
        <v>5</v>
      </c>
      <c r="Z235" s="88">
        <v>50182</v>
      </c>
      <c r="AB235" s="88">
        <v>0</v>
      </c>
      <c r="AC235" s="88" t="s">
        <v>7091</v>
      </c>
      <c r="AE235" s="90">
        <v>45891.683339155097</v>
      </c>
      <c r="AG235" s="88" t="s">
        <v>950</v>
      </c>
    </row>
    <row r="236" spans="1:33" x14ac:dyDescent="0.25">
      <c r="A236" s="88">
        <v>1</v>
      </c>
      <c r="B236" s="89" t="s">
        <v>7093</v>
      </c>
      <c r="C236" s="89">
        <f t="shared" si="8"/>
        <v>9105837856</v>
      </c>
      <c r="D236" s="90" t="str">
        <f>VLOOKUP(C236,'Data (2)'!$C:$D,2,0)</f>
        <v>00003995</v>
      </c>
      <c r="E236" s="90">
        <v>45893</v>
      </c>
      <c r="F236" s="91">
        <v>45891.684464236103</v>
      </c>
      <c r="G236" s="89" t="s">
        <v>7094</v>
      </c>
      <c r="H236" s="90"/>
      <c r="I236" s="88" t="s">
        <v>2487</v>
      </c>
      <c r="J236" s="89" t="s">
        <v>2488</v>
      </c>
      <c r="K236" s="88" t="s">
        <v>2489</v>
      </c>
      <c r="L236" s="88" t="s">
        <v>2490</v>
      </c>
      <c r="M236" s="89" t="s">
        <v>7095</v>
      </c>
      <c r="N236" s="89">
        <v>9105837856</v>
      </c>
      <c r="O236" s="88" t="s">
        <v>7096</v>
      </c>
      <c r="P236" s="88" t="s">
        <v>8581</v>
      </c>
      <c r="Q236" s="88" t="s">
        <v>7097</v>
      </c>
      <c r="R236" s="88">
        <v>10</v>
      </c>
      <c r="S236" s="89" t="s">
        <v>2563</v>
      </c>
      <c r="T236" s="89" t="s">
        <v>8125</v>
      </c>
      <c r="U236" s="88" t="str">
        <f>VLOOKUP(T236,Vat_tu__hang_hoa__dich_vu!B:C,2,0)</f>
        <v>CGM300</v>
      </c>
      <c r="V236" s="88" t="s">
        <v>961</v>
      </c>
      <c r="W236" s="89" t="s">
        <v>2564</v>
      </c>
      <c r="X236" s="89" t="s">
        <v>2496</v>
      </c>
      <c r="Y236" s="88">
        <v>1</v>
      </c>
      <c r="Z236" s="88">
        <v>73431</v>
      </c>
      <c r="AB236" s="88">
        <v>0</v>
      </c>
      <c r="AC236" s="88" t="s">
        <v>7098</v>
      </c>
      <c r="AD236" s="88" t="s">
        <v>7099</v>
      </c>
      <c r="AE236" s="90">
        <v>45891.684463391197</v>
      </c>
      <c r="AG236" s="88" t="s">
        <v>950</v>
      </c>
    </row>
    <row r="237" spans="1:33" x14ac:dyDescent="0.25">
      <c r="A237" s="88">
        <v>1</v>
      </c>
      <c r="B237" s="89" t="s">
        <v>7093</v>
      </c>
      <c r="C237" s="89">
        <f t="shared" si="8"/>
        <v>9105837856</v>
      </c>
      <c r="D237" s="90" t="str">
        <f>VLOOKUP(C237,'Data (2)'!$C:$D,2,0)</f>
        <v>00003995</v>
      </c>
      <c r="E237" s="90">
        <v>45893</v>
      </c>
      <c r="F237" s="91">
        <v>45891.684464236103</v>
      </c>
      <c r="G237" s="89" t="s">
        <v>7094</v>
      </c>
      <c r="H237" s="90"/>
      <c r="I237" s="88" t="s">
        <v>2487</v>
      </c>
      <c r="J237" s="89" t="s">
        <v>2488</v>
      </c>
      <c r="K237" s="88" t="s">
        <v>2489</v>
      </c>
      <c r="L237" s="88" t="s">
        <v>2490</v>
      </c>
      <c r="M237" s="89" t="s">
        <v>7095</v>
      </c>
      <c r="N237" s="89">
        <v>9105837856</v>
      </c>
      <c r="O237" s="88" t="s">
        <v>7096</v>
      </c>
      <c r="P237" s="88" t="s">
        <v>8581</v>
      </c>
      <c r="Q237" s="88" t="s">
        <v>7097</v>
      </c>
      <c r="R237" s="88">
        <v>20</v>
      </c>
      <c r="S237" s="89" t="s">
        <v>2519</v>
      </c>
      <c r="T237" s="89" t="s">
        <v>8173</v>
      </c>
      <c r="U237" s="88" t="str">
        <f>VLOOKUP(T237,Vat_tu__hang_hoa__dich_vu!B:C,2,0)</f>
        <v>GM500</v>
      </c>
      <c r="V237" s="88" t="s">
        <v>951</v>
      </c>
      <c r="W237" s="89" t="s">
        <v>2520</v>
      </c>
      <c r="X237" s="89" t="s">
        <v>2496</v>
      </c>
      <c r="Y237" s="88">
        <v>2</v>
      </c>
      <c r="Z237" s="88">
        <v>111058</v>
      </c>
      <c r="AB237" s="88">
        <v>0</v>
      </c>
      <c r="AC237" s="88" t="s">
        <v>7098</v>
      </c>
      <c r="AD237" s="88" t="s">
        <v>7099</v>
      </c>
      <c r="AE237" s="90">
        <v>45891.684463391197</v>
      </c>
      <c r="AG237" s="88" t="s">
        <v>950</v>
      </c>
    </row>
    <row r="238" spans="1:33" x14ac:dyDescent="0.25">
      <c r="A238" s="88">
        <v>1</v>
      </c>
      <c r="B238" s="89" t="s">
        <v>7093</v>
      </c>
      <c r="C238" s="89">
        <f t="shared" si="8"/>
        <v>9105837856</v>
      </c>
      <c r="D238" s="90" t="str">
        <f>VLOOKUP(C238,'Data (2)'!$C:$D,2,0)</f>
        <v>00003995</v>
      </c>
      <c r="E238" s="90">
        <v>45893</v>
      </c>
      <c r="F238" s="91">
        <v>45891.684464236103</v>
      </c>
      <c r="G238" s="89" t="s">
        <v>7094</v>
      </c>
      <c r="H238" s="90"/>
      <c r="I238" s="88" t="s">
        <v>2487</v>
      </c>
      <c r="J238" s="89" t="s">
        <v>2488</v>
      </c>
      <c r="K238" s="88" t="s">
        <v>2489</v>
      </c>
      <c r="L238" s="88" t="s">
        <v>2490</v>
      </c>
      <c r="M238" s="89" t="s">
        <v>7095</v>
      </c>
      <c r="N238" s="89">
        <v>9105837856</v>
      </c>
      <c r="O238" s="88" t="s">
        <v>7096</v>
      </c>
      <c r="P238" s="88" t="s">
        <v>8581</v>
      </c>
      <c r="Q238" s="88" t="s">
        <v>7097</v>
      </c>
      <c r="R238" s="88">
        <v>30</v>
      </c>
      <c r="S238" s="89" t="s">
        <v>2592</v>
      </c>
      <c r="T238" s="89" t="s">
        <v>8164</v>
      </c>
      <c r="U238" s="88" t="str">
        <f>VLOOKUP(T238,Vat_tu__hang_hoa__dich_vu!B:C,2,0)</f>
        <v>CN300</v>
      </c>
      <c r="V238" s="88" t="s">
        <v>959</v>
      </c>
      <c r="W238" s="89" t="s">
        <v>2593</v>
      </c>
      <c r="X238" s="89" t="s">
        <v>2496</v>
      </c>
      <c r="Y238" s="88">
        <v>3</v>
      </c>
      <c r="Z238" s="88">
        <v>70950</v>
      </c>
      <c r="AB238" s="88">
        <v>0</v>
      </c>
      <c r="AC238" s="88" t="s">
        <v>7098</v>
      </c>
      <c r="AD238" s="88" t="s">
        <v>7099</v>
      </c>
      <c r="AE238" s="90">
        <v>45891.684463391197</v>
      </c>
      <c r="AG238" s="88" t="s">
        <v>950</v>
      </c>
    </row>
    <row r="239" spans="1:33" x14ac:dyDescent="0.25">
      <c r="A239" s="88">
        <v>1</v>
      </c>
      <c r="B239" s="89" t="s">
        <v>7093</v>
      </c>
      <c r="C239" s="89">
        <f t="shared" si="8"/>
        <v>9105837856</v>
      </c>
      <c r="D239" s="90" t="str">
        <f>VLOOKUP(C239,'Data (2)'!$C:$D,2,0)</f>
        <v>00003995</v>
      </c>
      <c r="E239" s="90">
        <v>45893</v>
      </c>
      <c r="F239" s="91">
        <v>45891.684464236103</v>
      </c>
      <c r="G239" s="89" t="s">
        <v>7094</v>
      </c>
      <c r="H239" s="90"/>
      <c r="I239" s="88" t="s">
        <v>2487</v>
      </c>
      <c r="J239" s="89" t="s">
        <v>2488</v>
      </c>
      <c r="K239" s="88" t="s">
        <v>2489</v>
      </c>
      <c r="L239" s="88" t="s">
        <v>2490</v>
      </c>
      <c r="M239" s="89" t="s">
        <v>7095</v>
      </c>
      <c r="N239" s="89">
        <v>9105837856</v>
      </c>
      <c r="O239" s="88" t="s">
        <v>7096</v>
      </c>
      <c r="P239" s="88" t="s">
        <v>8581</v>
      </c>
      <c r="Q239" s="88" t="s">
        <v>7097</v>
      </c>
      <c r="R239" s="88">
        <v>40</v>
      </c>
      <c r="S239" s="89" t="s">
        <v>2502</v>
      </c>
      <c r="T239" s="89" t="s">
        <v>8627</v>
      </c>
      <c r="U239" s="88" t="str">
        <f>VLOOKUP(T239,Vat_tu__hang_hoa__dich_vu!B:C,2,0)</f>
        <v>GTLX250G</v>
      </c>
      <c r="V239" s="88" t="s">
        <v>981</v>
      </c>
      <c r="W239" s="89" t="s">
        <v>2503</v>
      </c>
      <c r="X239" s="89" t="s">
        <v>2496</v>
      </c>
      <c r="Y239" s="88">
        <v>3</v>
      </c>
      <c r="Z239" s="88">
        <v>50182</v>
      </c>
      <c r="AB239" s="88">
        <v>0</v>
      </c>
      <c r="AC239" s="88" t="s">
        <v>7098</v>
      </c>
      <c r="AD239" s="88" t="s">
        <v>7099</v>
      </c>
      <c r="AE239" s="90">
        <v>45891.684463391197</v>
      </c>
      <c r="AG239" s="88" t="s">
        <v>950</v>
      </c>
    </row>
    <row r="240" spans="1:33" x14ac:dyDescent="0.25">
      <c r="A240" s="88">
        <v>1</v>
      </c>
      <c r="B240" s="89" t="s">
        <v>7093</v>
      </c>
      <c r="C240" s="89">
        <f t="shared" si="8"/>
        <v>9105837856</v>
      </c>
      <c r="D240" s="90" t="str">
        <f>VLOOKUP(C240,'Data (2)'!$C:$D,2,0)</f>
        <v>00003995</v>
      </c>
      <c r="E240" s="90">
        <v>45893</v>
      </c>
      <c r="F240" s="91">
        <v>45891.684464236103</v>
      </c>
      <c r="G240" s="89" t="s">
        <v>7094</v>
      </c>
      <c r="H240" s="90"/>
      <c r="I240" s="88" t="s">
        <v>2487</v>
      </c>
      <c r="J240" s="89" t="s">
        <v>2488</v>
      </c>
      <c r="K240" s="88" t="s">
        <v>2489</v>
      </c>
      <c r="L240" s="88" t="s">
        <v>2490</v>
      </c>
      <c r="M240" s="89" t="s">
        <v>7095</v>
      </c>
      <c r="N240" s="89">
        <v>9105837856</v>
      </c>
      <c r="O240" s="88" t="s">
        <v>7096</v>
      </c>
      <c r="P240" s="88" t="s">
        <v>8581</v>
      </c>
      <c r="Q240" s="88" t="s">
        <v>7097</v>
      </c>
      <c r="R240" s="88">
        <v>50</v>
      </c>
      <c r="S240" s="89" t="s">
        <v>2510</v>
      </c>
      <c r="T240" s="89" t="s">
        <v>8626</v>
      </c>
      <c r="U240" s="88" t="str">
        <f>VLOOKUP(T240,Vat_tu__hang_hoa__dich_vu!B:C,2,0)</f>
        <v>MNH250</v>
      </c>
      <c r="V240" s="88" t="s">
        <v>955</v>
      </c>
      <c r="W240" s="89" t="s">
        <v>2511</v>
      </c>
      <c r="X240" s="89" t="s">
        <v>2496</v>
      </c>
      <c r="Y240" s="88">
        <v>4</v>
      </c>
      <c r="Z240" s="88">
        <v>46000</v>
      </c>
      <c r="AB240" s="88">
        <v>0</v>
      </c>
      <c r="AC240" s="88" t="s">
        <v>7098</v>
      </c>
      <c r="AD240" s="88" t="s">
        <v>7099</v>
      </c>
      <c r="AE240" s="90">
        <v>45891.684463391197</v>
      </c>
      <c r="AG240" s="88" t="s">
        <v>950</v>
      </c>
    </row>
    <row r="241" spans="1:33" x14ac:dyDescent="0.25">
      <c r="A241" s="88">
        <v>1</v>
      </c>
      <c r="B241" s="89" t="s">
        <v>7100</v>
      </c>
      <c r="C241" s="89">
        <f t="shared" si="8"/>
        <v>9105837945</v>
      </c>
      <c r="D241" s="90" t="str">
        <f>VLOOKUP(C241,'Data (2)'!$C:$D,2,0)</f>
        <v>00410295</v>
      </c>
      <c r="E241" s="90">
        <v>45891</v>
      </c>
      <c r="F241" s="91">
        <v>45891.6865553241</v>
      </c>
      <c r="G241" s="89" t="s">
        <v>7101</v>
      </c>
      <c r="H241" s="90"/>
      <c r="I241" s="88" t="s">
        <v>2487</v>
      </c>
      <c r="J241" s="89" t="s">
        <v>2488</v>
      </c>
      <c r="K241" s="88" t="s">
        <v>2489</v>
      </c>
      <c r="L241" s="88" t="s">
        <v>2490</v>
      </c>
      <c r="M241" s="89" t="s">
        <v>7102</v>
      </c>
      <c r="N241" s="89">
        <v>9105837945</v>
      </c>
      <c r="O241" s="88" t="s">
        <v>7103</v>
      </c>
      <c r="P241" s="88" t="s">
        <v>8582</v>
      </c>
      <c r="Q241" s="88" t="s">
        <v>7104</v>
      </c>
      <c r="R241" s="88">
        <v>10</v>
      </c>
      <c r="S241" s="89" t="s">
        <v>2519</v>
      </c>
      <c r="T241" s="89" t="s">
        <v>8173</v>
      </c>
      <c r="U241" s="88" t="str">
        <f>VLOOKUP(T241,Vat_tu__hang_hoa__dich_vu!B:C,2,0)</f>
        <v>GM500</v>
      </c>
      <c r="V241" s="88" t="s">
        <v>951</v>
      </c>
      <c r="W241" s="89" t="s">
        <v>2520</v>
      </c>
      <c r="X241" s="89" t="s">
        <v>2496</v>
      </c>
      <c r="Y241" s="88">
        <v>2</v>
      </c>
      <c r="Z241" s="88">
        <v>111058</v>
      </c>
      <c r="AB241" s="88">
        <v>0</v>
      </c>
      <c r="AC241" s="88" t="s">
        <v>7103</v>
      </c>
      <c r="AE241" s="90">
        <v>45891.686554085602</v>
      </c>
      <c r="AG241" s="88" t="s">
        <v>950</v>
      </c>
    </row>
    <row r="242" spans="1:33" x14ac:dyDescent="0.25">
      <c r="A242" s="88">
        <v>1</v>
      </c>
      <c r="B242" s="89" t="s">
        <v>7100</v>
      </c>
      <c r="C242" s="89">
        <f t="shared" si="8"/>
        <v>9105837945</v>
      </c>
      <c r="D242" s="90" t="str">
        <f>VLOOKUP(C242,'Data (2)'!$C:$D,2,0)</f>
        <v>00410295</v>
      </c>
      <c r="E242" s="90">
        <v>45891</v>
      </c>
      <c r="F242" s="91">
        <v>45891.6865553241</v>
      </c>
      <c r="G242" s="89" t="s">
        <v>7101</v>
      </c>
      <c r="H242" s="90"/>
      <c r="I242" s="88" t="s">
        <v>2487</v>
      </c>
      <c r="J242" s="89" t="s">
        <v>2488</v>
      </c>
      <c r="K242" s="88" t="s">
        <v>2489</v>
      </c>
      <c r="L242" s="88" t="s">
        <v>2490</v>
      </c>
      <c r="M242" s="89" t="s">
        <v>7102</v>
      </c>
      <c r="N242" s="89">
        <v>9105837945</v>
      </c>
      <c r="O242" s="88" t="s">
        <v>7103</v>
      </c>
      <c r="P242" s="88" t="s">
        <v>8582</v>
      </c>
      <c r="Q242" s="88" t="s">
        <v>7104</v>
      </c>
      <c r="R242" s="88">
        <v>20</v>
      </c>
      <c r="S242" s="89" t="s">
        <v>2592</v>
      </c>
      <c r="T242" s="89" t="s">
        <v>8164</v>
      </c>
      <c r="U242" s="88" t="str">
        <f>VLOOKUP(T242,Vat_tu__hang_hoa__dich_vu!B:C,2,0)</f>
        <v>CN300</v>
      </c>
      <c r="V242" s="88" t="s">
        <v>959</v>
      </c>
      <c r="W242" s="89" t="s">
        <v>2593</v>
      </c>
      <c r="X242" s="89" t="s">
        <v>2496</v>
      </c>
      <c r="Y242" s="88">
        <v>1</v>
      </c>
      <c r="Z242" s="88">
        <v>70950</v>
      </c>
      <c r="AB242" s="88">
        <v>0</v>
      </c>
      <c r="AC242" s="88" t="s">
        <v>7103</v>
      </c>
      <c r="AE242" s="90">
        <v>45891.686554085602</v>
      </c>
      <c r="AG242" s="88" t="s">
        <v>950</v>
      </c>
    </row>
    <row r="243" spans="1:33" x14ac:dyDescent="0.25">
      <c r="A243" s="88">
        <v>1</v>
      </c>
      <c r="B243" s="89" t="s">
        <v>7105</v>
      </c>
      <c r="C243" s="89">
        <f t="shared" si="8"/>
        <v>9105838047</v>
      </c>
      <c r="D243" s="90" t="str">
        <f>VLOOKUP(C243,'Data (2)'!$C:$D,2,0)</f>
        <v>00039809</v>
      </c>
      <c r="E243" s="90">
        <v>45896</v>
      </c>
      <c r="F243" s="91">
        <v>45891.689145914403</v>
      </c>
      <c r="G243" s="89" t="s">
        <v>7106</v>
      </c>
      <c r="H243" s="90"/>
      <c r="I243" s="88" t="s">
        <v>2487</v>
      </c>
      <c r="J243" s="89" t="s">
        <v>2488</v>
      </c>
      <c r="K243" s="88" t="s">
        <v>2489</v>
      </c>
      <c r="L243" s="88" t="s">
        <v>2490</v>
      </c>
      <c r="M243" s="89" t="s">
        <v>3524</v>
      </c>
      <c r="N243" s="89">
        <v>9105838047</v>
      </c>
      <c r="O243" s="88" t="s">
        <v>3525</v>
      </c>
      <c r="P243" s="88" t="s">
        <v>8583</v>
      </c>
      <c r="Q243" s="88" t="s">
        <v>3526</v>
      </c>
      <c r="R243" s="88">
        <v>10</v>
      </c>
      <c r="S243" s="89" t="s">
        <v>2519</v>
      </c>
      <c r="T243" s="89" t="s">
        <v>8173</v>
      </c>
      <c r="U243" s="88" t="str">
        <f>VLOOKUP(T243,Vat_tu__hang_hoa__dich_vu!B:C,2,0)</f>
        <v>GM500</v>
      </c>
      <c r="V243" s="88" t="s">
        <v>951</v>
      </c>
      <c r="W243" s="89" t="s">
        <v>2520</v>
      </c>
      <c r="X243" s="89" t="s">
        <v>2496</v>
      </c>
      <c r="Y243" s="88">
        <v>2</v>
      </c>
      <c r="Z243" s="88">
        <v>111058</v>
      </c>
      <c r="AB243" s="88">
        <v>0</v>
      </c>
      <c r="AC243" s="88" t="s">
        <v>3525</v>
      </c>
      <c r="AE243" s="90">
        <v>45891.689144560201</v>
      </c>
      <c r="AG243" s="88" t="s">
        <v>950</v>
      </c>
    </row>
    <row r="244" spans="1:33" x14ac:dyDescent="0.25">
      <c r="A244" s="88">
        <v>1</v>
      </c>
      <c r="B244" s="89" t="s">
        <v>7107</v>
      </c>
      <c r="C244" s="89">
        <f t="shared" si="8"/>
        <v>9105838040</v>
      </c>
      <c r="D244" s="90" t="str">
        <f>VLOOKUP(C244,'Data (2)'!$C:$D,2,0)</f>
        <v>00014524</v>
      </c>
      <c r="E244" s="90">
        <v>45891</v>
      </c>
      <c r="F244" s="91">
        <v>45891.689279629602</v>
      </c>
      <c r="G244" s="89" t="s">
        <v>7108</v>
      </c>
      <c r="H244" s="90"/>
      <c r="I244" s="88" t="s">
        <v>2487</v>
      </c>
      <c r="J244" s="89" t="s">
        <v>2488</v>
      </c>
      <c r="K244" s="88" t="s">
        <v>2489</v>
      </c>
      <c r="L244" s="88" t="s">
        <v>2490</v>
      </c>
      <c r="M244" s="89" t="s">
        <v>7109</v>
      </c>
      <c r="N244" s="89">
        <v>9105838040</v>
      </c>
      <c r="O244" s="88" t="s">
        <v>7110</v>
      </c>
      <c r="P244" s="88" t="s">
        <v>8584</v>
      </c>
      <c r="Q244" s="88" t="s">
        <v>7111</v>
      </c>
      <c r="R244" s="88">
        <v>10</v>
      </c>
      <c r="S244" s="89" t="s">
        <v>2547</v>
      </c>
      <c r="T244" s="89" t="s">
        <v>8457</v>
      </c>
      <c r="U244" s="88" t="str">
        <f>VLOOKUP(T244,Vat_tu__hang_hoa__dich_vu!B:C,2,0)</f>
        <v>GXD500</v>
      </c>
      <c r="V244" s="88" t="s">
        <v>994</v>
      </c>
      <c r="W244" s="89" t="s">
        <v>2548</v>
      </c>
      <c r="X244" s="89" t="s">
        <v>2496</v>
      </c>
      <c r="Y244" s="88">
        <v>1</v>
      </c>
      <c r="Z244" s="88">
        <v>111606</v>
      </c>
      <c r="AB244" s="88">
        <v>0</v>
      </c>
      <c r="AC244" s="88" t="s">
        <v>7110</v>
      </c>
      <c r="AE244" s="90">
        <v>45891.689278587997</v>
      </c>
      <c r="AG244" s="88" t="s">
        <v>950</v>
      </c>
    </row>
    <row r="245" spans="1:33" x14ac:dyDescent="0.25">
      <c r="A245" s="88">
        <v>1</v>
      </c>
      <c r="B245" s="89" t="s">
        <v>7107</v>
      </c>
      <c r="C245" s="89">
        <f t="shared" si="8"/>
        <v>9105838040</v>
      </c>
      <c r="D245" s="90" t="str">
        <f>VLOOKUP(C245,'Data (2)'!$C:$D,2,0)</f>
        <v>00014524</v>
      </c>
      <c r="E245" s="90">
        <v>45891</v>
      </c>
      <c r="F245" s="91">
        <v>45891.689279629602</v>
      </c>
      <c r="G245" s="89" t="s">
        <v>7108</v>
      </c>
      <c r="H245" s="90"/>
      <c r="I245" s="88" t="s">
        <v>2487</v>
      </c>
      <c r="J245" s="89" t="s">
        <v>2488</v>
      </c>
      <c r="K245" s="88" t="s">
        <v>2489</v>
      </c>
      <c r="L245" s="88" t="s">
        <v>2490</v>
      </c>
      <c r="M245" s="89" t="s">
        <v>7109</v>
      </c>
      <c r="N245" s="89">
        <v>9105838040</v>
      </c>
      <c r="O245" s="88" t="s">
        <v>7110</v>
      </c>
      <c r="P245" s="88" t="s">
        <v>8584</v>
      </c>
      <c r="Q245" s="88" t="s">
        <v>7111</v>
      </c>
      <c r="R245" s="88">
        <v>20</v>
      </c>
      <c r="S245" s="89" t="s">
        <v>2519</v>
      </c>
      <c r="T245" s="89" t="s">
        <v>8173</v>
      </c>
      <c r="U245" s="88" t="str">
        <f>VLOOKUP(T245,Vat_tu__hang_hoa__dich_vu!B:C,2,0)</f>
        <v>GM500</v>
      </c>
      <c r="V245" s="88" t="s">
        <v>951</v>
      </c>
      <c r="W245" s="89" t="s">
        <v>2520</v>
      </c>
      <c r="X245" s="89" t="s">
        <v>2496</v>
      </c>
      <c r="Y245" s="88">
        <v>1</v>
      </c>
      <c r="Z245" s="88">
        <v>111058</v>
      </c>
      <c r="AB245" s="88">
        <v>0</v>
      </c>
      <c r="AC245" s="88" t="s">
        <v>7110</v>
      </c>
      <c r="AE245" s="90">
        <v>45891.689278587997</v>
      </c>
      <c r="AG245" s="88" t="s">
        <v>950</v>
      </c>
    </row>
    <row r="246" spans="1:33" x14ac:dyDescent="0.25">
      <c r="A246" s="88">
        <v>1</v>
      </c>
      <c r="B246" s="89" t="s">
        <v>7107</v>
      </c>
      <c r="C246" s="89">
        <f t="shared" si="8"/>
        <v>9105838040</v>
      </c>
      <c r="D246" s="90" t="str">
        <f>VLOOKUP(C246,'Data (2)'!$C:$D,2,0)</f>
        <v>00014524</v>
      </c>
      <c r="E246" s="90">
        <v>45891</v>
      </c>
      <c r="F246" s="91">
        <v>45891.689279629602</v>
      </c>
      <c r="G246" s="89" t="s">
        <v>7108</v>
      </c>
      <c r="H246" s="90"/>
      <c r="I246" s="88" t="s">
        <v>2487</v>
      </c>
      <c r="J246" s="89" t="s">
        <v>2488</v>
      </c>
      <c r="K246" s="88" t="s">
        <v>2489</v>
      </c>
      <c r="L246" s="88" t="s">
        <v>2490</v>
      </c>
      <c r="M246" s="89" t="s">
        <v>7109</v>
      </c>
      <c r="N246" s="89">
        <v>9105838040</v>
      </c>
      <c r="O246" s="88" t="s">
        <v>7110</v>
      </c>
      <c r="P246" s="88" t="s">
        <v>8584</v>
      </c>
      <c r="Q246" s="88" t="s">
        <v>7111</v>
      </c>
      <c r="R246" s="88">
        <v>30</v>
      </c>
      <c r="S246" s="89" t="s">
        <v>2592</v>
      </c>
      <c r="T246" s="89" t="s">
        <v>8164</v>
      </c>
      <c r="U246" s="88" t="str">
        <f>VLOOKUP(T246,Vat_tu__hang_hoa__dich_vu!B:C,2,0)</f>
        <v>CN300</v>
      </c>
      <c r="V246" s="88" t="s">
        <v>959</v>
      </c>
      <c r="W246" s="89" t="s">
        <v>2593</v>
      </c>
      <c r="X246" s="89" t="s">
        <v>2496</v>
      </c>
      <c r="Y246" s="88">
        <v>1</v>
      </c>
      <c r="Z246" s="88">
        <v>70950</v>
      </c>
      <c r="AB246" s="88">
        <v>0</v>
      </c>
      <c r="AC246" s="88" t="s">
        <v>7110</v>
      </c>
      <c r="AE246" s="90">
        <v>45891.689278587997</v>
      </c>
      <c r="AG246" s="88" t="s">
        <v>950</v>
      </c>
    </row>
    <row r="247" spans="1:33" x14ac:dyDescent="0.25">
      <c r="A247" s="88">
        <v>1</v>
      </c>
      <c r="B247" s="89" t="s">
        <v>7107</v>
      </c>
      <c r="C247" s="89">
        <f t="shared" si="8"/>
        <v>9105838040</v>
      </c>
      <c r="D247" s="90" t="str">
        <f>VLOOKUP(C247,'Data (2)'!$C:$D,2,0)</f>
        <v>00014524</v>
      </c>
      <c r="E247" s="90">
        <v>45891</v>
      </c>
      <c r="F247" s="91">
        <v>45891.689279629602</v>
      </c>
      <c r="G247" s="89" t="s">
        <v>7108</v>
      </c>
      <c r="H247" s="90"/>
      <c r="I247" s="88" t="s">
        <v>2487</v>
      </c>
      <c r="J247" s="89" t="s">
        <v>2488</v>
      </c>
      <c r="K247" s="88" t="s">
        <v>2489</v>
      </c>
      <c r="L247" s="88" t="s">
        <v>2490</v>
      </c>
      <c r="M247" s="89" t="s">
        <v>7109</v>
      </c>
      <c r="N247" s="89">
        <v>9105838040</v>
      </c>
      <c r="O247" s="88" t="s">
        <v>7110</v>
      </c>
      <c r="P247" s="88" t="s">
        <v>8584</v>
      </c>
      <c r="Q247" s="88" t="s">
        <v>7111</v>
      </c>
      <c r="R247" s="88">
        <v>40</v>
      </c>
      <c r="S247" s="89" t="s">
        <v>2494</v>
      </c>
      <c r="T247" s="89" t="s">
        <v>8226</v>
      </c>
      <c r="U247" s="88" t="str">
        <f>VLOOKUP(T247,Vat_tu__hang_hoa__dich_vu!B:C,2,0)</f>
        <v>GL250KT</v>
      </c>
      <c r="V247" s="88" t="s">
        <v>1079</v>
      </c>
      <c r="W247" s="89" t="s">
        <v>2495</v>
      </c>
      <c r="X247" s="89" t="s">
        <v>2496</v>
      </c>
      <c r="Y247" s="88">
        <v>1</v>
      </c>
      <c r="Z247" s="88">
        <v>49500</v>
      </c>
      <c r="AB247" s="88">
        <v>0</v>
      </c>
      <c r="AC247" s="88" t="s">
        <v>7110</v>
      </c>
      <c r="AE247" s="90">
        <v>45891.689278587997</v>
      </c>
      <c r="AG247" s="88" t="s">
        <v>950</v>
      </c>
    </row>
    <row r="248" spans="1:33" x14ac:dyDescent="0.25">
      <c r="A248" s="88">
        <v>1</v>
      </c>
      <c r="B248" s="89" t="s">
        <v>7112</v>
      </c>
      <c r="C248" s="89">
        <f t="shared" si="8"/>
        <v>9105838006</v>
      </c>
      <c r="D248" s="90" t="str">
        <f>VLOOKUP(C248,'Data (2)'!$C:$D,2,0)</f>
        <v>00410320</v>
      </c>
      <c r="E248" s="90">
        <v>45896</v>
      </c>
      <c r="F248" s="91">
        <v>45891.691007442103</v>
      </c>
      <c r="G248" s="89" t="s">
        <v>7113</v>
      </c>
      <c r="H248" s="90"/>
      <c r="I248" s="88" t="s">
        <v>2487</v>
      </c>
      <c r="J248" s="89" t="s">
        <v>2488</v>
      </c>
      <c r="K248" s="88" t="s">
        <v>2489</v>
      </c>
      <c r="L248" s="88" t="s">
        <v>2490</v>
      </c>
      <c r="M248" s="89" t="s">
        <v>7114</v>
      </c>
      <c r="N248" s="89">
        <v>9105838006</v>
      </c>
      <c r="O248" s="88" t="s">
        <v>7115</v>
      </c>
      <c r="P248" s="88" t="s">
        <v>8585</v>
      </c>
      <c r="Q248" s="88" t="s">
        <v>7116</v>
      </c>
      <c r="R248" s="88">
        <v>10</v>
      </c>
      <c r="S248" s="89" t="s">
        <v>2519</v>
      </c>
      <c r="T248" s="89" t="s">
        <v>8173</v>
      </c>
      <c r="U248" s="88" t="str">
        <f>VLOOKUP(T248,Vat_tu__hang_hoa__dich_vu!B:C,2,0)</f>
        <v>GM500</v>
      </c>
      <c r="V248" s="88" t="s">
        <v>951</v>
      </c>
      <c r="W248" s="89" t="s">
        <v>2520</v>
      </c>
      <c r="X248" s="89" t="s">
        <v>2496</v>
      </c>
      <c r="Y248" s="88">
        <v>1</v>
      </c>
      <c r="Z248" s="88">
        <v>111058</v>
      </c>
      <c r="AB248" s="88">
        <v>0</v>
      </c>
      <c r="AC248" s="88" t="s">
        <v>7115</v>
      </c>
      <c r="AD248" s="88" t="s">
        <v>2541</v>
      </c>
      <c r="AE248" s="90">
        <v>45891.691006134301</v>
      </c>
      <c r="AG248" s="88" t="s">
        <v>950</v>
      </c>
    </row>
    <row r="249" spans="1:33" x14ac:dyDescent="0.25">
      <c r="A249" s="88">
        <v>1</v>
      </c>
      <c r="B249" s="89" t="s">
        <v>7112</v>
      </c>
      <c r="C249" s="89">
        <f t="shared" si="8"/>
        <v>9105838006</v>
      </c>
      <c r="D249" s="90" t="str">
        <f>VLOOKUP(C249,'Data (2)'!$C:$D,2,0)</f>
        <v>00410320</v>
      </c>
      <c r="E249" s="90">
        <v>45896</v>
      </c>
      <c r="F249" s="91">
        <v>45891.691007442103</v>
      </c>
      <c r="G249" s="89" t="s">
        <v>7113</v>
      </c>
      <c r="H249" s="90"/>
      <c r="I249" s="88" t="s">
        <v>2487</v>
      </c>
      <c r="J249" s="89" t="s">
        <v>2488</v>
      </c>
      <c r="K249" s="88" t="s">
        <v>2489</v>
      </c>
      <c r="L249" s="88" t="s">
        <v>2490</v>
      </c>
      <c r="M249" s="89" t="s">
        <v>7114</v>
      </c>
      <c r="N249" s="89">
        <v>9105838006</v>
      </c>
      <c r="O249" s="88" t="s">
        <v>7115</v>
      </c>
      <c r="P249" s="88" t="s">
        <v>8585</v>
      </c>
      <c r="Q249" s="88" t="s">
        <v>7116</v>
      </c>
      <c r="R249" s="88">
        <v>20</v>
      </c>
      <c r="S249" s="89" t="s">
        <v>2556</v>
      </c>
      <c r="T249" s="89" t="s">
        <v>8409</v>
      </c>
      <c r="U249" s="88" t="str">
        <f>VLOOKUP(T249,Vat_tu__hang_hoa__dich_vu!B:C,2,0)</f>
        <v>TH200</v>
      </c>
      <c r="V249" s="88" t="s">
        <v>960</v>
      </c>
      <c r="W249" s="89" t="s">
        <v>2557</v>
      </c>
      <c r="X249" s="89" t="s">
        <v>2496</v>
      </c>
      <c r="Y249" s="88">
        <v>2</v>
      </c>
      <c r="Z249" s="88">
        <v>55595</v>
      </c>
      <c r="AB249" s="88">
        <v>0</v>
      </c>
      <c r="AC249" s="88" t="s">
        <v>7115</v>
      </c>
      <c r="AD249" s="88" t="s">
        <v>2541</v>
      </c>
      <c r="AE249" s="90">
        <v>45891.691006134301</v>
      </c>
      <c r="AG249" s="88" t="s">
        <v>950</v>
      </c>
    </row>
    <row r="250" spans="1:33" x14ac:dyDescent="0.25">
      <c r="A250" s="88">
        <v>1</v>
      </c>
      <c r="B250" s="89" t="s">
        <v>7112</v>
      </c>
      <c r="C250" s="89">
        <f t="shared" si="8"/>
        <v>9105838006</v>
      </c>
      <c r="D250" s="90" t="str">
        <f>VLOOKUP(C250,'Data (2)'!$C:$D,2,0)</f>
        <v>00410320</v>
      </c>
      <c r="E250" s="90">
        <v>45896</v>
      </c>
      <c r="F250" s="91">
        <v>45891.691007442103</v>
      </c>
      <c r="G250" s="89" t="s">
        <v>7113</v>
      </c>
      <c r="H250" s="90"/>
      <c r="I250" s="88" t="s">
        <v>2487</v>
      </c>
      <c r="J250" s="89" t="s">
        <v>2488</v>
      </c>
      <c r="K250" s="88" t="s">
        <v>2489</v>
      </c>
      <c r="L250" s="88" t="s">
        <v>2490</v>
      </c>
      <c r="M250" s="89" t="s">
        <v>7114</v>
      </c>
      <c r="N250" s="89">
        <v>9105838006</v>
      </c>
      <c r="O250" s="88" t="s">
        <v>7115</v>
      </c>
      <c r="P250" s="88" t="s">
        <v>8585</v>
      </c>
      <c r="Q250" s="88" t="s">
        <v>7116</v>
      </c>
      <c r="R250" s="88">
        <v>30</v>
      </c>
      <c r="S250" s="89" t="s">
        <v>2510</v>
      </c>
      <c r="T250" s="89" t="s">
        <v>8626</v>
      </c>
      <c r="U250" s="88" t="str">
        <f>VLOOKUP(T250,Vat_tu__hang_hoa__dich_vu!B:C,2,0)</f>
        <v>MNH250</v>
      </c>
      <c r="V250" s="88" t="s">
        <v>955</v>
      </c>
      <c r="W250" s="89" t="s">
        <v>2511</v>
      </c>
      <c r="X250" s="89" t="s">
        <v>2496</v>
      </c>
      <c r="Y250" s="88">
        <v>3</v>
      </c>
      <c r="Z250" s="88">
        <v>46000</v>
      </c>
      <c r="AB250" s="88">
        <v>0</v>
      </c>
      <c r="AC250" s="88" t="s">
        <v>7115</v>
      </c>
      <c r="AD250" s="88" t="s">
        <v>2541</v>
      </c>
      <c r="AE250" s="90">
        <v>45891.691006134301</v>
      </c>
      <c r="AG250" s="88" t="s">
        <v>950</v>
      </c>
    </row>
    <row r="251" spans="1:33" x14ac:dyDescent="0.25">
      <c r="A251" s="88">
        <v>1</v>
      </c>
      <c r="B251" s="89" t="s">
        <v>7117</v>
      </c>
      <c r="C251" s="89">
        <f t="shared" si="8"/>
        <v>9105838087</v>
      </c>
      <c r="D251" s="90" t="str">
        <f>VLOOKUP(C251,'Data (2)'!$C:$D,2,0)</f>
        <v>00039812</v>
      </c>
      <c r="E251" s="90">
        <v>45896</v>
      </c>
      <c r="F251" s="91">
        <v>45891.691981562501</v>
      </c>
      <c r="G251" s="89" t="s">
        <v>7118</v>
      </c>
      <c r="H251" s="90"/>
      <c r="I251" s="88" t="s">
        <v>2487</v>
      </c>
      <c r="J251" s="89" t="s">
        <v>2488</v>
      </c>
      <c r="K251" s="88" t="s">
        <v>2489</v>
      </c>
      <c r="L251" s="88" t="s">
        <v>2490</v>
      </c>
      <c r="M251" s="89" t="s">
        <v>7119</v>
      </c>
      <c r="N251" s="89">
        <v>9105838087</v>
      </c>
      <c r="O251" s="88" t="s">
        <v>7120</v>
      </c>
      <c r="P251" s="88" t="s">
        <v>8586</v>
      </c>
      <c r="Q251" s="88" t="s">
        <v>7121</v>
      </c>
      <c r="R251" s="88">
        <v>10</v>
      </c>
      <c r="S251" s="89" t="s">
        <v>2519</v>
      </c>
      <c r="T251" s="89" t="s">
        <v>8173</v>
      </c>
      <c r="U251" s="88" t="str">
        <f>VLOOKUP(T251,Vat_tu__hang_hoa__dich_vu!B:C,2,0)</f>
        <v>GM500</v>
      </c>
      <c r="V251" s="88" t="s">
        <v>951</v>
      </c>
      <c r="W251" s="89" t="s">
        <v>2520</v>
      </c>
      <c r="X251" s="89" t="s">
        <v>2496</v>
      </c>
      <c r="Y251" s="88">
        <v>3</v>
      </c>
      <c r="Z251" s="88">
        <v>111058</v>
      </c>
      <c r="AB251" s="88">
        <v>0</v>
      </c>
      <c r="AC251" s="88" t="s">
        <v>7120</v>
      </c>
      <c r="AD251" s="88" t="s">
        <v>2541</v>
      </c>
      <c r="AE251" s="90">
        <v>45891.691980324103</v>
      </c>
      <c r="AG251" s="88" t="s">
        <v>950</v>
      </c>
    </row>
    <row r="252" spans="1:33" x14ac:dyDescent="0.25">
      <c r="A252" s="88">
        <v>1</v>
      </c>
      <c r="B252" s="89" t="s">
        <v>7122</v>
      </c>
      <c r="C252" s="89">
        <f t="shared" si="8"/>
        <v>9105838059</v>
      </c>
      <c r="D252" s="90" t="str">
        <f>VLOOKUP(C252,'Data (2)'!$C:$D,2,0)</f>
        <v>00134237</v>
      </c>
      <c r="E252" s="90">
        <v>45896</v>
      </c>
      <c r="F252" s="91">
        <v>45891.693287534697</v>
      </c>
      <c r="G252" s="89" t="s">
        <v>7123</v>
      </c>
      <c r="H252" s="90"/>
      <c r="I252" s="88" t="s">
        <v>2487</v>
      </c>
      <c r="J252" s="89" t="s">
        <v>2488</v>
      </c>
      <c r="K252" s="88" t="s">
        <v>2489</v>
      </c>
      <c r="L252" s="88" t="s">
        <v>2490</v>
      </c>
      <c r="M252" s="89" t="s">
        <v>7124</v>
      </c>
      <c r="N252" s="89">
        <v>9105838059</v>
      </c>
      <c r="O252" s="88" t="s">
        <v>7125</v>
      </c>
      <c r="P252" s="88" t="s">
        <v>8587</v>
      </c>
      <c r="Q252" s="88" t="s">
        <v>7126</v>
      </c>
      <c r="R252" s="88">
        <v>10</v>
      </c>
      <c r="S252" s="89" t="s">
        <v>2519</v>
      </c>
      <c r="T252" s="89" t="s">
        <v>8173</v>
      </c>
      <c r="U252" s="88" t="str">
        <f>VLOOKUP(T252,Vat_tu__hang_hoa__dich_vu!B:C,2,0)</f>
        <v>GM500</v>
      </c>
      <c r="V252" s="88" t="s">
        <v>951</v>
      </c>
      <c r="W252" s="89" t="s">
        <v>2520</v>
      </c>
      <c r="X252" s="89" t="s">
        <v>2496</v>
      </c>
      <c r="Y252" s="88">
        <v>2</v>
      </c>
      <c r="Z252" s="88">
        <v>111058</v>
      </c>
      <c r="AB252" s="88">
        <v>0</v>
      </c>
      <c r="AC252" s="88" t="s">
        <v>7127</v>
      </c>
      <c r="AD252" s="88" t="s">
        <v>7128</v>
      </c>
      <c r="AE252" s="90">
        <v>45891.693286192101</v>
      </c>
      <c r="AG252" s="88" t="s">
        <v>950</v>
      </c>
    </row>
    <row r="253" spans="1:33" x14ac:dyDescent="0.25">
      <c r="A253" s="88">
        <v>1</v>
      </c>
      <c r="B253" s="89" t="s">
        <v>7122</v>
      </c>
      <c r="C253" s="89">
        <f t="shared" si="8"/>
        <v>9105838059</v>
      </c>
      <c r="D253" s="90" t="str">
        <f>VLOOKUP(C253,'Data (2)'!$C:$D,2,0)</f>
        <v>00134237</v>
      </c>
      <c r="E253" s="90">
        <v>45896</v>
      </c>
      <c r="F253" s="91">
        <v>45891.693287534697</v>
      </c>
      <c r="G253" s="89" t="s">
        <v>7123</v>
      </c>
      <c r="H253" s="90"/>
      <c r="I253" s="88" t="s">
        <v>2487</v>
      </c>
      <c r="J253" s="89" t="s">
        <v>2488</v>
      </c>
      <c r="K253" s="88" t="s">
        <v>2489</v>
      </c>
      <c r="L253" s="88" t="s">
        <v>2490</v>
      </c>
      <c r="M253" s="89" t="s">
        <v>7124</v>
      </c>
      <c r="N253" s="89">
        <v>9105838059</v>
      </c>
      <c r="O253" s="88" t="s">
        <v>7125</v>
      </c>
      <c r="P253" s="88" t="s">
        <v>8587</v>
      </c>
      <c r="Q253" s="88" t="s">
        <v>7126</v>
      </c>
      <c r="R253" s="88">
        <v>20</v>
      </c>
      <c r="S253" s="89" t="s">
        <v>2563</v>
      </c>
      <c r="T253" s="89" t="s">
        <v>8125</v>
      </c>
      <c r="U253" s="88" t="str">
        <f>VLOOKUP(T253,Vat_tu__hang_hoa__dich_vu!B:C,2,0)</f>
        <v>CGM300</v>
      </c>
      <c r="V253" s="88" t="s">
        <v>961</v>
      </c>
      <c r="W253" s="89" t="s">
        <v>2564</v>
      </c>
      <c r="X253" s="89" t="s">
        <v>2496</v>
      </c>
      <c r="Y253" s="88">
        <v>2</v>
      </c>
      <c r="Z253" s="88">
        <v>73431</v>
      </c>
      <c r="AB253" s="88">
        <v>0</v>
      </c>
      <c r="AC253" s="88" t="s">
        <v>7127</v>
      </c>
      <c r="AD253" s="88" t="s">
        <v>7128</v>
      </c>
      <c r="AE253" s="90">
        <v>45891.693286192101</v>
      </c>
      <c r="AG253" s="88" t="s">
        <v>950</v>
      </c>
    </row>
    <row r="254" spans="1:33" x14ac:dyDescent="0.25">
      <c r="A254" s="88">
        <v>1</v>
      </c>
      <c r="B254" s="89" t="s">
        <v>7122</v>
      </c>
      <c r="C254" s="89">
        <f t="shared" si="8"/>
        <v>9105838059</v>
      </c>
      <c r="D254" s="90" t="str">
        <f>VLOOKUP(C254,'Data (2)'!$C:$D,2,0)</f>
        <v>00134237</v>
      </c>
      <c r="E254" s="90">
        <v>45896</v>
      </c>
      <c r="F254" s="91">
        <v>45891.693287534697</v>
      </c>
      <c r="G254" s="89" t="s">
        <v>7123</v>
      </c>
      <c r="H254" s="90"/>
      <c r="I254" s="88" t="s">
        <v>2487</v>
      </c>
      <c r="J254" s="89" t="s">
        <v>2488</v>
      </c>
      <c r="K254" s="88" t="s">
        <v>2489</v>
      </c>
      <c r="L254" s="88" t="s">
        <v>2490</v>
      </c>
      <c r="M254" s="89" t="s">
        <v>7124</v>
      </c>
      <c r="N254" s="89">
        <v>9105838059</v>
      </c>
      <c r="O254" s="88" t="s">
        <v>7125</v>
      </c>
      <c r="P254" s="88" t="s">
        <v>8587</v>
      </c>
      <c r="Q254" s="88" t="s">
        <v>7126</v>
      </c>
      <c r="R254" s="88">
        <v>30</v>
      </c>
      <c r="S254" s="89" t="s">
        <v>2528</v>
      </c>
      <c r="T254" s="89" t="s">
        <v>8117</v>
      </c>
      <c r="U254" s="88" t="str">
        <f>VLOOKUP(T254,Vat_tu__hang_hoa__dich_vu!B:C,2,0)</f>
        <v>CC300</v>
      </c>
      <c r="V254" s="88" t="s">
        <v>965</v>
      </c>
      <c r="W254" s="89" t="s">
        <v>2529</v>
      </c>
      <c r="X254" s="89" t="s">
        <v>2496</v>
      </c>
      <c r="Y254" s="88">
        <v>2</v>
      </c>
      <c r="Z254" s="88">
        <v>74250</v>
      </c>
      <c r="AB254" s="88">
        <v>0</v>
      </c>
      <c r="AC254" s="88" t="s">
        <v>7127</v>
      </c>
      <c r="AD254" s="88" t="s">
        <v>7128</v>
      </c>
      <c r="AE254" s="90">
        <v>45891.693286192101</v>
      </c>
      <c r="AG254" s="88" t="s">
        <v>950</v>
      </c>
    </row>
    <row r="255" spans="1:33" x14ac:dyDescent="0.25">
      <c r="A255" s="88">
        <v>1</v>
      </c>
      <c r="B255" s="89" t="s">
        <v>7122</v>
      </c>
      <c r="C255" s="89">
        <f t="shared" si="8"/>
        <v>9105838059</v>
      </c>
      <c r="D255" s="90" t="str">
        <f>VLOOKUP(C255,'Data (2)'!$C:$D,2,0)</f>
        <v>00134237</v>
      </c>
      <c r="E255" s="90">
        <v>45896</v>
      </c>
      <c r="F255" s="91">
        <v>45891.693287534697</v>
      </c>
      <c r="G255" s="89" t="s">
        <v>7123</v>
      </c>
      <c r="H255" s="90"/>
      <c r="I255" s="88" t="s">
        <v>2487</v>
      </c>
      <c r="J255" s="89" t="s">
        <v>2488</v>
      </c>
      <c r="K255" s="88" t="s">
        <v>2489</v>
      </c>
      <c r="L255" s="88" t="s">
        <v>2490</v>
      </c>
      <c r="M255" s="89" t="s">
        <v>7124</v>
      </c>
      <c r="N255" s="89">
        <v>9105838059</v>
      </c>
      <c r="O255" s="88" t="s">
        <v>7125</v>
      </c>
      <c r="P255" s="88" t="s">
        <v>8587</v>
      </c>
      <c r="Q255" s="88" t="s">
        <v>7126</v>
      </c>
      <c r="R255" s="88">
        <v>40</v>
      </c>
      <c r="S255" s="89" t="s">
        <v>2592</v>
      </c>
      <c r="T255" s="89" t="s">
        <v>8164</v>
      </c>
      <c r="U255" s="88" t="str">
        <f>VLOOKUP(T255,Vat_tu__hang_hoa__dich_vu!B:C,2,0)</f>
        <v>CN300</v>
      </c>
      <c r="V255" s="88" t="s">
        <v>959</v>
      </c>
      <c r="W255" s="89" t="s">
        <v>2593</v>
      </c>
      <c r="X255" s="89" t="s">
        <v>2496</v>
      </c>
      <c r="Y255" s="88">
        <v>1</v>
      </c>
      <c r="Z255" s="88">
        <v>70950</v>
      </c>
      <c r="AB255" s="88">
        <v>0</v>
      </c>
      <c r="AC255" s="88" t="s">
        <v>7127</v>
      </c>
      <c r="AD255" s="88" t="s">
        <v>7128</v>
      </c>
      <c r="AE255" s="90">
        <v>45891.693286192101</v>
      </c>
      <c r="AG255" s="88" t="s">
        <v>950</v>
      </c>
    </row>
    <row r="256" spans="1:33" x14ac:dyDescent="0.25">
      <c r="A256" s="88">
        <v>1</v>
      </c>
      <c r="B256" s="89" t="s">
        <v>7122</v>
      </c>
      <c r="C256" s="89">
        <f t="shared" si="8"/>
        <v>9105838059</v>
      </c>
      <c r="D256" s="90" t="str">
        <f>VLOOKUP(C256,'Data (2)'!$C:$D,2,0)</f>
        <v>00134237</v>
      </c>
      <c r="E256" s="90">
        <v>45896</v>
      </c>
      <c r="F256" s="91">
        <v>45891.693287534697</v>
      </c>
      <c r="G256" s="89" t="s">
        <v>7123</v>
      </c>
      <c r="H256" s="90"/>
      <c r="I256" s="88" t="s">
        <v>2487</v>
      </c>
      <c r="J256" s="89" t="s">
        <v>2488</v>
      </c>
      <c r="K256" s="88" t="s">
        <v>2489</v>
      </c>
      <c r="L256" s="88" t="s">
        <v>2490</v>
      </c>
      <c r="M256" s="89" t="s">
        <v>7124</v>
      </c>
      <c r="N256" s="89">
        <v>9105838059</v>
      </c>
      <c r="O256" s="88" t="s">
        <v>7125</v>
      </c>
      <c r="P256" s="88" t="s">
        <v>8587</v>
      </c>
      <c r="Q256" s="88" t="s">
        <v>7126</v>
      </c>
      <c r="R256" s="88">
        <v>50</v>
      </c>
      <c r="S256" s="89" t="s">
        <v>2502</v>
      </c>
      <c r="T256" s="89" t="s">
        <v>8627</v>
      </c>
      <c r="U256" s="88" t="str">
        <f>VLOOKUP(T256,Vat_tu__hang_hoa__dich_vu!B:C,2,0)</f>
        <v>GTLX250G</v>
      </c>
      <c r="V256" s="88" t="s">
        <v>981</v>
      </c>
      <c r="W256" s="89" t="s">
        <v>2503</v>
      </c>
      <c r="X256" s="89" t="s">
        <v>2496</v>
      </c>
      <c r="Y256" s="88">
        <v>1</v>
      </c>
      <c r="Z256" s="88">
        <v>50182</v>
      </c>
      <c r="AB256" s="88">
        <v>0</v>
      </c>
      <c r="AC256" s="88" t="s">
        <v>7127</v>
      </c>
      <c r="AD256" s="88" t="s">
        <v>7128</v>
      </c>
      <c r="AE256" s="90">
        <v>45891.693286192101</v>
      </c>
      <c r="AG256" s="88" t="s">
        <v>950</v>
      </c>
    </row>
    <row r="257" spans="1:33" x14ac:dyDescent="0.25">
      <c r="A257" s="88">
        <v>1</v>
      </c>
      <c r="B257" s="89" t="s">
        <v>7122</v>
      </c>
      <c r="C257" s="89">
        <f t="shared" ref="C257:C288" si="9">VALUE(B257:B6886)</f>
        <v>9105838059</v>
      </c>
      <c r="D257" s="90" t="str">
        <f>VLOOKUP(C257,'Data (2)'!$C:$D,2,0)</f>
        <v>00134237</v>
      </c>
      <c r="E257" s="90">
        <v>45896</v>
      </c>
      <c r="F257" s="91">
        <v>45891.693287534697</v>
      </c>
      <c r="G257" s="89" t="s">
        <v>7123</v>
      </c>
      <c r="H257" s="90"/>
      <c r="I257" s="88" t="s">
        <v>2487</v>
      </c>
      <c r="J257" s="89" t="s">
        <v>2488</v>
      </c>
      <c r="K257" s="88" t="s">
        <v>2489</v>
      </c>
      <c r="L257" s="88" t="s">
        <v>2490</v>
      </c>
      <c r="M257" s="89" t="s">
        <v>7124</v>
      </c>
      <c r="N257" s="89">
        <v>9105838059</v>
      </c>
      <c r="O257" s="88" t="s">
        <v>7125</v>
      </c>
      <c r="P257" s="88" t="s">
        <v>8587</v>
      </c>
      <c r="Q257" s="88" t="s">
        <v>7126</v>
      </c>
      <c r="R257" s="88">
        <v>60</v>
      </c>
      <c r="S257" s="89" t="s">
        <v>2510</v>
      </c>
      <c r="T257" s="89" t="s">
        <v>8626</v>
      </c>
      <c r="U257" s="88" t="str">
        <f>VLOOKUP(T257,Vat_tu__hang_hoa__dich_vu!B:C,2,0)</f>
        <v>MNH250</v>
      </c>
      <c r="V257" s="88" t="s">
        <v>955</v>
      </c>
      <c r="W257" s="89" t="s">
        <v>2511</v>
      </c>
      <c r="X257" s="89" t="s">
        <v>2496</v>
      </c>
      <c r="Y257" s="88">
        <v>1</v>
      </c>
      <c r="Z257" s="88">
        <v>46000</v>
      </c>
      <c r="AB257" s="88">
        <v>0</v>
      </c>
      <c r="AC257" s="88" t="s">
        <v>7127</v>
      </c>
      <c r="AD257" s="88" t="s">
        <v>7128</v>
      </c>
      <c r="AE257" s="90">
        <v>45891.693286192101</v>
      </c>
      <c r="AG257" s="88" t="s">
        <v>950</v>
      </c>
    </row>
    <row r="258" spans="1:33" x14ac:dyDescent="0.25">
      <c r="A258" s="88">
        <v>1</v>
      </c>
      <c r="B258" s="89" t="s">
        <v>7129</v>
      </c>
      <c r="C258" s="89">
        <f t="shared" si="9"/>
        <v>9105838118</v>
      </c>
      <c r="D258" s="90" t="str">
        <f>VLOOKUP(C258,'Data (2)'!$C:$D,2,0)</f>
        <v>00410356</v>
      </c>
      <c r="E258" s="90">
        <v>45896</v>
      </c>
      <c r="F258" s="91">
        <v>45891.695872604199</v>
      </c>
      <c r="G258" s="89" t="s">
        <v>7130</v>
      </c>
      <c r="H258" s="90"/>
      <c r="I258" s="88" t="s">
        <v>2487</v>
      </c>
      <c r="J258" s="89" t="s">
        <v>2488</v>
      </c>
      <c r="K258" s="88" t="s">
        <v>2489</v>
      </c>
      <c r="L258" s="88" t="s">
        <v>2490</v>
      </c>
      <c r="M258" s="89" t="s">
        <v>4013</v>
      </c>
      <c r="N258" s="89">
        <v>9105838118</v>
      </c>
      <c r="O258" s="88" t="s">
        <v>4014</v>
      </c>
      <c r="P258" s="88" t="s">
        <v>8588</v>
      </c>
      <c r="Q258" s="88" t="s">
        <v>4015</v>
      </c>
      <c r="R258" s="88">
        <v>10</v>
      </c>
      <c r="S258" s="89" t="s">
        <v>2519</v>
      </c>
      <c r="T258" s="89" t="s">
        <v>8173</v>
      </c>
      <c r="U258" s="88" t="str">
        <f>VLOOKUP(T258,Vat_tu__hang_hoa__dich_vu!B:C,2,0)</f>
        <v>GM500</v>
      </c>
      <c r="V258" s="88" t="s">
        <v>951</v>
      </c>
      <c r="W258" s="89" t="s">
        <v>2520</v>
      </c>
      <c r="X258" s="89" t="s">
        <v>2496</v>
      </c>
      <c r="Y258" s="88">
        <v>1</v>
      </c>
      <c r="Z258" s="88">
        <v>111058</v>
      </c>
      <c r="AB258" s="88">
        <v>0</v>
      </c>
      <c r="AC258" s="88" t="s">
        <v>4014</v>
      </c>
      <c r="AE258" s="90">
        <v>45891.695871145799</v>
      </c>
      <c r="AG258" s="88" t="s">
        <v>950</v>
      </c>
    </row>
    <row r="259" spans="1:33" x14ac:dyDescent="0.25">
      <c r="A259" s="88">
        <v>1</v>
      </c>
      <c r="B259" s="89" t="s">
        <v>7131</v>
      </c>
      <c r="C259" s="89">
        <f t="shared" si="9"/>
        <v>9105838119</v>
      </c>
      <c r="D259" s="90" t="str">
        <f>VLOOKUP(C259,'Data (2)'!$C:$D,2,0)</f>
        <v>00030339</v>
      </c>
      <c r="E259" s="90">
        <v>45896</v>
      </c>
      <c r="F259" s="91">
        <v>45891.695898611099</v>
      </c>
      <c r="G259" s="89" t="s">
        <v>7132</v>
      </c>
      <c r="H259" s="90"/>
      <c r="I259" s="88" t="s">
        <v>2487</v>
      </c>
      <c r="J259" s="89" t="s">
        <v>2488</v>
      </c>
      <c r="K259" s="88" t="s">
        <v>2489</v>
      </c>
      <c r="L259" s="88" t="s">
        <v>2490</v>
      </c>
      <c r="M259" s="89" t="s">
        <v>7133</v>
      </c>
      <c r="N259" s="89">
        <v>9105838119</v>
      </c>
      <c r="O259" s="88" t="s">
        <v>7134</v>
      </c>
      <c r="P259" s="88" t="s">
        <v>8589</v>
      </c>
      <c r="Q259" s="88" t="s">
        <v>7135</v>
      </c>
      <c r="R259" s="88">
        <v>10</v>
      </c>
      <c r="S259" s="89" t="s">
        <v>2519</v>
      </c>
      <c r="T259" s="89" t="s">
        <v>8173</v>
      </c>
      <c r="U259" s="88" t="str">
        <f>VLOOKUP(T259,Vat_tu__hang_hoa__dich_vu!B:C,2,0)</f>
        <v>GM500</v>
      </c>
      <c r="V259" s="88" t="s">
        <v>951</v>
      </c>
      <c r="W259" s="89" t="s">
        <v>2520</v>
      </c>
      <c r="X259" s="89" t="s">
        <v>2496</v>
      </c>
      <c r="Y259" s="88">
        <v>4</v>
      </c>
      <c r="Z259" s="88">
        <v>111058</v>
      </c>
      <c r="AB259" s="88">
        <v>0</v>
      </c>
      <c r="AC259" s="88" t="s">
        <v>7134</v>
      </c>
      <c r="AD259" s="88" t="s">
        <v>2541</v>
      </c>
      <c r="AE259" s="90">
        <v>45891.695897997699</v>
      </c>
      <c r="AG259" s="88" t="s">
        <v>950</v>
      </c>
    </row>
    <row r="260" spans="1:33" x14ac:dyDescent="0.25">
      <c r="A260" s="88">
        <v>1</v>
      </c>
      <c r="B260" s="89" t="s">
        <v>7136</v>
      </c>
      <c r="C260" s="89">
        <f t="shared" si="9"/>
        <v>9105838147</v>
      </c>
      <c r="D260" s="90" t="str">
        <f>VLOOKUP(C260,'Data (2)'!$C:$D,2,0)</f>
        <v>00032083</v>
      </c>
      <c r="E260" s="90">
        <v>45891</v>
      </c>
      <c r="F260" s="91">
        <v>45891.697366863402</v>
      </c>
      <c r="G260" s="89" t="s">
        <v>7137</v>
      </c>
      <c r="H260" s="90"/>
      <c r="I260" s="88" t="s">
        <v>2487</v>
      </c>
      <c r="J260" s="89" t="s">
        <v>2488</v>
      </c>
      <c r="K260" s="88" t="s">
        <v>2489</v>
      </c>
      <c r="L260" s="88" t="s">
        <v>2490</v>
      </c>
      <c r="M260" s="89" t="s">
        <v>7138</v>
      </c>
      <c r="N260" s="89">
        <v>9105838147</v>
      </c>
      <c r="O260" s="88" t="s">
        <v>7139</v>
      </c>
      <c r="P260" s="88" t="s">
        <v>8590</v>
      </c>
      <c r="Q260" s="88" t="s">
        <v>7140</v>
      </c>
      <c r="R260" s="88">
        <v>10</v>
      </c>
      <c r="S260" s="89" t="s">
        <v>2510</v>
      </c>
      <c r="T260" s="89" t="s">
        <v>8626</v>
      </c>
      <c r="U260" s="88" t="str">
        <f>VLOOKUP(T260,Vat_tu__hang_hoa__dich_vu!B:C,2,0)</f>
        <v>MNH250</v>
      </c>
      <c r="V260" s="88" t="s">
        <v>955</v>
      </c>
      <c r="W260" s="89" t="s">
        <v>2511</v>
      </c>
      <c r="X260" s="89" t="s">
        <v>2496</v>
      </c>
      <c r="Y260" s="88">
        <v>1</v>
      </c>
      <c r="Z260" s="88">
        <v>46000</v>
      </c>
      <c r="AB260" s="88">
        <v>0</v>
      </c>
      <c r="AC260" s="88" t="s">
        <v>7139</v>
      </c>
      <c r="AE260" s="90">
        <v>45891.697365358799</v>
      </c>
      <c r="AG260" s="88" t="s">
        <v>950</v>
      </c>
    </row>
    <row r="261" spans="1:33" x14ac:dyDescent="0.25">
      <c r="A261" s="88">
        <v>1</v>
      </c>
      <c r="B261" s="89" t="s">
        <v>7141</v>
      </c>
      <c r="C261" s="89">
        <f t="shared" si="9"/>
        <v>9105838135</v>
      </c>
      <c r="D261" s="90" t="str">
        <f>VLOOKUP(C261,'Data (2)'!$C:$D,2,0)</f>
        <v>00410362</v>
      </c>
      <c r="E261" s="90">
        <v>45896</v>
      </c>
      <c r="F261" s="91">
        <v>45891.6999574074</v>
      </c>
      <c r="G261" s="89" t="s">
        <v>7142</v>
      </c>
      <c r="H261" s="90"/>
      <c r="I261" s="88" t="s">
        <v>2487</v>
      </c>
      <c r="J261" s="89" t="s">
        <v>2488</v>
      </c>
      <c r="K261" s="88" t="s">
        <v>2489</v>
      </c>
      <c r="L261" s="88" t="s">
        <v>2490</v>
      </c>
      <c r="M261" s="89" t="s">
        <v>3277</v>
      </c>
      <c r="N261" s="89">
        <v>9105838135</v>
      </c>
      <c r="O261" s="88" t="s">
        <v>3278</v>
      </c>
      <c r="P261" s="88" t="s">
        <v>8591</v>
      </c>
      <c r="Q261" s="88" t="s">
        <v>3279</v>
      </c>
      <c r="R261" s="88">
        <v>10</v>
      </c>
      <c r="S261" s="89" t="s">
        <v>2519</v>
      </c>
      <c r="T261" s="89" t="s">
        <v>8173</v>
      </c>
      <c r="U261" s="88" t="str">
        <f>VLOOKUP(T261,Vat_tu__hang_hoa__dich_vu!B:C,2,0)</f>
        <v>GM500</v>
      </c>
      <c r="V261" s="88" t="s">
        <v>951</v>
      </c>
      <c r="W261" s="89" t="s">
        <v>2520</v>
      </c>
      <c r="X261" s="89" t="s">
        <v>2496</v>
      </c>
      <c r="Y261" s="88">
        <v>1</v>
      </c>
      <c r="Z261" s="88">
        <v>111058</v>
      </c>
      <c r="AB261" s="88">
        <v>0</v>
      </c>
      <c r="AC261" s="88" t="s">
        <v>3278</v>
      </c>
      <c r="AD261" s="88" t="s">
        <v>2541</v>
      </c>
      <c r="AE261" s="90">
        <v>45891.699956099503</v>
      </c>
      <c r="AG261" s="88" t="s">
        <v>950</v>
      </c>
    </row>
    <row r="262" spans="1:33" x14ac:dyDescent="0.25">
      <c r="A262" s="88">
        <v>1</v>
      </c>
      <c r="B262" s="89" t="s">
        <v>7143</v>
      </c>
      <c r="C262" s="89">
        <f t="shared" si="9"/>
        <v>9105838177</v>
      </c>
      <c r="D262" s="90" t="str">
        <f>VLOOKUP(C262,'Data (2)'!$C:$D,2,0)</f>
        <v>00012641</v>
      </c>
      <c r="E262" s="90">
        <v>45891</v>
      </c>
      <c r="F262" s="91">
        <v>45891.701478159703</v>
      </c>
      <c r="G262" s="89" t="s">
        <v>7144</v>
      </c>
      <c r="H262" s="90"/>
      <c r="I262" s="88" t="s">
        <v>2487</v>
      </c>
      <c r="J262" s="89" t="s">
        <v>2488</v>
      </c>
      <c r="K262" s="88" t="s">
        <v>2489</v>
      </c>
      <c r="L262" s="88" t="s">
        <v>2490</v>
      </c>
      <c r="M262" s="89" t="s">
        <v>7145</v>
      </c>
      <c r="N262" s="89">
        <v>9105838177</v>
      </c>
      <c r="O262" s="88" t="s">
        <v>7146</v>
      </c>
      <c r="P262" s="88" t="s">
        <v>8592</v>
      </c>
      <c r="Q262" s="88" t="s">
        <v>7147</v>
      </c>
      <c r="R262" s="88">
        <v>10</v>
      </c>
      <c r="S262" s="89" t="s">
        <v>2502</v>
      </c>
      <c r="T262" s="89" t="s">
        <v>8627</v>
      </c>
      <c r="U262" s="88" t="str">
        <f>VLOOKUP(T262,Vat_tu__hang_hoa__dich_vu!B:C,2,0)</f>
        <v>GTLX250G</v>
      </c>
      <c r="V262" s="88" t="s">
        <v>981</v>
      </c>
      <c r="W262" s="89" t="s">
        <v>2503</v>
      </c>
      <c r="X262" s="89" t="s">
        <v>2496</v>
      </c>
      <c r="Y262" s="88">
        <v>3</v>
      </c>
      <c r="Z262" s="88">
        <v>50182</v>
      </c>
      <c r="AB262" s="88">
        <v>0</v>
      </c>
      <c r="AC262" s="88" t="s">
        <v>7146</v>
      </c>
      <c r="AD262" s="88" t="s">
        <v>7148</v>
      </c>
      <c r="AE262" s="90">
        <v>45891.701476817099</v>
      </c>
      <c r="AG262" s="88" t="s">
        <v>950</v>
      </c>
    </row>
    <row r="263" spans="1:33" x14ac:dyDescent="0.25">
      <c r="A263" s="88">
        <v>1</v>
      </c>
      <c r="B263" s="89" t="s">
        <v>7149</v>
      </c>
      <c r="C263" s="89">
        <f t="shared" si="9"/>
        <v>9105838200</v>
      </c>
      <c r="D263" s="90" t="str">
        <f>VLOOKUP(C263,'Data (2)'!$C:$D,2,0)</f>
        <v>00030343</v>
      </c>
      <c r="E263" s="90">
        <v>45896</v>
      </c>
      <c r="F263" s="91">
        <v>45891.702015196803</v>
      </c>
      <c r="G263" s="89" t="s">
        <v>7150</v>
      </c>
      <c r="H263" s="90"/>
      <c r="I263" s="88" t="s">
        <v>2487</v>
      </c>
      <c r="J263" s="89" t="s">
        <v>2488</v>
      </c>
      <c r="K263" s="88" t="s">
        <v>2489</v>
      </c>
      <c r="L263" s="88" t="s">
        <v>2490</v>
      </c>
      <c r="M263" s="89" t="s">
        <v>7151</v>
      </c>
      <c r="N263" s="89">
        <v>9105838200</v>
      </c>
      <c r="O263" s="88" t="s">
        <v>7152</v>
      </c>
      <c r="P263" s="88" t="s">
        <v>8593</v>
      </c>
      <c r="Q263" s="88" t="s">
        <v>7153</v>
      </c>
      <c r="R263" s="88">
        <v>10</v>
      </c>
      <c r="S263" s="89" t="s">
        <v>2519</v>
      </c>
      <c r="T263" s="89" t="s">
        <v>8173</v>
      </c>
      <c r="U263" s="88" t="str">
        <f>VLOOKUP(T263,Vat_tu__hang_hoa__dich_vu!B:C,2,0)</f>
        <v>GM500</v>
      </c>
      <c r="V263" s="88" t="s">
        <v>951</v>
      </c>
      <c r="W263" s="89" t="s">
        <v>2520</v>
      </c>
      <c r="X263" s="89" t="s">
        <v>2496</v>
      </c>
      <c r="Y263" s="88">
        <v>2</v>
      </c>
      <c r="Z263" s="88">
        <v>111058</v>
      </c>
      <c r="AB263" s="88">
        <v>0</v>
      </c>
      <c r="AC263" s="88" t="s">
        <v>7152</v>
      </c>
      <c r="AD263" s="88" t="s">
        <v>7154</v>
      </c>
      <c r="AE263" s="90">
        <v>45891.702013888898</v>
      </c>
      <c r="AG263" s="88" t="s">
        <v>950</v>
      </c>
    </row>
    <row r="264" spans="1:33" x14ac:dyDescent="0.25">
      <c r="A264" s="88">
        <v>1</v>
      </c>
      <c r="B264" s="89" t="s">
        <v>7149</v>
      </c>
      <c r="C264" s="89">
        <f t="shared" si="9"/>
        <v>9105838200</v>
      </c>
      <c r="D264" s="90" t="str">
        <f>VLOOKUP(C264,'Data (2)'!$C:$D,2,0)</f>
        <v>00030343</v>
      </c>
      <c r="E264" s="90">
        <v>45896</v>
      </c>
      <c r="F264" s="91">
        <v>45891.702015196803</v>
      </c>
      <c r="G264" s="89" t="s">
        <v>7150</v>
      </c>
      <c r="H264" s="90"/>
      <c r="I264" s="88" t="s">
        <v>2487</v>
      </c>
      <c r="J264" s="89" t="s">
        <v>2488</v>
      </c>
      <c r="K264" s="88" t="s">
        <v>2489</v>
      </c>
      <c r="L264" s="88" t="s">
        <v>2490</v>
      </c>
      <c r="M264" s="89" t="s">
        <v>7151</v>
      </c>
      <c r="N264" s="89">
        <v>9105838200</v>
      </c>
      <c r="O264" s="88" t="s">
        <v>7152</v>
      </c>
      <c r="P264" s="88" t="s">
        <v>8593</v>
      </c>
      <c r="Q264" s="88" t="s">
        <v>7153</v>
      </c>
      <c r="R264" s="88">
        <v>20</v>
      </c>
      <c r="S264" s="89" t="s">
        <v>2556</v>
      </c>
      <c r="T264" s="89" t="s">
        <v>8409</v>
      </c>
      <c r="U264" s="88" t="str">
        <f>VLOOKUP(T264,Vat_tu__hang_hoa__dich_vu!B:C,2,0)</f>
        <v>TH200</v>
      </c>
      <c r="V264" s="88" t="s">
        <v>960</v>
      </c>
      <c r="W264" s="89" t="s">
        <v>2557</v>
      </c>
      <c r="X264" s="89" t="s">
        <v>2496</v>
      </c>
      <c r="Y264" s="88">
        <v>1</v>
      </c>
      <c r="Z264" s="88">
        <v>55595</v>
      </c>
      <c r="AB264" s="88">
        <v>0</v>
      </c>
      <c r="AC264" s="88" t="s">
        <v>7152</v>
      </c>
      <c r="AD264" s="88" t="s">
        <v>7154</v>
      </c>
      <c r="AE264" s="90">
        <v>45891.702013888898</v>
      </c>
      <c r="AG264" s="88" t="s">
        <v>950</v>
      </c>
    </row>
    <row r="265" spans="1:33" x14ac:dyDescent="0.25">
      <c r="A265" s="88">
        <v>1</v>
      </c>
      <c r="B265" s="89" t="s">
        <v>7155</v>
      </c>
      <c r="C265" s="89">
        <f t="shared" si="9"/>
        <v>9105838229</v>
      </c>
      <c r="D265" s="90" t="str">
        <f>VLOOKUP(C265,'Data (2)'!$C:$D,2,0)</f>
        <v>00410396</v>
      </c>
      <c r="E265" s="90">
        <v>45896</v>
      </c>
      <c r="F265" s="91">
        <v>45891.7061258912</v>
      </c>
      <c r="G265" s="89" t="s">
        <v>7156</v>
      </c>
      <c r="H265" s="90"/>
      <c r="I265" s="88" t="s">
        <v>2487</v>
      </c>
      <c r="J265" s="89" t="s">
        <v>2488</v>
      </c>
      <c r="K265" s="88" t="s">
        <v>2489</v>
      </c>
      <c r="L265" s="88" t="s">
        <v>2490</v>
      </c>
      <c r="M265" s="89" t="s">
        <v>4892</v>
      </c>
      <c r="N265" s="89">
        <v>9105838229</v>
      </c>
      <c r="O265" s="88" t="s">
        <v>4893</v>
      </c>
      <c r="P265" s="88" t="s">
        <v>8594</v>
      </c>
      <c r="Q265" s="88" t="s">
        <v>4894</v>
      </c>
      <c r="R265" s="88">
        <v>10</v>
      </c>
      <c r="S265" s="89" t="s">
        <v>2519</v>
      </c>
      <c r="T265" s="89" t="s">
        <v>8173</v>
      </c>
      <c r="U265" s="88" t="str">
        <f>VLOOKUP(T265,Vat_tu__hang_hoa__dich_vu!B:C,2,0)</f>
        <v>GM500</v>
      </c>
      <c r="V265" s="88" t="s">
        <v>951</v>
      </c>
      <c r="W265" s="89" t="s">
        <v>2520</v>
      </c>
      <c r="X265" s="89" t="s">
        <v>2496</v>
      </c>
      <c r="Y265" s="88">
        <v>1</v>
      </c>
      <c r="Z265" s="88">
        <v>111058</v>
      </c>
      <c r="AB265" s="88">
        <v>0</v>
      </c>
      <c r="AC265" s="88" t="s">
        <v>4893</v>
      </c>
      <c r="AD265" s="88" t="s">
        <v>2541</v>
      </c>
      <c r="AE265" s="90">
        <v>45891.706124618097</v>
      </c>
      <c r="AG265" s="88" t="s">
        <v>950</v>
      </c>
    </row>
    <row r="266" spans="1:33" x14ac:dyDescent="0.25">
      <c r="A266" s="88">
        <v>1</v>
      </c>
      <c r="B266" s="89" t="s">
        <v>7157</v>
      </c>
      <c r="C266" s="89">
        <f t="shared" si="9"/>
        <v>9105838295</v>
      </c>
      <c r="D266" s="90" t="str">
        <f>VLOOKUP(C266,'Data (2)'!$C:$D,2,0)</f>
        <v>00016523</v>
      </c>
      <c r="E266" s="90">
        <v>45896</v>
      </c>
      <c r="F266" s="91">
        <v>45891.713348298603</v>
      </c>
      <c r="G266" s="89" t="s">
        <v>7158</v>
      </c>
      <c r="H266" s="90"/>
      <c r="I266" s="88" t="s">
        <v>2487</v>
      </c>
      <c r="J266" s="89" t="s">
        <v>2488</v>
      </c>
      <c r="K266" s="88" t="s">
        <v>2489</v>
      </c>
      <c r="L266" s="88" t="s">
        <v>2490</v>
      </c>
      <c r="M266" s="89" t="s">
        <v>7159</v>
      </c>
      <c r="N266" s="89">
        <v>9105838295</v>
      </c>
      <c r="O266" s="88" t="s">
        <v>7160</v>
      </c>
      <c r="P266" s="88" t="s">
        <v>8595</v>
      </c>
      <c r="Q266" s="88" t="s">
        <v>7161</v>
      </c>
      <c r="R266" s="88">
        <v>10</v>
      </c>
      <c r="S266" s="89" t="s">
        <v>2519</v>
      </c>
      <c r="T266" s="89" t="s">
        <v>8173</v>
      </c>
      <c r="U266" s="88" t="str">
        <f>VLOOKUP(T266,Vat_tu__hang_hoa__dich_vu!B:C,2,0)</f>
        <v>GM500</v>
      </c>
      <c r="V266" s="88" t="s">
        <v>951</v>
      </c>
      <c r="W266" s="89" t="s">
        <v>2520</v>
      </c>
      <c r="X266" s="89" t="s">
        <v>2496</v>
      </c>
      <c r="Y266" s="88">
        <v>2</v>
      </c>
      <c r="Z266" s="88">
        <v>111058</v>
      </c>
      <c r="AB266" s="88">
        <v>0</v>
      </c>
      <c r="AC266" s="88" t="s">
        <v>7160</v>
      </c>
      <c r="AD266" s="88" t="s">
        <v>2541</v>
      </c>
      <c r="AE266" s="90">
        <v>45891.7133467245</v>
      </c>
      <c r="AF266" s="88" t="s">
        <v>7162</v>
      </c>
      <c r="AG266" s="88" t="s">
        <v>950</v>
      </c>
    </row>
    <row r="267" spans="1:33" x14ac:dyDescent="0.25">
      <c r="A267" s="88">
        <v>1</v>
      </c>
      <c r="B267" s="89" t="s">
        <v>7163</v>
      </c>
      <c r="C267" s="89">
        <f t="shared" si="9"/>
        <v>9105838327</v>
      </c>
      <c r="D267" s="90" t="str">
        <f>VLOOKUP(C267,'Data (2)'!$C:$D,2,0)</f>
        <v>00009557</v>
      </c>
      <c r="E267" s="90">
        <v>45891</v>
      </c>
      <c r="F267" s="91">
        <v>45891.713789155103</v>
      </c>
      <c r="G267" s="89" t="s">
        <v>7164</v>
      </c>
      <c r="H267" s="90"/>
      <c r="I267" s="88" t="s">
        <v>2487</v>
      </c>
      <c r="J267" s="89" t="s">
        <v>2488</v>
      </c>
      <c r="K267" s="88" t="s">
        <v>2489</v>
      </c>
      <c r="L267" s="88" t="s">
        <v>2490</v>
      </c>
      <c r="M267" s="89" t="s">
        <v>7165</v>
      </c>
      <c r="N267" s="89">
        <v>9105838327</v>
      </c>
      <c r="O267" s="88" t="s">
        <v>7166</v>
      </c>
      <c r="P267" s="88" t="s">
        <v>8596</v>
      </c>
      <c r="Q267" s="88" t="s">
        <v>7167</v>
      </c>
      <c r="R267" s="88">
        <v>10</v>
      </c>
      <c r="S267" s="89" t="s">
        <v>2502</v>
      </c>
      <c r="T267" s="89" t="s">
        <v>8627</v>
      </c>
      <c r="U267" s="88" t="str">
        <f>VLOOKUP(T267,Vat_tu__hang_hoa__dich_vu!B:C,2,0)</f>
        <v>GTLX250G</v>
      </c>
      <c r="V267" s="88" t="s">
        <v>981</v>
      </c>
      <c r="W267" s="89" t="s">
        <v>2503</v>
      </c>
      <c r="X267" s="89" t="s">
        <v>2496</v>
      </c>
      <c r="Y267" s="88">
        <v>1</v>
      </c>
      <c r="Z267" s="88">
        <v>50182</v>
      </c>
      <c r="AB267" s="88">
        <v>0</v>
      </c>
      <c r="AC267" s="88" t="s">
        <v>7168</v>
      </c>
      <c r="AE267" s="90">
        <v>45891.713787499997</v>
      </c>
      <c r="AF267" s="88" t="s">
        <v>7169</v>
      </c>
      <c r="AG267" s="88" t="s">
        <v>950</v>
      </c>
    </row>
    <row r="268" spans="1:33" x14ac:dyDescent="0.25">
      <c r="A268" s="88">
        <v>1</v>
      </c>
      <c r="B268" s="89" t="s">
        <v>7163</v>
      </c>
      <c r="C268" s="89">
        <f t="shared" si="9"/>
        <v>9105838327</v>
      </c>
      <c r="D268" s="90" t="str">
        <f>VLOOKUP(C268,'Data (2)'!$C:$D,2,0)</f>
        <v>00009557</v>
      </c>
      <c r="E268" s="90">
        <v>45891</v>
      </c>
      <c r="F268" s="91">
        <v>45891.713789155103</v>
      </c>
      <c r="G268" s="89" t="s">
        <v>7164</v>
      </c>
      <c r="H268" s="90"/>
      <c r="I268" s="88" t="s">
        <v>2487</v>
      </c>
      <c r="J268" s="89" t="s">
        <v>2488</v>
      </c>
      <c r="K268" s="88" t="s">
        <v>2489</v>
      </c>
      <c r="L268" s="88" t="s">
        <v>2490</v>
      </c>
      <c r="M268" s="89" t="s">
        <v>7165</v>
      </c>
      <c r="N268" s="89">
        <v>9105838327</v>
      </c>
      <c r="O268" s="88" t="s">
        <v>7166</v>
      </c>
      <c r="P268" s="88" t="s">
        <v>8596</v>
      </c>
      <c r="Q268" s="88" t="s">
        <v>7167</v>
      </c>
      <c r="R268" s="88">
        <v>20</v>
      </c>
      <c r="S268" s="89" t="s">
        <v>2519</v>
      </c>
      <c r="T268" s="89" t="s">
        <v>8173</v>
      </c>
      <c r="U268" s="88" t="str">
        <f>VLOOKUP(T268,Vat_tu__hang_hoa__dich_vu!B:C,2,0)</f>
        <v>GM500</v>
      </c>
      <c r="V268" s="88" t="s">
        <v>951</v>
      </c>
      <c r="W268" s="89" t="s">
        <v>2520</v>
      </c>
      <c r="X268" s="89" t="s">
        <v>2496</v>
      </c>
      <c r="Y268" s="88">
        <v>1</v>
      </c>
      <c r="Z268" s="88">
        <v>111058</v>
      </c>
      <c r="AB268" s="88">
        <v>0</v>
      </c>
      <c r="AC268" s="88" t="s">
        <v>7168</v>
      </c>
      <c r="AE268" s="90">
        <v>45891.713787499997</v>
      </c>
      <c r="AF268" s="88" t="s">
        <v>7169</v>
      </c>
      <c r="AG268" s="88" t="s">
        <v>950</v>
      </c>
    </row>
    <row r="269" spans="1:33" x14ac:dyDescent="0.25">
      <c r="A269" s="88">
        <v>1</v>
      </c>
      <c r="B269" s="89" t="s">
        <v>7170</v>
      </c>
      <c r="C269" s="89">
        <f t="shared" si="9"/>
        <v>9105838339</v>
      </c>
      <c r="D269" s="90" t="str">
        <f>VLOOKUP(C269,'Data (2)'!$C:$D,2,0)</f>
        <v>00009558</v>
      </c>
      <c r="E269" s="90">
        <v>45891</v>
      </c>
      <c r="F269" s="91">
        <v>45891.715960185204</v>
      </c>
      <c r="G269" s="89" t="s">
        <v>7171</v>
      </c>
      <c r="H269" s="90"/>
      <c r="I269" s="88" t="s">
        <v>2487</v>
      </c>
      <c r="J269" s="89" t="s">
        <v>2488</v>
      </c>
      <c r="K269" s="88" t="s">
        <v>2489</v>
      </c>
      <c r="L269" s="88" t="s">
        <v>2490</v>
      </c>
      <c r="M269" s="89" t="s">
        <v>7172</v>
      </c>
      <c r="N269" s="89">
        <v>9105838339</v>
      </c>
      <c r="O269" s="88" t="s">
        <v>7173</v>
      </c>
      <c r="P269" s="88" t="s">
        <v>8597</v>
      </c>
      <c r="Q269" s="88" t="s">
        <v>7174</v>
      </c>
      <c r="R269" s="88">
        <v>10</v>
      </c>
      <c r="S269" s="89" t="s">
        <v>2502</v>
      </c>
      <c r="T269" s="89" t="s">
        <v>8627</v>
      </c>
      <c r="U269" s="88" t="str">
        <f>VLOOKUP(T269,Vat_tu__hang_hoa__dich_vu!B:C,2,0)</f>
        <v>GTLX250G</v>
      </c>
      <c r="V269" s="88" t="s">
        <v>981</v>
      </c>
      <c r="W269" s="89" t="s">
        <v>2503</v>
      </c>
      <c r="X269" s="89" t="s">
        <v>2496</v>
      </c>
      <c r="Y269" s="88">
        <v>3</v>
      </c>
      <c r="Z269" s="88">
        <v>50182</v>
      </c>
      <c r="AB269" s="88">
        <v>0</v>
      </c>
      <c r="AC269" s="88" t="s">
        <v>7173</v>
      </c>
      <c r="AE269" s="90">
        <v>45891.715958680601</v>
      </c>
      <c r="AG269" s="88" t="s">
        <v>950</v>
      </c>
    </row>
    <row r="270" spans="1:33" x14ac:dyDescent="0.25">
      <c r="A270" s="88">
        <v>1</v>
      </c>
      <c r="B270" s="89" t="s">
        <v>7175</v>
      </c>
      <c r="C270" s="89">
        <f t="shared" si="9"/>
        <v>9105838341</v>
      </c>
      <c r="D270" s="90" t="str">
        <f>VLOOKUP(C270,'Data (2)'!$C:$D,2,0)</f>
        <v>00009559</v>
      </c>
      <c r="E270" s="90">
        <v>45891</v>
      </c>
      <c r="F270" s="91">
        <v>45891.716941469902</v>
      </c>
      <c r="G270" s="89" t="s">
        <v>7176</v>
      </c>
      <c r="H270" s="90"/>
      <c r="I270" s="88" t="s">
        <v>2487</v>
      </c>
      <c r="J270" s="89" t="s">
        <v>2488</v>
      </c>
      <c r="K270" s="88" t="s">
        <v>2489</v>
      </c>
      <c r="L270" s="88" t="s">
        <v>2490</v>
      </c>
      <c r="M270" s="89" t="s">
        <v>7172</v>
      </c>
      <c r="N270" s="89">
        <v>9105838341</v>
      </c>
      <c r="O270" s="88" t="s">
        <v>7173</v>
      </c>
      <c r="P270" s="88" t="s">
        <v>8597</v>
      </c>
      <c r="Q270" s="88" t="s">
        <v>7174</v>
      </c>
      <c r="R270" s="88">
        <v>10</v>
      </c>
      <c r="S270" s="89" t="s">
        <v>2592</v>
      </c>
      <c r="T270" s="89" t="s">
        <v>8164</v>
      </c>
      <c r="U270" s="88" t="str">
        <f>VLOOKUP(T270,Vat_tu__hang_hoa__dich_vu!B:C,2,0)</f>
        <v>CN300</v>
      </c>
      <c r="V270" s="88" t="s">
        <v>959</v>
      </c>
      <c r="W270" s="89" t="s">
        <v>2593</v>
      </c>
      <c r="X270" s="89" t="s">
        <v>2496</v>
      </c>
      <c r="Y270" s="88">
        <v>1</v>
      </c>
      <c r="Z270" s="88">
        <v>70950</v>
      </c>
      <c r="AB270" s="88">
        <v>0</v>
      </c>
      <c r="AC270" s="88" t="s">
        <v>7173</v>
      </c>
      <c r="AE270" s="90">
        <v>45891.716939780097</v>
      </c>
      <c r="AG270" s="88" t="s">
        <v>950</v>
      </c>
    </row>
    <row r="271" spans="1:33" x14ac:dyDescent="0.25">
      <c r="A271" s="88">
        <v>1</v>
      </c>
      <c r="B271" s="89" t="s">
        <v>7177</v>
      </c>
      <c r="C271" s="89">
        <f t="shared" si="9"/>
        <v>9105838361</v>
      </c>
      <c r="D271" s="90" t="str">
        <f>VLOOKUP(C271,'Data (2)'!$C:$D,2,0)</f>
        <v>00012643</v>
      </c>
      <c r="E271" s="90">
        <v>45896</v>
      </c>
      <c r="F271" s="91">
        <v>45891.720230011597</v>
      </c>
      <c r="G271" s="89" t="s">
        <v>7178</v>
      </c>
      <c r="H271" s="90"/>
      <c r="I271" s="88" t="s">
        <v>2487</v>
      </c>
      <c r="J271" s="89" t="s">
        <v>2488</v>
      </c>
      <c r="K271" s="88" t="s">
        <v>2489</v>
      </c>
      <c r="L271" s="88" t="s">
        <v>2490</v>
      </c>
      <c r="M271" s="89" t="s">
        <v>1502</v>
      </c>
      <c r="N271" s="89">
        <v>9105838361</v>
      </c>
      <c r="O271" s="88" t="s">
        <v>1501</v>
      </c>
      <c r="P271" s="88" t="s">
        <v>8598</v>
      </c>
      <c r="Q271" s="88" t="s">
        <v>5157</v>
      </c>
      <c r="R271" s="88">
        <v>10</v>
      </c>
      <c r="S271" s="89" t="s">
        <v>2519</v>
      </c>
      <c r="T271" s="89" t="s">
        <v>8173</v>
      </c>
      <c r="U271" s="88" t="str">
        <f>VLOOKUP(T271,Vat_tu__hang_hoa__dich_vu!B:C,2,0)</f>
        <v>GM500</v>
      </c>
      <c r="V271" s="88" t="s">
        <v>951</v>
      </c>
      <c r="W271" s="89" t="s">
        <v>2520</v>
      </c>
      <c r="X271" s="89" t="s">
        <v>2496</v>
      </c>
      <c r="Y271" s="88">
        <v>1</v>
      </c>
      <c r="Z271" s="88">
        <v>111058</v>
      </c>
      <c r="AB271" s="88">
        <v>0</v>
      </c>
      <c r="AC271" s="88" t="s">
        <v>1501</v>
      </c>
      <c r="AE271" s="90">
        <v>45891.720229131897</v>
      </c>
      <c r="AF271" s="88" t="s">
        <v>7179</v>
      </c>
      <c r="AG271" s="88" t="s">
        <v>950</v>
      </c>
    </row>
    <row r="272" spans="1:33" x14ac:dyDescent="0.25">
      <c r="A272" s="88">
        <v>1</v>
      </c>
      <c r="B272" s="89" t="s">
        <v>7180</v>
      </c>
      <c r="C272" s="89">
        <f t="shared" si="9"/>
        <v>9105838362</v>
      </c>
      <c r="D272" s="90" t="str">
        <f>VLOOKUP(C272,'Data (2)'!$C:$D,2,0)</f>
        <v>00028137</v>
      </c>
      <c r="E272" s="90">
        <v>45891</v>
      </c>
      <c r="F272" s="91">
        <v>45891.720435185198</v>
      </c>
      <c r="G272" s="89" t="s">
        <v>7181</v>
      </c>
      <c r="H272" s="90"/>
      <c r="I272" s="88" t="s">
        <v>2487</v>
      </c>
      <c r="J272" s="89" t="s">
        <v>2488</v>
      </c>
      <c r="K272" s="88" t="s">
        <v>2489</v>
      </c>
      <c r="L272" s="88" t="s">
        <v>2490</v>
      </c>
      <c r="M272" s="89" t="s">
        <v>7182</v>
      </c>
      <c r="N272" s="89">
        <v>9105838362</v>
      </c>
      <c r="O272" s="88" t="s">
        <v>7183</v>
      </c>
      <c r="P272" s="88" t="s">
        <v>8599</v>
      </c>
      <c r="Q272" s="88" t="s">
        <v>7184</v>
      </c>
      <c r="R272" s="88">
        <v>10</v>
      </c>
      <c r="S272" s="89" t="s">
        <v>2502</v>
      </c>
      <c r="T272" s="89" t="s">
        <v>8627</v>
      </c>
      <c r="U272" s="88" t="str">
        <f>VLOOKUP(T272,Vat_tu__hang_hoa__dich_vu!B:C,2,0)</f>
        <v>GTLX250G</v>
      </c>
      <c r="V272" s="88" t="s">
        <v>981</v>
      </c>
      <c r="W272" s="89" t="s">
        <v>2503</v>
      </c>
      <c r="X272" s="89" t="s">
        <v>2496</v>
      </c>
      <c r="Y272" s="88">
        <v>2</v>
      </c>
      <c r="Z272" s="88">
        <v>50182</v>
      </c>
      <c r="AB272" s="88">
        <v>0</v>
      </c>
      <c r="AC272" s="88" t="s">
        <v>7183</v>
      </c>
      <c r="AE272" s="90">
        <v>45891.720433715302</v>
      </c>
      <c r="AF272" s="88" t="s">
        <v>7185</v>
      </c>
      <c r="AG272" s="88" t="s">
        <v>950</v>
      </c>
    </row>
    <row r="273" spans="1:33" x14ac:dyDescent="0.25">
      <c r="A273" s="88">
        <v>1</v>
      </c>
      <c r="B273" s="89" t="s">
        <v>7186</v>
      </c>
      <c r="C273" s="89">
        <f t="shared" si="9"/>
        <v>9105838390</v>
      </c>
      <c r="D273" s="90" t="str">
        <f>VLOOKUP(C273,'Data (2)'!$C:$D,2,0)</f>
        <v>00006992</v>
      </c>
      <c r="E273" s="90">
        <v>45891</v>
      </c>
      <c r="F273" s="91">
        <v>45891.723227083297</v>
      </c>
      <c r="G273" s="89" t="s">
        <v>7187</v>
      </c>
      <c r="H273" s="90"/>
      <c r="I273" s="88" t="s">
        <v>2487</v>
      </c>
      <c r="J273" s="89" t="s">
        <v>2488</v>
      </c>
      <c r="K273" s="88" t="s">
        <v>2489</v>
      </c>
      <c r="L273" s="88" t="s">
        <v>2490</v>
      </c>
      <c r="M273" s="89" t="s">
        <v>3381</v>
      </c>
      <c r="N273" s="89">
        <v>9105838390</v>
      </c>
      <c r="O273" s="88" t="s">
        <v>3382</v>
      </c>
      <c r="P273" s="88" t="s">
        <v>8600</v>
      </c>
      <c r="Q273" s="88" t="s">
        <v>3383</v>
      </c>
      <c r="R273" s="88">
        <v>10</v>
      </c>
      <c r="S273" s="89" t="s">
        <v>2528</v>
      </c>
      <c r="T273" s="89" t="s">
        <v>8117</v>
      </c>
      <c r="U273" s="88" t="str">
        <f>VLOOKUP(T273,Vat_tu__hang_hoa__dich_vu!B:C,2,0)</f>
        <v>CC300</v>
      </c>
      <c r="V273" s="88" t="s">
        <v>965</v>
      </c>
      <c r="W273" s="89" t="s">
        <v>2529</v>
      </c>
      <c r="X273" s="89" t="s">
        <v>2496</v>
      </c>
      <c r="Y273" s="88">
        <v>4</v>
      </c>
      <c r="Z273" s="88">
        <v>74250</v>
      </c>
      <c r="AB273" s="88">
        <v>0</v>
      </c>
      <c r="AC273" s="88" t="s">
        <v>3384</v>
      </c>
      <c r="AE273" s="90">
        <v>45891.723225428199</v>
      </c>
      <c r="AF273" s="88" t="s">
        <v>7188</v>
      </c>
      <c r="AG273" s="88" t="s">
        <v>950</v>
      </c>
    </row>
    <row r="274" spans="1:33" x14ac:dyDescent="0.25">
      <c r="A274" s="88">
        <v>1</v>
      </c>
      <c r="B274" s="89" t="s">
        <v>7189</v>
      </c>
      <c r="C274" s="89">
        <f t="shared" si="9"/>
        <v>9105838427</v>
      </c>
      <c r="D274" s="90" t="str">
        <f>VLOOKUP(C274,'Data (2)'!$C:$D,2,0)</f>
        <v>00032087</v>
      </c>
      <c r="E274" s="90">
        <v>45896</v>
      </c>
      <c r="F274" s="91">
        <v>45891.727992592598</v>
      </c>
      <c r="G274" s="89" t="s">
        <v>7190</v>
      </c>
      <c r="H274" s="90"/>
      <c r="I274" s="88" t="s">
        <v>2487</v>
      </c>
      <c r="J274" s="89" t="s">
        <v>2488</v>
      </c>
      <c r="K274" s="88" t="s">
        <v>2489</v>
      </c>
      <c r="L274" s="88" t="s">
        <v>2490</v>
      </c>
      <c r="M274" s="89" t="s">
        <v>986</v>
      </c>
      <c r="N274" s="89">
        <v>9105838427</v>
      </c>
      <c r="O274" s="88" t="s">
        <v>985</v>
      </c>
      <c r="P274" s="88" t="s">
        <v>8601</v>
      </c>
      <c r="Q274" s="88" t="s">
        <v>4737</v>
      </c>
      <c r="R274" s="88">
        <v>10</v>
      </c>
      <c r="S274" s="89" t="s">
        <v>2563</v>
      </c>
      <c r="T274" s="89" t="s">
        <v>8125</v>
      </c>
      <c r="U274" s="88" t="str">
        <f>VLOOKUP(T274,Vat_tu__hang_hoa__dich_vu!B:C,2,0)</f>
        <v>CGM300</v>
      </c>
      <c r="V274" s="88" t="s">
        <v>961</v>
      </c>
      <c r="W274" s="89" t="s">
        <v>2564</v>
      </c>
      <c r="X274" s="89" t="s">
        <v>2496</v>
      </c>
      <c r="Y274" s="88">
        <v>1</v>
      </c>
      <c r="Z274" s="88">
        <v>73431</v>
      </c>
      <c r="AB274" s="88">
        <v>0</v>
      </c>
      <c r="AC274" s="88" t="s">
        <v>4738</v>
      </c>
      <c r="AE274" s="90">
        <v>45891.727990856503</v>
      </c>
      <c r="AG274" s="88" t="s">
        <v>950</v>
      </c>
    </row>
    <row r="275" spans="1:33" x14ac:dyDescent="0.25">
      <c r="A275" s="88">
        <v>1</v>
      </c>
      <c r="B275" s="89" t="s">
        <v>7191</v>
      </c>
      <c r="C275" s="89">
        <f t="shared" si="9"/>
        <v>9105838374</v>
      </c>
      <c r="D275" s="90" t="str">
        <f>VLOOKUP(C275,'Data (2)'!$C:$D,2,0)</f>
        <v>00039819</v>
      </c>
      <c r="E275" s="90">
        <v>45896</v>
      </c>
      <c r="F275" s="91">
        <v>45891.7301715625</v>
      </c>
      <c r="G275" s="89" t="s">
        <v>7192</v>
      </c>
      <c r="H275" s="90"/>
      <c r="I275" s="88" t="s">
        <v>2487</v>
      </c>
      <c r="J275" s="89" t="s">
        <v>2488</v>
      </c>
      <c r="K275" s="88" t="s">
        <v>2489</v>
      </c>
      <c r="L275" s="88" t="s">
        <v>2490</v>
      </c>
      <c r="M275" s="89" t="s">
        <v>7193</v>
      </c>
      <c r="N275" s="89">
        <v>9105838374</v>
      </c>
      <c r="O275" s="88" t="s">
        <v>7194</v>
      </c>
      <c r="P275" s="88" t="s">
        <v>8602</v>
      </c>
      <c r="Q275" s="88" t="s">
        <v>7195</v>
      </c>
      <c r="R275" s="88">
        <v>10</v>
      </c>
      <c r="S275" s="89" t="s">
        <v>2519</v>
      </c>
      <c r="T275" s="89" t="s">
        <v>8173</v>
      </c>
      <c r="U275" s="88" t="str">
        <f>VLOOKUP(T275,Vat_tu__hang_hoa__dich_vu!B:C,2,0)</f>
        <v>GM500</v>
      </c>
      <c r="V275" s="88" t="s">
        <v>951</v>
      </c>
      <c r="W275" s="89" t="s">
        <v>2520</v>
      </c>
      <c r="X275" s="89" t="s">
        <v>2496</v>
      </c>
      <c r="Y275" s="88">
        <v>1</v>
      </c>
      <c r="Z275" s="88">
        <v>111058</v>
      </c>
      <c r="AB275" s="88">
        <v>0</v>
      </c>
      <c r="AC275" s="88" t="s">
        <v>7196</v>
      </c>
      <c r="AE275" s="90">
        <v>45891.730170219897</v>
      </c>
      <c r="AG275" s="88" t="s">
        <v>950</v>
      </c>
    </row>
    <row r="276" spans="1:33" x14ac:dyDescent="0.25">
      <c r="A276" s="88">
        <v>1</v>
      </c>
      <c r="B276" s="89" t="s">
        <v>7197</v>
      </c>
      <c r="C276" s="89">
        <f t="shared" si="9"/>
        <v>9105838455</v>
      </c>
      <c r="D276" s="90" t="str">
        <f>VLOOKUP(C276,'Data (2)'!$C:$D,2,0)</f>
        <v>00006994</v>
      </c>
      <c r="E276" s="90">
        <v>45891</v>
      </c>
      <c r="F276" s="91">
        <v>45891.736824849497</v>
      </c>
      <c r="G276" s="89" t="s">
        <v>7198</v>
      </c>
      <c r="H276" s="90"/>
      <c r="I276" s="88" t="s">
        <v>2487</v>
      </c>
      <c r="J276" s="89" t="s">
        <v>2488</v>
      </c>
      <c r="K276" s="88" t="s">
        <v>2489</v>
      </c>
      <c r="L276" s="88" t="s">
        <v>2490</v>
      </c>
      <c r="M276" s="89" t="s">
        <v>7199</v>
      </c>
      <c r="N276" s="89">
        <v>9105838455</v>
      </c>
      <c r="O276" s="88" t="s">
        <v>7200</v>
      </c>
      <c r="P276" s="88" t="s">
        <v>8603</v>
      </c>
      <c r="Q276" s="88" t="s">
        <v>7201</v>
      </c>
      <c r="R276" s="88">
        <v>10</v>
      </c>
      <c r="S276" s="89" t="s">
        <v>2502</v>
      </c>
      <c r="T276" s="89" t="s">
        <v>8627</v>
      </c>
      <c r="U276" s="88" t="str">
        <f>VLOOKUP(T276,Vat_tu__hang_hoa__dich_vu!B:C,2,0)</f>
        <v>GTLX250G</v>
      </c>
      <c r="V276" s="88" t="s">
        <v>981</v>
      </c>
      <c r="W276" s="89" t="s">
        <v>2503</v>
      </c>
      <c r="X276" s="89" t="s">
        <v>2496</v>
      </c>
      <c r="Y276" s="88">
        <v>3</v>
      </c>
      <c r="Z276" s="88">
        <v>50182</v>
      </c>
      <c r="AB276" s="88">
        <v>0</v>
      </c>
      <c r="AC276" s="88" t="s">
        <v>7200</v>
      </c>
      <c r="AE276" s="90">
        <v>45891.736822916697</v>
      </c>
      <c r="AG276" s="88" t="s">
        <v>950</v>
      </c>
    </row>
    <row r="277" spans="1:33" x14ac:dyDescent="0.25">
      <c r="A277" s="88">
        <v>1</v>
      </c>
      <c r="B277" s="89" t="s">
        <v>7202</v>
      </c>
      <c r="C277" s="89">
        <f t="shared" si="9"/>
        <v>9105838540</v>
      </c>
      <c r="D277" s="90" t="str">
        <f>VLOOKUP(C277,'Data (2)'!$C:$D,2,0)</f>
        <v>00067518</v>
      </c>
      <c r="E277" s="90">
        <v>45891</v>
      </c>
      <c r="F277" s="91">
        <v>45891.741649155098</v>
      </c>
      <c r="G277" s="89" t="s">
        <v>7203</v>
      </c>
      <c r="H277" s="90"/>
      <c r="I277" s="88" t="s">
        <v>2487</v>
      </c>
      <c r="J277" s="89" t="s">
        <v>2488</v>
      </c>
      <c r="K277" s="88" t="s">
        <v>2489</v>
      </c>
      <c r="L277" s="88" t="s">
        <v>2490</v>
      </c>
      <c r="M277" s="89" t="s">
        <v>7204</v>
      </c>
      <c r="N277" s="89">
        <v>9105838540</v>
      </c>
      <c r="O277" s="88" t="s">
        <v>7205</v>
      </c>
      <c r="P277" s="88" t="s">
        <v>8604</v>
      </c>
      <c r="Q277" s="88" t="s">
        <v>7206</v>
      </c>
      <c r="R277" s="88">
        <v>10</v>
      </c>
      <c r="S277" s="89" t="s">
        <v>2547</v>
      </c>
      <c r="T277" s="89" t="s">
        <v>8457</v>
      </c>
      <c r="U277" s="88" t="str">
        <f>VLOOKUP(T277,Vat_tu__hang_hoa__dich_vu!B:C,2,0)</f>
        <v>GXD500</v>
      </c>
      <c r="V277" s="88" t="s">
        <v>994</v>
      </c>
      <c r="W277" s="89" t="s">
        <v>2548</v>
      </c>
      <c r="X277" s="89" t="s">
        <v>2496</v>
      </c>
      <c r="Y277" s="88">
        <v>1</v>
      </c>
      <c r="Z277" s="88">
        <v>111606</v>
      </c>
      <c r="AB277" s="88">
        <v>0</v>
      </c>
      <c r="AC277" s="88" t="s">
        <v>7205</v>
      </c>
      <c r="AE277" s="90">
        <v>45891.741647106501</v>
      </c>
      <c r="AG277" s="88" t="s">
        <v>950</v>
      </c>
    </row>
    <row r="278" spans="1:33" x14ac:dyDescent="0.25">
      <c r="A278" s="88">
        <v>1</v>
      </c>
      <c r="B278" s="89" t="s">
        <v>7207</v>
      </c>
      <c r="C278" s="89">
        <f t="shared" si="9"/>
        <v>9105838547</v>
      </c>
      <c r="D278" s="90" t="str">
        <f>VLOOKUP(C278,'Data (2)'!$C:$D,2,0)</f>
        <v>00067519</v>
      </c>
      <c r="E278" s="90">
        <v>45902</v>
      </c>
      <c r="F278" s="91">
        <v>45891.741923842601</v>
      </c>
      <c r="G278" s="89" t="s">
        <v>7208</v>
      </c>
      <c r="H278" s="90"/>
      <c r="I278" s="88" t="s">
        <v>2487</v>
      </c>
      <c r="J278" s="89" t="s">
        <v>2488</v>
      </c>
      <c r="K278" s="88" t="s">
        <v>2489</v>
      </c>
      <c r="L278" s="88" t="s">
        <v>2490</v>
      </c>
      <c r="M278" s="89" t="s">
        <v>3949</v>
      </c>
      <c r="N278" s="89">
        <v>9105838547</v>
      </c>
      <c r="O278" s="88" t="s">
        <v>3950</v>
      </c>
      <c r="P278" s="88" t="s">
        <v>8605</v>
      </c>
      <c r="Q278" s="88" t="s">
        <v>3951</v>
      </c>
      <c r="R278" s="88">
        <v>10</v>
      </c>
      <c r="S278" s="89" t="s">
        <v>2519</v>
      </c>
      <c r="T278" s="89" t="s">
        <v>8173</v>
      </c>
      <c r="U278" s="88" t="str">
        <f>VLOOKUP(T278,Vat_tu__hang_hoa__dich_vu!B:C,2,0)</f>
        <v>GM500</v>
      </c>
      <c r="V278" s="88" t="s">
        <v>951</v>
      </c>
      <c r="W278" s="89" t="s">
        <v>2520</v>
      </c>
      <c r="X278" s="89" t="s">
        <v>2496</v>
      </c>
      <c r="Y278" s="88">
        <v>1</v>
      </c>
      <c r="Z278" s="88">
        <v>111058</v>
      </c>
      <c r="AB278" s="88">
        <v>0</v>
      </c>
      <c r="AC278" s="88" t="s">
        <v>3950</v>
      </c>
      <c r="AD278" s="88" t="s">
        <v>3952</v>
      </c>
      <c r="AE278" s="90">
        <v>45891.7419220718</v>
      </c>
      <c r="AG278" s="88" t="s">
        <v>950</v>
      </c>
    </row>
    <row r="279" spans="1:33" x14ac:dyDescent="0.25">
      <c r="A279" s="88">
        <v>1</v>
      </c>
      <c r="B279" s="89" t="s">
        <v>7209</v>
      </c>
      <c r="C279" s="89">
        <f t="shared" si="9"/>
        <v>9105838534</v>
      </c>
      <c r="D279" s="90" t="str">
        <f>VLOOKUP(C279,'Data (2)'!$C:$D,2,0)</f>
        <v>00028141</v>
      </c>
      <c r="E279" s="90">
        <v>45896</v>
      </c>
      <c r="F279" s="91">
        <v>45891.744120335701</v>
      </c>
      <c r="G279" s="89" t="s">
        <v>7210</v>
      </c>
      <c r="H279" s="90"/>
      <c r="I279" s="88" t="s">
        <v>2487</v>
      </c>
      <c r="J279" s="89" t="s">
        <v>2488</v>
      </c>
      <c r="K279" s="88" t="s">
        <v>2489</v>
      </c>
      <c r="L279" s="88" t="s">
        <v>2490</v>
      </c>
      <c r="M279" s="89" t="s">
        <v>7182</v>
      </c>
      <c r="N279" s="89">
        <v>9105838534</v>
      </c>
      <c r="O279" s="88" t="s">
        <v>7183</v>
      </c>
      <c r="P279" s="88" t="s">
        <v>8599</v>
      </c>
      <c r="Q279" s="88" t="s">
        <v>7184</v>
      </c>
      <c r="R279" s="88">
        <v>10</v>
      </c>
      <c r="S279" s="89" t="s">
        <v>2556</v>
      </c>
      <c r="T279" s="89" t="s">
        <v>8409</v>
      </c>
      <c r="U279" s="88" t="str">
        <f>VLOOKUP(T279,Vat_tu__hang_hoa__dich_vu!B:C,2,0)</f>
        <v>TH200</v>
      </c>
      <c r="V279" s="88" t="s">
        <v>960</v>
      </c>
      <c r="W279" s="89" t="s">
        <v>2557</v>
      </c>
      <c r="X279" s="89" t="s">
        <v>2496</v>
      </c>
      <c r="Y279" s="88">
        <v>4</v>
      </c>
      <c r="Z279" s="88">
        <v>55595</v>
      </c>
      <c r="AB279" s="88">
        <v>0</v>
      </c>
      <c r="AC279" s="88" t="s">
        <v>7183</v>
      </c>
      <c r="AE279" s="90">
        <v>45891.7441183681</v>
      </c>
      <c r="AF279" s="88" t="s">
        <v>7211</v>
      </c>
      <c r="AG279" s="88" t="s">
        <v>950</v>
      </c>
    </row>
    <row r="280" spans="1:33" x14ac:dyDescent="0.25">
      <c r="A280" s="88">
        <v>1</v>
      </c>
      <c r="B280" s="89" t="s">
        <v>7212</v>
      </c>
      <c r="C280" s="89">
        <f t="shared" si="9"/>
        <v>9105838602</v>
      </c>
      <c r="D280" s="90" t="str">
        <f>VLOOKUP(C280,'Data (2)'!$C:$D,2,0)</f>
        <v>00134294</v>
      </c>
      <c r="E280" s="90">
        <v>45891</v>
      </c>
      <c r="F280" s="91">
        <v>45891.750108911998</v>
      </c>
      <c r="G280" s="89" t="s">
        <v>7213</v>
      </c>
      <c r="H280" s="90"/>
      <c r="I280" s="88" t="s">
        <v>2487</v>
      </c>
      <c r="J280" s="89" t="s">
        <v>2488</v>
      </c>
      <c r="K280" s="88" t="s">
        <v>2489</v>
      </c>
      <c r="L280" s="88" t="s">
        <v>2490</v>
      </c>
      <c r="M280" s="89" t="s">
        <v>7214</v>
      </c>
      <c r="N280" s="89">
        <v>9105838602</v>
      </c>
      <c r="O280" s="88" t="s">
        <v>7215</v>
      </c>
      <c r="P280" s="88" t="s">
        <v>8606</v>
      </c>
      <c r="Q280" s="88" t="s">
        <v>7216</v>
      </c>
      <c r="R280" s="88">
        <v>10</v>
      </c>
      <c r="S280" s="89" t="s">
        <v>2592</v>
      </c>
      <c r="T280" s="89" t="s">
        <v>8164</v>
      </c>
      <c r="U280" s="88" t="str">
        <f>VLOOKUP(T280,Vat_tu__hang_hoa__dich_vu!B:C,2,0)</f>
        <v>CN300</v>
      </c>
      <c r="V280" s="88" t="s">
        <v>959</v>
      </c>
      <c r="W280" s="89" t="s">
        <v>2593</v>
      </c>
      <c r="X280" s="89" t="s">
        <v>2496</v>
      </c>
      <c r="Y280" s="88">
        <v>2</v>
      </c>
      <c r="Z280" s="88">
        <v>70950</v>
      </c>
      <c r="AB280" s="88">
        <v>0</v>
      </c>
      <c r="AC280" s="88" t="s">
        <v>7215</v>
      </c>
      <c r="AD280" s="88" t="s">
        <v>7217</v>
      </c>
      <c r="AE280" s="90">
        <v>45891.750106909698</v>
      </c>
      <c r="AG280" s="88" t="s">
        <v>950</v>
      </c>
    </row>
    <row r="281" spans="1:33" x14ac:dyDescent="0.25">
      <c r="A281" s="88">
        <v>1</v>
      </c>
      <c r="B281" s="89" t="s">
        <v>7212</v>
      </c>
      <c r="C281" s="89">
        <f t="shared" si="9"/>
        <v>9105838602</v>
      </c>
      <c r="D281" s="90" t="str">
        <f>VLOOKUP(C281,'Data (2)'!$C:$D,2,0)</f>
        <v>00134294</v>
      </c>
      <c r="E281" s="90">
        <v>45891</v>
      </c>
      <c r="F281" s="91">
        <v>45891.750108911998</v>
      </c>
      <c r="G281" s="89" t="s">
        <v>7213</v>
      </c>
      <c r="H281" s="90"/>
      <c r="I281" s="88" t="s">
        <v>2487</v>
      </c>
      <c r="J281" s="89" t="s">
        <v>2488</v>
      </c>
      <c r="K281" s="88" t="s">
        <v>2489</v>
      </c>
      <c r="L281" s="88" t="s">
        <v>2490</v>
      </c>
      <c r="M281" s="89" t="s">
        <v>7214</v>
      </c>
      <c r="N281" s="89">
        <v>9105838602</v>
      </c>
      <c r="O281" s="88" t="s">
        <v>7215</v>
      </c>
      <c r="P281" s="88" t="s">
        <v>8606</v>
      </c>
      <c r="Q281" s="88" t="s">
        <v>7216</v>
      </c>
      <c r="R281" s="88">
        <v>20</v>
      </c>
      <c r="S281" s="89" t="s">
        <v>2519</v>
      </c>
      <c r="T281" s="89" t="s">
        <v>8173</v>
      </c>
      <c r="U281" s="88" t="str">
        <f>VLOOKUP(T281,Vat_tu__hang_hoa__dich_vu!B:C,2,0)</f>
        <v>GM500</v>
      </c>
      <c r="V281" s="88" t="s">
        <v>951</v>
      </c>
      <c r="W281" s="89" t="s">
        <v>2520</v>
      </c>
      <c r="X281" s="89" t="s">
        <v>2496</v>
      </c>
      <c r="Y281" s="88">
        <v>1</v>
      </c>
      <c r="Z281" s="88">
        <v>111058</v>
      </c>
      <c r="AB281" s="88">
        <v>0</v>
      </c>
      <c r="AC281" s="88" t="s">
        <v>7215</v>
      </c>
      <c r="AD281" s="88" t="s">
        <v>7217</v>
      </c>
      <c r="AE281" s="90">
        <v>45891.750106909698</v>
      </c>
      <c r="AG281" s="88" t="s">
        <v>950</v>
      </c>
    </row>
    <row r="282" spans="1:33" x14ac:dyDescent="0.25">
      <c r="A282" s="88">
        <v>1</v>
      </c>
      <c r="B282" s="89" t="s">
        <v>7212</v>
      </c>
      <c r="C282" s="89">
        <f t="shared" si="9"/>
        <v>9105838602</v>
      </c>
      <c r="D282" s="90" t="str">
        <f>VLOOKUP(C282,'Data (2)'!$C:$D,2,0)</f>
        <v>00134294</v>
      </c>
      <c r="E282" s="90">
        <v>45891</v>
      </c>
      <c r="F282" s="91">
        <v>45891.750108911998</v>
      </c>
      <c r="G282" s="89" t="s">
        <v>7213</v>
      </c>
      <c r="H282" s="90"/>
      <c r="I282" s="88" t="s">
        <v>2487</v>
      </c>
      <c r="J282" s="89" t="s">
        <v>2488</v>
      </c>
      <c r="K282" s="88" t="s">
        <v>2489</v>
      </c>
      <c r="L282" s="88" t="s">
        <v>2490</v>
      </c>
      <c r="M282" s="89" t="s">
        <v>7214</v>
      </c>
      <c r="N282" s="89">
        <v>9105838602</v>
      </c>
      <c r="O282" s="88" t="s">
        <v>7215</v>
      </c>
      <c r="P282" s="88" t="s">
        <v>8606</v>
      </c>
      <c r="Q282" s="88" t="s">
        <v>7216</v>
      </c>
      <c r="R282" s="88">
        <v>30</v>
      </c>
      <c r="S282" s="89" t="s">
        <v>2563</v>
      </c>
      <c r="T282" s="89" t="s">
        <v>8125</v>
      </c>
      <c r="U282" s="88" t="str">
        <f>VLOOKUP(T282,Vat_tu__hang_hoa__dich_vu!B:C,2,0)</f>
        <v>CGM300</v>
      </c>
      <c r="V282" s="88" t="s">
        <v>961</v>
      </c>
      <c r="W282" s="89" t="s">
        <v>2564</v>
      </c>
      <c r="X282" s="89" t="s">
        <v>2496</v>
      </c>
      <c r="Y282" s="88">
        <v>2</v>
      </c>
      <c r="Z282" s="88">
        <v>73431</v>
      </c>
      <c r="AB282" s="88">
        <v>0</v>
      </c>
      <c r="AC282" s="88" t="s">
        <v>7215</v>
      </c>
      <c r="AD282" s="88" t="s">
        <v>7217</v>
      </c>
      <c r="AE282" s="90">
        <v>45891.750106909698</v>
      </c>
      <c r="AG282" s="88" t="s">
        <v>950</v>
      </c>
    </row>
    <row r="283" spans="1:33" x14ac:dyDescent="0.25">
      <c r="A283" s="88">
        <v>1</v>
      </c>
      <c r="B283" s="89" t="s">
        <v>7218</v>
      </c>
      <c r="C283" s="89">
        <f t="shared" si="9"/>
        <v>9105838581</v>
      </c>
      <c r="D283" s="90" t="str">
        <f>VLOOKUP(C283,'Data (2)'!$C:$D,2,0)</f>
        <v>00067523</v>
      </c>
      <c r="E283" s="90">
        <v>45891</v>
      </c>
      <c r="F283" s="91">
        <v>45891.750429976899</v>
      </c>
      <c r="G283" s="89" t="s">
        <v>7219</v>
      </c>
      <c r="H283" s="90"/>
      <c r="I283" s="88" t="s">
        <v>2487</v>
      </c>
      <c r="J283" s="89" t="s">
        <v>2488</v>
      </c>
      <c r="K283" s="88" t="s">
        <v>2489</v>
      </c>
      <c r="L283" s="88" t="s">
        <v>2490</v>
      </c>
      <c r="M283" s="89" t="s">
        <v>2840</v>
      </c>
      <c r="N283" s="89">
        <v>9105838581</v>
      </c>
      <c r="O283" s="88" t="s">
        <v>2841</v>
      </c>
      <c r="P283" s="88" t="s">
        <v>8607</v>
      </c>
      <c r="Q283" s="88" t="s">
        <v>2842</v>
      </c>
      <c r="R283" s="88">
        <v>10</v>
      </c>
      <c r="S283" s="89" t="s">
        <v>2547</v>
      </c>
      <c r="T283" s="89" t="s">
        <v>8457</v>
      </c>
      <c r="U283" s="88" t="str">
        <f>VLOOKUP(T283,Vat_tu__hang_hoa__dich_vu!B:C,2,0)</f>
        <v>GXD500</v>
      </c>
      <c r="V283" s="88" t="s">
        <v>994</v>
      </c>
      <c r="W283" s="89" t="s">
        <v>2548</v>
      </c>
      <c r="X283" s="89" t="s">
        <v>2496</v>
      </c>
      <c r="Y283" s="88">
        <v>2</v>
      </c>
      <c r="Z283" s="88">
        <v>111606</v>
      </c>
      <c r="AB283" s="88">
        <v>0</v>
      </c>
      <c r="AC283" s="88" t="s">
        <v>2841</v>
      </c>
      <c r="AE283" s="90">
        <v>45891.750428009298</v>
      </c>
      <c r="AG283" s="88" t="s">
        <v>950</v>
      </c>
    </row>
    <row r="284" spans="1:33" x14ac:dyDescent="0.25">
      <c r="A284" s="88">
        <v>1</v>
      </c>
      <c r="B284" s="89" t="s">
        <v>7218</v>
      </c>
      <c r="C284" s="89">
        <f t="shared" si="9"/>
        <v>9105838581</v>
      </c>
      <c r="D284" s="90" t="str">
        <f>VLOOKUP(C284,'Data (2)'!$C:$D,2,0)</f>
        <v>00067523</v>
      </c>
      <c r="E284" s="90">
        <v>45891</v>
      </c>
      <c r="F284" s="91">
        <v>45891.750429976899</v>
      </c>
      <c r="G284" s="89" t="s">
        <v>7219</v>
      </c>
      <c r="H284" s="90"/>
      <c r="I284" s="88" t="s">
        <v>2487</v>
      </c>
      <c r="J284" s="89" t="s">
        <v>2488</v>
      </c>
      <c r="K284" s="88" t="s">
        <v>2489</v>
      </c>
      <c r="L284" s="88" t="s">
        <v>2490</v>
      </c>
      <c r="M284" s="89" t="s">
        <v>2840</v>
      </c>
      <c r="N284" s="89">
        <v>9105838581</v>
      </c>
      <c r="O284" s="88" t="s">
        <v>2841</v>
      </c>
      <c r="P284" s="88" t="s">
        <v>8607</v>
      </c>
      <c r="Q284" s="88" t="s">
        <v>2842</v>
      </c>
      <c r="R284" s="88">
        <v>20</v>
      </c>
      <c r="S284" s="89" t="s">
        <v>2592</v>
      </c>
      <c r="T284" s="89" t="s">
        <v>8164</v>
      </c>
      <c r="U284" s="88" t="str">
        <f>VLOOKUP(T284,Vat_tu__hang_hoa__dich_vu!B:C,2,0)</f>
        <v>CN300</v>
      </c>
      <c r="V284" s="88" t="s">
        <v>959</v>
      </c>
      <c r="W284" s="89" t="s">
        <v>2593</v>
      </c>
      <c r="X284" s="89" t="s">
        <v>2496</v>
      </c>
      <c r="Y284" s="88">
        <v>1</v>
      </c>
      <c r="Z284" s="88">
        <v>70950</v>
      </c>
      <c r="AB284" s="88">
        <v>0</v>
      </c>
      <c r="AC284" s="88" t="s">
        <v>2841</v>
      </c>
      <c r="AE284" s="90">
        <v>45891.750428009298</v>
      </c>
      <c r="AG284" s="88" t="s">
        <v>950</v>
      </c>
    </row>
    <row r="285" spans="1:33" x14ac:dyDescent="0.25">
      <c r="A285" s="88">
        <v>1</v>
      </c>
      <c r="B285" s="89" t="s">
        <v>7218</v>
      </c>
      <c r="C285" s="89">
        <f t="shared" si="9"/>
        <v>9105838581</v>
      </c>
      <c r="D285" s="90" t="str">
        <f>VLOOKUP(C285,'Data (2)'!$C:$D,2,0)</f>
        <v>00067523</v>
      </c>
      <c r="E285" s="90">
        <v>45891</v>
      </c>
      <c r="F285" s="91">
        <v>45891.750429976899</v>
      </c>
      <c r="G285" s="89" t="s">
        <v>7219</v>
      </c>
      <c r="H285" s="90"/>
      <c r="I285" s="88" t="s">
        <v>2487</v>
      </c>
      <c r="J285" s="89" t="s">
        <v>2488</v>
      </c>
      <c r="K285" s="88" t="s">
        <v>2489</v>
      </c>
      <c r="L285" s="88" t="s">
        <v>2490</v>
      </c>
      <c r="M285" s="89" t="s">
        <v>2840</v>
      </c>
      <c r="N285" s="89">
        <v>9105838581</v>
      </c>
      <c r="O285" s="88" t="s">
        <v>2841</v>
      </c>
      <c r="P285" s="88" t="s">
        <v>8607</v>
      </c>
      <c r="Q285" s="88" t="s">
        <v>2842</v>
      </c>
      <c r="R285" s="88">
        <v>30</v>
      </c>
      <c r="S285" s="89" t="s">
        <v>2510</v>
      </c>
      <c r="T285" s="89" t="s">
        <v>8626</v>
      </c>
      <c r="U285" s="88" t="str">
        <f>VLOOKUP(T285,Vat_tu__hang_hoa__dich_vu!B:C,2,0)</f>
        <v>MNH250</v>
      </c>
      <c r="V285" s="88" t="s">
        <v>955</v>
      </c>
      <c r="W285" s="89" t="s">
        <v>2511</v>
      </c>
      <c r="X285" s="89" t="s">
        <v>2496</v>
      </c>
      <c r="Y285" s="88">
        <v>3</v>
      </c>
      <c r="Z285" s="88">
        <v>46000</v>
      </c>
      <c r="AB285" s="88">
        <v>0</v>
      </c>
      <c r="AC285" s="88" t="s">
        <v>2841</v>
      </c>
      <c r="AE285" s="90">
        <v>45891.750428009298</v>
      </c>
      <c r="AG285" s="88" t="s">
        <v>950</v>
      </c>
    </row>
    <row r="286" spans="1:33" x14ac:dyDescent="0.25">
      <c r="A286" s="88">
        <v>1</v>
      </c>
      <c r="B286" s="89" t="s">
        <v>7220</v>
      </c>
      <c r="C286" s="89">
        <f t="shared" si="9"/>
        <v>9105838604</v>
      </c>
      <c r="D286" s="90" t="str">
        <f>VLOOKUP(C286,'Data (2)'!$C:$D,2,0)</f>
        <v>00006995</v>
      </c>
      <c r="E286" s="90">
        <v>45891</v>
      </c>
      <c r="F286" s="91">
        <v>45891.750750196799</v>
      </c>
      <c r="G286" s="89" t="s">
        <v>7221</v>
      </c>
      <c r="H286" s="90"/>
      <c r="I286" s="88" t="s">
        <v>2487</v>
      </c>
      <c r="J286" s="89" t="s">
        <v>2488</v>
      </c>
      <c r="K286" s="88" t="s">
        <v>2489</v>
      </c>
      <c r="L286" s="88" t="s">
        <v>2490</v>
      </c>
      <c r="M286" s="89" t="s">
        <v>3088</v>
      </c>
      <c r="N286" s="89">
        <v>9105838604</v>
      </c>
      <c r="O286" s="88" t="s">
        <v>3089</v>
      </c>
      <c r="P286" s="88" t="s">
        <v>8608</v>
      </c>
      <c r="Q286" s="88" t="s">
        <v>3090</v>
      </c>
      <c r="R286" s="88">
        <v>10</v>
      </c>
      <c r="S286" s="89" t="s">
        <v>2502</v>
      </c>
      <c r="T286" s="89" t="s">
        <v>8627</v>
      </c>
      <c r="U286" s="88" t="str">
        <f>VLOOKUP(T286,Vat_tu__hang_hoa__dich_vu!B:C,2,0)</f>
        <v>GTLX250G</v>
      </c>
      <c r="V286" s="88" t="s">
        <v>981</v>
      </c>
      <c r="W286" s="89" t="s">
        <v>2503</v>
      </c>
      <c r="X286" s="89" t="s">
        <v>2496</v>
      </c>
      <c r="Y286" s="88">
        <v>1</v>
      </c>
      <c r="Z286" s="88">
        <v>50182</v>
      </c>
      <c r="AB286" s="88">
        <v>0</v>
      </c>
      <c r="AC286" s="88" t="s">
        <v>3089</v>
      </c>
      <c r="AE286" s="90">
        <v>45891.750748229199</v>
      </c>
      <c r="AF286" s="88" t="s">
        <v>8470</v>
      </c>
      <c r="AG286" s="88" t="s">
        <v>950</v>
      </c>
    </row>
    <row r="287" spans="1:33" x14ac:dyDescent="0.25">
      <c r="A287" s="88">
        <v>1</v>
      </c>
      <c r="B287" s="89" t="s">
        <v>7222</v>
      </c>
      <c r="C287" s="89">
        <f t="shared" si="9"/>
        <v>9105838608</v>
      </c>
      <c r="D287" s="90" t="str">
        <f>VLOOKUP(C287,'Data (2)'!$C:$D,2,0)</f>
        <v>00134295</v>
      </c>
      <c r="E287" s="90">
        <v>45891</v>
      </c>
      <c r="F287" s="91">
        <v>45891.751310150503</v>
      </c>
      <c r="G287" s="89" t="s">
        <v>7223</v>
      </c>
      <c r="H287" s="90"/>
      <c r="I287" s="88" t="s">
        <v>2487</v>
      </c>
      <c r="J287" s="89" t="s">
        <v>2488</v>
      </c>
      <c r="K287" s="88" t="s">
        <v>2489</v>
      </c>
      <c r="L287" s="88" t="s">
        <v>2490</v>
      </c>
      <c r="M287" s="89" t="s">
        <v>7214</v>
      </c>
      <c r="N287" s="89">
        <v>9105838608</v>
      </c>
      <c r="O287" s="88" t="s">
        <v>7215</v>
      </c>
      <c r="P287" s="88" t="s">
        <v>8606</v>
      </c>
      <c r="Q287" s="88" t="s">
        <v>7216</v>
      </c>
      <c r="R287" s="88">
        <v>10</v>
      </c>
      <c r="S287" s="89" t="s">
        <v>2510</v>
      </c>
      <c r="T287" s="89" t="s">
        <v>8626</v>
      </c>
      <c r="U287" s="88" t="str">
        <f>VLOOKUP(T287,Vat_tu__hang_hoa__dich_vu!B:C,2,0)</f>
        <v>MNH250</v>
      </c>
      <c r="V287" s="88" t="s">
        <v>955</v>
      </c>
      <c r="W287" s="89" t="s">
        <v>2511</v>
      </c>
      <c r="X287" s="89" t="s">
        <v>2496</v>
      </c>
      <c r="Y287" s="88">
        <v>5</v>
      </c>
      <c r="Z287" s="88">
        <v>46000</v>
      </c>
      <c r="AB287" s="88">
        <v>0</v>
      </c>
      <c r="AC287" s="88" t="s">
        <v>7215</v>
      </c>
      <c r="AD287" s="88" t="s">
        <v>7217</v>
      </c>
      <c r="AE287" s="90">
        <v>45891.7513082523</v>
      </c>
      <c r="AG287" s="88" t="s">
        <v>950</v>
      </c>
    </row>
    <row r="288" spans="1:33" x14ac:dyDescent="0.25">
      <c r="A288" s="88">
        <v>1</v>
      </c>
      <c r="B288" s="89" t="s">
        <v>7222</v>
      </c>
      <c r="C288" s="89">
        <f t="shared" si="9"/>
        <v>9105838608</v>
      </c>
      <c r="D288" s="90" t="str">
        <f>VLOOKUP(C288,'Data (2)'!$C:$D,2,0)</f>
        <v>00134295</v>
      </c>
      <c r="E288" s="90">
        <v>45891</v>
      </c>
      <c r="F288" s="91">
        <v>45891.751310150503</v>
      </c>
      <c r="G288" s="89" t="s">
        <v>7223</v>
      </c>
      <c r="H288" s="90"/>
      <c r="I288" s="88" t="s">
        <v>2487</v>
      </c>
      <c r="J288" s="89" t="s">
        <v>2488</v>
      </c>
      <c r="K288" s="88" t="s">
        <v>2489</v>
      </c>
      <c r="L288" s="88" t="s">
        <v>2490</v>
      </c>
      <c r="M288" s="89" t="s">
        <v>7214</v>
      </c>
      <c r="N288" s="89">
        <v>9105838608</v>
      </c>
      <c r="O288" s="88" t="s">
        <v>7215</v>
      </c>
      <c r="P288" s="88" t="s">
        <v>8606</v>
      </c>
      <c r="Q288" s="88" t="s">
        <v>7216</v>
      </c>
      <c r="R288" s="88">
        <v>20</v>
      </c>
      <c r="S288" s="89" t="s">
        <v>2494</v>
      </c>
      <c r="T288" s="89" t="s">
        <v>8226</v>
      </c>
      <c r="U288" s="88" t="str">
        <f>VLOOKUP(T288,Vat_tu__hang_hoa__dich_vu!B:C,2,0)</f>
        <v>GL250KT</v>
      </c>
      <c r="V288" s="88" t="s">
        <v>1079</v>
      </c>
      <c r="W288" s="89" t="s">
        <v>2495</v>
      </c>
      <c r="X288" s="89" t="s">
        <v>2496</v>
      </c>
      <c r="Y288" s="88">
        <v>2</v>
      </c>
      <c r="Z288" s="88">
        <v>49500</v>
      </c>
      <c r="AB288" s="88">
        <v>0</v>
      </c>
      <c r="AC288" s="88" t="s">
        <v>7215</v>
      </c>
      <c r="AD288" s="88" t="s">
        <v>7217</v>
      </c>
      <c r="AE288" s="90">
        <v>45891.7513082523</v>
      </c>
      <c r="AG288" s="88" t="s">
        <v>950</v>
      </c>
    </row>
    <row r="289" spans="1:33" x14ac:dyDescent="0.25">
      <c r="A289" s="88">
        <v>1</v>
      </c>
      <c r="B289" s="89" t="s">
        <v>7224</v>
      </c>
      <c r="C289" s="89">
        <f t="shared" ref="C289:C320" si="10">VALUE(B289:B6918)</f>
        <v>9105838584</v>
      </c>
      <c r="D289" s="90" t="str">
        <f>VLOOKUP(C289,'Data (2)'!$C:$D,2,0)</f>
        <v>00067524</v>
      </c>
      <c r="E289" s="90">
        <v>45891</v>
      </c>
      <c r="F289" s="91">
        <v>45891.752250543999</v>
      </c>
      <c r="G289" s="89" t="s">
        <v>7225</v>
      </c>
      <c r="H289" s="90"/>
      <c r="I289" s="88" t="s">
        <v>2487</v>
      </c>
      <c r="J289" s="89" t="s">
        <v>2488</v>
      </c>
      <c r="K289" s="88" t="s">
        <v>2489</v>
      </c>
      <c r="L289" s="88" t="s">
        <v>2490</v>
      </c>
      <c r="M289" s="89" t="s">
        <v>2840</v>
      </c>
      <c r="N289" s="89">
        <v>9105838584</v>
      </c>
      <c r="O289" s="88" t="s">
        <v>2841</v>
      </c>
      <c r="P289" s="88" t="s">
        <v>8607</v>
      </c>
      <c r="Q289" s="88" t="s">
        <v>2842</v>
      </c>
      <c r="R289" s="88">
        <v>10</v>
      </c>
      <c r="S289" s="89" t="s">
        <v>2502</v>
      </c>
      <c r="T289" s="89" t="s">
        <v>8627</v>
      </c>
      <c r="U289" s="88" t="str">
        <f>VLOOKUP(T289,Vat_tu__hang_hoa__dich_vu!B:C,2,0)</f>
        <v>GTLX250G</v>
      </c>
      <c r="V289" s="88" t="s">
        <v>981</v>
      </c>
      <c r="W289" s="89" t="s">
        <v>2503</v>
      </c>
      <c r="X289" s="89" t="s">
        <v>2496</v>
      </c>
      <c r="Y289" s="88">
        <v>1</v>
      </c>
      <c r="Z289" s="88">
        <v>50182</v>
      </c>
      <c r="AB289" s="88">
        <v>0</v>
      </c>
      <c r="AC289" s="88" t="s">
        <v>2841</v>
      </c>
      <c r="AE289" s="90">
        <v>45891.752248576398</v>
      </c>
      <c r="AG289" s="88" t="s">
        <v>950</v>
      </c>
    </row>
    <row r="290" spans="1:33" x14ac:dyDescent="0.25">
      <c r="A290" s="88">
        <v>1</v>
      </c>
      <c r="B290" s="89" t="s">
        <v>7226</v>
      </c>
      <c r="C290" s="89">
        <f t="shared" si="10"/>
        <v>9105838648</v>
      </c>
      <c r="D290" s="90" t="str">
        <f>VLOOKUP(C290,'Data (2)'!$C:$D,2,0)</f>
        <v>00032095</v>
      </c>
      <c r="E290" s="90">
        <v>45891</v>
      </c>
      <c r="F290" s="91">
        <v>45891.755211805597</v>
      </c>
      <c r="G290" s="89" t="s">
        <v>7227</v>
      </c>
      <c r="H290" s="90"/>
      <c r="I290" s="88" t="s">
        <v>2487</v>
      </c>
      <c r="J290" s="89" t="s">
        <v>2488</v>
      </c>
      <c r="K290" s="88" t="s">
        <v>2489</v>
      </c>
      <c r="L290" s="88" t="s">
        <v>2490</v>
      </c>
      <c r="M290" s="89" t="s">
        <v>6280</v>
      </c>
      <c r="N290" s="89">
        <v>9105838648</v>
      </c>
      <c r="O290" s="88" t="s">
        <v>6281</v>
      </c>
      <c r="P290" s="88" t="s">
        <v>8609</v>
      </c>
      <c r="Q290" s="88" t="s">
        <v>6282</v>
      </c>
      <c r="R290" s="88">
        <v>10</v>
      </c>
      <c r="S290" s="89" t="s">
        <v>2592</v>
      </c>
      <c r="T290" s="89" t="s">
        <v>8164</v>
      </c>
      <c r="U290" s="88" t="str">
        <f>VLOOKUP(T290,Vat_tu__hang_hoa__dich_vu!B:C,2,0)</f>
        <v>CN300</v>
      </c>
      <c r="V290" s="88" t="s">
        <v>959</v>
      </c>
      <c r="W290" s="89" t="s">
        <v>2593</v>
      </c>
      <c r="X290" s="89" t="s">
        <v>2496</v>
      </c>
      <c r="Y290" s="88">
        <v>2</v>
      </c>
      <c r="Z290" s="88">
        <v>70950</v>
      </c>
      <c r="AB290" s="88">
        <v>0</v>
      </c>
      <c r="AC290" s="88" t="s">
        <v>6281</v>
      </c>
      <c r="AD290" s="88" t="s">
        <v>2541</v>
      </c>
      <c r="AE290" s="90">
        <v>45891.755209756899</v>
      </c>
      <c r="AG290" s="88" t="s">
        <v>950</v>
      </c>
    </row>
    <row r="291" spans="1:33" x14ac:dyDescent="0.25">
      <c r="A291" s="88">
        <v>1</v>
      </c>
      <c r="B291" s="89" t="s">
        <v>7228</v>
      </c>
      <c r="C291" s="89">
        <f t="shared" si="10"/>
        <v>9105838641</v>
      </c>
      <c r="D291" s="90" t="str">
        <f>VLOOKUP(C291,'Data (2)'!$C:$D,2,0)</f>
        <v>00134301</v>
      </c>
      <c r="E291" s="90">
        <v>45891</v>
      </c>
      <c r="F291" s="91">
        <v>45891.756719942103</v>
      </c>
      <c r="G291" s="89" t="s">
        <v>7229</v>
      </c>
      <c r="H291" s="90"/>
      <c r="I291" s="88" t="s">
        <v>2487</v>
      </c>
      <c r="J291" s="89" t="s">
        <v>2488</v>
      </c>
      <c r="K291" s="88" t="s">
        <v>2489</v>
      </c>
      <c r="L291" s="88" t="s">
        <v>2490</v>
      </c>
      <c r="M291" s="89" t="s">
        <v>7230</v>
      </c>
      <c r="N291" s="89">
        <v>9105838641</v>
      </c>
      <c r="O291" s="88" t="s">
        <v>7231</v>
      </c>
      <c r="P291" s="88" t="s">
        <v>8610</v>
      </c>
      <c r="Q291" s="88" t="s">
        <v>7232</v>
      </c>
      <c r="R291" s="88">
        <v>10</v>
      </c>
      <c r="S291" s="89" t="s">
        <v>2510</v>
      </c>
      <c r="T291" s="89" t="s">
        <v>8626</v>
      </c>
      <c r="U291" s="88" t="str">
        <f>VLOOKUP(T291,Vat_tu__hang_hoa__dich_vu!B:C,2,0)</f>
        <v>MNH250</v>
      </c>
      <c r="V291" s="88" t="s">
        <v>955</v>
      </c>
      <c r="W291" s="89" t="s">
        <v>2511</v>
      </c>
      <c r="X291" s="89" t="s">
        <v>2496</v>
      </c>
      <c r="Y291" s="88">
        <v>1</v>
      </c>
      <c r="Z291" s="88">
        <v>46000</v>
      </c>
      <c r="AB291" s="88">
        <v>0</v>
      </c>
      <c r="AC291" s="88" t="s">
        <v>7231</v>
      </c>
      <c r="AE291" s="90">
        <v>45891.756718020799</v>
      </c>
      <c r="AG291" s="88" t="s">
        <v>950</v>
      </c>
    </row>
    <row r="292" spans="1:33" x14ac:dyDescent="0.25">
      <c r="A292" s="88">
        <v>1</v>
      </c>
      <c r="B292" s="89" t="s">
        <v>7228</v>
      </c>
      <c r="C292" s="89">
        <f t="shared" si="10"/>
        <v>9105838641</v>
      </c>
      <c r="D292" s="90" t="str">
        <f>VLOOKUP(C292,'Data (2)'!$C:$D,2,0)</f>
        <v>00134301</v>
      </c>
      <c r="E292" s="90">
        <v>45891</v>
      </c>
      <c r="F292" s="91">
        <v>45891.756719942103</v>
      </c>
      <c r="G292" s="89" t="s">
        <v>7229</v>
      </c>
      <c r="H292" s="90"/>
      <c r="I292" s="88" t="s">
        <v>2487</v>
      </c>
      <c r="J292" s="89" t="s">
        <v>2488</v>
      </c>
      <c r="K292" s="88" t="s">
        <v>2489</v>
      </c>
      <c r="L292" s="88" t="s">
        <v>2490</v>
      </c>
      <c r="M292" s="89" t="s">
        <v>7230</v>
      </c>
      <c r="N292" s="89">
        <v>9105838641</v>
      </c>
      <c r="O292" s="88" t="s">
        <v>7231</v>
      </c>
      <c r="P292" s="88" t="s">
        <v>8610</v>
      </c>
      <c r="Q292" s="88" t="s">
        <v>7232</v>
      </c>
      <c r="R292" s="88">
        <v>20</v>
      </c>
      <c r="S292" s="89" t="s">
        <v>2502</v>
      </c>
      <c r="T292" s="89" t="s">
        <v>8627</v>
      </c>
      <c r="U292" s="88" t="str">
        <f>VLOOKUP(T292,Vat_tu__hang_hoa__dich_vu!B:C,2,0)</f>
        <v>GTLX250G</v>
      </c>
      <c r="V292" s="88" t="s">
        <v>981</v>
      </c>
      <c r="W292" s="89" t="s">
        <v>2503</v>
      </c>
      <c r="X292" s="89" t="s">
        <v>2496</v>
      </c>
      <c r="Y292" s="88">
        <v>2</v>
      </c>
      <c r="Z292" s="88">
        <v>50182</v>
      </c>
      <c r="AB292" s="88">
        <v>0</v>
      </c>
      <c r="AC292" s="88" t="s">
        <v>7231</v>
      </c>
      <c r="AE292" s="90">
        <v>45891.756718020799</v>
      </c>
      <c r="AG292" s="88" t="s">
        <v>950</v>
      </c>
    </row>
    <row r="293" spans="1:33" x14ac:dyDescent="0.25">
      <c r="A293" s="88">
        <v>1</v>
      </c>
      <c r="B293" s="89" t="s">
        <v>7233</v>
      </c>
      <c r="C293" s="89">
        <f t="shared" si="10"/>
        <v>9105838632</v>
      </c>
      <c r="D293" s="90" t="str">
        <f>VLOOKUP(C293,'Data (2)'!$C:$D,2,0)</f>
        <v>00001451</v>
      </c>
      <c r="E293" s="90">
        <v>45896</v>
      </c>
      <c r="F293" s="91">
        <v>45891.7575456829</v>
      </c>
      <c r="G293" s="89" t="s">
        <v>7234</v>
      </c>
      <c r="H293" s="90"/>
      <c r="I293" s="88" t="s">
        <v>2487</v>
      </c>
      <c r="J293" s="89" t="s">
        <v>2488</v>
      </c>
      <c r="K293" s="88" t="s">
        <v>2489</v>
      </c>
      <c r="L293" s="88" t="s">
        <v>2490</v>
      </c>
      <c r="M293" s="89" t="s">
        <v>7235</v>
      </c>
      <c r="N293" s="89">
        <v>9105838632</v>
      </c>
      <c r="O293" s="88" t="s">
        <v>7236</v>
      </c>
      <c r="P293" s="88" t="s">
        <v>8611</v>
      </c>
      <c r="Q293" s="88" t="s">
        <v>7237</v>
      </c>
      <c r="R293" s="88">
        <v>10</v>
      </c>
      <c r="S293" s="89" t="s">
        <v>2563</v>
      </c>
      <c r="T293" s="89" t="s">
        <v>8125</v>
      </c>
      <c r="U293" s="88" t="str">
        <f>VLOOKUP(T293,Vat_tu__hang_hoa__dich_vu!B:C,2,0)</f>
        <v>CGM300</v>
      </c>
      <c r="V293" s="88" t="s">
        <v>961</v>
      </c>
      <c r="W293" s="89" t="s">
        <v>2564</v>
      </c>
      <c r="X293" s="89" t="s">
        <v>2496</v>
      </c>
      <c r="Y293" s="88">
        <v>2</v>
      </c>
      <c r="Z293" s="88">
        <v>73431</v>
      </c>
      <c r="AB293" s="88">
        <v>0</v>
      </c>
      <c r="AC293" s="88" t="s">
        <v>7238</v>
      </c>
      <c r="AE293" s="90">
        <v>45891.757543553198</v>
      </c>
      <c r="AG293" s="88" t="s">
        <v>950</v>
      </c>
    </row>
    <row r="294" spans="1:33" x14ac:dyDescent="0.25">
      <c r="A294" s="88">
        <v>1</v>
      </c>
      <c r="B294" s="89" t="s">
        <v>7233</v>
      </c>
      <c r="C294" s="89">
        <f t="shared" si="10"/>
        <v>9105838632</v>
      </c>
      <c r="D294" s="90" t="str">
        <f>VLOOKUP(C294,'Data (2)'!$C:$D,2,0)</f>
        <v>00001451</v>
      </c>
      <c r="E294" s="90">
        <v>45896</v>
      </c>
      <c r="F294" s="91">
        <v>45891.7575456829</v>
      </c>
      <c r="G294" s="89" t="s">
        <v>7234</v>
      </c>
      <c r="H294" s="90"/>
      <c r="I294" s="88" t="s">
        <v>2487</v>
      </c>
      <c r="J294" s="89" t="s">
        <v>2488</v>
      </c>
      <c r="K294" s="88" t="s">
        <v>2489</v>
      </c>
      <c r="L294" s="88" t="s">
        <v>2490</v>
      </c>
      <c r="M294" s="89" t="s">
        <v>7235</v>
      </c>
      <c r="N294" s="89">
        <v>9105838632</v>
      </c>
      <c r="O294" s="88" t="s">
        <v>7236</v>
      </c>
      <c r="P294" s="88" t="s">
        <v>8611</v>
      </c>
      <c r="Q294" s="88" t="s">
        <v>7237</v>
      </c>
      <c r="R294" s="88">
        <v>20</v>
      </c>
      <c r="S294" s="89" t="s">
        <v>2494</v>
      </c>
      <c r="T294" s="89" t="s">
        <v>8226</v>
      </c>
      <c r="U294" s="88" t="str">
        <f>VLOOKUP(T294,Vat_tu__hang_hoa__dich_vu!B:C,2,0)</f>
        <v>GL250KT</v>
      </c>
      <c r="V294" s="88" t="s">
        <v>1079</v>
      </c>
      <c r="W294" s="89" t="s">
        <v>2495</v>
      </c>
      <c r="X294" s="89" t="s">
        <v>2496</v>
      </c>
      <c r="Y294" s="88">
        <v>5</v>
      </c>
      <c r="Z294" s="88">
        <v>49500</v>
      </c>
      <c r="AB294" s="88">
        <v>0</v>
      </c>
      <c r="AC294" s="88" t="s">
        <v>7238</v>
      </c>
      <c r="AE294" s="90">
        <v>45891.757543553198</v>
      </c>
      <c r="AG294" s="88" t="s">
        <v>950</v>
      </c>
    </row>
    <row r="295" spans="1:33" x14ac:dyDescent="0.25">
      <c r="A295" s="88">
        <v>1</v>
      </c>
      <c r="B295" s="89" t="s">
        <v>7233</v>
      </c>
      <c r="C295" s="89">
        <f t="shared" si="10"/>
        <v>9105838632</v>
      </c>
      <c r="D295" s="90" t="str">
        <f>VLOOKUP(C295,'Data (2)'!$C:$D,2,0)</f>
        <v>00001451</v>
      </c>
      <c r="E295" s="90">
        <v>45896</v>
      </c>
      <c r="F295" s="91">
        <v>45891.7575456829</v>
      </c>
      <c r="G295" s="89" t="s">
        <v>7234</v>
      </c>
      <c r="H295" s="90"/>
      <c r="I295" s="88" t="s">
        <v>2487</v>
      </c>
      <c r="J295" s="89" t="s">
        <v>2488</v>
      </c>
      <c r="K295" s="88" t="s">
        <v>2489</v>
      </c>
      <c r="L295" s="88" t="s">
        <v>2490</v>
      </c>
      <c r="M295" s="89" t="s">
        <v>7235</v>
      </c>
      <c r="N295" s="89">
        <v>9105838632</v>
      </c>
      <c r="O295" s="88" t="s">
        <v>7236</v>
      </c>
      <c r="P295" s="88" t="s">
        <v>8611</v>
      </c>
      <c r="Q295" s="88" t="s">
        <v>7237</v>
      </c>
      <c r="R295" s="88">
        <v>30</v>
      </c>
      <c r="S295" s="89" t="s">
        <v>2528</v>
      </c>
      <c r="T295" s="89" t="s">
        <v>8117</v>
      </c>
      <c r="U295" s="88" t="str">
        <f>VLOOKUP(T295,Vat_tu__hang_hoa__dich_vu!B:C,2,0)</f>
        <v>CC300</v>
      </c>
      <c r="V295" s="88" t="s">
        <v>965</v>
      </c>
      <c r="W295" s="89" t="s">
        <v>2529</v>
      </c>
      <c r="X295" s="89" t="s">
        <v>2496</v>
      </c>
      <c r="Y295" s="88">
        <v>4</v>
      </c>
      <c r="Z295" s="88">
        <v>74250</v>
      </c>
      <c r="AB295" s="88">
        <v>0</v>
      </c>
      <c r="AC295" s="88" t="s">
        <v>7238</v>
      </c>
      <c r="AE295" s="90">
        <v>45891.757543553198</v>
      </c>
      <c r="AG295" s="88" t="s">
        <v>950</v>
      </c>
    </row>
    <row r="296" spans="1:33" x14ac:dyDescent="0.25">
      <c r="A296" s="88">
        <v>1</v>
      </c>
      <c r="B296" s="89" t="s">
        <v>7233</v>
      </c>
      <c r="C296" s="89">
        <f t="shared" si="10"/>
        <v>9105838632</v>
      </c>
      <c r="D296" s="90" t="str">
        <f>VLOOKUP(C296,'Data (2)'!$C:$D,2,0)</f>
        <v>00001451</v>
      </c>
      <c r="E296" s="90">
        <v>45896</v>
      </c>
      <c r="F296" s="91">
        <v>45891.7575456829</v>
      </c>
      <c r="G296" s="89" t="s">
        <v>7234</v>
      </c>
      <c r="H296" s="90"/>
      <c r="I296" s="88" t="s">
        <v>2487</v>
      </c>
      <c r="J296" s="89" t="s">
        <v>2488</v>
      </c>
      <c r="K296" s="88" t="s">
        <v>2489</v>
      </c>
      <c r="L296" s="88" t="s">
        <v>2490</v>
      </c>
      <c r="M296" s="89" t="s">
        <v>7235</v>
      </c>
      <c r="N296" s="89">
        <v>9105838632</v>
      </c>
      <c r="O296" s="88" t="s">
        <v>7236</v>
      </c>
      <c r="P296" s="88" t="s">
        <v>8611</v>
      </c>
      <c r="Q296" s="88" t="s">
        <v>7237</v>
      </c>
      <c r="R296" s="88">
        <v>40</v>
      </c>
      <c r="S296" s="89" t="s">
        <v>2502</v>
      </c>
      <c r="T296" s="89" t="s">
        <v>8627</v>
      </c>
      <c r="U296" s="88" t="str">
        <f>VLOOKUP(T296,Vat_tu__hang_hoa__dich_vu!B:C,2,0)</f>
        <v>GTLX250G</v>
      </c>
      <c r="V296" s="88" t="s">
        <v>981</v>
      </c>
      <c r="W296" s="89" t="s">
        <v>2503</v>
      </c>
      <c r="X296" s="89" t="s">
        <v>2496</v>
      </c>
      <c r="Y296" s="88">
        <v>5</v>
      </c>
      <c r="Z296" s="88">
        <v>50182</v>
      </c>
      <c r="AB296" s="88">
        <v>0</v>
      </c>
      <c r="AC296" s="88" t="s">
        <v>7238</v>
      </c>
      <c r="AE296" s="90">
        <v>45891.757543553198</v>
      </c>
      <c r="AG296" s="88" t="s">
        <v>950</v>
      </c>
    </row>
    <row r="297" spans="1:33" x14ac:dyDescent="0.25">
      <c r="A297" s="88">
        <v>1</v>
      </c>
      <c r="B297" s="89" t="s">
        <v>7239</v>
      </c>
      <c r="C297" s="89">
        <f t="shared" si="10"/>
        <v>9105838615</v>
      </c>
      <c r="D297" s="90" t="str">
        <f>VLOOKUP(C297,'Data (2)'!$C:$D,2,0)</f>
        <v>00012005</v>
      </c>
      <c r="E297" s="90">
        <v>45891</v>
      </c>
      <c r="F297" s="91">
        <v>45891.757548414404</v>
      </c>
      <c r="G297" s="89" t="s">
        <v>7240</v>
      </c>
      <c r="H297" s="90"/>
      <c r="I297" s="88" t="s">
        <v>2487</v>
      </c>
      <c r="J297" s="89" t="s">
        <v>2488</v>
      </c>
      <c r="K297" s="88" t="s">
        <v>2489</v>
      </c>
      <c r="L297" s="88" t="s">
        <v>2490</v>
      </c>
      <c r="M297" s="89" t="s">
        <v>7241</v>
      </c>
      <c r="N297" s="89">
        <v>9105838615</v>
      </c>
      <c r="O297" s="88" t="s">
        <v>7242</v>
      </c>
      <c r="P297" s="88" t="s">
        <v>8612</v>
      </c>
      <c r="Q297" s="88" t="s">
        <v>7243</v>
      </c>
      <c r="R297" s="88">
        <v>10</v>
      </c>
      <c r="S297" s="89" t="s">
        <v>2510</v>
      </c>
      <c r="T297" s="89" t="s">
        <v>8626</v>
      </c>
      <c r="U297" s="88" t="str">
        <f>VLOOKUP(T297,Vat_tu__hang_hoa__dich_vu!B:C,2,0)</f>
        <v>MNH250</v>
      </c>
      <c r="V297" s="88" t="s">
        <v>955</v>
      </c>
      <c r="W297" s="89" t="s">
        <v>2511</v>
      </c>
      <c r="X297" s="89" t="s">
        <v>2496</v>
      </c>
      <c r="Y297" s="88">
        <v>1</v>
      </c>
      <c r="Z297" s="88">
        <v>46000</v>
      </c>
      <c r="AB297" s="88">
        <v>0</v>
      </c>
      <c r="AC297" s="88" t="s">
        <v>7242</v>
      </c>
      <c r="AD297" s="88" t="s">
        <v>7244</v>
      </c>
      <c r="AE297" s="90">
        <v>45891.757546446803</v>
      </c>
      <c r="AG297" s="88" t="s">
        <v>950</v>
      </c>
    </row>
    <row r="298" spans="1:33" x14ac:dyDescent="0.25">
      <c r="A298" s="88">
        <v>1</v>
      </c>
      <c r="B298" s="89" t="s">
        <v>7239</v>
      </c>
      <c r="C298" s="89">
        <f t="shared" si="10"/>
        <v>9105838615</v>
      </c>
      <c r="D298" s="90" t="str">
        <f>VLOOKUP(C298,'Data (2)'!$C:$D,2,0)</f>
        <v>00012005</v>
      </c>
      <c r="E298" s="90">
        <v>45891</v>
      </c>
      <c r="F298" s="91">
        <v>45891.757548414404</v>
      </c>
      <c r="G298" s="89" t="s">
        <v>7240</v>
      </c>
      <c r="H298" s="90"/>
      <c r="I298" s="88" t="s">
        <v>2487</v>
      </c>
      <c r="J298" s="89" t="s">
        <v>2488</v>
      </c>
      <c r="K298" s="88" t="s">
        <v>2489</v>
      </c>
      <c r="L298" s="88" t="s">
        <v>2490</v>
      </c>
      <c r="M298" s="89" t="s">
        <v>7241</v>
      </c>
      <c r="N298" s="89">
        <v>9105838615</v>
      </c>
      <c r="O298" s="88" t="s">
        <v>7242</v>
      </c>
      <c r="P298" s="88" t="s">
        <v>8612</v>
      </c>
      <c r="Q298" s="88" t="s">
        <v>7243</v>
      </c>
      <c r="R298" s="88">
        <v>20</v>
      </c>
      <c r="S298" s="89" t="s">
        <v>2592</v>
      </c>
      <c r="T298" s="89" t="s">
        <v>8164</v>
      </c>
      <c r="U298" s="88" t="str">
        <f>VLOOKUP(T298,Vat_tu__hang_hoa__dich_vu!B:C,2,0)</f>
        <v>CN300</v>
      </c>
      <c r="V298" s="88" t="s">
        <v>959</v>
      </c>
      <c r="W298" s="89" t="s">
        <v>2593</v>
      </c>
      <c r="X298" s="89" t="s">
        <v>2496</v>
      </c>
      <c r="Y298" s="88">
        <v>4</v>
      </c>
      <c r="Z298" s="88">
        <v>70950</v>
      </c>
      <c r="AB298" s="88">
        <v>0</v>
      </c>
      <c r="AC298" s="88" t="s">
        <v>7242</v>
      </c>
      <c r="AD298" s="88" t="s">
        <v>7244</v>
      </c>
      <c r="AE298" s="90">
        <v>45891.757546446803</v>
      </c>
      <c r="AG298" s="88" t="s">
        <v>950</v>
      </c>
    </row>
    <row r="299" spans="1:33" x14ac:dyDescent="0.25">
      <c r="A299" s="88">
        <v>1</v>
      </c>
      <c r="B299" s="89" t="s">
        <v>7245</v>
      </c>
      <c r="C299" s="89">
        <f t="shared" si="10"/>
        <v>9105838624</v>
      </c>
      <c r="D299" s="90" t="str">
        <f>VLOOKUP(C299,'Data (2)'!$C:$D,2,0)</f>
        <v>00007281</v>
      </c>
      <c r="E299" s="90">
        <v>45891</v>
      </c>
      <c r="F299" s="91">
        <v>45891.762281597199</v>
      </c>
      <c r="G299" s="89" t="s">
        <v>7246</v>
      </c>
      <c r="H299" s="90"/>
      <c r="I299" s="88" t="s">
        <v>2487</v>
      </c>
      <c r="J299" s="89" t="s">
        <v>2488</v>
      </c>
      <c r="K299" s="88" t="s">
        <v>2489</v>
      </c>
      <c r="L299" s="88" t="s">
        <v>2490</v>
      </c>
      <c r="M299" s="89" t="s">
        <v>4196</v>
      </c>
      <c r="N299" s="89">
        <v>9105838624</v>
      </c>
      <c r="O299" s="88" t="s">
        <v>4197</v>
      </c>
      <c r="P299" s="88" t="s">
        <v>8613</v>
      </c>
      <c r="Q299" s="88" t="s">
        <v>4198</v>
      </c>
      <c r="R299" s="88">
        <v>10</v>
      </c>
      <c r="S299" s="89" t="s">
        <v>2547</v>
      </c>
      <c r="T299" s="89" t="s">
        <v>8457</v>
      </c>
      <c r="U299" s="88" t="str">
        <f>VLOOKUP(T299,Vat_tu__hang_hoa__dich_vu!B:C,2,0)</f>
        <v>GXD500</v>
      </c>
      <c r="V299" s="88" t="s">
        <v>994</v>
      </c>
      <c r="W299" s="89" t="s">
        <v>2548</v>
      </c>
      <c r="X299" s="89" t="s">
        <v>2496</v>
      </c>
      <c r="Y299" s="88">
        <v>2</v>
      </c>
      <c r="Z299" s="88">
        <v>111606</v>
      </c>
      <c r="AB299" s="88">
        <v>0</v>
      </c>
      <c r="AC299" s="88" t="s">
        <v>4197</v>
      </c>
      <c r="AE299" s="90">
        <v>45891.762279479197</v>
      </c>
      <c r="AG299" s="88" t="s">
        <v>950</v>
      </c>
    </row>
    <row r="300" spans="1:33" x14ac:dyDescent="0.25">
      <c r="A300" s="88">
        <v>1</v>
      </c>
      <c r="B300" s="89" t="s">
        <v>7247</v>
      </c>
      <c r="C300" s="89">
        <f t="shared" si="10"/>
        <v>9105838665</v>
      </c>
      <c r="D300" s="90" t="str">
        <f>VLOOKUP(C300,'Data (2)'!$C:$D,2,0)</f>
        <v>00006998</v>
      </c>
      <c r="E300" s="90">
        <v>45891</v>
      </c>
      <c r="F300" s="91">
        <v>45891.764593437503</v>
      </c>
      <c r="G300" s="89" t="s">
        <v>7248</v>
      </c>
      <c r="H300" s="90"/>
      <c r="I300" s="88" t="s">
        <v>2487</v>
      </c>
      <c r="J300" s="89" t="s">
        <v>2488</v>
      </c>
      <c r="K300" s="88" t="s">
        <v>2489</v>
      </c>
      <c r="L300" s="88" t="s">
        <v>2490</v>
      </c>
      <c r="M300" s="89" t="s">
        <v>3088</v>
      </c>
      <c r="N300" s="89">
        <v>9105838665</v>
      </c>
      <c r="O300" s="88" t="s">
        <v>3089</v>
      </c>
      <c r="P300" s="88" t="s">
        <v>8608</v>
      </c>
      <c r="Q300" s="88" t="s">
        <v>3090</v>
      </c>
      <c r="R300" s="88">
        <v>10</v>
      </c>
      <c r="S300" s="89" t="s">
        <v>2502</v>
      </c>
      <c r="T300" s="89" t="s">
        <v>8627</v>
      </c>
      <c r="U300" s="88" t="str">
        <f>VLOOKUP(T300,Vat_tu__hang_hoa__dich_vu!B:C,2,0)</f>
        <v>GTLX250G</v>
      </c>
      <c r="V300" s="88" t="s">
        <v>981</v>
      </c>
      <c r="W300" s="89" t="s">
        <v>2503</v>
      </c>
      <c r="X300" s="89" t="s">
        <v>2496</v>
      </c>
      <c r="Y300" s="88">
        <v>1</v>
      </c>
      <c r="Z300" s="88">
        <v>50182</v>
      </c>
      <c r="AB300" s="88">
        <v>0</v>
      </c>
      <c r="AC300" s="88" t="s">
        <v>3089</v>
      </c>
      <c r="AE300" s="90">
        <v>45891.764591400497</v>
      </c>
      <c r="AF300" s="88" t="s">
        <v>8471</v>
      </c>
      <c r="AG300" s="88" t="s">
        <v>950</v>
      </c>
    </row>
    <row r="301" spans="1:33" x14ac:dyDescent="0.25">
      <c r="A301" s="88">
        <v>1</v>
      </c>
      <c r="B301" s="89" t="s">
        <v>7249</v>
      </c>
      <c r="C301" s="89">
        <f t="shared" si="10"/>
        <v>9105838698</v>
      </c>
      <c r="D301" s="90" t="str">
        <f>VLOOKUP(C301,'Data (2)'!$C:$D,2,0)</f>
        <v>00025121</v>
      </c>
      <c r="E301" s="90">
        <v>45891</v>
      </c>
      <c r="F301" s="91">
        <v>45891.766103738402</v>
      </c>
      <c r="G301" s="89" t="s">
        <v>7250</v>
      </c>
      <c r="H301" s="90"/>
      <c r="I301" s="88" t="s">
        <v>2487</v>
      </c>
      <c r="J301" s="89" t="s">
        <v>2488</v>
      </c>
      <c r="K301" s="88" t="s">
        <v>2489</v>
      </c>
      <c r="L301" s="88" t="s">
        <v>2490</v>
      </c>
      <c r="M301" s="89" t="s">
        <v>5118</v>
      </c>
      <c r="N301" s="89">
        <v>9105838698</v>
      </c>
      <c r="O301" s="88" t="s">
        <v>5119</v>
      </c>
      <c r="P301" s="88" t="s">
        <v>8614</v>
      </c>
      <c r="Q301" s="88" t="s">
        <v>5120</v>
      </c>
      <c r="R301" s="88">
        <v>10</v>
      </c>
      <c r="S301" s="89" t="s">
        <v>2563</v>
      </c>
      <c r="T301" s="89" t="s">
        <v>8125</v>
      </c>
      <c r="U301" s="88" t="str">
        <f>VLOOKUP(T301,Vat_tu__hang_hoa__dich_vu!B:C,2,0)</f>
        <v>CGM300</v>
      </c>
      <c r="V301" s="88" t="s">
        <v>961</v>
      </c>
      <c r="W301" s="89" t="s">
        <v>2564</v>
      </c>
      <c r="X301" s="89" t="s">
        <v>2496</v>
      </c>
      <c r="Y301" s="88">
        <v>1</v>
      </c>
      <c r="Z301" s="88">
        <v>73431</v>
      </c>
      <c r="AB301" s="88">
        <v>0</v>
      </c>
      <c r="AC301" s="88" t="s">
        <v>5119</v>
      </c>
      <c r="AE301" s="90">
        <v>45891.766101539397</v>
      </c>
      <c r="AF301" s="88" t="s">
        <v>7251</v>
      </c>
      <c r="AG301" s="88" t="s">
        <v>950</v>
      </c>
    </row>
    <row r="302" spans="1:33" x14ac:dyDescent="0.25">
      <c r="A302" s="88">
        <v>1</v>
      </c>
      <c r="B302" s="89" t="s">
        <v>7252</v>
      </c>
      <c r="C302" s="89">
        <f t="shared" si="10"/>
        <v>9105838681</v>
      </c>
      <c r="D302" s="90" t="str">
        <f>VLOOKUP(C302,'Data (2)'!$C:$D,2,0)</f>
        <v>00410534</v>
      </c>
      <c r="E302" s="90">
        <v>45896</v>
      </c>
      <c r="F302" s="91">
        <v>45891.770349224498</v>
      </c>
      <c r="G302" s="89" t="s">
        <v>7253</v>
      </c>
      <c r="H302" s="90"/>
      <c r="I302" s="88" t="s">
        <v>2487</v>
      </c>
      <c r="J302" s="89" t="s">
        <v>2488</v>
      </c>
      <c r="K302" s="88" t="s">
        <v>2489</v>
      </c>
      <c r="L302" s="88" t="s">
        <v>2490</v>
      </c>
      <c r="M302" s="89" t="s">
        <v>7254</v>
      </c>
      <c r="N302" s="89">
        <v>9105838681</v>
      </c>
      <c r="O302" s="88" t="s">
        <v>7255</v>
      </c>
      <c r="P302" s="88" t="s">
        <v>8615</v>
      </c>
      <c r="Q302" s="88" t="s">
        <v>7256</v>
      </c>
      <c r="R302" s="88">
        <v>10</v>
      </c>
      <c r="S302" s="89" t="s">
        <v>2519</v>
      </c>
      <c r="T302" s="89" t="s">
        <v>8173</v>
      </c>
      <c r="U302" s="88" t="str">
        <f>VLOOKUP(T302,Vat_tu__hang_hoa__dich_vu!B:C,2,0)</f>
        <v>GM500</v>
      </c>
      <c r="V302" s="88" t="s">
        <v>951</v>
      </c>
      <c r="W302" s="89" t="s">
        <v>2520</v>
      </c>
      <c r="X302" s="89" t="s">
        <v>2496</v>
      </c>
      <c r="Y302" s="88">
        <v>1</v>
      </c>
      <c r="Z302" s="88">
        <v>111058</v>
      </c>
      <c r="AB302" s="88">
        <v>0</v>
      </c>
      <c r="AC302" s="88" t="s">
        <v>7255</v>
      </c>
      <c r="AD302" s="88" t="s">
        <v>2541</v>
      </c>
      <c r="AE302" s="90">
        <v>45891.770346956</v>
      </c>
      <c r="AG302" s="88" t="s">
        <v>950</v>
      </c>
    </row>
    <row r="303" spans="1:33" x14ac:dyDescent="0.25">
      <c r="A303" s="88">
        <v>1</v>
      </c>
      <c r="B303" s="89" t="s">
        <v>7252</v>
      </c>
      <c r="C303" s="89">
        <f t="shared" si="10"/>
        <v>9105838681</v>
      </c>
      <c r="D303" s="90" t="str">
        <f>VLOOKUP(C303,'Data (2)'!$C:$D,2,0)</f>
        <v>00410534</v>
      </c>
      <c r="E303" s="90">
        <v>45896</v>
      </c>
      <c r="F303" s="91">
        <v>45891.770349224498</v>
      </c>
      <c r="G303" s="89" t="s">
        <v>7253</v>
      </c>
      <c r="H303" s="90"/>
      <c r="I303" s="88" t="s">
        <v>2487</v>
      </c>
      <c r="J303" s="89" t="s">
        <v>2488</v>
      </c>
      <c r="K303" s="88" t="s">
        <v>2489</v>
      </c>
      <c r="L303" s="88" t="s">
        <v>2490</v>
      </c>
      <c r="M303" s="89" t="s">
        <v>7254</v>
      </c>
      <c r="N303" s="89">
        <v>9105838681</v>
      </c>
      <c r="O303" s="88" t="s">
        <v>7255</v>
      </c>
      <c r="P303" s="88" t="s">
        <v>8615</v>
      </c>
      <c r="Q303" s="88" t="s">
        <v>7256</v>
      </c>
      <c r="R303" s="88">
        <v>20</v>
      </c>
      <c r="S303" s="89" t="s">
        <v>2556</v>
      </c>
      <c r="T303" s="89" t="s">
        <v>8409</v>
      </c>
      <c r="U303" s="88" t="str">
        <f>VLOOKUP(T303,Vat_tu__hang_hoa__dich_vu!B:C,2,0)</f>
        <v>TH200</v>
      </c>
      <c r="V303" s="88" t="s">
        <v>960</v>
      </c>
      <c r="W303" s="89" t="s">
        <v>2557</v>
      </c>
      <c r="X303" s="89" t="s">
        <v>2496</v>
      </c>
      <c r="Y303" s="88">
        <v>1</v>
      </c>
      <c r="Z303" s="88">
        <v>55595</v>
      </c>
      <c r="AB303" s="88">
        <v>0</v>
      </c>
      <c r="AC303" s="88" t="s">
        <v>7255</v>
      </c>
      <c r="AD303" s="88" t="s">
        <v>2541</v>
      </c>
      <c r="AE303" s="90">
        <v>45891.770346956</v>
      </c>
      <c r="AG303" s="88" t="s">
        <v>950</v>
      </c>
    </row>
    <row r="304" spans="1:33" x14ac:dyDescent="0.25">
      <c r="A304" s="88">
        <v>1</v>
      </c>
      <c r="B304" s="89" t="s">
        <v>7257</v>
      </c>
      <c r="C304" s="89">
        <f t="shared" si="10"/>
        <v>9105838682</v>
      </c>
      <c r="D304" s="90" t="str">
        <f>VLOOKUP(C304,'Data (2)'!$C:$D,2,0)</f>
        <v>00410535</v>
      </c>
      <c r="E304" s="90">
        <v>45896</v>
      </c>
      <c r="F304" s="91">
        <v>45891.771519710703</v>
      </c>
      <c r="G304" s="89" t="s">
        <v>7258</v>
      </c>
      <c r="H304" s="90"/>
      <c r="I304" s="88" t="s">
        <v>2487</v>
      </c>
      <c r="J304" s="89" t="s">
        <v>2488</v>
      </c>
      <c r="K304" s="88" t="s">
        <v>2489</v>
      </c>
      <c r="L304" s="88" t="s">
        <v>2490</v>
      </c>
      <c r="M304" s="89" t="s">
        <v>7254</v>
      </c>
      <c r="N304" s="89">
        <v>9105838682</v>
      </c>
      <c r="O304" s="88" t="s">
        <v>7255</v>
      </c>
      <c r="P304" s="88" t="s">
        <v>8615</v>
      </c>
      <c r="Q304" s="88" t="s">
        <v>7256</v>
      </c>
      <c r="R304" s="88">
        <v>10</v>
      </c>
      <c r="S304" s="89" t="s">
        <v>2519</v>
      </c>
      <c r="T304" s="89" t="s">
        <v>8173</v>
      </c>
      <c r="U304" s="88" t="str">
        <f>VLOOKUP(T304,Vat_tu__hang_hoa__dich_vu!B:C,2,0)</f>
        <v>GM500</v>
      </c>
      <c r="V304" s="88" t="s">
        <v>951</v>
      </c>
      <c r="W304" s="89" t="s">
        <v>2520</v>
      </c>
      <c r="X304" s="89" t="s">
        <v>2496</v>
      </c>
      <c r="Y304" s="88">
        <v>7</v>
      </c>
      <c r="Z304" s="88">
        <v>111058</v>
      </c>
      <c r="AB304" s="88">
        <v>0</v>
      </c>
      <c r="AC304" s="88" t="s">
        <v>7255</v>
      </c>
      <c r="AD304" s="88" t="s">
        <v>2541</v>
      </c>
      <c r="AE304" s="90">
        <v>45891.7715179398</v>
      </c>
      <c r="AG304" s="88" t="s">
        <v>950</v>
      </c>
    </row>
    <row r="305" spans="1:33" x14ac:dyDescent="0.25">
      <c r="A305" s="88">
        <v>1</v>
      </c>
      <c r="B305" s="89" t="s">
        <v>7259</v>
      </c>
      <c r="C305" s="89">
        <f t="shared" si="10"/>
        <v>9105838798</v>
      </c>
      <c r="D305" s="90" t="str">
        <f>VLOOKUP(C305,'Data (2)'!$C:$D,2,0)</f>
        <v>00009565</v>
      </c>
      <c r="E305" s="90">
        <v>45891</v>
      </c>
      <c r="F305" s="91">
        <v>45891.788343553199</v>
      </c>
      <c r="G305" s="89" t="s">
        <v>7260</v>
      </c>
      <c r="H305" s="90"/>
      <c r="I305" s="88" t="s">
        <v>2487</v>
      </c>
      <c r="J305" s="89" t="s">
        <v>2488</v>
      </c>
      <c r="K305" s="88" t="s">
        <v>2489</v>
      </c>
      <c r="L305" s="88" t="s">
        <v>2490</v>
      </c>
      <c r="M305" s="89" t="s">
        <v>7261</v>
      </c>
      <c r="N305" s="89">
        <v>9105838798</v>
      </c>
      <c r="O305" s="88" t="s">
        <v>7262</v>
      </c>
      <c r="P305" s="88" t="s">
        <v>8616</v>
      </c>
      <c r="Q305" s="88" t="s">
        <v>7263</v>
      </c>
      <c r="R305" s="88">
        <v>10</v>
      </c>
      <c r="S305" s="89" t="s">
        <v>2510</v>
      </c>
      <c r="T305" s="89" t="s">
        <v>8626</v>
      </c>
      <c r="U305" s="88" t="str">
        <f>VLOOKUP(T305,Vat_tu__hang_hoa__dich_vu!B:C,2,0)</f>
        <v>MNH250</v>
      </c>
      <c r="V305" s="88" t="s">
        <v>955</v>
      </c>
      <c r="W305" s="89" t="s">
        <v>2511</v>
      </c>
      <c r="X305" s="89" t="s">
        <v>2496</v>
      </c>
      <c r="Y305" s="88">
        <v>4</v>
      </c>
      <c r="Z305" s="88">
        <v>46000</v>
      </c>
      <c r="AB305" s="88">
        <v>0</v>
      </c>
      <c r="AC305" s="88" t="s">
        <v>7262</v>
      </c>
      <c r="AE305" s="90">
        <v>45891.7883413542</v>
      </c>
      <c r="AG305" s="88" t="s">
        <v>950</v>
      </c>
    </row>
    <row r="306" spans="1:33" x14ac:dyDescent="0.25">
      <c r="A306" s="88">
        <v>1</v>
      </c>
      <c r="B306" s="89" t="s">
        <v>7264</v>
      </c>
      <c r="C306" s="89">
        <f t="shared" si="10"/>
        <v>9105838828</v>
      </c>
      <c r="D306" s="90" t="str">
        <f>VLOOKUP(C306,'Data (2)'!$C:$D,2,0)</f>
        <v>00410585</v>
      </c>
      <c r="E306" s="90">
        <v>45896</v>
      </c>
      <c r="F306" s="91">
        <v>45891.803201655101</v>
      </c>
      <c r="G306" s="89" t="s">
        <v>7265</v>
      </c>
      <c r="H306" s="90"/>
      <c r="I306" s="88" t="s">
        <v>2487</v>
      </c>
      <c r="J306" s="89" t="s">
        <v>2488</v>
      </c>
      <c r="K306" s="88" t="s">
        <v>2489</v>
      </c>
      <c r="L306" s="88" t="s">
        <v>2490</v>
      </c>
      <c r="M306" s="89" t="s">
        <v>7266</v>
      </c>
      <c r="N306" s="89">
        <v>9105838828</v>
      </c>
      <c r="O306" s="88" t="s">
        <v>7267</v>
      </c>
      <c r="P306" s="88" t="s">
        <v>8617</v>
      </c>
      <c r="Q306" s="88" t="s">
        <v>7268</v>
      </c>
      <c r="R306" s="88">
        <v>10</v>
      </c>
      <c r="S306" s="89" t="s">
        <v>2519</v>
      </c>
      <c r="T306" s="89" t="s">
        <v>8173</v>
      </c>
      <c r="U306" s="88" t="str">
        <f>VLOOKUP(T306,Vat_tu__hang_hoa__dich_vu!B:C,2,0)</f>
        <v>GM500</v>
      </c>
      <c r="V306" s="88" t="s">
        <v>951</v>
      </c>
      <c r="W306" s="89" t="s">
        <v>2520</v>
      </c>
      <c r="X306" s="89" t="s">
        <v>2496</v>
      </c>
      <c r="Y306" s="88">
        <v>2</v>
      </c>
      <c r="Z306" s="88">
        <v>111058</v>
      </c>
      <c r="AB306" s="88">
        <v>0</v>
      </c>
      <c r="AC306" s="88" t="s">
        <v>7267</v>
      </c>
      <c r="AE306" s="90">
        <v>45891.803199189802</v>
      </c>
      <c r="AF306" s="88" t="s">
        <v>7269</v>
      </c>
      <c r="AG306" s="88" t="s">
        <v>950</v>
      </c>
    </row>
    <row r="307" spans="1:33" x14ac:dyDescent="0.25">
      <c r="A307" s="88">
        <v>1</v>
      </c>
      <c r="B307" s="89" t="s">
        <v>7264</v>
      </c>
      <c r="C307" s="89">
        <f t="shared" si="10"/>
        <v>9105838828</v>
      </c>
      <c r="D307" s="90" t="str">
        <f>VLOOKUP(C307,'Data (2)'!$C:$D,2,0)</f>
        <v>00410585</v>
      </c>
      <c r="E307" s="90">
        <v>45896</v>
      </c>
      <c r="F307" s="91">
        <v>45891.803201655101</v>
      </c>
      <c r="G307" s="89" t="s">
        <v>7265</v>
      </c>
      <c r="H307" s="90"/>
      <c r="I307" s="88" t="s">
        <v>2487</v>
      </c>
      <c r="J307" s="89" t="s">
        <v>2488</v>
      </c>
      <c r="K307" s="88" t="s">
        <v>2489</v>
      </c>
      <c r="L307" s="88" t="s">
        <v>2490</v>
      </c>
      <c r="M307" s="89" t="s">
        <v>7266</v>
      </c>
      <c r="N307" s="89">
        <v>9105838828</v>
      </c>
      <c r="O307" s="88" t="s">
        <v>7267</v>
      </c>
      <c r="P307" s="88" t="s">
        <v>8617</v>
      </c>
      <c r="Q307" s="88" t="s">
        <v>7268</v>
      </c>
      <c r="R307" s="88">
        <v>20</v>
      </c>
      <c r="S307" s="89" t="s">
        <v>2556</v>
      </c>
      <c r="T307" s="89" t="s">
        <v>8409</v>
      </c>
      <c r="U307" s="88" t="str">
        <f>VLOOKUP(T307,Vat_tu__hang_hoa__dich_vu!B:C,2,0)</f>
        <v>TH200</v>
      </c>
      <c r="V307" s="88" t="s">
        <v>960</v>
      </c>
      <c r="W307" s="89" t="s">
        <v>2557</v>
      </c>
      <c r="X307" s="89" t="s">
        <v>2496</v>
      </c>
      <c r="Y307" s="88">
        <v>1</v>
      </c>
      <c r="Z307" s="88">
        <v>55595</v>
      </c>
      <c r="AB307" s="88">
        <v>0</v>
      </c>
      <c r="AC307" s="88" t="s">
        <v>7267</v>
      </c>
      <c r="AE307" s="90">
        <v>45891.803199189802</v>
      </c>
      <c r="AF307" s="88" t="s">
        <v>7269</v>
      </c>
      <c r="AG307" s="88" t="s">
        <v>950</v>
      </c>
    </row>
    <row r="308" spans="1:33" x14ac:dyDescent="0.25">
      <c r="A308" s="88">
        <v>1</v>
      </c>
      <c r="B308" s="89" t="s">
        <v>7270</v>
      </c>
      <c r="C308" s="89">
        <f t="shared" si="10"/>
        <v>9105838898</v>
      </c>
      <c r="D308" s="90" t="str">
        <f>VLOOKUP(C308,'Data (2)'!$C:$D,2,0)</f>
        <v>00021822</v>
      </c>
      <c r="E308" s="90">
        <v>45892</v>
      </c>
      <c r="F308" s="91">
        <v>45891.814264699096</v>
      </c>
      <c r="G308" s="89" t="s">
        <v>7271</v>
      </c>
      <c r="H308" s="90"/>
      <c r="I308" s="88" t="s">
        <v>2487</v>
      </c>
      <c r="J308" s="89" t="s">
        <v>2488</v>
      </c>
      <c r="K308" s="88" t="s">
        <v>2489</v>
      </c>
      <c r="L308" s="88" t="s">
        <v>2490</v>
      </c>
      <c r="M308" s="89" t="s">
        <v>1313</v>
      </c>
      <c r="N308" s="89">
        <v>9105838898</v>
      </c>
      <c r="O308" s="88" t="s">
        <v>1312</v>
      </c>
      <c r="P308" s="88" t="s">
        <v>8618</v>
      </c>
      <c r="Q308" s="88" t="s">
        <v>5354</v>
      </c>
      <c r="R308" s="88">
        <v>10</v>
      </c>
      <c r="S308" s="89" t="s">
        <v>2519</v>
      </c>
      <c r="T308" s="89" t="s">
        <v>8173</v>
      </c>
      <c r="U308" s="88" t="str">
        <f>VLOOKUP(T308,Vat_tu__hang_hoa__dich_vu!B:C,2,0)</f>
        <v>GM500</v>
      </c>
      <c r="V308" s="88" t="s">
        <v>951</v>
      </c>
      <c r="W308" s="89" t="s">
        <v>2520</v>
      </c>
      <c r="X308" s="89" t="s">
        <v>2496</v>
      </c>
      <c r="Y308" s="88">
        <v>5</v>
      </c>
      <c r="Z308" s="88">
        <v>111058</v>
      </c>
      <c r="AB308" s="88">
        <v>0</v>
      </c>
      <c r="AC308" s="88" t="s">
        <v>1312</v>
      </c>
      <c r="AD308" s="88" t="s">
        <v>5355</v>
      </c>
      <c r="AE308" s="90">
        <v>45891.814262002299</v>
      </c>
      <c r="AF308" s="88" t="s">
        <v>7272</v>
      </c>
      <c r="AG308" s="88" t="s">
        <v>950</v>
      </c>
    </row>
    <row r="309" spans="1:33" x14ac:dyDescent="0.25">
      <c r="A309" s="88">
        <v>1</v>
      </c>
      <c r="B309" s="89" t="s">
        <v>7273</v>
      </c>
      <c r="C309" s="89">
        <f t="shared" si="10"/>
        <v>9105838900</v>
      </c>
      <c r="D309" s="90" t="str">
        <f>VLOOKUP(C309,'Data (2)'!$C:$D,2,0)</f>
        <v>00009068</v>
      </c>
      <c r="E309" s="90">
        <v>45896</v>
      </c>
      <c r="F309" s="91">
        <v>45891.816855127297</v>
      </c>
      <c r="G309" s="89" t="s">
        <v>7274</v>
      </c>
      <c r="H309" s="90"/>
      <c r="I309" s="88" t="s">
        <v>2487</v>
      </c>
      <c r="J309" s="89" t="s">
        <v>2488</v>
      </c>
      <c r="K309" s="88" t="s">
        <v>2489</v>
      </c>
      <c r="L309" s="88" t="s">
        <v>2490</v>
      </c>
      <c r="M309" s="89" t="s">
        <v>7275</v>
      </c>
      <c r="N309" s="89">
        <v>9105838900</v>
      </c>
      <c r="O309" s="88" t="s">
        <v>7276</v>
      </c>
      <c r="P309" s="88" t="s">
        <v>8619</v>
      </c>
      <c r="Q309" s="88" t="s">
        <v>7277</v>
      </c>
      <c r="R309" s="88">
        <v>10</v>
      </c>
      <c r="S309" s="89" t="s">
        <v>2519</v>
      </c>
      <c r="T309" s="89" t="s">
        <v>8173</v>
      </c>
      <c r="U309" s="88" t="str">
        <f>VLOOKUP(T309,Vat_tu__hang_hoa__dich_vu!B:C,2,0)</f>
        <v>GM500</v>
      </c>
      <c r="V309" s="88" t="s">
        <v>951</v>
      </c>
      <c r="W309" s="89" t="s">
        <v>2520</v>
      </c>
      <c r="X309" s="89" t="s">
        <v>2496</v>
      </c>
      <c r="Y309" s="88">
        <v>1</v>
      </c>
      <c r="Z309" s="88">
        <v>111058</v>
      </c>
      <c r="AB309" s="88">
        <v>0</v>
      </c>
      <c r="AC309" s="88" t="s">
        <v>7278</v>
      </c>
      <c r="AE309" s="90">
        <v>45891.816852430602</v>
      </c>
      <c r="AG309" s="88" t="s">
        <v>950</v>
      </c>
    </row>
    <row r="310" spans="1:33" x14ac:dyDescent="0.25">
      <c r="A310" s="88">
        <v>1</v>
      </c>
      <c r="B310" s="89" t="s">
        <v>7279</v>
      </c>
      <c r="C310" s="89">
        <f t="shared" si="10"/>
        <v>9105838950</v>
      </c>
      <c r="D310" s="90" t="str">
        <f>VLOOKUP(C310,'Data (2)'!$C:$D,2,0)</f>
        <v>00025132</v>
      </c>
      <c r="E310" s="90">
        <v>45896</v>
      </c>
      <c r="F310" s="91">
        <v>45891.824487615697</v>
      </c>
      <c r="G310" s="89" t="s">
        <v>7280</v>
      </c>
      <c r="H310" s="90"/>
      <c r="I310" s="88" t="s">
        <v>2487</v>
      </c>
      <c r="J310" s="89" t="s">
        <v>2488</v>
      </c>
      <c r="K310" s="88" t="s">
        <v>2489</v>
      </c>
      <c r="L310" s="88" t="s">
        <v>2490</v>
      </c>
      <c r="M310" s="89" t="s">
        <v>7281</v>
      </c>
      <c r="N310" s="89">
        <v>9105838950</v>
      </c>
      <c r="O310" s="88" t="s">
        <v>7282</v>
      </c>
      <c r="P310" s="88" t="s">
        <v>8620</v>
      </c>
      <c r="Q310" s="88" t="s">
        <v>7283</v>
      </c>
      <c r="R310" s="88">
        <v>10</v>
      </c>
      <c r="S310" s="89" t="s">
        <v>2519</v>
      </c>
      <c r="T310" s="89" t="s">
        <v>8173</v>
      </c>
      <c r="U310" s="88" t="str">
        <f>VLOOKUP(T310,Vat_tu__hang_hoa__dich_vu!B:C,2,0)</f>
        <v>GM500</v>
      </c>
      <c r="V310" s="88" t="s">
        <v>951</v>
      </c>
      <c r="W310" s="89" t="s">
        <v>2520</v>
      </c>
      <c r="X310" s="89" t="s">
        <v>2496</v>
      </c>
      <c r="Y310" s="88">
        <v>1</v>
      </c>
      <c r="Z310" s="88">
        <v>111058</v>
      </c>
      <c r="AB310" s="88">
        <v>0</v>
      </c>
      <c r="AC310" s="88" t="s">
        <v>7282</v>
      </c>
      <c r="AD310" s="88" t="s">
        <v>7284</v>
      </c>
      <c r="AE310" s="90">
        <v>45891.8244849537</v>
      </c>
      <c r="AG310" s="88" t="s">
        <v>950</v>
      </c>
    </row>
    <row r="311" spans="1:33" x14ac:dyDescent="0.25">
      <c r="A311" s="88">
        <v>1</v>
      </c>
      <c r="B311" s="89" t="s">
        <v>7285</v>
      </c>
      <c r="C311" s="89">
        <f t="shared" si="10"/>
        <v>9105839016</v>
      </c>
      <c r="D311" s="90" t="str">
        <f>VLOOKUP(C311,'Data (2)'!$C:$D,2,0)</f>
        <v>00039842</v>
      </c>
      <c r="E311" s="90">
        <v>45896</v>
      </c>
      <c r="F311" s="91">
        <v>45891.8597498495</v>
      </c>
      <c r="G311" s="89" t="s">
        <v>7286</v>
      </c>
      <c r="H311" s="90"/>
      <c r="I311" s="88" t="s">
        <v>2487</v>
      </c>
      <c r="J311" s="89" t="s">
        <v>2488</v>
      </c>
      <c r="K311" s="88" t="s">
        <v>2489</v>
      </c>
      <c r="L311" s="88" t="s">
        <v>2490</v>
      </c>
      <c r="M311" s="89" t="s">
        <v>7287</v>
      </c>
      <c r="N311" s="89">
        <v>9105839016</v>
      </c>
      <c r="O311" s="88" t="s">
        <v>7288</v>
      </c>
      <c r="P311" s="88" t="s">
        <v>8621</v>
      </c>
      <c r="Q311" s="88" t="s">
        <v>7289</v>
      </c>
      <c r="R311" s="88">
        <v>10</v>
      </c>
      <c r="S311" s="89" t="s">
        <v>2556</v>
      </c>
      <c r="T311" s="89" t="s">
        <v>8409</v>
      </c>
      <c r="U311" s="88" t="str">
        <f>VLOOKUP(T311,Vat_tu__hang_hoa__dich_vu!B:C,2,0)</f>
        <v>TH200</v>
      </c>
      <c r="V311" s="88" t="s">
        <v>960</v>
      </c>
      <c r="W311" s="89" t="s">
        <v>2557</v>
      </c>
      <c r="X311" s="89" t="s">
        <v>2496</v>
      </c>
      <c r="Y311" s="88">
        <v>1</v>
      </c>
      <c r="Z311" s="88">
        <v>55595</v>
      </c>
      <c r="AB311" s="88">
        <v>0</v>
      </c>
      <c r="AC311" s="88" t="s">
        <v>7288</v>
      </c>
      <c r="AE311" s="90">
        <v>45891.859746759299</v>
      </c>
      <c r="AG311" s="88" t="s">
        <v>950</v>
      </c>
    </row>
    <row r="312" spans="1:33" x14ac:dyDescent="0.25">
      <c r="A312" s="88">
        <v>1</v>
      </c>
      <c r="B312" s="89" t="s">
        <v>7290</v>
      </c>
      <c r="C312" s="89">
        <f t="shared" si="10"/>
        <v>9105839210</v>
      </c>
      <c r="D312" s="90" t="str">
        <f>VLOOKUP(C312,'Data (2)'!$C:$D,2,0)</f>
        <v>00004360</v>
      </c>
      <c r="E312" s="90">
        <v>45896</v>
      </c>
      <c r="F312" s="91">
        <v>45891.888060497702</v>
      </c>
      <c r="G312" s="89" t="s">
        <v>7291</v>
      </c>
      <c r="H312" s="90"/>
      <c r="I312" s="88" t="s">
        <v>2487</v>
      </c>
      <c r="J312" s="89" t="s">
        <v>2488</v>
      </c>
      <c r="K312" s="88" t="s">
        <v>2489</v>
      </c>
      <c r="L312" s="88" t="s">
        <v>2490</v>
      </c>
      <c r="M312" s="89" t="s">
        <v>7292</v>
      </c>
      <c r="N312" s="89">
        <v>9105839210</v>
      </c>
      <c r="O312" s="88" t="s">
        <v>7293</v>
      </c>
      <c r="P312" s="88" t="s">
        <v>8622</v>
      </c>
      <c r="Q312" s="88" t="s">
        <v>7294</v>
      </c>
      <c r="R312" s="88">
        <v>10</v>
      </c>
      <c r="S312" s="89" t="s">
        <v>2519</v>
      </c>
      <c r="T312" s="89" t="s">
        <v>8173</v>
      </c>
      <c r="U312" s="88" t="str">
        <f>VLOOKUP(T312,Vat_tu__hang_hoa__dich_vu!B:C,2,0)</f>
        <v>GM500</v>
      </c>
      <c r="V312" s="88" t="s">
        <v>951</v>
      </c>
      <c r="W312" s="89" t="s">
        <v>2520</v>
      </c>
      <c r="X312" s="89" t="s">
        <v>2496</v>
      </c>
      <c r="Y312" s="88">
        <v>1</v>
      </c>
      <c r="Z312" s="88">
        <v>111058</v>
      </c>
      <c r="AB312" s="88">
        <v>0</v>
      </c>
      <c r="AC312" s="88" t="s">
        <v>7295</v>
      </c>
      <c r="AE312" s="90">
        <v>45891.888057025499</v>
      </c>
      <c r="AF312" s="88" t="s">
        <v>7296</v>
      </c>
      <c r="AG312" s="88" t="s">
        <v>950</v>
      </c>
    </row>
    <row r="313" spans="1:33" x14ac:dyDescent="0.25">
      <c r="A313" s="88">
        <v>1</v>
      </c>
      <c r="B313" s="89" t="s">
        <v>7297</v>
      </c>
      <c r="C313" s="89">
        <f t="shared" si="10"/>
        <v>9105839280</v>
      </c>
      <c r="D313" s="90" t="str">
        <f>VLOOKUP(C313,'Data (2)'!$C:$D,2,0)</f>
        <v>00004361</v>
      </c>
      <c r="E313" s="90">
        <v>45891</v>
      </c>
      <c r="F313" s="91">
        <v>45891.908694942103</v>
      </c>
      <c r="G313" s="89" t="s">
        <v>7298</v>
      </c>
      <c r="H313" s="90"/>
      <c r="I313" s="88" t="s">
        <v>2487</v>
      </c>
      <c r="J313" s="89" t="s">
        <v>2488</v>
      </c>
      <c r="K313" s="88" t="s">
        <v>2489</v>
      </c>
      <c r="L313" s="88" t="s">
        <v>2490</v>
      </c>
      <c r="M313" s="89" t="s">
        <v>7292</v>
      </c>
      <c r="N313" s="89">
        <v>9105839280</v>
      </c>
      <c r="O313" s="88" t="s">
        <v>7293</v>
      </c>
      <c r="P313" s="88" t="s">
        <v>8622</v>
      </c>
      <c r="Q313" s="88" t="s">
        <v>7294</v>
      </c>
      <c r="R313" s="88">
        <v>10</v>
      </c>
      <c r="S313" s="89" t="s">
        <v>2498</v>
      </c>
      <c r="T313" s="89" t="s">
        <v>8235</v>
      </c>
      <c r="U313" s="88" t="str">
        <f>VLOOKUP(T313,Vat_tu__hang_hoa__dich_vu!B:C,2,0)</f>
        <v>GSG250</v>
      </c>
      <c r="V313" s="88" t="s">
        <v>977</v>
      </c>
      <c r="W313" s="89" t="s">
        <v>2499</v>
      </c>
      <c r="X313" s="89" t="s">
        <v>2496</v>
      </c>
      <c r="Y313" s="88">
        <v>2</v>
      </c>
      <c r="Z313" s="88">
        <v>50400</v>
      </c>
      <c r="AB313" s="88">
        <v>0</v>
      </c>
      <c r="AC313" s="88" t="s">
        <v>7295</v>
      </c>
      <c r="AE313" s="90">
        <v>45891.908692743098</v>
      </c>
      <c r="AF313" s="88" t="s">
        <v>7299</v>
      </c>
      <c r="AG313" s="88" t="s">
        <v>950</v>
      </c>
    </row>
    <row r="314" spans="1:33" x14ac:dyDescent="0.25">
      <c r="A314" s="88">
        <v>1</v>
      </c>
      <c r="B314" s="89" t="s">
        <v>7297</v>
      </c>
      <c r="C314" s="89">
        <f t="shared" si="10"/>
        <v>9105839280</v>
      </c>
      <c r="D314" s="90" t="str">
        <f>VLOOKUP(C314,'Data (2)'!$C:$D,2,0)</f>
        <v>00004361</v>
      </c>
      <c r="E314" s="90">
        <v>45891</v>
      </c>
      <c r="F314" s="91">
        <v>45891.908694942103</v>
      </c>
      <c r="G314" s="89" t="s">
        <v>7298</v>
      </c>
      <c r="H314" s="90"/>
      <c r="I314" s="88" t="s">
        <v>2487</v>
      </c>
      <c r="J314" s="89" t="s">
        <v>2488</v>
      </c>
      <c r="K314" s="88" t="s">
        <v>2489</v>
      </c>
      <c r="L314" s="88" t="s">
        <v>2490</v>
      </c>
      <c r="M314" s="89" t="s">
        <v>7292</v>
      </c>
      <c r="N314" s="89">
        <v>9105839280</v>
      </c>
      <c r="O314" s="88" t="s">
        <v>7293</v>
      </c>
      <c r="P314" s="88" t="s">
        <v>8622</v>
      </c>
      <c r="Q314" s="88" t="s">
        <v>7294</v>
      </c>
      <c r="R314" s="88">
        <v>20</v>
      </c>
      <c r="S314" s="89" t="s">
        <v>2528</v>
      </c>
      <c r="T314" s="89" t="s">
        <v>8117</v>
      </c>
      <c r="U314" s="88" t="str">
        <f>VLOOKUP(T314,Vat_tu__hang_hoa__dich_vu!B:C,2,0)</f>
        <v>CC300</v>
      </c>
      <c r="V314" s="88" t="s">
        <v>965</v>
      </c>
      <c r="W314" s="89" t="s">
        <v>2529</v>
      </c>
      <c r="X314" s="89" t="s">
        <v>2496</v>
      </c>
      <c r="Y314" s="88">
        <v>4</v>
      </c>
      <c r="Z314" s="88">
        <v>74250</v>
      </c>
      <c r="AB314" s="88">
        <v>0</v>
      </c>
      <c r="AC314" s="88" t="s">
        <v>7295</v>
      </c>
      <c r="AE314" s="90">
        <v>45891.908692743098</v>
      </c>
      <c r="AF314" s="88" t="s">
        <v>7299</v>
      </c>
      <c r="AG314" s="88" t="s">
        <v>950</v>
      </c>
    </row>
    <row r="315" spans="1:33" x14ac:dyDescent="0.25">
      <c r="A315" s="88">
        <v>1</v>
      </c>
      <c r="B315" s="89" t="s">
        <v>7297</v>
      </c>
      <c r="C315" s="89">
        <f t="shared" si="10"/>
        <v>9105839280</v>
      </c>
      <c r="D315" s="90" t="str">
        <f>VLOOKUP(C315,'Data (2)'!$C:$D,2,0)</f>
        <v>00004361</v>
      </c>
      <c r="E315" s="90">
        <v>45891</v>
      </c>
      <c r="F315" s="91">
        <v>45891.908694942103</v>
      </c>
      <c r="G315" s="89" t="s">
        <v>7298</v>
      </c>
      <c r="H315" s="90"/>
      <c r="I315" s="88" t="s">
        <v>2487</v>
      </c>
      <c r="J315" s="89" t="s">
        <v>2488</v>
      </c>
      <c r="K315" s="88" t="s">
        <v>2489</v>
      </c>
      <c r="L315" s="88" t="s">
        <v>2490</v>
      </c>
      <c r="M315" s="89" t="s">
        <v>7292</v>
      </c>
      <c r="N315" s="89">
        <v>9105839280</v>
      </c>
      <c r="O315" s="88" t="s">
        <v>7293</v>
      </c>
      <c r="P315" s="88" t="s">
        <v>8622</v>
      </c>
      <c r="Q315" s="88" t="s">
        <v>7294</v>
      </c>
      <c r="R315" s="88">
        <v>30</v>
      </c>
      <c r="S315" s="89" t="s">
        <v>2502</v>
      </c>
      <c r="T315" s="89" t="s">
        <v>8627</v>
      </c>
      <c r="U315" s="88" t="str">
        <f>VLOOKUP(T315,Vat_tu__hang_hoa__dich_vu!B:C,2,0)</f>
        <v>GTLX250G</v>
      </c>
      <c r="V315" s="88" t="s">
        <v>981</v>
      </c>
      <c r="W315" s="89" t="s">
        <v>2503</v>
      </c>
      <c r="X315" s="89" t="s">
        <v>2496</v>
      </c>
      <c r="Y315" s="88">
        <v>2</v>
      </c>
      <c r="Z315" s="88">
        <v>50182</v>
      </c>
      <c r="AB315" s="88">
        <v>0</v>
      </c>
      <c r="AC315" s="88" t="s">
        <v>7295</v>
      </c>
      <c r="AE315" s="90">
        <v>45891.908692743098</v>
      </c>
      <c r="AF315" s="88" t="s">
        <v>7299</v>
      </c>
      <c r="AG315" s="88" t="s">
        <v>950</v>
      </c>
    </row>
    <row r="316" spans="1:33" x14ac:dyDescent="0.25">
      <c r="A316" s="88">
        <v>1</v>
      </c>
      <c r="B316" s="89" t="s">
        <v>7297</v>
      </c>
      <c r="C316" s="89">
        <f t="shared" si="10"/>
        <v>9105839280</v>
      </c>
      <c r="D316" s="90" t="str">
        <f>VLOOKUP(C316,'Data (2)'!$C:$D,2,0)</f>
        <v>00004361</v>
      </c>
      <c r="E316" s="90">
        <v>45891</v>
      </c>
      <c r="F316" s="91">
        <v>45891.908694942103</v>
      </c>
      <c r="G316" s="89" t="s">
        <v>7298</v>
      </c>
      <c r="H316" s="90"/>
      <c r="I316" s="88" t="s">
        <v>2487</v>
      </c>
      <c r="J316" s="89" t="s">
        <v>2488</v>
      </c>
      <c r="K316" s="88" t="s">
        <v>2489</v>
      </c>
      <c r="L316" s="88" t="s">
        <v>2490</v>
      </c>
      <c r="M316" s="89" t="s">
        <v>7292</v>
      </c>
      <c r="N316" s="89">
        <v>9105839280</v>
      </c>
      <c r="O316" s="88" t="s">
        <v>7293</v>
      </c>
      <c r="P316" s="88" t="s">
        <v>8622</v>
      </c>
      <c r="Q316" s="88" t="s">
        <v>7294</v>
      </c>
      <c r="R316" s="88">
        <v>40</v>
      </c>
      <c r="S316" s="89" t="s">
        <v>2510</v>
      </c>
      <c r="T316" s="89" t="s">
        <v>8626</v>
      </c>
      <c r="U316" s="88" t="str">
        <f>VLOOKUP(T316,Vat_tu__hang_hoa__dich_vu!B:C,2,0)</f>
        <v>MNH250</v>
      </c>
      <c r="V316" s="88" t="s">
        <v>955</v>
      </c>
      <c r="W316" s="89" t="s">
        <v>2511</v>
      </c>
      <c r="X316" s="89" t="s">
        <v>2496</v>
      </c>
      <c r="Y316" s="88">
        <v>1</v>
      </c>
      <c r="Z316" s="88">
        <v>46000</v>
      </c>
      <c r="AB316" s="88">
        <v>0</v>
      </c>
      <c r="AC316" s="88" t="s">
        <v>7295</v>
      </c>
      <c r="AE316" s="90">
        <v>45891.908692743098</v>
      </c>
      <c r="AF316" s="88" t="s">
        <v>7299</v>
      </c>
      <c r="AG316" s="88" t="s">
        <v>950</v>
      </c>
    </row>
    <row r="317" spans="1:33" x14ac:dyDescent="0.25">
      <c r="A317" s="88">
        <v>1</v>
      </c>
      <c r="B317" s="89" t="s">
        <v>7300</v>
      </c>
      <c r="C317" s="89">
        <f t="shared" si="10"/>
        <v>9105839282</v>
      </c>
      <c r="D317" s="90" t="str">
        <f>VLOOKUP(C317,'Data (2)'!$C:$D,2,0)</f>
        <v>00008358</v>
      </c>
      <c r="E317" s="90">
        <v>45896</v>
      </c>
      <c r="F317" s="91">
        <v>45891.912314085603</v>
      </c>
      <c r="G317" s="89" t="s">
        <v>7301</v>
      </c>
      <c r="H317" s="90"/>
      <c r="I317" s="88" t="s">
        <v>2487</v>
      </c>
      <c r="J317" s="89" t="s">
        <v>2488</v>
      </c>
      <c r="K317" s="88" t="s">
        <v>2489</v>
      </c>
      <c r="L317" s="88" t="s">
        <v>2490</v>
      </c>
      <c r="M317" s="89" t="s">
        <v>7302</v>
      </c>
      <c r="N317" s="89">
        <v>9105839282</v>
      </c>
      <c r="O317" s="88" t="s">
        <v>7303</v>
      </c>
      <c r="P317" s="88" t="s">
        <v>8623</v>
      </c>
      <c r="Q317" s="88" t="s">
        <v>7304</v>
      </c>
      <c r="R317" s="88">
        <v>10</v>
      </c>
      <c r="S317" s="89" t="s">
        <v>2556</v>
      </c>
      <c r="T317" s="89" t="s">
        <v>8409</v>
      </c>
      <c r="U317" s="88" t="str">
        <f>VLOOKUP(T317,Vat_tu__hang_hoa__dich_vu!B:C,2,0)</f>
        <v>TH200</v>
      </c>
      <c r="V317" s="88" t="s">
        <v>960</v>
      </c>
      <c r="W317" s="89" t="s">
        <v>2557</v>
      </c>
      <c r="X317" s="89" t="s">
        <v>2496</v>
      </c>
      <c r="Y317" s="88">
        <v>3</v>
      </c>
      <c r="Z317" s="88">
        <v>55595</v>
      </c>
      <c r="AB317" s="88">
        <v>0</v>
      </c>
      <c r="AC317" s="88" t="s">
        <v>7303</v>
      </c>
      <c r="AD317" s="88" t="s">
        <v>7305</v>
      </c>
      <c r="AE317" s="90">
        <v>45891.912313506902</v>
      </c>
      <c r="AG317" s="88" t="s">
        <v>950</v>
      </c>
    </row>
    <row r="318" spans="1:33" x14ac:dyDescent="0.25">
      <c r="A318" s="88">
        <v>1</v>
      </c>
      <c r="B318" s="89" t="s">
        <v>7300</v>
      </c>
      <c r="C318" s="89">
        <f t="shared" si="10"/>
        <v>9105839282</v>
      </c>
      <c r="D318" s="90" t="str">
        <f>VLOOKUP(C318,'Data (2)'!$C:$D,2,0)</f>
        <v>00008358</v>
      </c>
      <c r="E318" s="90">
        <v>45896</v>
      </c>
      <c r="F318" s="91">
        <v>45891.912314085603</v>
      </c>
      <c r="G318" s="89" t="s">
        <v>7301</v>
      </c>
      <c r="H318" s="90"/>
      <c r="I318" s="88" t="s">
        <v>2487</v>
      </c>
      <c r="J318" s="89" t="s">
        <v>2488</v>
      </c>
      <c r="K318" s="88" t="s">
        <v>2489</v>
      </c>
      <c r="L318" s="88" t="s">
        <v>2490</v>
      </c>
      <c r="M318" s="89" t="s">
        <v>7302</v>
      </c>
      <c r="N318" s="89">
        <v>9105839282</v>
      </c>
      <c r="O318" s="88" t="s">
        <v>7303</v>
      </c>
      <c r="P318" s="88" t="s">
        <v>8623</v>
      </c>
      <c r="Q318" s="88" t="s">
        <v>7304</v>
      </c>
      <c r="R318" s="88">
        <v>20</v>
      </c>
      <c r="S318" s="89" t="s">
        <v>2592</v>
      </c>
      <c r="T318" s="89" t="s">
        <v>8164</v>
      </c>
      <c r="U318" s="88" t="str">
        <f>VLOOKUP(T318,Vat_tu__hang_hoa__dich_vu!B:C,2,0)</f>
        <v>CN300</v>
      </c>
      <c r="V318" s="88" t="s">
        <v>959</v>
      </c>
      <c r="W318" s="89" t="s">
        <v>2593</v>
      </c>
      <c r="X318" s="89" t="s">
        <v>2496</v>
      </c>
      <c r="Y318" s="88">
        <v>2</v>
      </c>
      <c r="Z318" s="88">
        <v>70950</v>
      </c>
      <c r="AB318" s="88">
        <v>0</v>
      </c>
      <c r="AC318" s="88" t="s">
        <v>7303</v>
      </c>
      <c r="AD318" s="88" t="s">
        <v>7305</v>
      </c>
      <c r="AE318" s="90">
        <v>45891.912313506902</v>
      </c>
      <c r="AG318" s="88" t="s">
        <v>950</v>
      </c>
    </row>
    <row r="319" spans="1:33" x14ac:dyDescent="0.25">
      <c r="A319" s="88">
        <v>1</v>
      </c>
      <c r="B319" s="89" t="s">
        <v>7306</v>
      </c>
      <c r="C319" s="89">
        <f t="shared" si="10"/>
        <v>9105839331</v>
      </c>
      <c r="D319" s="90" t="str">
        <f>VLOOKUP(C319,'Data (2)'!$C:$D,2,0)</f>
        <v>00134355</v>
      </c>
      <c r="E319" s="90">
        <v>45902</v>
      </c>
      <c r="F319" s="91">
        <v>45891.926120335702</v>
      </c>
      <c r="G319" s="89" t="s">
        <v>7307</v>
      </c>
      <c r="H319" s="90"/>
      <c r="I319" s="88" t="s">
        <v>2487</v>
      </c>
      <c r="J319" s="89" t="s">
        <v>2488</v>
      </c>
      <c r="K319" s="88" t="s">
        <v>2489</v>
      </c>
      <c r="L319" s="88" t="s">
        <v>2490</v>
      </c>
      <c r="M319" s="89" t="s">
        <v>957</v>
      </c>
      <c r="N319" s="89">
        <v>9105839331</v>
      </c>
      <c r="O319" s="88" t="s">
        <v>956</v>
      </c>
      <c r="P319" s="88" t="s">
        <v>8624</v>
      </c>
      <c r="Q319" s="88" t="s">
        <v>5642</v>
      </c>
      <c r="R319" s="88">
        <v>10</v>
      </c>
      <c r="S319" s="89" t="s">
        <v>2563</v>
      </c>
      <c r="T319" s="89" t="s">
        <v>8125</v>
      </c>
      <c r="U319" s="88" t="str">
        <f>VLOOKUP(T319,Vat_tu__hang_hoa__dich_vu!B:C,2,0)</f>
        <v>CGM300</v>
      </c>
      <c r="V319" s="88" t="s">
        <v>961</v>
      </c>
      <c r="W319" s="89" t="s">
        <v>2564</v>
      </c>
      <c r="X319" s="89" t="s">
        <v>2496</v>
      </c>
      <c r="Y319" s="88">
        <v>2</v>
      </c>
      <c r="Z319" s="88">
        <v>73431</v>
      </c>
      <c r="AB319" s="88">
        <v>0</v>
      </c>
      <c r="AC319" s="88" t="s">
        <v>3439</v>
      </c>
      <c r="AD319" s="88" t="s">
        <v>5643</v>
      </c>
      <c r="AE319" s="90">
        <v>45891.926120682903</v>
      </c>
      <c r="AG319" s="88" t="s">
        <v>950</v>
      </c>
    </row>
    <row r="320" spans="1:33" x14ac:dyDescent="0.25">
      <c r="A320" s="88">
        <v>1</v>
      </c>
      <c r="B320" s="89" t="s">
        <v>7306</v>
      </c>
      <c r="C320" s="89">
        <f t="shared" si="10"/>
        <v>9105839331</v>
      </c>
      <c r="D320" s="90" t="str">
        <f>VLOOKUP(C320,'Data (2)'!$C:$D,2,0)</f>
        <v>00134355</v>
      </c>
      <c r="E320" s="90">
        <v>45902</v>
      </c>
      <c r="F320" s="91">
        <v>45891.926120335702</v>
      </c>
      <c r="G320" s="89" t="s">
        <v>7307</v>
      </c>
      <c r="H320" s="90"/>
      <c r="I320" s="88" t="s">
        <v>2487</v>
      </c>
      <c r="J320" s="89" t="s">
        <v>2488</v>
      </c>
      <c r="K320" s="88" t="s">
        <v>2489</v>
      </c>
      <c r="L320" s="88" t="s">
        <v>2490</v>
      </c>
      <c r="M320" s="89" t="s">
        <v>957</v>
      </c>
      <c r="N320" s="89">
        <v>9105839331</v>
      </c>
      <c r="O320" s="88" t="s">
        <v>956</v>
      </c>
      <c r="P320" s="88" t="s">
        <v>8624</v>
      </c>
      <c r="Q320" s="88" t="s">
        <v>5642</v>
      </c>
      <c r="R320" s="88">
        <v>20</v>
      </c>
      <c r="S320" s="89" t="s">
        <v>2519</v>
      </c>
      <c r="T320" s="89" t="s">
        <v>8173</v>
      </c>
      <c r="U320" s="88" t="str">
        <f>VLOOKUP(T320,Vat_tu__hang_hoa__dich_vu!B:C,2,0)</f>
        <v>GM500</v>
      </c>
      <c r="V320" s="88" t="s">
        <v>951</v>
      </c>
      <c r="W320" s="89" t="s">
        <v>2520</v>
      </c>
      <c r="X320" s="89" t="s">
        <v>2496</v>
      </c>
      <c r="Y320" s="88">
        <v>1</v>
      </c>
      <c r="Z320" s="88">
        <v>111058</v>
      </c>
      <c r="AB320" s="88">
        <v>0</v>
      </c>
      <c r="AC320" s="88" t="s">
        <v>3439</v>
      </c>
      <c r="AD320" s="88" t="s">
        <v>5643</v>
      </c>
      <c r="AE320" s="90">
        <v>45891.926120682903</v>
      </c>
      <c r="AG320" s="88" t="s">
        <v>950</v>
      </c>
    </row>
    <row r="321" spans="1:33" x14ac:dyDescent="0.25">
      <c r="A321" s="88">
        <v>1</v>
      </c>
      <c r="B321" s="89" t="s">
        <v>7306</v>
      </c>
      <c r="C321" s="89">
        <f t="shared" ref="C321:C326" si="11">VALUE(B321:B6950)</f>
        <v>9105839331</v>
      </c>
      <c r="D321" s="90" t="str">
        <f>VLOOKUP(C321,'Data (2)'!$C:$D,2,0)</f>
        <v>00134355</v>
      </c>
      <c r="E321" s="90">
        <v>45902</v>
      </c>
      <c r="F321" s="91">
        <v>45891.926120335702</v>
      </c>
      <c r="G321" s="89" t="s">
        <v>7307</v>
      </c>
      <c r="H321" s="90"/>
      <c r="I321" s="88" t="s">
        <v>2487</v>
      </c>
      <c r="J321" s="89" t="s">
        <v>2488</v>
      </c>
      <c r="K321" s="88" t="s">
        <v>2489</v>
      </c>
      <c r="L321" s="88" t="s">
        <v>2490</v>
      </c>
      <c r="M321" s="89" t="s">
        <v>957</v>
      </c>
      <c r="N321" s="89">
        <v>9105839331</v>
      </c>
      <c r="O321" s="88" t="s">
        <v>956</v>
      </c>
      <c r="P321" s="88" t="s">
        <v>8624</v>
      </c>
      <c r="Q321" s="88" t="s">
        <v>5642</v>
      </c>
      <c r="R321" s="88">
        <v>30</v>
      </c>
      <c r="S321" s="89" t="s">
        <v>2494</v>
      </c>
      <c r="T321" s="89" t="s">
        <v>8226</v>
      </c>
      <c r="U321" s="88" t="str">
        <f>VLOOKUP(T321,Vat_tu__hang_hoa__dich_vu!B:C,2,0)</f>
        <v>GL250KT</v>
      </c>
      <c r="V321" s="88" t="s">
        <v>1079</v>
      </c>
      <c r="W321" s="89" t="s">
        <v>2495</v>
      </c>
      <c r="X321" s="89" t="s">
        <v>2496</v>
      </c>
      <c r="Y321" s="88">
        <v>1</v>
      </c>
      <c r="Z321" s="88">
        <v>49500</v>
      </c>
      <c r="AB321" s="88">
        <v>0</v>
      </c>
      <c r="AC321" s="88" t="s">
        <v>3439</v>
      </c>
      <c r="AD321" s="88" t="s">
        <v>5643</v>
      </c>
      <c r="AE321" s="90">
        <v>45891.926120682903</v>
      </c>
      <c r="AG321" s="88" t="s">
        <v>950</v>
      </c>
    </row>
    <row r="322" spans="1:33" x14ac:dyDescent="0.25">
      <c r="A322" s="88">
        <v>1</v>
      </c>
      <c r="B322" s="89" t="s">
        <v>7306</v>
      </c>
      <c r="C322" s="89">
        <f t="shared" si="11"/>
        <v>9105839331</v>
      </c>
      <c r="D322" s="90" t="str">
        <f>VLOOKUP(C322,'Data (2)'!$C:$D,2,0)</f>
        <v>00134355</v>
      </c>
      <c r="E322" s="90">
        <v>45902</v>
      </c>
      <c r="F322" s="91">
        <v>45891.926120335702</v>
      </c>
      <c r="G322" s="89" t="s">
        <v>7307</v>
      </c>
      <c r="H322" s="90"/>
      <c r="I322" s="88" t="s">
        <v>2487</v>
      </c>
      <c r="J322" s="89" t="s">
        <v>2488</v>
      </c>
      <c r="K322" s="88" t="s">
        <v>2489</v>
      </c>
      <c r="L322" s="88" t="s">
        <v>2490</v>
      </c>
      <c r="M322" s="89" t="s">
        <v>957</v>
      </c>
      <c r="N322" s="89">
        <v>9105839331</v>
      </c>
      <c r="O322" s="88" t="s">
        <v>956</v>
      </c>
      <c r="P322" s="88" t="s">
        <v>8624</v>
      </c>
      <c r="Q322" s="88" t="s">
        <v>5642</v>
      </c>
      <c r="R322" s="88">
        <v>40</v>
      </c>
      <c r="S322" s="89" t="s">
        <v>2510</v>
      </c>
      <c r="T322" s="89" t="s">
        <v>8626</v>
      </c>
      <c r="U322" s="88" t="str">
        <f>VLOOKUP(T322,Vat_tu__hang_hoa__dich_vu!B:C,2,0)</f>
        <v>MNH250</v>
      </c>
      <c r="V322" s="88" t="s">
        <v>955</v>
      </c>
      <c r="W322" s="89" t="s">
        <v>2511</v>
      </c>
      <c r="X322" s="89" t="s">
        <v>2496</v>
      </c>
      <c r="Y322" s="88">
        <v>1</v>
      </c>
      <c r="Z322" s="88">
        <v>46000</v>
      </c>
      <c r="AB322" s="88">
        <v>0</v>
      </c>
      <c r="AC322" s="88" t="s">
        <v>3439</v>
      </c>
      <c r="AD322" s="88" t="s">
        <v>5643</v>
      </c>
      <c r="AE322" s="90">
        <v>45891.926120682903</v>
      </c>
      <c r="AG322" s="88" t="s">
        <v>950</v>
      </c>
    </row>
    <row r="323" spans="1:33" x14ac:dyDescent="0.25">
      <c r="A323" s="88">
        <v>1</v>
      </c>
      <c r="B323" s="89" t="s">
        <v>7306</v>
      </c>
      <c r="C323" s="89">
        <f t="shared" si="11"/>
        <v>9105839331</v>
      </c>
      <c r="D323" s="90" t="str">
        <f>VLOOKUP(C323,'Data (2)'!$C:$D,2,0)</f>
        <v>00134355</v>
      </c>
      <c r="E323" s="90">
        <v>45902</v>
      </c>
      <c r="F323" s="91">
        <v>45891.926120335702</v>
      </c>
      <c r="G323" s="89" t="s">
        <v>7307</v>
      </c>
      <c r="H323" s="90"/>
      <c r="I323" s="88" t="s">
        <v>2487</v>
      </c>
      <c r="J323" s="89" t="s">
        <v>2488</v>
      </c>
      <c r="K323" s="88" t="s">
        <v>2489</v>
      </c>
      <c r="L323" s="88" t="s">
        <v>2490</v>
      </c>
      <c r="M323" s="89" t="s">
        <v>957</v>
      </c>
      <c r="N323" s="89">
        <v>9105839331</v>
      </c>
      <c r="O323" s="88" t="s">
        <v>956</v>
      </c>
      <c r="P323" s="88" t="s">
        <v>8624</v>
      </c>
      <c r="Q323" s="88" t="s">
        <v>5642</v>
      </c>
      <c r="R323" s="88">
        <v>50</v>
      </c>
      <c r="S323" s="89" t="s">
        <v>2502</v>
      </c>
      <c r="T323" s="89" t="s">
        <v>8627</v>
      </c>
      <c r="U323" s="88" t="str">
        <f>VLOOKUP(T323,Vat_tu__hang_hoa__dich_vu!B:C,2,0)</f>
        <v>GTLX250G</v>
      </c>
      <c r="V323" s="88" t="s">
        <v>981</v>
      </c>
      <c r="W323" s="89" t="s">
        <v>2503</v>
      </c>
      <c r="X323" s="89" t="s">
        <v>2496</v>
      </c>
      <c r="Y323" s="88">
        <v>1</v>
      </c>
      <c r="Z323" s="88">
        <v>50182</v>
      </c>
      <c r="AB323" s="88">
        <v>0</v>
      </c>
      <c r="AC323" s="88" t="s">
        <v>3439</v>
      </c>
      <c r="AD323" s="88" t="s">
        <v>5643</v>
      </c>
      <c r="AE323" s="90">
        <v>45891.926120682903</v>
      </c>
      <c r="AG323" s="88" t="s">
        <v>950</v>
      </c>
    </row>
    <row r="324" spans="1:33" x14ac:dyDescent="0.25">
      <c r="A324" s="88">
        <v>1</v>
      </c>
      <c r="B324" s="89" t="s">
        <v>7306</v>
      </c>
      <c r="C324" s="89">
        <f t="shared" si="11"/>
        <v>9105839331</v>
      </c>
      <c r="D324" s="90" t="str">
        <f>VLOOKUP(C324,'Data (2)'!$C:$D,2,0)</f>
        <v>00134355</v>
      </c>
      <c r="E324" s="90">
        <v>45902</v>
      </c>
      <c r="F324" s="91">
        <v>45891.926120335702</v>
      </c>
      <c r="G324" s="89" t="s">
        <v>7307</v>
      </c>
      <c r="H324" s="90"/>
      <c r="I324" s="88" t="s">
        <v>2487</v>
      </c>
      <c r="J324" s="89" t="s">
        <v>2488</v>
      </c>
      <c r="K324" s="88" t="s">
        <v>2489</v>
      </c>
      <c r="L324" s="88" t="s">
        <v>2490</v>
      </c>
      <c r="M324" s="89" t="s">
        <v>957</v>
      </c>
      <c r="N324" s="89">
        <v>9105839331</v>
      </c>
      <c r="O324" s="88" t="s">
        <v>956</v>
      </c>
      <c r="P324" s="88" t="s">
        <v>8624</v>
      </c>
      <c r="Q324" s="88" t="s">
        <v>5642</v>
      </c>
      <c r="R324" s="88">
        <v>60</v>
      </c>
      <c r="S324" s="89" t="s">
        <v>2528</v>
      </c>
      <c r="T324" s="89" t="s">
        <v>8117</v>
      </c>
      <c r="U324" s="88" t="str">
        <f>VLOOKUP(T324,Vat_tu__hang_hoa__dich_vu!B:C,2,0)</f>
        <v>CC300</v>
      </c>
      <c r="V324" s="88" t="s">
        <v>965</v>
      </c>
      <c r="W324" s="89" t="s">
        <v>2529</v>
      </c>
      <c r="X324" s="89" t="s">
        <v>2496</v>
      </c>
      <c r="Y324" s="88">
        <v>1</v>
      </c>
      <c r="Z324" s="88">
        <v>74250</v>
      </c>
      <c r="AB324" s="88">
        <v>0</v>
      </c>
      <c r="AC324" s="88" t="s">
        <v>3439</v>
      </c>
      <c r="AD324" s="88" t="s">
        <v>5643</v>
      </c>
      <c r="AE324" s="90">
        <v>45891.926120682903</v>
      </c>
      <c r="AG324" s="88" t="s">
        <v>950</v>
      </c>
    </row>
    <row r="325" spans="1:33" x14ac:dyDescent="0.25">
      <c r="A325" s="88">
        <v>1</v>
      </c>
      <c r="B325" s="89" t="s">
        <v>7308</v>
      </c>
      <c r="C325" s="89">
        <f t="shared" si="11"/>
        <v>9105839364</v>
      </c>
      <c r="D325" s="90" t="str">
        <f>VLOOKUP(C325,'Data (2)'!$C:$D,2,0)</f>
        <v>00134359</v>
      </c>
      <c r="E325" s="90">
        <v>45896</v>
      </c>
      <c r="F325" s="91">
        <v>45891.961316238398</v>
      </c>
      <c r="G325" s="89" t="s">
        <v>7309</v>
      </c>
      <c r="H325" s="90"/>
      <c r="I325" s="88" t="s">
        <v>2487</v>
      </c>
      <c r="J325" s="89" t="s">
        <v>2488</v>
      </c>
      <c r="K325" s="88" t="s">
        <v>2489</v>
      </c>
      <c r="L325" s="88" t="s">
        <v>2490</v>
      </c>
      <c r="M325" s="89" t="s">
        <v>7310</v>
      </c>
      <c r="N325" s="89">
        <v>9105839364</v>
      </c>
      <c r="O325" s="88" t="s">
        <v>7311</v>
      </c>
      <c r="P325" s="88" t="s">
        <v>8625</v>
      </c>
      <c r="Q325" s="88" t="s">
        <v>7312</v>
      </c>
      <c r="R325" s="88">
        <v>10</v>
      </c>
      <c r="S325" s="89" t="s">
        <v>2519</v>
      </c>
      <c r="T325" s="89" t="s">
        <v>8173</v>
      </c>
      <c r="U325" s="88" t="str">
        <f>VLOOKUP(T325,Vat_tu__hang_hoa__dich_vu!B:C,2,0)</f>
        <v>GM500</v>
      </c>
      <c r="V325" s="88" t="s">
        <v>951</v>
      </c>
      <c r="W325" s="89" t="s">
        <v>2520</v>
      </c>
      <c r="X325" s="89" t="s">
        <v>2496</v>
      </c>
      <c r="Y325" s="88">
        <v>1</v>
      </c>
      <c r="Z325" s="88">
        <v>111058</v>
      </c>
      <c r="AB325" s="88">
        <v>0</v>
      </c>
      <c r="AC325" s="88" t="s">
        <v>7313</v>
      </c>
      <c r="AE325" s="90">
        <v>45891.961315856497</v>
      </c>
      <c r="AG325" s="88" t="s">
        <v>950</v>
      </c>
    </row>
    <row r="326" spans="1:33" x14ac:dyDescent="0.25">
      <c r="A326" s="88">
        <v>1</v>
      </c>
      <c r="B326" s="89" t="s">
        <v>7308</v>
      </c>
      <c r="C326" s="89">
        <f t="shared" si="11"/>
        <v>9105839364</v>
      </c>
      <c r="D326" s="90" t="str">
        <f>VLOOKUP(C326,'Data (2)'!$C:$D,2,0)</f>
        <v>00134359</v>
      </c>
      <c r="E326" s="90">
        <v>45896</v>
      </c>
      <c r="F326" s="91">
        <v>45891.961316238398</v>
      </c>
      <c r="G326" s="89" t="s">
        <v>7309</v>
      </c>
      <c r="H326" s="90"/>
      <c r="I326" s="88" t="s">
        <v>2487</v>
      </c>
      <c r="J326" s="89" t="s">
        <v>2488</v>
      </c>
      <c r="K326" s="88" t="s">
        <v>2489</v>
      </c>
      <c r="L326" s="88" t="s">
        <v>2490</v>
      </c>
      <c r="M326" s="89" t="s">
        <v>7310</v>
      </c>
      <c r="N326" s="89">
        <v>9105839364</v>
      </c>
      <c r="O326" s="88" t="s">
        <v>7311</v>
      </c>
      <c r="P326" s="88" t="s">
        <v>8625</v>
      </c>
      <c r="Q326" s="88" t="s">
        <v>7312</v>
      </c>
      <c r="R326" s="88">
        <v>20</v>
      </c>
      <c r="S326" s="89" t="s">
        <v>2563</v>
      </c>
      <c r="T326" s="89" t="s">
        <v>8125</v>
      </c>
      <c r="U326" s="88" t="str">
        <f>VLOOKUP(T326,Vat_tu__hang_hoa__dich_vu!B:C,2,0)</f>
        <v>CGM300</v>
      </c>
      <c r="V326" s="88" t="s">
        <v>961</v>
      </c>
      <c r="W326" s="89" t="s">
        <v>2564</v>
      </c>
      <c r="X326" s="89" t="s">
        <v>2496</v>
      </c>
      <c r="Y326" s="88">
        <v>2</v>
      </c>
      <c r="Z326" s="88">
        <v>73431</v>
      </c>
      <c r="AB326" s="88">
        <v>0</v>
      </c>
      <c r="AC326" s="88" t="s">
        <v>7313</v>
      </c>
      <c r="AE326" s="90">
        <v>45891.961315856497</v>
      </c>
      <c r="AG326" s="88" t="s">
        <v>950</v>
      </c>
    </row>
  </sheetData>
  <autoFilter ref="A1:AG32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6"/>
  <sheetViews>
    <sheetView workbookViewId="0">
      <selection activeCell="F1" sqref="F1:F1048576"/>
    </sheetView>
  </sheetViews>
  <sheetFormatPr defaultRowHeight="15.75" x14ac:dyDescent="0.25"/>
  <cols>
    <col min="1" max="2" width="14.25" style="88" customWidth="1"/>
    <col min="5" max="5" width="15.25" bestFit="1" customWidth="1"/>
    <col min="6" max="6" width="15.25" style="1" bestFit="1" customWidth="1"/>
  </cols>
  <sheetData>
    <row r="1" spans="1:6" x14ac:dyDescent="0.25">
      <c r="A1" s="87" t="s">
        <v>2468</v>
      </c>
      <c r="B1" s="87"/>
      <c r="D1">
        <v>4000</v>
      </c>
    </row>
    <row r="2" spans="1:6" x14ac:dyDescent="0.25">
      <c r="A2" s="90" t="s">
        <v>2113</v>
      </c>
      <c r="B2" s="100">
        <f>SUMIF('Sheet1 (3)'!D:D,Sheet2!A2,'Sheet1 (3)'!A:A)</f>
        <v>1</v>
      </c>
      <c r="C2">
        <v>1</v>
      </c>
      <c r="D2">
        <f>D1+C2</f>
        <v>4001</v>
      </c>
      <c r="E2" t="str">
        <f>"NKHT2508/0"&amp;D2</f>
        <v>NKHT2508/04001</v>
      </c>
      <c r="F2" s="1" t="s">
        <v>8628</v>
      </c>
    </row>
    <row r="3" spans="1:6" x14ac:dyDescent="0.25">
      <c r="A3" s="90" t="s">
        <v>2115</v>
      </c>
      <c r="B3" s="100">
        <f>SUMIF('Sheet1 (3)'!D:D,Sheet2!A3,'Sheet1 (3)'!A:A)</f>
        <v>3</v>
      </c>
      <c r="C3">
        <v>3</v>
      </c>
      <c r="D3" s="1">
        <f t="shared" ref="D3:D66" si="0">D2+C3</f>
        <v>4004</v>
      </c>
      <c r="E3" s="1" t="str">
        <f t="shared" ref="E3:F66" si="1">"NKHT2508/0"&amp;D3</f>
        <v>NKHT2508/04004</v>
      </c>
      <c r="F3" s="1" t="s">
        <v>8629</v>
      </c>
    </row>
    <row r="4" spans="1:6" x14ac:dyDescent="0.25">
      <c r="A4" s="90" t="s">
        <v>1924</v>
      </c>
      <c r="B4" s="100">
        <f>SUMIF('Sheet1 (3)'!D:D,Sheet2!A4,'Sheet1 (3)'!A:A)</f>
        <v>3</v>
      </c>
      <c r="C4">
        <v>3</v>
      </c>
      <c r="D4" s="1">
        <f t="shared" si="0"/>
        <v>4007</v>
      </c>
      <c r="E4" s="1" t="str">
        <f t="shared" si="1"/>
        <v>NKHT2508/04007</v>
      </c>
      <c r="F4" s="1" t="s">
        <v>8630</v>
      </c>
    </row>
    <row r="5" spans="1:6" x14ac:dyDescent="0.25">
      <c r="A5" s="90" t="s">
        <v>2023</v>
      </c>
      <c r="B5" s="100">
        <f>SUMIF('Sheet1 (3)'!D:D,Sheet2!A5,'Sheet1 (3)'!A:A)</f>
        <v>2</v>
      </c>
      <c r="C5">
        <v>2</v>
      </c>
      <c r="D5" s="1">
        <f t="shared" si="0"/>
        <v>4009</v>
      </c>
      <c r="E5" s="1" t="str">
        <f t="shared" si="1"/>
        <v>NKHT2508/04009</v>
      </c>
      <c r="F5" s="1" t="s">
        <v>8631</v>
      </c>
    </row>
    <row r="6" spans="1:6" x14ac:dyDescent="0.25">
      <c r="A6" s="90" t="s">
        <v>1892</v>
      </c>
      <c r="B6" s="100">
        <f>SUMIF('Sheet1 (3)'!D:D,Sheet2!A6,'Sheet1 (3)'!A:A)</f>
        <v>1</v>
      </c>
      <c r="C6">
        <v>1</v>
      </c>
      <c r="D6" s="1">
        <f t="shared" si="0"/>
        <v>4010</v>
      </c>
      <c r="E6" s="1" t="str">
        <f t="shared" si="1"/>
        <v>NKHT2508/04010</v>
      </c>
      <c r="F6" s="1" t="s">
        <v>8632</v>
      </c>
    </row>
    <row r="7" spans="1:6" x14ac:dyDescent="0.25">
      <c r="A7" s="90" t="s">
        <v>1907</v>
      </c>
      <c r="B7" s="100">
        <f>SUMIF('Sheet1 (3)'!D:D,Sheet2!A7,'Sheet1 (3)'!A:A)</f>
        <v>2</v>
      </c>
      <c r="C7">
        <v>2</v>
      </c>
      <c r="D7" s="1">
        <f t="shared" si="0"/>
        <v>4012</v>
      </c>
      <c r="E7" s="1" t="str">
        <f t="shared" si="1"/>
        <v>NKHT2508/04012</v>
      </c>
      <c r="F7" s="1" t="s">
        <v>8633</v>
      </c>
    </row>
    <row r="8" spans="1:6" x14ac:dyDescent="0.25">
      <c r="A8" s="90" t="s">
        <v>2236</v>
      </c>
      <c r="B8" s="100">
        <f>SUMIF('Sheet1 (3)'!D:D,Sheet2!A8,'Sheet1 (3)'!A:A)</f>
        <v>2</v>
      </c>
      <c r="C8">
        <v>2</v>
      </c>
      <c r="D8" s="1">
        <f t="shared" si="0"/>
        <v>4014</v>
      </c>
      <c r="E8" s="1" t="str">
        <f t="shared" si="1"/>
        <v>NKHT2508/04014</v>
      </c>
      <c r="F8" s="1" t="s">
        <v>8634</v>
      </c>
    </row>
    <row r="9" spans="1:6" x14ac:dyDescent="0.25">
      <c r="A9" s="90" t="s">
        <v>2429</v>
      </c>
      <c r="B9" s="100">
        <f>SUMIF('Sheet1 (3)'!D:D,Sheet2!A9,'Sheet1 (3)'!A:A)</f>
        <v>1</v>
      </c>
      <c r="C9">
        <v>1</v>
      </c>
      <c r="D9" s="1">
        <f t="shared" si="0"/>
        <v>4015</v>
      </c>
      <c r="E9" s="1" t="str">
        <f t="shared" si="1"/>
        <v>NKHT2508/04015</v>
      </c>
      <c r="F9" s="1" t="s">
        <v>8635</v>
      </c>
    </row>
    <row r="10" spans="1:6" x14ac:dyDescent="0.25">
      <c r="A10" s="90" t="s">
        <v>2003</v>
      </c>
      <c r="B10" s="100">
        <f>SUMIF('Sheet1 (3)'!D:D,Sheet2!A10,'Sheet1 (3)'!A:A)</f>
        <v>1</v>
      </c>
      <c r="C10">
        <v>1</v>
      </c>
      <c r="D10" s="1">
        <f t="shared" si="0"/>
        <v>4016</v>
      </c>
      <c r="E10" s="1" t="str">
        <f t="shared" si="1"/>
        <v>NKHT2508/04016</v>
      </c>
      <c r="F10" s="1" t="s">
        <v>8636</v>
      </c>
    </row>
    <row r="11" spans="1:6" x14ac:dyDescent="0.25">
      <c r="A11" s="90" t="s">
        <v>2445</v>
      </c>
      <c r="B11" s="100">
        <f>SUMIF('Sheet1 (3)'!D:D,Sheet2!A11,'Sheet1 (3)'!A:A)</f>
        <v>1</v>
      </c>
      <c r="C11">
        <v>1</v>
      </c>
      <c r="D11" s="1">
        <f t="shared" si="0"/>
        <v>4017</v>
      </c>
      <c r="E11" s="1" t="str">
        <f t="shared" si="1"/>
        <v>NKHT2508/04017</v>
      </c>
      <c r="F11" s="1" t="s">
        <v>8637</v>
      </c>
    </row>
    <row r="12" spans="1:6" x14ac:dyDescent="0.25">
      <c r="A12" s="90" t="s">
        <v>2449</v>
      </c>
      <c r="B12" s="100">
        <f>SUMIF('Sheet1 (3)'!D:D,Sheet2!A12,'Sheet1 (3)'!A:A)</f>
        <v>2</v>
      </c>
      <c r="C12">
        <v>2</v>
      </c>
      <c r="D12" s="1">
        <f t="shared" si="0"/>
        <v>4019</v>
      </c>
      <c r="E12" s="1" t="str">
        <f t="shared" si="1"/>
        <v>NKHT2508/04019</v>
      </c>
      <c r="F12" s="1" t="s">
        <v>8638</v>
      </c>
    </row>
    <row r="13" spans="1:6" x14ac:dyDescent="0.25">
      <c r="A13" s="90" t="s">
        <v>2245</v>
      </c>
      <c r="B13" s="100">
        <f>SUMIF('Sheet1 (3)'!D:D,Sheet2!A13,'Sheet1 (3)'!A:A)</f>
        <v>1</v>
      </c>
      <c r="C13">
        <v>1</v>
      </c>
      <c r="D13" s="1">
        <f t="shared" si="0"/>
        <v>4020</v>
      </c>
      <c r="E13" s="1" t="str">
        <f t="shared" si="1"/>
        <v>NKHT2508/04020</v>
      </c>
      <c r="F13" s="1" t="s">
        <v>8639</v>
      </c>
    </row>
    <row r="14" spans="1:6" x14ac:dyDescent="0.25">
      <c r="A14" s="90" t="s">
        <v>2392</v>
      </c>
      <c r="B14" s="100">
        <f>SUMIF('Sheet1 (3)'!D:D,Sheet2!A14,'Sheet1 (3)'!A:A)</f>
        <v>1</v>
      </c>
      <c r="C14">
        <v>1</v>
      </c>
      <c r="D14" s="1">
        <f t="shared" si="0"/>
        <v>4021</v>
      </c>
      <c r="E14" s="1" t="str">
        <f t="shared" si="1"/>
        <v>NKHT2508/04021</v>
      </c>
      <c r="F14" s="1" t="s">
        <v>8640</v>
      </c>
    </row>
    <row r="15" spans="1:6" x14ac:dyDescent="0.25">
      <c r="A15" s="90" t="s">
        <v>2260</v>
      </c>
      <c r="B15" s="100">
        <f>SUMIF('Sheet1 (3)'!D:D,Sheet2!A15,'Sheet1 (3)'!A:A)</f>
        <v>2</v>
      </c>
      <c r="C15">
        <v>2</v>
      </c>
      <c r="D15" s="1">
        <f t="shared" si="0"/>
        <v>4023</v>
      </c>
      <c r="E15" s="1" t="str">
        <f t="shared" si="1"/>
        <v>NKHT2508/04023</v>
      </c>
      <c r="F15" s="1" t="s">
        <v>8641</v>
      </c>
    </row>
    <row r="16" spans="1:6" x14ac:dyDescent="0.25">
      <c r="A16" s="90" t="s">
        <v>2284</v>
      </c>
      <c r="B16" s="100">
        <f>SUMIF('Sheet1 (3)'!D:D,Sheet2!A16,'Sheet1 (3)'!A:A)</f>
        <v>2</v>
      </c>
      <c r="C16">
        <v>2</v>
      </c>
      <c r="D16" s="1">
        <f t="shared" si="0"/>
        <v>4025</v>
      </c>
      <c r="E16" s="1" t="str">
        <f t="shared" si="1"/>
        <v>NKHT2508/04025</v>
      </c>
      <c r="F16" s="1" t="s">
        <v>8642</v>
      </c>
    </row>
    <row r="17" spans="1:6" x14ac:dyDescent="0.25">
      <c r="A17" s="90" t="s">
        <v>1998</v>
      </c>
      <c r="B17" s="100">
        <f>SUMIF('Sheet1 (3)'!D:D,Sheet2!A17,'Sheet1 (3)'!A:A)</f>
        <v>1</v>
      </c>
      <c r="C17">
        <v>1</v>
      </c>
      <c r="D17" s="1">
        <f t="shared" si="0"/>
        <v>4026</v>
      </c>
      <c r="E17" s="1" t="str">
        <f t="shared" si="1"/>
        <v>NKHT2508/04026</v>
      </c>
      <c r="F17" s="1" t="s">
        <v>8643</v>
      </c>
    </row>
    <row r="18" spans="1:6" x14ac:dyDescent="0.25">
      <c r="A18" s="90" t="s">
        <v>2296</v>
      </c>
      <c r="B18" s="100">
        <f>SUMIF('Sheet1 (3)'!D:D,Sheet2!A18,'Sheet1 (3)'!A:A)</f>
        <v>4</v>
      </c>
      <c r="C18">
        <v>4</v>
      </c>
      <c r="D18" s="1">
        <f t="shared" si="0"/>
        <v>4030</v>
      </c>
      <c r="E18" s="1" t="str">
        <f t="shared" si="1"/>
        <v>NKHT2508/04030</v>
      </c>
      <c r="F18" s="1" t="s">
        <v>8644</v>
      </c>
    </row>
    <row r="19" spans="1:6" x14ac:dyDescent="0.25">
      <c r="A19" s="90" t="s">
        <v>2132</v>
      </c>
      <c r="B19" s="100">
        <f>SUMIF('Sheet1 (3)'!D:D,Sheet2!A19,'Sheet1 (3)'!A:A)</f>
        <v>7</v>
      </c>
      <c r="C19">
        <v>7</v>
      </c>
      <c r="D19" s="1">
        <f t="shared" si="0"/>
        <v>4037</v>
      </c>
      <c r="E19" s="1" t="str">
        <f t="shared" si="1"/>
        <v>NKHT2508/04037</v>
      </c>
      <c r="F19" s="1" t="s">
        <v>8645</v>
      </c>
    </row>
    <row r="20" spans="1:6" x14ac:dyDescent="0.25">
      <c r="A20" s="90" t="s">
        <v>2050</v>
      </c>
      <c r="B20" s="100">
        <f>SUMIF('Sheet1 (3)'!D:D,Sheet2!A20,'Sheet1 (3)'!A:A)</f>
        <v>3</v>
      </c>
      <c r="C20">
        <v>3</v>
      </c>
      <c r="D20" s="1">
        <f t="shared" si="0"/>
        <v>4040</v>
      </c>
      <c r="E20" s="1" t="str">
        <f t="shared" si="1"/>
        <v>NKHT2508/04040</v>
      </c>
      <c r="F20" s="1" t="s">
        <v>8646</v>
      </c>
    </row>
    <row r="21" spans="1:6" x14ac:dyDescent="0.25">
      <c r="A21" s="90" t="s">
        <v>1922</v>
      </c>
      <c r="B21" s="100">
        <f>SUMIF('Sheet1 (3)'!D:D,Sheet2!A21,'Sheet1 (3)'!A:A)</f>
        <v>1</v>
      </c>
      <c r="C21">
        <v>1</v>
      </c>
      <c r="D21" s="1">
        <f t="shared" si="0"/>
        <v>4041</v>
      </c>
      <c r="E21" s="1" t="str">
        <f t="shared" si="1"/>
        <v>NKHT2508/04041</v>
      </c>
      <c r="F21" s="1" t="s">
        <v>8647</v>
      </c>
    </row>
    <row r="22" spans="1:6" x14ac:dyDescent="0.25">
      <c r="A22" s="90" t="s">
        <v>2378</v>
      </c>
      <c r="B22" s="100">
        <f>SUMIF('Sheet1 (3)'!D:D,Sheet2!A22,'Sheet1 (3)'!A:A)</f>
        <v>1</v>
      </c>
      <c r="C22">
        <v>1</v>
      </c>
      <c r="D22" s="1">
        <f t="shared" si="0"/>
        <v>4042</v>
      </c>
      <c r="E22" s="1" t="str">
        <f t="shared" si="1"/>
        <v>NKHT2508/04042</v>
      </c>
      <c r="F22" s="1" t="s">
        <v>8648</v>
      </c>
    </row>
    <row r="23" spans="1:6" x14ac:dyDescent="0.25">
      <c r="A23" s="90" t="s">
        <v>2241</v>
      </c>
      <c r="B23" s="100">
        <f>SUMIF('Sheet1 (3)'!D:D,Sheet2!A23,'Sheet1 (3)'!A:A)</f>
        <v>1</v>
      </c>
      <c r="C23">
        <v>1</v>
      </c>
      <c r="D23" s="1">
        <f t="shared" si="0"/>
        <v>4043</v>
      </c>
      <c r="E23" s="1" t="str">
        <f t="shared" si="1"/>
        <v>NKHT2508/04043</v>
      </c>
      <c r="F23" s="1" t="s">
        <v>8649</v>
      </c>
    </row>
    <row r="24" spans="1:6" x14ac:dyDescent="0.25">
      <c r="A24" s="90" t="s">
        <v>1971</v>
      </c>
      <c r="B24" s="100">
        <f>SUMIF('Sheet1 (3)'!D:D,Sheet2!A24,'Sheet1 (3)'!A:A)</f>
        <v>4</v>
      </c>
      <c r="C24">
        <v>4</v>
      </c>
      <c r="D24" s="1">
        <f t="shared" si="0"/>
        <v>4047</v>
      </c>
      <c r="E24" s="1" t="str">
        <f t="shared" si="1"/>
        <v>NKHT2508/04047</v>
      </c>
      <c r="F24" s="1" t="s">
        <v>8650</v>
      </c>
    </row>
    <row r="25" spans="1:6" x14ac:dyDescent="0.25">
      <c r="A25" s="90" t="s">
        <v>2313</v>
      </c>
      <c r="B25" s="100">
        <f>SUMIF('Sheet1 (3)'!D:D,Sheet2!A25,'Sheet1 (3)'!A:A)</f>
        <v>1</v>
      </c>
      <c r="C25">
        <v>1</v>
      </c>
      <c r="D25" s="1">
        <f t="shared" si="0"/>
        <v>4048</v>
      </c>
      <c r="E25" s="1" t="str">
        <f t="shared" si="1"/>
        <v>NKHT2508/04048</v>
      </c>
      <c r="F25" s="1" t="s">
        <v>8651</v>
      </c>
    </row>
    <row r="26" spans="1:6" x14ac:dyDescent="0.25">
      <c r="A26" s="90" t="s">
        <v>2454</v>
      </c>
      <c r="B26" s="100">
        <f>SUMIF('Sheet1 (3)'!D:D,Sheet2!A26,'Sheet1 (3)'!A:A)</f>
        <v>1</v>
      </c>
      <c r="C26">
        <v>1</v>
      </c>
      <c r="D26" s="1">
        <f t="shared" si="0"/>
        <v>4049</v>
      </c>
      <c r="E26" s="1" t="str">
        <f t="shared" si="1"/>
        <v>NKHT2508/04049</v>
      </c>
      <c r="F26" s="1" t="s">
        <v>8652</v>
      </c>
    </row>
    <row r="27" spans="1:6" x14ac:dyDescent="0.25">
      <c r="A27" s="90" t="s">
        <v>2128</v>
      </c>
      <c r="B27" s="100">
        <f>SUMIF('Sheet1 (3)'!D:D,Sheet2!A27,'Sheet1 (3)'!A:A)</f>
        <v>1</v>
      </c>
      <c r="C27">
        <v>1</v>
      </c>
      <c r="D27" s="1">
        <f t="shared" si="0"/>
        <v>4050</v>
      </c>
      <c r="E27" s="1" t="str">
        <f t="shared" si="1"/>
        <v>NKHT2508/04050</v>
      </c>
      <c r="F27" s="1" t="s">
        <v>8653</v>
      </c>
    </row>
    <row r="28" spans="1:6" x14ac:dyDescent="0.25">
      <c r="A28" s="90" t="s">
        <v>1887</v>
      </c>
      <c r="B28" s="100">
        <f>SUMIF('Sheet1 (3)'!D:D,Sheet2!A28,'Sheet1 (3)'!A:A)</f>
        <v>1</v>
      </c>
      <c r="C28">
        <v>1</v>
      </c>
      <c r="D28" s="1">
        <f t="shared" si="0"/>
        <v>4051</v>
      </c>
      <c r="E28" s="1" t="str">
        <f t="shared" si="1"/>
        <v>NKHT2508/04051</v>
      </c>
      <c r="F28" s="1" t="s">
        <v>8654</v>
      </c>
    </row>
    <row r="29" spans="1:6" x14ac:dyDescent="0.25">
      <c r="A29" s="90" t="s">
        <v>2410</v>
      </c>
      <c r="B29" s="100">
        <f>SUMIF('Sheet1 (3)'!D:D,Sheet2!A29,'Sheet1 (3)'!A:A)</f>
        <v>1</v>
      </c>
      <c r="C29">
        <v>1</v>
      </c>
      <c r="D29" s="1">
        <f t="shared" si="0"/>
        <v>4052</v>
      </c>
      <c r="E29" s="1" t="str">
        <f t="shared" si="1"/>
        <v>NKHT2508/04052</v>
      </c>
      <c r="F29" s="1" t="s">
        <v>8655</v>
      </c>
    </row>
    <row r="30" spans="1:6" x14ac:dyDescent="0.25">
      <c r="A30" s="90" t="s">
        <v>2151</v>
      </c>
      <c r="B30" s="100">
        <f>SUMIF('Sheet1 (3)'!D:D,Sheet2!A30,'Sheet1 (3)'!A:A)</f>
        <v>2</v>
      </c>
      <c r="C30">
        <v>2</v>
      </c>
      <c r="D30" s="1">
        <f t="shared" si="0"/>
        <v>4054</v>
      </c>
      <c r="E30" s="1" t="str">
        <f t="shared" si="1"/>
        <v>NKHT2508/04054</v>
      </c>
      <c r="F30" s="1" t="s">
        <v>8656</v>
      </c>
    </row>
    <row r="31" spans="1:6" x14ac:dyDescent="0.25">
      <c r="A31" s="90" t="s">
        <v>1910</v>
      </c>
      <c r="B31" s="100">
        <f>SUMIF('Sheet1 (3)'!D:D,Sheet2!A31,'Sheet1 (3)'!A:A)</f>
        <v>2</v>
      </c>
      <c r="C31">
        <v>2</v>
      </c>
      <c r="D31" s="1">
        <f t="shared" si="0"/>
        <v>4056</v>
      </c>
      <c r="E31" s="1" t="str">
        <f t="shared" si="1"/>
        <v>NKHT2508/04056</v>
      </c>
      <c r="F31" s="1" t="s">
        <v>8657</v>
      </c>
    </row>
    <row r="32" spans="1:6" x14ac:dyDescent="0.25">
      <c r="A32" s="90" t="s">
        <v>1902</v>
      </c>
      <c r="B32" s="100">
        <f>SUMIF('Sheet1 (3)'!D:D,Sheet2!A32,'Sheet1 (3)'!A:A)</f>
        <v>1</v>
      </c>
      <c r="C32">
        <v>1</v>
      </c>
      <c r="D32" s="1">
        <f t="shared" si="0"/>
        <v>4057</v>
      </c>
      <c r="E32" s="1" t="str">
        <f t="shared" si="1"/>
        <v>NKHT2508/04057</v>
      </c>
      <c r="F32" s="1" t="s">
        <v>8658</v>
      </c>
    </row>
    <row r="33" spans="1:6" x14ac:dyDescent="0.25">
      <c r="A33" s="90" t="s">
        <v>1917</v>
      </c>
      <c r="B33" s="100">
        <f>SUMIF('Sheet1 (3)'!D:D,Sheet2!A33,'Sheet1 (3)'!A:A)</f>
        <v>1</v>
      </c>
      <c r="C33">
        <v>1</v>
      </c>
      <c r="D33" s="1">
        <f t="shared" si="0"/>
        <v>4058</v>
      </c>
      <c r="E33" s="1" t="str">
        <f t="shared" si="1"/>
        <v>NKHT2508/04058</v>
      </c>
      <c r="F33" s="1" t="s">
        <v>8659</v>
      </c>
    </row>
    <row r="34" spans="1:6" x14ac:dyDescent="0.25">
      <c r="A34" s="90" t="s">
        <v>2196</v>
      </c>
      <c r="B34" s="100">
        <f>SUMIF('Sheet1 (3)'!D:D,Sheet2!A34,'Sheet1 (3)'!A:A)</f>
        <v>1</v>
      </c>
      <c r="C34">
        <v>1</v>
      </c>
      <c r="D34" s="1">
        <f t="shared" si="0"/>
        <v>4059</v>
      </c>
      <c r="E34" s="1" t="str">
        <f t="shared" si="1"/>
        <v>NKHT2508/04059</v>
      </c>
      <c r="F34" s="1" t="s">
        <v>8660</v>
      </c>
    </row>
    <row r="35" spans="1:6" x14ac:dyDescent="0.25">
      <c r="A35" s="90" t="s">
        <v>2156</v>
      </c>
      <c r="B35" s="100">
        <f>SUMIF('Sheet1 (3)'!D:D,Sheet2!A35,'Sheet1 (3)'!A:A)</f>
        <v>1</v>
      </c>
      <c r="C35">
        <v>1</v>
      </c>
      <c r="D35" s="1">
        <f t="shared" si="0"/>
        <v>4060</v>
      </c>
      <c r="E35" s="1" t="str">
        <f t="shared" si="1"/>
        <v>NKHT2508/04060</v>
      </c>
      <c r="F35" s="1" t="s">
        <v>8661</v>
      </c>
    </row>
    <row r="36" spans="1:6" x14ac:dyDescent="0.25">
      <c r="A36" s="90" t="s">
        <v>2031</v>
      </c>
      <c r="B36" s="100">
        <f>SUMIF('Sheet1 (3)'!D:D,Sheet2!A36,'Sheet1 (3)'!A:A)</f>
        <v>4</v>
      </c>
      <c r="C36">
        <v>4</v>
      </c>
      <c r="D36" s="1">
        <f t="shared" si="0"/>
        <v>4064</v>
      </c>
      <c r="E36" s="1" t="str">
        <f t="shared" si="1"/>
        <v>NKHT2508/04064</v>
      </c>
      <c r="F36" s="1" t="s">
        <v>8662</v>
      </c>
    </row>
    <row r="37" spans="1:6" x14ac:dyDescent="0.25">
      <c r="A37" s="90" t="s">
        <v>2435</v>
      </c>
      <c r="B37" s="100">
        <f>SUMIF('Sheet1 (3)'!D:D,Sheet2!A37,'Sheet1 (3)'!A:A)</f>
        <v>2</v>
      </c>
      <c r="C37">
        <v>2</v>
      </c>
      <c r="D37" s="1">
        <f t="shared" si="0"/>
        <v>4066</v>
      </c>
      <c r="E37" s="1" t="str">
        <f t="shared" si="1"/>
        <v>NKHT2508/04066</v>
      </c>
      <c r="F37" s="1" t="s">
        <v>8663</v>
      </c>
    </row>
    <row r="38" spans="1:6" x14ac:dyDescent="0.25">
      <c r="A38" s="90" t="s">
        <v>2265</v>
      </c>
      <c r="B38" s="100">
        <f>SUMIF('Sheet1 (3)'!D:D,Sheet2!A38,'Sheet1 (3)'!A:A)</f>
        <v>1</v>
      </c>
      <c r="C38">
        <v>1</v>
      </c>
      <c r="D38" s="1">
        <f t="shared" si="0"/>
        <v>4067</v>
      </c>
      <c r="E38" s="1" t="str">
        <f t="shared" si="1"/>
        <v>NKHT2508/04067</v>
      </c>
      <c r="F38" s="1" t="s">
        <v>8664</v>
      </c>
    </row>
    <row r="39" spans="1:6" x14ac:dyDescent="0.25">
      <c r="A39" s="90" t="s">
        <v>2066</v>
      </c>
      <c r="B39" s="100">
        <f>SUMIF('Sheet1 (3)'!D:D,Sheet2!A39,'Sheet1 (3)'!A:A)</f>
        <v>5</v>
      </c>
      <c r="C39">
        <v>5</v>
      </c>
      <c r="D39" s="1">
        <f t="shared" si="0"/>
        <v>4072</v>
      </c>
      <c r="E39" s="1" t="str">
        <f t="shared" si="1"/>
        <v>NKHT2508/04072</v>
      </c>
      <c r="F39" s="1" t="s">
        <v>8665</v>
      </c>
    </row>
    <row r="40" spans="1:6" x14ac:dyDescent="0.25">
      <c r="A40" s="90" t="s">
        <v>2083</v>
      </c>
      <c r="B40" s="100">
        <f>SUMIF('Sheet1 (3)'!D:D,Sheet2!A40,'Sheet1 (3)'!A:A)</f>
        <v>1</v>
      </c>
      <c r="C40">
        <v>1</v>
      </c>
      <c r="D40" s="1">
        <f t="shared" si="0"/>
        <v>4073</v>
      </c>
      <c r="E40" s="1" t="str">
        <f t="shared" si="1"/>
        <v>NKHT2508/04073</v>
      </c>
      <c r="F40" s="1" t="s">
        <v>8666</v>
      </c>
    </row>
    <row r="41" spans="1:6" x14ac:dyDescent="0.25">
      <c r="A41" s="90" t="s">
        <v>2332</v>
      </c>
      <c r="B41" s="100">
        <f>SUMIF('Sheet1 (3)'!D:D,Sheet2!A41,'Sheet1 (3)'!A:A)</f>
        <v>3</v>
      </c>
      <c r="C41">
        <v>3</v>
      </c>
      <c r="D41" s="1">
        <f t="shared" si="0"/>
        <v>4076</v>
      </c>
      <c r="E41" s="1" t="str">
        <f t="shared" si="1"/>
        <v>NKHT2508/04076</v>
      </c>
      <c r="F41" s="1" t="s">
        <v>8667</v>
      </c>
    </row>
    <row r="42" spans="1:6" x14ac:dyDescent="0.25">
      <c r="A42" s="90" t="s">
        <v>2170</v>
      </c>
      <c r="B42" s="100">
        <f>SUMIF('Sheet1 (3)'!D:D,Sheet2!A42,'Sheet1 (3)'!A:A)</f>
        <v>3</v>
      </c>
      <c r="C42">
        <v>3</v>
      </c>
      <c r="D42" s="1">
        <f t="shared" si="0"/>
        <v>4079</v>
      </c>
      <c r="E42" s="1" t="str">
        <f t="shared" si="1"/>
        <v>NKHT2508/04079</v>
      </c>
      <c r="F42" s="1" t="s">
        <v>8668</v>
      </c>
    </row>
    <row r="43" spans="1:6" x14ac:dyDescent="0.25">
      <c r="A43" s="90" t="s">
        <v>2461</v>
      </c>
      <c r="B43" s="100">
        <f>SUMIF('Sheet1 (3)'!D:D,Sheet2!A43,'Sheet1 (3)'!A:A)</f>
        <v>1</v>
      </c>
      <c r="C43">
        <v>1</v>
      </c>
      <c r="D43" s="1">
        <f t="shared" si="0"/>
        <v>4080</v>
      </c>
      <c r="E43" s="1" t="str">
        <f t="shared" si="1"/>
        <v>NKHT2508/04080</v>
      </c>
      <c r="F43" s="1" t="s">
        <v>8669</v>
      </c>
    </row>
    <row r="44" spans="1:6" x14ac:dyDescent="0.25">
      <c r="A44" s="90" t="s">
        <v>2201</v>
      </c>
      <c r="B44" s="100">
        <f>SUMIF('Sheet1 (3)'!D:D,Sheet2!A44,'Sheet1 (3)'!A:A)</f>
        <v>2</v>
      </c>
      <c r="C44">
        <v>2</v>
      </c>
      <c r="D44" s="1">
        <f t="shared" si="0"/>
        <v>4082</v>
      </c>
      <c r="E44" s="1" t="str">
        <f t="shared" si="1"/>
        <v>NKHT2508/04082</v>
      </c>
      <c r="F44" s="1" t="s">
        <v>8670</v>
      </c>
    </row>
    <row r="45" spans="1:6" x14ac:dyDescent="0.25">
      <c r="A45" s="90" t="s">
        <v>2226</v>
      </c>
      <c r="B45" s="100">
        <f>SUMIF('Sheet1 (3)'!D:D,Sheet2!A45,'Sheet1 (3)'!A:A)</f>
        <v>6</v>
      </c>
      <c r="C45">
        <v>6</v>
      </c>
      <c r="D45" s="1">
        <f t="shared" si="0"/>
        <v>4088</v>
      </c>
      <c r="E45" s="1" t="str">
        <f t="shared" si="1"/>
        <v>NKHT2508/04088</v>
      </c>
      <c r="F45" s="1" t="s">
        <v>8671</v>
      </c>
    </row>
    <row r="46" spans="1:6" x14ac:dyDescent="0.25">
      <c r="A46" s="90" t="s">
        <v>2277</v>
      </c>
      <c r="B46" s="100">
        <f>SUMIF('Sheet1 (3)'!D:D,Sheet2!A46,'Sheet1 (3)'!A:A)</f>
        <v>1</v>
      </c>
      <c r="C46">
        <v>1</v>
      </c>
      <c r="D46" s="1">
        <f t="shared" si="0"/>
        <v>4089</v>
      </c>
      <c r="E46" s="1" t="str">
        <f t="shared" si="1"/>
        <v>NKHT2508/04089</v>
      </c>
      <c r="F46" s="1" t="s">
        <v>8672</v>
      </c>
    </row>
    <row r="47" spans="1:6" x14ac:dyDescent="0.25">
      <c r="A47" s="90" t="s">
        <v>2220</v>
      </c>
      <c r="B47" s="100">
        <f>SUMIF('Sheet1 (3)'!D:D,Sheet2!A47,'Sheet1 (3)'!A:A)</f>
        <v>1</v>
      </c>
      <c r="C47">
        <v>1</v>
      </c>
      <c r="D47" s="1">
        <f t="shared" si="0"/>
        <v>4090</v>
      </c>
      <c r="E47" s="1" t="str">
        <f t="shared" si="1"/>
        <v>NKHT2508/04090</v>
      </c>
      <c r="F47" s="1" t="s">
        <v>8673</v>
      </c>
    </row>
    <row r="48" spans="1:6" x14ac:dyDescent="0.25">
      <c r="A48" s="90" t="s">
        <v>2177</v>
      </c>
      <c r="B48" s="100">
        <f>SUMIF('Sheet1 (3)'!D:D,Sheet2!A48,'Sheet1 (3)'!A:A)</f>
        <v>6</v>
      </c>
      <c r="C48">
        <v>6</v>
      </c>
      <c r="D48" s="1">
        <f t="shared" si="0"/>
        <v>4096</v>
      </c>
      <c r="E48" s="1" t="str">
        <f t="shared" si="1"/>
        <v>NKHT2508/04096</v>
      </c>
      <c r="F48" s="1" t="s">
        <v>8674</v>
      </c>
    </row>
    <row r="49" spans="1:6" x14ac:dyDescent="0.25">
      <c r="A49" s="90" t="s">
        <v>2447</v>
      </c>
      <c r="B49" s="100">
        <f>SUMIF('Sheet1 (3)'!D:D,Sheet2!A49,'Sheet1 (3)'!A:A)</f>
        <v>1</v>
      </c>
      <c r="C49">
        <v>1</v>
      </c>
      <c r="D49" s="1">
        <f t="shared" si="0"/>
        <v>4097</v>
      </c>
      <c r="E49" s="1" t="str">
        <f t="shared" si="1"/>
        <v>NKHT2508/04097</v>
      </c>
      <c r="F49" s="1" t="s">
        <v>8675</v>
      </c>
    </row>
    <row r="50" spans="1:6" x14ac:dyDescent="0.25">
      <c r="A50" s="90" t="s">
        <v>2208</v>
      </c>
      <c r="B50" s="100">
        <f>SUMIF('Sheet1 (3)'!D:D,Sheet2!A50,'Sheet1 (3)'!A:A)</f>
        <v>1</v>
      </c>
      <c r="C50">
        <v>1</v>
      </c>
      <c r="D50" s="1">
        <f t="shared" si="0"/>
        <v>4098</v>
      </c>
      <c r="E50" s="1" t="str">
        <f t="shared" si="1"/>
        <v>NKHT2508/04098</v>
      </c>
      <c r="F50" s="1" t="s">
        <v>8676</v>
      </c>
    </row>
    <row r="51" spans="1:6" x14ac:dyDescent="0.25">
      <c r="A51" s="90" t="s">
        <v>2224</v>
      </c>
      <c r="B51" s="100">
        <f>SUMIF('Sheet1 (3)'!D:D,Sheet2!A51,'Sheet1 (3)'!A:A)</f>
        <v>1</v>
      </c>
      <c r="C51">
        <v>1</v>
      </c>
      <c r="D51" s="1">
        <f t="shared" si="0"/>
        <v>4099</v>
      </c>
      <c r="E51" s="1" t="str">
        <f t="shared" si="1"/>
        <v>NKHT2508/04099</v>
      </c>
      <c r="F51" s="1" t="s">
        <v>8677</v>
      </c>
    </row>
    <row r="52" spans="1:6" x14ac:dyDescent="0.25">
      <c r="A52" s="90" t="s">
        <v>2231</v>
      </c>
      <c r="B52" s="100">
        <f>SUMIF('Sheet1 (3)'!D:D,Sheet2!A52,'Sheet1 (3)'!A:A)</f>
        <v>2</v>
      </c>
      <c r="C52">
        <v>2</v>
      </c>
      <c r="D52" s="1">
        <f t="shared" si="0"/>
        <v>4101</v>
      </c>
      <c r="E52" s="1" t="str">
        <f t="shared" si="1"/>
        <v>NKHT2508/04101</v>
      </c>
      <c r="F52" s="1" t="s">
        <v>8678</v>
      </c>
    </row>
    <row r="53" spans="1:6" x14ac:dyDescent="0.25">
      <c r="A53" s="90" t="s">
        <v>2289</v>
      </c>
      <c r="B53" s="100">
        <f>SUMIF('Sheet1 (3)'!D:D,Sheet2!A53,'Sheet1 (3)'!A:A)</f>
        <v>5</v>
      </c>
      <c r="C53">
        <v>5</v>
      </c>
      <c r="D53" s="1">
        <f t="shared" si="0"/>
        <v>4106</v>
      </c>
      <c r="E53" s="1" t="str">
        <f t="shared" si="1"/>
        <v>NKHT2508/04106</v>
      </c>
      <c r="F53" s="1" t="s">
        <v>8679</v>
      </c>
    </row>
    <row r="54" spans="1:6" x14ac:dyDescent="0.25">
      <c r="A54" s="90" t="s">
        <v>2414</v>
      </c>
      <c r="B54" s="100">
        <f>SUMIF('Sheet1 (3)'!D:D,Sheet2!A54,'Sheet1 (3)'!A:A)</f>
        <v>1</v>
      </c>
      <c r="C54">
        <v>1</v>
      </c>
      <c r="D54" s="1">
        <f t="shared" si="0"/>
        <v>4107</v>
      </c>
      <c r="E54" s="1" t="str">
        <f t="shared" si="1"/>
        <v>NKHT2508/04107</v>
      </c>
      <c r="F54" s="1" t="s">
        <v>8680</v>
      </c>
    </row>
    <row r="55" spans="1:6" x14ac:dyDescent="0.25">
      <c r="A55" s="90" t="s">
        <v>2294</v>
      </c>
      <c r="B55" s="100">
        <f>SUMIF('Sheet1 (3)'!D:D,Sheet2!A55,'Sheet1 (3)'!A:A)</f>
        <v>1</v>
      </c>
      <c r="C55">
        <v>1</v>
      </c>
      <c r="D55" s="1">
        <f t="shared" si="0"/>
        <v>4108</v>
      </c>
      <c r="E55" s="1" t="str">
        <f t="shared" si="1"/>
        <v>NKHT2508/04108</v>
      </c>
      <c r="F55" s="1" t="s">
        <v>8681</v>
      </c>
    </row>
    <row r="56" spans="1:6" x14ac:dyDescent="0.25">
      <c r="A56" s="90" t="s">
        <v>2243</v>
      </c>
      <c r="B56" s="100">
        <f>SUMIF('Sheet1 (3)'!D:D,Sheet2!A56,'Sheet1 (3)'!A:A)</f>
        <v>1</v>
      </c>
      <c r="C56">
        <v>1</v>
      </c>
      <c r="D56" s="1">
        <f t="shared" si="0"/>
        <v>4109</v>
      </c>
      <c r="E56" s="1" t="str">
        <f t="shared" si="1"/>
        <v>NKHT2508/04109</v>
      </c>
      <c r="F56" s="1" t="s">
        <v>8682</v>
      </c>
    </row>
    <row r="57" spans="1:6" x14ac:dyDescent="0.25">
      <c r="A57" s="90" t="s">
        <v>2306</v>
      </c>
      <c r="B57" s="100">
        <f>SUMIF('Sheet1 (3)'!D:D,Sheet2!A57,'Sheet1 (3)'!A:A)</f>
        <v>2</v>
      </c>
      <c r="C57">
        <v>2</v>
      </c>
      <c r="D57" s="1">
        <f t="shared" si="0"/>
        <v>4111</v>
      </c>
      <c r="E57" s="1" t="str">
        <f t="shared" si="1"/>
        <v>NKHT2508/04111</v>
      </c>
      <c r="F57" s="1" t="s">
        <v>8683</v>
      </c>
    </row>
    <row r="58" spans="1:6" x14ac:dyDescent="0.25">
      <c r="A58" s="90" t="s">
        <v>2342</v>
      </c>
      <c r="B58" s="100">
        <f>SUMIF('Sheet1 (3)'!D:D,Sheet2!A58,'Sheet1 (3)'!A:A)</f>
        <v>1</v>
      </c>
      <c r="C58">
        <v>1</v>
      </c>
      <c r="D58" s="1">
        <f t="shared" si="0"/>
        <v>4112</v>
      </c>
      <c r="E58" s="1" t="str">
        <f t="shared" si="1"/>
        <v>NKHT2508/04112</v>
      </c>
      <c r="F58" s="1" t="s">
        <v>8684</v>
      </c>
    </row>
    <row r="59" spans="1:6" x14ac:dyDescent="0.25">
      <c r="A59" s="90" t="s">
        <v>1912</v>
      </c>
      <c r="B59" s="100">
        <f>SUMIF('Sheet1 (3)'!D:D,Sheet2!A59,'Sheet1 (3)'!A:A)</f>
        <v>5</v>
      </c>
      <c r="C59">
        <v>5</v>
      </c>
      <c r="D59" s="1">
        <f t="shared" si="0"/>
        <v>4117</v>
      </c>
      <c r="E59" s="1" t="str">
        <f t="shared" si="1"/>
        <v>NKHT2508/04117</v>
      </c>
      <c r="F59" s="1" t="s">
        <v>8685</v>
      </c>
    </row>
    <row r="60" spans="1:6" x14ac:dyDescent="0.25">
      <c r="A60" s="90" t="s">
        <v>2109</v>
      </c>
      <c r="B60" s="100">
        <f>SUMIF('Sheet1 (3)'!D:D,Sheet2!A60,'Sheet1 (3)'!A:A)</f>
        <v>1</v>
      </c>
      <c r="C60">
        <v>1</v>
      </c>
      <c r="D60" s="1">
        <f t="shared" si="0"/>
        <v>4118</v>
      </c>
      <c r="E60" s="1" t="str">
        <f t="shared" si="1"/>
        <v>NKHT2508/04118</v>
      </c>
      <c r="F60" s="1" t="s">
        <v>8686</v>
      </c>
    </row>
    <row r="61" spans="1:6" x14ac:dyDescent="0.25">
      <c r="A61" s="90" t="s">
        <v>2187</v>
      </c>
      <c r="B61" s="100">
        <f>SUMIF('Sheet1 (3)'!D:D,Sheet2!A61,'Sheet1 (3)'!A:A)</f>
        <v>1</v>
      </c>
      <c r="C61">
        <v>1</v>
      </c>
      <c r="D61" s="1">
        <f t="shared" si="0"/>
        <v>4119</v>
      </c>
      <c r="E61" s="1" t="str">
        <f t="shared" si="1"/>
        <v>NKHT2508/04119</v>
      </c>
      <c r="F61" s="1" t="s">
        <v>8687</v>
      </c>
    </row>
    <row r="62" spans="1:6" x14ac:dyDescent="0.25">
      <c r="A62" s="90" t="s">
        <v>1944</v>
      </c>
      <c r="B62" s="100">
        <f>SUMIF('Sheet1 (3)'!D:D,Sheet2!A62,'Sheet1 (3)'!A:A)</f>
        <v>1</v>
      </c>
      <c r="C62">
        <v>1</v>
      </c>
      <c r="D62" s="1">
        <f t="shared" si="0"/>
        <v>4120</v>
      </c>
      <c r="E62" s="1" t="str">
        <f t="shared" si="1"/>
        <v>NKHT2508/04120</v>
      </c>
      <c r="F62" s="1" t="s">
        <v>8688</v>
      </c>
    </row>
    <row r="63" spans="1:6" x14ac:dyDescent="0.25">
      <c r="A63" s="90" t="s">
        <v>1986</v>
      </c>
      <c r="B63" s="100">
        <f>SUMIF('Sheet1 (3)'!D:D,Sheet2!A63,'Sheet1 (3)'!A:A)</f>
        <v>1</v>
      </c>
      <c r="C63">
        <v>1</v>
      </c>
      <c r="D63" s="1">
        <f t="shared" si="0"/>
        <v>4121</v>
      </c>
      <c r="E63" s="1" t="str">
        <f t="shared" si="1"/>
        <v>NKHT2508/04121</v>
      </c>
      <c r="F63" s="1" t="s">
        <v>8689</v>
      </c>
    </row>
    <row r="64" spans="1:6" x14ac:dyDescent="0.25">
      <c r="A64" s="90" t="s">
        <v>2272</v>
      </c>
      <c r="B64" s="100">
        <f>SUMIF('Sheet1 (3)'!D:D,Sheet2!A64,'Sheet1 (3)'!A:A)</f>
        <v>3</v>
      </c>
      <c r="C64">
        <v>3</v>
      </c>
      <c r="D64" s="1">
        <f t="shared" si="0"/>
        <v>4124</v>
      </c>
      <c r="E64" s="1" t="str">
        <f t="shared" si="1"/>
        <v>NKHT2508/04124</v>
      </c>
      <c r="F64" s="1" t="s">
        <v>8690</v>
      </c>
    </row>
    <row r="65" spans="1:6" x14ac:dyDescent="0.25">
      <c r="A65" s="90" t="s">
        <v>1929</v>
      </c>
      <c r="B65" s="100">
        <f>SUMIF('Sheet1 (3)'!D:D,Sheet2!A65,'Sheet1 (3)'!A:A)</f>
        <v>1</v>
      </c>
      <c r="C65">
        <v>1</v>
      </c>
      <c r="D65" s="1">
        <f t="shared" si="0"/>
        <v>4125</v>
      </c>
      <c r="E65" s="1" t="str">
        <f t="shared" si="1"/>
        <v>NKHT2508/04125</v>
      </c>
      <c r="F65" s="1" t="s">
        <v>8691</v>
      </c>
    </row>
    <row r="66" spans="1:6" x14ac:dyDescent="0.25">
      <c r="A66" s="90" t="s">
        <v>2380</v>
      </c>
      <c r="B66" s="100">
        <f>SUMIF('Sheet1 (3)'!D:D,Sheet2!A66,'Sheet1 (3)'!A:A)</f>
        <v>1</v>
      </c>
      <c r="C66">
        <v>1</v>
      </c>
      <c r="D66" s="1">
        <f t="shared" si="0"/>
        <v>4126</v>
      </c>
      <c r="E66" s="1" t="str">
        <f t="shared" si="1"/>
        <v>NKHT2508/04126</v>
      </c>
      <c r="F66" s="1" t="s">
        <v>8692</v>
      </c>
    </row>
    <row r="67" spans="1:6" x14ac:dyDescent="0.25">
      <c r="A67" s="90" t="s">
        <v>1981</v>
      </c>
      <c r="B67" s="100">
        <f>SUMIF('Sheet1 (3)'!D:D,Sheet2!A67,'Sheet1 (3)'!A:A)</f>
        <v>5</v>
      </c>
      <c r="C67">
        <v>5</v>
      </c>
      <c r="D67" s="1">
        <f t="shared" ref="D67:D130" si="2">D66+C67</f>
        <v>4131</v>
      </c>
      <c r="E67" s="1" t="str">
        <f t="shared" ref="E67:F130" si="3">"NKHT2508/0"&amp;D67</f>
        <v>NKHT2508/04131</v>
      </c>
      <c r="F67" s="1" t="s">
        <v>8693</v>
      </c>
    </row>
    <row r="68" spans="1:6" x14ac:dyDescent="0.25">
      <c r="A68" s="90" t="s">
        <v>2280</v>
      </c>
      <c r="B68" s="100">
        <f>SUMIF('Sheet1 (3)'!D:D,Sheet2!A68,'Sheet1 (3)'!A:A)</f>
        <v>1</v>
      </c>
      <c r="C68">
        <v>1</v>
      </c>
      <c r="D68" s="1">
        <f t="shared" si="2"/>
        <v>4132</v>
      </c>
      <c r="E68" s="1" t="str">
        <f t="shared" si="3"/>
        <v>NKHT2508/04132</v>
      </c>
      <c r="F68" s="1" t="s">
        <v>8694</v>
      </c>
    </row>
    <row r="69" spans="1:6" x14ac:dyDescent="0.25">
      <c r="A69" s="90" t="s">
        <v>2038</v>
      </c>
      <c r="B69" s="100">
        <f>SUMIF('Sheet1 (3)'!D:D,Sheet2!A69,'Sheet1 (3)'!A:A)</f>
        <v>1</v>
      </c>
      <c r="C69">
        <v>1</v>
      </c>
      <c r="D69" s="1">
        <f t="shared" si="2"/>
        <v>4133</v>
      </c>
      <c r="E69" s="1" t="str">
        <f t="shared" si="3"/>
        <v>NKHT2508/04133</v>
      </c>
      <c r="F69" s="1" t="s">
        <v>8695</v>
      </c>
    </row>
    <row r="70" spans="1:6" x14ac:dyDescent="0.25">
      <c r="A70" s="90" t="s">
        <v>2349</v>
      </c>
      <c r="B70" s="100">
        <f>SUMIF('Sheet1 (3)'!D:D,Sheet2!A70,'Sheet1 (3)'!A:A)</f>
        <v>1</v>
      </c>
      <c r="C70">
        <v>1</v>
      </c>
      <c r="D70" s="1">
        <f t="shared" si="2"/>
        <v>4134</v>
      </c>
      <c r="E70" s="1" t="str">
        <f t="shared" si="3"/>
        <v>NKHT2508/04134</v>
      </c>
      <c r="F70" s="1" t="s">
        <v>8696</v>
      </c>
    </row>
    <row r="71" spans="1:6" x14ac:dyDescent="0.25">
      <c r="A71" s="90" t="s">
        <v>2191</v>
      </c>
      <c r="B71" s="100">
        <f>SUMIF('Sheet1 (3)'!D:D,Sheet2!A71,'Sheet1 (3)'!A:A)</f>
        <v>9</v>
      </c>
      <c r="C71">
        <v>9</v>
      </c>
      <c r="D71" s="1">
        <f t="shared" si="2"/>
        <v>4143</v>
      </c>
      <c r="E71" s="1" t="str">
        <f t="shared" si="3"/>
        <v>NKHT2508/04143</v>
      </c>
      <c r="F71" s="1" t="s">
        <v>8697</v>
      </c>
    </row>
    <row r="72" spans="1:6" x14ac:dyDescent="0.25">
      <c r="A72" s="90" t="s">
        <v>2102</v>
      </c>
      <c r="B72" s="100">
        <f>SUMIF('Sheet1 (3)'!D:D,Sheet2!A72,'Sheet1 (3)'!A:A)</f>
        <v>3</v>
      </c>
      <c r="C72">
        <v>3</v>
      </c>
      <c r="D72" s="1">
        <f t="shared" si="2"/>
        <v>4146</v>
      </c>
      <c r="E72" s="1" t="str">
        <f t="shared" si="3"/>
        <v>NKHT2508/04146</v>
      </c>
      <c r="F72" s="1" t="s">
        <v>8698</v>
      </c>
    </row>
    <row r="73" spans="1:6" x14ac:dyDescent="0.25">
      <c r="A73" s="90" t="s">
        <v>2061</v>
      </c>
      <c r="B73" s="100">
        <f>SUMIF('Sheet1 (3)'!D:D,Sheet2!A73,'Sheet1 (3)'!A:A)</f>
        <v>1</v>
      </c>
      <c r="C73">
        <v>1</v>
      </c>
      <c r="D73" s="1">
        <f t="shared" si="2"/>
        <v>4147</v>
      </c>
      <c r="E73" s="1" t="str">
        <f t="shared" si="3"/>
        <v>NKHT2508/04147</v>
      </c>
      <c r="F73" s="1" t="s">
        <v>8699</v>
      </c>
    </row>
    <row r="74" spans="1:6" x14ac:dyDescent="0.25">
      <c r="A74" s="90" t="s">
        <v>2141</v>
      </c>
      <c r="B74" s="100">
        <f>SUMIF('Sheet1 (3)'!D:D,Sheet2!A74,'Sheet1 (3)'!A:A)</f>
        <v>3</v>
      </c>
      <c r="C74">
        <v>3</v>
      </c>
      <c r="D74" s="1">
        <f t="shared" si="2"/>
        <v>4150</v>
      </c>
      <c r="E74" s="1" t="str">
        <f t="shared" si="3"/>
        <v>NKHT2508/04150</v>
      </c>
      <c r="F74" s="1" t="s">
        <v>8700</v>
      </c>
    </row>
    <row r="75" spans="1:6" x14ac:dyDescent="0.25">
      <c r="A75" s="90" t="s">
        <v>2146</v>
      </c>
      <c r="B75" s="100">
        <f>SUMIF('Sheet1 (3)'!D:D,Sheet2!A75,'Sheet1 (3)'!A:A)</f>
        <v>3</v>
      </c>
      <c r="C75">
        <v>3</v>
      </c>
      <c r="D75" s="1">
        <f t="shared" si="2"/>
        <v>4153</v>
      </c>
      <c r="E75" s="1" t="str">
        <f t="shared" si="3"/>
        <v>NKHT2508/04153</v>
      </c>
      <c r="F75" s="1" t="s">
        <v>8701</v>
      </c>
    </row>
    <row r="76" spans="1:6" x14ac:dyDescent="0.25">
      <c r="A76" s="90" t="s">
        <v>2361</v>
      </c>
      <c r="B76" s="100">
        <f>SUMIF('Sheet1 (3)'!D:D,Sheet2!A76,'Sheet1 (3)'!A:A)</f>
        <v>3</v>
      </c>
      <c r="C76">
        <v>3</v>
      </c>
      <c r="D76" s="1">
        <f t="shared" si="2"/>
        <v>4156</v>
      </c>
      <c r="E76" s="1" t="str">
        <f t="shared" si="3"/>
        <v>NKHT2508/04156</v>
      </c>
      <c r="F76" s="1" t="s">
        <v>8702</v>
      </c>
    </row>
    <row r="77" spans="1:6" x14ac:dyDescent="0.25">
      <c r="A77" s="90" t="s">
        <v>1879</v>
      </c>
      <c r="B77" s="100">
        <f>SUMIF('Sheet1 (3)'!D:D,Sheet2!A77,'Sheet1 (3)'!A:A)</f>
        <v>1</v>
      </c>
      <c r="C77">
        <v>1</v>
      </c>
      <c r="D77" s="1">
        <f t="shared" si="2"/>
        <v>4157</v>
      </c>
      <c r="E77" s="1" t="str">
        <f t="shared" si="3"/>
        <v>NKHT2508/04157</v>
      </c>
      <c r="F77" s="1" t="s">
        <v>8703</v>
      </c>
    </row>
    <row r="78" spans="1:6" x14ac:dyDescent="0.25">
      <c r="A78" s="90" t="s">
        <v>2212</v>
      </c>
      <c r="B78" s="100">
        <f>SUMIF('Sheet1 (3)'!D:D,Sheet2!A78,'Sheet1 (3)'!A:A)</f>
        <v>1</v>
      </c>
      <c r="C78">
        <v>1</v>
      </c>
      <c r="D78" s="1">
        <f t="shared" si="2"/>
        <v>4158</v>
      </c>
      <c r="E78" s="1" t="str">
        <f t="shared" si="3"/>
        <v>NKHT2508/04158</v>
      </c>
      <c r="F78" s="1" t="s">
        <v>8704</v>
      </c>
    </row>
    <row r="79" spans="1:6" x14ac:dyDescent="0.25">
      <c r="A79" s="90" t="s">
        <v>2250</v>
      </c>
      <c r="B79" s="100">
        <f>SUMIF('Sheet1 (3)'!D:D,Sheet2!A79,'Sheet1 (3)'!A:A)</f>
        <v>1</v>
      </c>
      <c r="C79">
        <v>1</v>
      </c>
      <c r="D79" s="1">
        <f t="shared" si="2"/>
        <v>4159</v>
      </c>
      <c r="E79" s="1" t="str">
        <f t="shared" si="3"/>
        <v>NKHT2508/04159</v>
      </c>
      <c r="F79" s="1" t="s">
        <v>8705</v>
      </c>
    </row>
    <row r="80" spans="1:6" x14ac:dyDescent="0.25">
      <c r="A80" s="90" t="s">
        <v>1889</v>
      </c>
      <c r="B80" s="100">
        <f>SUMIF('Sheet1 (3)'!D:D,Sheet2!A80,'Sheet1 (3)'!A:A)</f>
        <v>1</v>
      </c>
      <c r="C80">
        <v>1</v>
      </c>
      <c r="D80" s="1">
        <f t="shared" si="2"/>
        <v>4160</v>
      </c>
      <c r="E80" s="1" t="str">
        <f t="shared" si="3"/>
        <v>NKHT2508/04160</v>
      </c>
      <c r="F80" s="1" t="s">
        <v>8706</v>
      </c>
    </row>
    <row r="81" spans="1:6" x14ac:dyDescent="0.25">
      <c r="A81" s="90" t="s">
        <v>2048</v>
      </c>
      <c r="B81" s="100">
        <f>SUMIF('Sheet1 (3)'!D:D,Sheet2!A81,'Sheet1 (3)'!A:A)</f>
        <v>1</v>
      </c>
      <c r="C81">
        <v>1</v>
      </c>
      <c r="D81" s="1">
        <f t="shared" si="2"/>
        <v>4161</v>
      </c>
      <c r="E81" s="1" t="str">
        <f t="shared" si="3"/>
        <v>NKHT2508/04161</v>
      </c>
      <c r="F81" s="1" t="s">
        <v>8707</v>
      </c>
    </row>
    <row r="82" spans="1:6" x14ac:dyDescent="0.25">
      <c r="A82" s="90" t="s">
        <v>2182</v>
      </c>
      <c r="B82" s="100">
        <f>SUMIF('Sheet1 (3)'!D:D,Sheet2!A82,'Sheet1 (3)'!A:A)</f>
        <v>1</v>
      </c>
      <c r="C82">
        <v>1</v>
      </c>
      <c r="D82" s="1">
        <f t="shared" si="2"/>
        <v>4162</v>
      </c>
      <c r="E82" s="1" t="str">
        <f t="shared" si="3"/>
        <v>NKHT2508/04162</v>
      </c>
      <c r="F82" s="1" t="s">
        <v>8708</v>
      </c>
    </row>
    <row r="83" spans="1:6" x14ac:dyDescent="0.25">
      <c r="A83" s="90" t="s">
        <v>1919</v>
      </c>
      <c r="B83" s="100">
        <f>SUMIF('Sheet1 (3)'!D:D,Sheet2!A83,'Sheet1 (3)'!A:A)</f>
        <v>1</v>
      </c>
      <c r="C83">
        <v>1</v>
      </c>
      <c r="D83" s="1">
        <f t="shared" si="2"/>
        <v>4163</v>
      </c>
      <c r="E83" s="1" t="str">
        <f t="shared" si="3"/>
        <v>NKHT2508/04163</v>
      </c>
      <c r="F83" s="1" t="s">
        <v>8709</v>
      </c>
    </row>
    <row r="84" spans="1:6" x14ac:dyDescent="0.25">
      <c r="A84" s="90" t="s">
        <v>2320</v>
      </c>
      <c r="B84" s="100">
        <f>SUMIF('Sheet1 (3)'!D:D,Sheet2!A84,'Sheet1 (3)'!A:A)</f>
        <v>1</v>
      </c>
      <c r="C84">
        <v>1</v>
      </c>
      <c r="D84" s="1">
        <f t="shared" si="2"/>
        <v>4164</v>
      </c>
      <c r="E84" s="1" t="str">
        <f t="shared" si="3"/>
        <v>NKHT2508/04164</v>
      </c>
      <c r="F84" s="1" t="s">
        <v>8710</v>
      </c>
    </row>
    <row r="85" spans="1:6" x14ac:dyDescent="0.25">
      <c r="A85" s="90" t="s">
        <v>1991</v>
      </c>
      <c r="B85" s="100">
        <f>SUMIF('Sheet1 (3)'!D:D,Sheet2!A85,'Sheet1 (3)'!A:A)</f>
        <v>1</v>
      </c>
      <c r="C85">
        <v>1</v>
      </c>
      <c r="D85" s="1">
        <f t="shared" si="2"/>
        <v>4165</v>
      </c>
      <c r="E85" s="1" t="str">
        <f t="shared" si="3"/>
        <v>NKHT2508/04165</v>
      </c>
      <c r="F85" s="1" t="s">
        <v>8711</v>
      </c>
    </row>
    <row r="86" spans="1:6" x14ac:dyDescent="0.25">
      <c r="A86" s="90" t="s">
        <v>2431</v>
      </c>
      <c r="B86" s="100">
        <f>SUMIF('Sheet1 (3)'!D:D,Sheet2!A86,'Sheet1 (3)'!A:A)</f>
        <v>1</v>
      </c>
      <c r="C86">
        <v>1</v>
      </c>
      <c r="D86" s="1">
        <f t="shared" si="2"/>
        <v>4166</v>
      </c>
      <c r="E86" s="1" t="str">
        <f t="shared" si="3"/>
        <v>NKHT2508/04166</v>
      </c>
      <c r="F86" s="1" t="s">
        <v>8712</v>
      </c>
    </row>
    <row r="87" spans="1:6" x14ac:dyDescent="0.25">
      <c r="A87" s="90" t="s">
        <v>2107</v>
      </c>
      <c r="B87" s="100">
        <f>SUMIF('Sheet1 (3)'!D:D,Sheet2!A87,'Sheet1 (3)'!A:A)</f>
        <v>1</v>
      </c>
      <c r="C87">
        <v>1</v>
      </c>
      <c r="D87" s="1">
        <f t="shared" si="2"/>
        <v>4167</v>
      </c>
      <c r="E87" s="1" t="str">
        <f t="shared" si="3"/>
        <v>NKHT2508/04167</v>
      </c>
      <c r="F87" s="1" t="s">
        <v>8713</v>
      </c>
    </row>
    <row r="88" spans="1:6" x14ac:dyDescent="0.25">
      <c r="A88" s="90" t="s">
        <v>2366</v>
      </c>
      <c r="B88" s="100">
        <f>SUMIF('Sheet1 (3)'!D:D,Sheet2!A88,'Sheet1 (3)'!A:A)</f>
        <v>4</v>
      </c>
      <c r="C88">
        <v>4</v>
      </c>
      <c r="D88" s="1">
        <f t="shared" si="2"/>
        <v>4171</v>
      </c>
      <c r="E88" s="1" t="str">
        <f t="shared" si="3"/>
        <v>NKHT2508/04171</v>
      </c>
      <c r="F88" s="1" t="s">
        <v>8714</v>
      </c>
    </row>
    <row r="89" spans="1:6" x14ac:dyDescent="0.25">
      <c r="A89" s="90" t="s">
        <v>2327</v>
      </c>
      <c r="B89" s="100">
        <f>SUMIF('Sheet1 (3)'!D:D,Sheet2!A89,'Sheet1 (3)'!A:A)</f>
        <v>4</v>
      </c>
      <c r="C89">
        <v>4</v>
      </c>
      <c r="D89" s="1">
        <f t="shared" si="2"/>
        <v>4175</v>
      </c>
      <c r="E89" s="1" t="str">
        <f t="shared" si="3"/>
        <v>NKHT2508/04175</v>
      </c>
      <c r="F89" s="1" t="s">
        <v>8715</v>
      </c>
    </row>
    <row r="90" spans="1:6" x14ac:dyDescent="0.25">
      <c r="A90" s="90" t="s">
        <v>2255</v>
      </c>
      <c r="B90" s="100">
        <f>SUMIF('Sheet1 (3)'!D:D,Sheet2!A90,'Sheet1 (3)'!A:A)</f>
        <v>7</v>
      </c>
      <c r="C90">
        <v>7</v>
      </c>
      <c r="D90" s="1">
        <f t="shared" si="2"/>
        <v>4182</v>
      </c>
      <c r="E90" s="1" t="str">
        <f t="shared" si="3"/>
        <v>NKHT2508/04182</v>
      </c>
      <c r="F90" s="1" t="s">
        <v>8716</v>
      </c>
    </row>
    <row r="91" spans="1:6" x14ac:dyDescent="0.25">
      <c r="A91" s="90" t="s">
        <v>2315</v>
      </c>
      <c r="B91" s="100">
        <f>SUMIF('Sheet1 (3)'!D:D,Sheet2!A91,'Sheet1 (3)'!A:A)</f>
        <v>4</v>
      </c>
      <c r="C91">
        <v>4</v>
      </c>
      <c r="D91" s="1">
        <f t="shared" si="2"/>
        <v>4186</v>
      </c>
      <c r="E91" s="1" t="str">
        <f t="shared" si="3"/>
        <v>NKHT2508/04186</v>
      </c>
      <c r="F91" s="1" t="s">
        <v>8717</v>
      </c>
    </row>
    <row r="92" spans="1:6" x14ac:dyDescent="0.25">
      <c r="A92" s="90" t="s">
        <v>2371</v>
      </c>
      <c r="B92" s="100">
        <f>SUMIF('Sheet1 (3)'!D:D,Sheet2!A92,'Sheet1 (3)'!A:A)</f>
        <v>4</v>
      </c>
      <c r="C92">
        <v>4</v>
      </c>
      <c r="D92" s="1">
        <f t="shared" si="2"/>
        <v>4190</v>
      </c>
      <c r="E92" s="1" t="str">
        <f t="shared" si="3"/>
        <v>NKHT2508/04190</v>
      </c>
      <c r="F92" s="1" t="s">
        <v>8718</v>
      </c>
    </row>
    <row r="93" spans="1:6" x14ac:dyDescent="0.25">
      <c r="A93" s="90" t="s">
        <v>2311</v>
      </c>
      <c r="B93" s="100">
        <f>SUMIF('Sheet1 (3)'!D:D,Sheet2!A93,'Sheet1 (3)'!A:A)</f>
        <v>1</v>
      </c>
      <c r="C93">
        <v>1</v>
      </c>
      <c r="D93" s="1">
        <f t="shared" si="2"/>
        <v>4191</v>
      </c>
      <c r="E93" s="1" t="str">
        <f t="shared" si="3"/>
        <v>NKHT2508/04191</v>
      </c>
      <c r="F93" s="1" t="s">
        <v>8719</v>
      </c>
    </row>
    <row r="94" spans="1:6" x14ac:dyDescent="0.25">
      <c r="A94" s="90" t="s">
        <v>2433</v>
      </c>
      <c r="B94" s="100">
        <f>SUMIF('Sheet1 (3)'!D:D,Sheet2!A94,'Sheet1 (3)'!A:A)</f>
        <v>1</v>
      </c>
      <c r="C94">
        <v>1</v>
      </c>
      <c r="D94" s="1">
        <f t="shared" si="2"/>
        <v>4192</v>
      </c>
      <c r="E94" s="1" t="str">
        <f t="shared" si="3"/>
        <v>NKHT2508/04192</v>
      </c>
      <c r="F94" s="1" t="s">
        <v>8720</v>
      </c>
    </row>
    <row r="95" spans="1:6" x14ac:dyDescent="0.25">
      <c r="A95" s="90" t="s">
        <v>1961</v>
      </c>
      <c r="B95" s="100">
        <f>SUMIF('Sheet1 (3)'!D:D,Sheet2!A95,'Sheet1 (3)'!A:A)</f>
        <v>3</v>
      </c>
      <c r="C95">
        <v>3</v>
      </c>
      <c r="D95" s="1">
        <f t="shared" si="2"/>
        <v>4195</v>
      </c>
      <c r="E95" s="1" t="str">
        <f t="shared" si="3"/>
        <v>NKHT2508/04195</v>
      </c>
      <c r="F95" s="1" t="s">
        <v>8721</v>
      </c>
    </row>
    <row r="96" spans="1:6" x14ac:dyDescent="0.25">
      <c r="A96" s="90" t="s">
        <v>2382</v>
      </c>
      <c r="B96" s="100">
        <f>SUMIF('Sheet1 (3)'!D:D,Sheet2!A96,'Sheet1 (3)'!A:A)</f>
        <v>1</v>
      </c>
      <c r="C96">
        <v>1</v>
      </c>
      <c r="D96" s="1">
        <f t="shared" si="2"/>
        <v>4196</v>
      </c>
      <c r="E96" s="1" t="str">
        <f t="shared" si="3"/>
        <v>NKHT2508/04196</v>
      </c>
      <c r="F96" s="1" t="s">
        <v>8722</v>
      </c>
    </row>
    <row r="97" spans="1:6" x14ac:dyDescent="0.25">
      <c r="A97" s="90" t="s">
        <v>2387</v>
      </c>
      <c r="B97" s="100">
        <f>SUMIF('Sheet1 (3)'!D:D,Sheet2!A97,'Sheet1 (3)'!A:A)</f>
        <v>1</v>
      </c>
      <c r="C97">
        <v>1</v>
      </c>
      <c r="D97" s="1">
        <f t="shared" si="2"/>
        <v>4197</v>
      </c>
      <c r="E97" s="1" t="str">
        <f t="shared" si="3"/>
        <v>NKHT2508/04197</v>
      </c>
      <c r="F97" s="1" t="s">
        <v>8723</v>
      </c>
    </row>
    <row r="98" spans="1:6" x14ac:dyDescent="0.25">
      <c r="A98" s="90" t="s">
        <v>2063</v>
      </c>
      <c r="B98" s="100">
        <f>SUMIF('Sheet1 (3)'!D:D,Sheet2!A98,'Sheet1 (3)'!A:A)</f>
        <v>1</v>
      </c>
      <c r="C98">
        <v>1</v>
      </c>
      <c r="D98" s="1">
        <f t="shared" si="2"/>
        <v>4198</v>
      </c>
      <c r="E98" s="1" t="str">
        <f t="shared" si="3"/>
        <v>NKHT2508/04198</v>
      </c>
      <c r="F98" s="1" t="s">
        <v>8724</v>
      </c>
    </row>
    <row r="99" spans="1:6" x14ac:dyDescent="0.25">
      <c r="A99" s="90" t="s">
        <v>2376</v>
      </c>
      <c r="B99" s="100">
        <f>SUMIF('Sheet1 (3)'!D:D,Sheet2!A99,'Sheet1 (3)'!A:A)</f>
        <v>2</v>
      </c>
      <c r="C99">
        <v>2</v>
      </c>
      <c r="D99" s="1">
        <f t="shared" si="2"/>
        <v>4200</v>
      </c>
      <c r="E99" s="1" t="str">
        <f t="shared" si="3"/>
        <v>NKHT2508/04200</v>
      </c>
      <c r="F99" s="1" t="s">
        <v>8725</v>
      </c>
    </row>
    <row r="100" spans="1:6" x14ac:dyDescent="0.25">
      <c r="A100" s="90" t="s">
        <v>2422</v>
      </c>
      <c r="B100" s="100">
        <f>SUMIF('Sheet1 (3)'!D:D,Sheet2!A100,'Sheet1 (3)'!A:A)</f>
        <v>5</v>
      </c>
      <c r="C100">
        <v>5</v>
      </c>
      <c r="D100" s="1">
        <f t="shared" si="2"/>
        <v>4205</v>
      </c>
      <c r="E100" s="1" t="str">
        <f t="shared" si="3"/>
        <v>NKHT2508/04205</v>
      </c>
      <c r="F100" s="1" t="s">
        <v>8726</v>
      </c>
    </row>
    <row r="101" spans="1:6" x14ac:dyDescent="0.25">
      <c r="A101" s="90" t="s">
        <v>2057</v>
      </c>
      <c r="B101" s="100">
        <f>SUMIF('Sheet1 (3)'!D:D,Sheet2!A101,'Sheet1 (3)'!A:A)</f>
        <v>1</v>
      </c>
      <c r="C101">
        <v>1</v>
      </c>
      <c r="D101" s="1">
        <f t="shared" si="2"/>
        <v>4206</v>
      </c>
      <c r="E101" s="1" t="str">
        <f t="shared" si="3"/>
        <v>NKHT2508/04206</v>
      </c>
      <c r="F101" s="1" t="s">
        <v>8727</v>
      </c>
    </row>
    <row r="102" spans="1:6" x14ac:dyDescent="0.25">
      <c r="A102" s="90" t="s">
        <v>2125</v>
      </c>
      <c r="B102" s="100">
        <f>SUMIF('Sheet1 (3)'!D:D,Sheet2!A102,'Sheet1 (3)'!A:A)</f>
        <v>1</v>
      </c>
      <c r="C102">
        <v>1</v>
      </c>
      <c r="D102" s="1">
        <f t="shared" si="2"/>
        <v>4207</v>
      </c>
      <c r="E102" s="1" t="str">
        <f t="shared" si="3"/>
        <v>NKHT2508/04207</v>
      </c>
      <c r="F102" s="1" t="s">
        <v>8728</v>
      </c>
    </row>
    <row r="103" spans="1:6" x14ac:dyDescent="0.25">
      <c r="A103" s="90" t="s">
        <v>2199</v>
      </c>
      <c r="B103" s="100">
        <f>SUMIF('Sheet1 (3)'!D:D,Sheet2!A103,'Sheet1 (3)'!A:A)</f>
        <v>1</v>
      </c>
      <c r="C103">
        <v>1</v>
      </c>
      <c r="D103" s="1">
        <f t="shared" si="2"/>
        <v>4208</v>
      </c>
      <c r="E103" s="1" t="str">
        <f t="shared" si="3"/>
        <v>NKHT2508/04208</v>
      </c>
      <c r="F103" s="1" t="s">
        <v>8729</v>
      </c>
    </row>
    <row r="104" spans="1:6" x14ac:dyDescent="0.25">
      <c r="A104" s="90" t="s">
        <v>2085</v>
      </c>
      <c r="B104" s="100">
        <f>SUMIF('Sheet1 (3)'!D:D,Sheet2!A104,'Sheet1 (3)'!A:A)</f>
        <v>1</v>
      </c>
      <c r="C104">
        <v>1</v>
      </c>
      <c r="D104" s="1">
        <f t="shared" si="2"/>
        <v>4209</v>
      </c>
      <c r="E104" s="1" t="str">
        <f t="shared" si="3"/>
        <v>NKHT2508/04209</v>
      </c>
      <c r="F104" s="1" t="s">
        <v>8730</v>
      </c>
    </row>
    <row r="105" spans="1:6" x14ac:dyDescent="0.25">
      <c r="A105" s="90" t="s">
        <v>1863</v>
      </c>
      <c r="B105" s="100">
        <f>SUMIF('Sheet1 (3)'!D:D,Sheet2!A105,'Sheet1 (3)'!A:A)</f>
        <v>1</v>
      </c>
      <c r="C105">
        <v>1</v>
      </c>
      <c r="D105" s="1">
        <f t="shared" si="2"/>
        <v>4210</v>
      </c>
      <c r="E105" s="1" t="str">
        <f t="shared" si="3"/>
        <v>NKHT2508/04210</v>
      </c>
      <c r="F105" s="1" t="s">
        <v>8731</v>
      </c>
    </row>
    <row r="106" spans="1:6" x14ac:dyDescent="0.25">
      <c r="A106" s="90" t="s">
        <v>2206</v>
      </c>
      <c r="B106" s="100">
        <f>SUMIF('Sheet1 (3)'!D:D,Sheet2!A106,'Sheet1 (3)'!A:A)</f>
        <v>1</v>
      </c>
      <c r="C106">
        <v>1</v>
      </c>
      <c r="D106" s="1">
        <f t="shared" si="2"/>
        <v>4211</v>
      </c>
      <c r="E106" s="1" t="str">
        <f t="shared" si="3"/>
        <v>NKHT2508/04211</v>
      </c>
      <c r="F106" s="1" t="s">
        <v>8732</v>
      </c>
    </row>
    <row r="107" spans="1:6" x14ac:dyDescent="0.25">
      <c r="A107" s="90" t="s">
        <v>2354</v>
      </c>
      <c r="B107" s="100">
        <f>SUMIF('Sheet1 (3)'!D:D,Sheet2!A107,'Sheet1 (3)'!A:A)</f>
        <v>1</v>
      </c>
      <c r="C107">
        <v>1</v>
      </c>
      <c r="D107" s="1">
        <f t="shared" si="2"/>
        <v>4212</v>
      </c>
      <c r="E107" s="1" t="str">
        <f t="shared" si="3"/>
        <v>NKHT2508/04212</v>
      </c>
      <c r="F107" s="1" t="s">
        <v>8733</v>
      </c>
    </row>
    <row r="108" spans="1:6" x14ac:dyDescent="0.25">
      <c r="A108" s="90" t="s">
        <v>1882</v>
      </c>
      <c r="B108" s="100">
        <f>SUMIF('Sheet1 (3)'!D:D,Sheet2!A108,'Sheet1 (3)'!A:A)</f>
        <v>3</v>
      </c>
      <c r="C108">
        <v>3</v>
      </c>
      <c r="D108" s="1">
        <f t="shared" si="2"/>
        <v>4215</v>
      </c>
      <c r="E108" s="1" t="str">
        <f t="shared" si="3"/>
        <v>NKHT2508/04215</v>
      </c>
      <c r="F108" s="1" t="s">
        <v>8734</v>
      </c>
    </row>
    <row r="109" spans="1:6" x14ac:dyDescent="0.25">
      <c r="A109" s="90" t="s">
        <v>2036</v>
      </c>
      <c r="B109" s="100">
        <f>SUMIF('Sheet1 (3)'!D:D,Sheet2!A109,'Sheet1 (3)'!A:A)</f>
        <v>1</v>
      </c>
      <c r="C109">
        <v>1</v>
      </c>
      <c r="D109" s="1">
        <f t="shared" si="2"/>
        <v>4216</v>
      </c>
      <c r="E109" s="1" t="str">
        <f t="shared" si="3"/>
        <v>NKHT2508/04216</v>
      </c>
      <c r="F109" s="1" t="s">
        <v>8735</v>
      </c>
    </row>
    <row r="110" spans="1:6" x14ac:dyDescent="0.25">
      <c r="A110" s="90" t="s">
        <v>1966</v>
      </c>
      <c r="B110" s="100">
        <f>SUMIF('Sheet1 (3)'!D:D,Sheet2!A110,'Sheet1 (3)'!A:A)</f>
        <v>2</v>
      </c>
      <c r="C110">
        <v>2</v>
      </c>
      <c r="D110" s="1">
        <f t="shared" si="2"/>
        <v>4218</v>
      </c>
      <c r="E110" s="1" t="str">
        <f t="shared" si="3"/>
        <v>NKHT2508/04218</v>
      </c>
      <c r="F110" s="1" t="s">
        <v>8736</v>
      </c>
    </row>
    <row r="111" spans="1:6" x14ac:dyDescent="0.25">
      <c r="A111" s="90" t="s">
        <v>2071</v>
      </c>
      <c r="B111" s="100">
        <f>SUMIF('Sheet1 (3)'!D:D,Sheet2!A111,'Sheet1 (3)'!A:A)</f>
        <v>2</v>
      </c>
      <c r="C111">
        <v>2</v>
      </c>
      <c r="D111" s="1">
        <f t="shared" si="2"/>
        <v>4220</v>
      </c>
      <c r="E111" s="1" t="str">
        <f t="shared" si="3"/>
        <v>NKHT2508/04220</v>
      </c>
      <c r="F111" s="1" t="s">
        <v>8737</v>
      </c>
    </row>
    <row r="112" spans="1:6" x14ac:dyDescent="0.25">
      <c r="A112" s="90" t="s">
        <v>1895</v>
      </c>
      <c r="B112" s="100">
        <f>SUMIF('Sheet1 (3)'!D:D,Sheet2!A112,'Sheet1 (3)'!A:A)</f>
        <v>2</v>
      </c>
      <c r="C112">
        <v>2</v>
      </c>
      <c r="D112" s="1">
        <f t="shared" si="2"/>
        <v>4222</v>
      </c>
      <c r="E112" s="1" t="str">
        <f t="shared" si="3"/>
        <v>NKHT2508/04222</v>
      </c>
      <c r="F112" s="1" t="s">
        <v>8738</v>
      </c>
    </row>
    <row r="113" spans="1:6" x14ac:dyDescent="0.25">
      <c r="A113" s="90" t="s">
        <v>1942</v>
      </c>
      <c r="B113" s="100">
        <f>SUMIF('Sheet1 (3)'!D:D,Sheet2!A113,'Sheet1 (3)'!A:A)</f>
        <v>1</v>
      </c>
      <c r="C113">
        <v>1</v>
      </c>
      <c r="D113" s="1">
        <f t="shared" si="2"/>
        <v>4223</v>
      </c>
      <c r="E113" s="1" t="str">
        <f t="shared" si="3"/>
        <v>NKHT2508/04223</v>
      </c>
      <c r="F113" s="1" t="s">
        <v>8739</v>
      </c>
    </row>
    <row r="114" spans="1:6" x14ac:dyDescent="0.25">
      <c r="A114" s="90" t="s">
        <v>1955</v>
      </c>
      <c r="B114" s="100">
        <f>SUMIF('Sheet1 (3)'!D:D,Sheet2!A114,'Sheet1 (3)'!A:A)</f>
        <v>1</v>
      </c>
      <c r="C114">
        <v>1</v>
      </c>
      <c r="D114" s="1">
        <f t="shared" si="2"/>
        <v>4224</v>
      </c>
      <c r="E114" s="1" t="str">
        <f t="shared" si="3"/>
        <v>NKHT2508/04224</v>
      </c>
      <c r="F114" s="1" t="s">
        <v>8740</v>
      </c>
    </row>
    <row r="115" spans="1:6" x14ac:dyDescent="0.25">
      <c r="A115" s="90" t="s">
        <v>2301</v>
      </c>
      <c r="B115" s="100">
        <f>SUMIF('Sheet1 (3)'!D:D,Sheet2!A115,'Sheet1 (3)'!A:A)</f>
        <v>2</v>
      </c>
      <c r="C115">
        <v>2</v>
      </c>
      <c r="D115" s="1">
        <f t="shared" si="2"/>
        <v>4226</v>
      </c>
      <c r="E115" s="1" t="str">
        <f t="shared" si="3"/>
        <v>NKHT2508/04226</v>
      </c>
      <c r="F115" s="1" t="s">
        <v>8741</v>
      </c>
    </row>
    <row r="116" spans="1:6" x14ac:dyDescent="0.25">
      <c r="A116" s="90" t="s">
        <v>2408</v>
      </c>
      <c r="B116" s="100">
        <f>SUMIF('Sheet1 (3)'!D:D,Sheet2!A116,'Sheet1 (3)'!A:A)</f>
        <v>1</v>
      </c>
      <c r="C116">
        <v>1</v>
      </c>
      <c r="D116" s="1">
        <f t="shared" si="2"/>
        <v>4227</v>
      </c>
      <c r="E116" s="1" t="str">
        <f t="shared" si="3"/>
        <v>NKHT2508/04227</v>
      </c>
      <c r="F116" s="1" t="s">
        <v>8742</v>
      </c>
    </row>
    <row r="117" spans="1:6" x14ac:dyDescent="0.25">
      <c r="A117" s="90" t="s">
        <v>1958</v>
      </c>
      <c r="B117" s="100">
        <f>SUMIF('Sheet1 (3)'!D:D,Sheet2!A117,'Sheet1 (3)'!A:A)</f>
        <v>1</v>
      </c>
      <c r="C117">
        <v>1</v>
      </c>
      <c r="D117" s="1">
        <f t="shared" si="2"/>
        <v>4228</v>
      </c>
      <c r="E117" s="1" t="str">
        <f t="shared" si="3"/>
        <v>NKHT2508/04228</v>
      </c>
      <c r="F117" s="1" t="s">
        <v>8743</v>
      </c>
    </row>
    <row r="118" spans="1:6" x14ac:dyDescent="0.25">
      <c r="A118" s="90" t="s">
        <v>2440</v>
      </c>
      <c r="B118" s="100">
        <f>SUMIF('Sheet1 (3)'!D:D,Sheet2!A118,'Sheet1 (3)'!A:A)</f>
        <v>3</v>
      </c>
      <c r="C118">
        <v>3</v>
      </c>
      <c r="D118" s="1">
        <f t="shared" si="2"/>
        <v>4231</v>
      </c>
      <c r="E118" s="1" t="str">
        <f t="shared" si="3"/>
        <v>NKHT2508/04231</v>
      </c>
      <c r="F118" s="1" t="s">
        <v>8744</v>
      </c>
    </row>
    <row r="119" spans="1:6" x14ac:dyDescent="0.25">
      <c r="A119" s="90" t="s">
        <v>2322</v>
      </c>
      <c r="B119" s="100">
        <f>SUMIF('Sheet1 (3)'!D:D,Sheet2!A119,'Sheet1 (3)'!A:A)</f>
        <v>3</v>
      </c>
      <c r="C119">
        <v>3</v>
      </c>
      <c r="D119" s="1">
        <f t="shared" si="2"/>
        <v>4234</v>
      </c>
      <c r="E119" s="1" t="str">
        <f t="shared" si="3"/>
        <v>NKHT2508/04234</v>
      </c>
      <c r="F119" s="1" t="s">
        <v>8745</v>
      </c>
    </row>
    <row r="120" spans="1:6" x14ac:dyDescent="0.25">
      <c r="A120" s="90" t="s">
        <v>2158</v>
      </c>
      <c r="B120" s="100">
        <f>SUMIF('Sheet1 (3)'!D:D,Sheet2!A120,'Sheet1 (3)'!A:A)</f>
        <v>5</v>
      </c>
      <c r="C120">
        <v>5</v>
      </c>
      <c r="D120" s="1">
        <f t="shared" si="2"/>
        <v>4239</v>
      </c>
      <c r="E120" s="1" t="str">
        <f t="shared" si="3"/>
        <v>NKHT2508/04239</v>
      </c>
      <c r="F120" s="1" t="s">
        <v>8746</v>
      </c>
    </row>
    <row r="121" spans="1:6" x14ac:dyDescent="0.25">
      <c r="A121" s="90" t="s">
        <v>1866</v>
      </c>
      <c r="B121" s="100">
        <f>SUMIF('Sheet1 (3)'!D:D,Sheet2!A121,'Sheet1 (3)'!A:A)</f>
        <v>2</v>
      </c>
      <c r="C121">
        <v>2</v>
      </c>
      <c r="D121" s="1">
        <f t="shared" si="2"/>
        <v>4241</v>
      </c>
      <c r="E121" s="1" t="str">
        <f t="shared" si="3"/>
        <v>NKHT2508/04241</v>
      </c>
      <c r="F121" s="1" t="s">
        <v>8747</v>
      </c>
    </row>
    <row r="122" spans="1:6" x14ac:dyDescent="0.25">
      <c r="A122" s="90" t="s">
        <v>2041</v>
      </c>
      <c r="B122" s="100">
        <f>SUMIF('Sheet1 (3)'!D:D,Sheet2!A122,'Sheet1 (3)'!A:A)</f>
        <v>1</v>
      </c>
      <c r="C122">
        <v>1</v>
      </c>
      <c r="D122" s="1">
        <f t="shared" si="2"/>
        <v>4242</v>
      </c>
      <c r="E122" s="1" t="str">
        <f t="shared" si="3"/>
        <v>NKHT2508/04242</v>
      </c>
      <c r="F122" s="1" t="s">
        <v>8748</v>
      </c>
    </row>
    <row r="123" spans="1:6" x14ac:dyDescent="0.25">
      <c r="A123" s="90" t="s">
        <v>2417</v>
      </c>
      <c r="B123" s="100">
        <f>SUMIF('Sheet1 (3)'!D:D,Sheet2!A123,'Sheet1 (3)'!A:A)</f>
        <v>4</v>
      </c>
      <c r="C123">
        <v>4</v>
      </c>
      <c r="D123" s="1">
        <f t="shared" si="2"/>
        <v>4246</v>
      </c>
      <c r="E123" s="1" t="str">
        <f t="shared" si="3"/>
        <v>NKHT2508/04246</v>
      </c>
      <c r="F123" s="1" t="s">
        <v>8749</v>
      </c>
    </row>
    <row r="124" spans="1:6" x14ac:dyDescent="0.25">
      <c r="A124" s="90" t="s">
        <v>2018</v>
      </c>
      <c r="B124" s="100">
        <f>SUMIF('Sheet1 (3)'!D:D,Sheet2!A124,'Sheet1 (3)'!A:A)</f>
        <v>3</v>
      </c>
      <c r="C124">
        <v>3</v>
      </c>
      <c r="D124" s="1">
        <f t="shared" si="2"/>
        <v>4249</v>
      </c>
      <c r="E124" s="1" t="str">
        <f t="shared" si="3"/>
        <v>NKHT2508/04249</v>
      </c>
      <c r="F124" s="1" t="s">
        <v>8750</v>
      </c>
    </row>
    <row r="125" spans="1:6" x14ac:dyDescent="0.25">
      <c r="A125" s="90" t="s">
        <v>2043</v>
      </c>
      <c r="B125" s="100">
        <f>SUMIF('Sheet1 (3)'!D:D,Sheet2!A125,'Sheet1 (3)'!A:A)</f>
        <v>1</v>
      </c>
      <c r="C125">
        <v>1</v>
      </c>
      <c r="D125" s="1">
        <f t="shared" si="2"/>
        <v>4250</v>
      </c>
      <c r="E125" s="1" t="str">
        <f t="shared" si="3"/>
        <v>NKHT2508/04250</v>
      </c>
      <c r="F125" s="1" t="s">
        <v>8751</v>
      </c>
    </row>
    <row r="126" spans="1:6" x14ac:dyDescent="0.25">
      <c r="A126" s="90" t="s">
        <v>2120</v>
      </c>
      <c r="B126" s="100">
        <f>SUMIF('Sheet1 (3)'!D:D,Sheet2!A126,'Sheet1 (3)'!A:A)</f>
        <v>6</v>
      </c>
      <c r="C126">
        <v>6</v>
      </c>
      <c r="D126" s="1">
        <f t="shared" si="2"/>
        <v>4256</v>
      </c>
      <c r="E126" s="1" t="str">
        <f t="shared" si="3"/>
        <v>NKHT2508/04256</v>
      </c>
      <c r="F126" s="1" t="s">
        <v>8752</v>
      </c>
    </row>
    <row r="127" spans="1:6" x14ac:dyDescent="0.25">
      <c r="A127" s="90" t="s">
        <v>2356</v>
      </c>
      <c r="B127" s="100">
        <f>SUMIF('Sheet1 (3)'!D:D,Sheet2!A127,'Sheet1 (3)'!A:A)</f>
        <v>1</v>
      </c>
      <c r="C127">
        <v>1</v>
      </c>
      <c r="D127" s="1">
        <f t="shared" si="2"/>
        <v>4257</v>
      </c>
      <c r="E127" s="1" t="str">
        <f t="shared" si="3"/>
        <v>NKHT2508/04257</v>
      </c>
      <c r="F127" s="1" t="s">
        <v>8753</v>
      </c>
    </row>
    <row r="128" spans="1:6" x14ac:dyDescent="0.25">
      <c r="A128" s="90" t="s">
        <v>2412</v>
      </c>
      <c r="B128" s="100">
        <f>SUMIF('Sheet1 (3)'!D:D,Sheet2!A128,'Sheet1 (3)'!A:A)</f>
        <v>1</v>
      </c>
      <c r="C128">
        <v>1</v>
      </c>
      <c r="D128" s="1">
        <f t="shared" si="2"/>
        <v>4258</v>
      </c>
      <c r="E128" s="1" t="str">
        <f t="shared" si="3"/>
        <v>NKHT2508/04258</v>
      </c>
      <c r="F128" s="1" t="s">
        <v>8754</v>
      </c>
    </row>
    <row r="129" spans="1:6" x14ac:dyDescent="0.25">
      <c r="A129" s="90" t="s">
        <v>2222</v>
      </c>
      <c r="B129" s="100">
        <f>SUMIF('Sheet1 (3)'!D:D,Sheet2!A129,'Sheet1 (3)'!A:A)</f>
        <v>1</v>
      </c>
      <c r="C129">
        <v>1</v>
      </c>
      <c r="D129" s="1">
        <f t="shared" si="2"/>
        <v>4259</v>
      </c>
      <c r="E129" s="1" t="str">
        <f t="shared" si="3"/>
        <v>NKHT2508/04259</v>
      </c>
      <c r="F129" s="1" t="s">
        <v>8755</v>
      </c>
    </row>
    <row r="130" spans="1:6" x14ac:dyDescent="0.25">
      <c r="A130" s="90" t="s">
        <v>2394</v>
      </c>
      <c r="B130" s="100">
        <f>SUMIF('Sheet1 (3)'!D:D,Sheet2!A130,'Sheet1 (3)'!A:A)</f>
        <v>1</v>
      </c>
      <c r="C130">
        <v>1</v>
      </c>
      <c r="D130" s="1">
        <f t="shared" si="2"/>
        <v>4260</v>
      </c>
      <c r="E130" s="1" t="str">
        <f t="shared" si="3"/>
        <v>NKHT2508/04260</v>
      </c>
      <c r="F130" s="1" t="s">
        <v>8756</v>
      </c>
    </row>
    <row r="131" spans="1:6" x14ac:dyDescent="0.25">
      <c r="A131" s="90" t="s">
        <v>2130</v>
      </c>
      <c r="B131" s="100">
        <f>SUMIF('Sheet1 (3)'!D:D,Sheet2!A131,'Sheet1 (3)'!A:A)</f>
        <v>1</v>
      </c>
      <c r="C131">
        <v>1</v>
      </c>
      <c r="D131" s="1">
        <f t="shared" ref="D131:D171" si="4">D130+C131</f>
        <v>4261</v>
      </c>
      <c r="E131" s="1" t="str">
        <f t="shared" ref="E131:F171" si="5">"NKHT2508/0"&amp;D131</f>
        <v>NKHT2508/04261</v>
      </c>
      <c r="F131" s="1" t="s">
        <v>8757</v>
      </c>
    </row>
    <row r="132" spans="1:6" x14ac:dyDescent="0.25">
      <c r="A132" s="90" t="s">
        <v>2427</v>
      </c>
      <c r="B132" s="100">
        <f>SUMIF('Sheet1 (3)'!D:D,Sheet2!A132,'Sheet1 (3)'!A:A)</f>
        <v>2</v>
      </c>
      <c r="C132">
        <v>2</v>
      </c>
      <c r="D132" s="1">
        <f t="shared" si="4"/>
        <v>4263</v>
      </c>
      <c r="E132" s="1" t="str">
        <f t="shared" si="5"/>
        <v>NKHT2508/04263</v>
      </c>
      <c r="F132" s="1" t="s">
        <v>8758</v>
      </c>
    </row>
    <row r="133" spans="1:6" x14ac:dyDescent="0.25">
      <c r="A133" s="90" t="s">
        <v>2006</v>
      </c>
      <c r="B133" s="100">
        <f>SUMIF('Sheet1 (3)'!D:D,Sheet2!A133,'Sheet1 (3)'!A:A)</f>
        <v>1</v>
      </c>
      <c r="C133">
        <v>1</v>
      </c>
      <c r="D133" s="1">
        <f t="shared" si="4"/>
        <v>4264</v>
      </c>
      <c r="E133" s="1" t="str">
        <f t="shared" si="5"/>
        <v>NKHT2508/04264</v>
      </c>
      <c r="F133" s="1" t="s">
        <v>8759</v>
      </c>
    </row>
    <row r="134" spans="1:6" x14ac:dyDescent="0.25">
      <c r="A134" s="90" t="s">
        <v>1877</v>
      </c>
      <c r="B134" s="100">
        <f>SUMIF('Sheet1 (3)'!D:D,Sheet2!A134,'Sheet1 (3)'!A:A)</f>
        <v>1</v>
      </c>
      <c r="C134">
        <v>1</v>
      </c>
      <c r="D134" s="1">
        <f t="shared" si="4"/>
        <v>4265</v>
      </c>
      <c r="E134" s="1" t="str">
        <f t="shared" si="5"/>
        <v>NKHT2508/04265</v>
      </c>
      <c r="F134" s="1" t="s">
        <v>8760</v>
      </c>
    </row>
    <row r="135" spans="1:6" x14ac:dyDescent="0.25">
      <c r="A135" s="90" t="s">
        <v>2165</v>
      </c>
      <c r="B135" s="100">
        <f>SUMIF('Sheet1 (3)'!D:D,Sheet2!A135,'Sheet1 (3)'!A:A)</f>
        <v>2</v>
      </c>
      <c r="C135">
        <v>2</v>
      </c>
      <c r="D135" s="1">
        <f t="shared" si="4"/>
        <v>4267</v>
      </c>
      <c r="E135" s="1" t="str">
        <f t="shared" si="5"/>
        <v>NKHT2508/04267</v>
      </c>
      <c r="F135" s="1" t="s">
        <v>8761</v>
      </c>
    </row>
    <row r="136" spans="1:6" x14ac:dyDescent="0.25">
      <c r="A136" s="90" t="s">
        <v>2175</v>
      </c>
      <c r="B136" s="100">
        <f>SUMIF('Sheet1 (3)'!D:D,Sheet2!A136,'Sheet1 (3)'!A:A)</f>
        <v>1</v>
      </c>
      <c r="C136">
        <v>1</v>
      </c>
      <c r="D136" s="1">
        <f t="shared" si="4"/>
        <v>4268</v>
      </c>
      <c r="E136" s="1" t="str">
        <f t="shared" si="5"/>
        <v>NKHT2508/04268</v>
      </c>
      <c r="F136" s="1" t="s">
        <v>8762</v>
      </c>
    </row>
    <row r="137" spans="1:6" x14ac:dyDescent="0.25">
      <c r="A137" s="90" t="s">
        <v>2189</v>
      </c>
      <c r="B137" s="100">
        <f>SUMIF('Sheet1 (3)'!D:D,Sheet2!A137,'Sheet1 (3)'!A:A)</f>
        <v>1</v>
      </c>
      <c r="C137">
        <v>1</v>
      </c>
      <c r="D137" s="1">
        <f t="shared" si="4"/>
        <v>4269</v>
      </c>
      <c r="E137" s="1" t="str">
        <f t="shared" si="5"/>
        <v>NKHT2508/04269</v>
      </c>
      <c r="F137" s="1" t="s">
        <v>8763</v>
      </c>
    </row>
    <row r="138" spans="1:6" x14ac:dyDescent="0.25">
      <c r="A138" s="90" t="s">
        <v>2139</v>
      </c>
      <c r="B138" s="100">
        <f>SUMIF('Sheet1 (3)'!D:D,Sheet2!A138,'Sheet1 (3)'!A:A)</f>
        <v>1</v>
      </c>
      <c r="C138">
        <v>1</v>
      </c>
      <c r="D138" s="1">
        <f t="shared" si="4"/>
        <v>4270</v>
      </c>
      <c r="E138" s="1" t="str">
        <f t="shared" si="5"/>
        <v>NKHT2508/04270</v>
      </c>
      <c r="F138" s="1" t="s">
        <v>8764</v>
      </c>
    </row>
    <row r="139" spans="1:6" x14ac:dyDescent="0.25">
      <c r="A139" s="90" t="s">
        <v>1935</v>
      </c>
      <c r="B139" s="100">
        <f>SUMIF('Sheet1 (3)'!D:D,Sheet2!A139,'Sheet1 (3)'!A:A)</f>
        <v>1</v>
      </c>
      <c r="C139">
        <v>1</v>
      </c>
      <c r="D139" s="1">
        <f t="shared" si="4"/>
        <v>4271</v>
      </c>
      <c r="E139" s="1" t="str">
        <f t="shared" si="5"/>
        <v>NKHT2508/04271</v>
      </c>
      <c r="F139" s="1" t="s">
        <v>8765</v>
      </c>
    </row>
    <row r="140" spans="1:6" x14ac:dyDescent="0.25">
      <c r="A140" s="90" t="s">
        <v>2456</v>
      </c>
      <c r="B140" s="100">
        <f>SUMIF('Sheet1 (3)'!D:D,Sheet2!A140,'Sheet1 (3)'!A:A)</f>
        <v>1</v>
      </c>
      <c r="C140">
        <v>1</v>
      </c>
      <c r="D140" s="1">
        <f t="shared" si="4"/>
        <v>4272</v>
      </c>
      <c r="E140" s="1" t="str">
        <f t="shared" si="5"/>
        <v>NKHT2508/04272</v>
      </c>
      <c r="F140" s="1" t="s">
        <v>8766</v>
      </c>
    </row>
    <row r="141" spans="1:6" x14ac:dyDescent="0.25">
      <c r="A141" s="90" t="s">
        <v>2270</v>
      </c>
      <c r="B141" s="100">
        <f>SUMIF('Sheet1 (3)'!D:D,Sheet2!A141,'Sheet1 (3)'!A:A)</f>
        <v>1</v>
      </c>
      <c r="C141">
        <v>1</v>
      </c>
      <c r="D141" s="1">
        <f t="shared" si="4"/>
        <v>4273</v>
      </c>
      <c r="E141" s="1" t="str">
        <f t="shared" si="5"/>
        <v>NKHT2508/04273</v>
      </c>
      <c r="F141" s="1" t="s">
        <v>8767</v>
      </c>
    </row>
    <row r="142" spans="1:6" x14ac:dyDescent="0.25">
      <c r="A142" s="90" t="s">
        <v>2100</v>
      </c>
      <c r="B142" s="100">
        <f>SUMIF('Sheet1 (3)'!D:D,Sheet2!A142,'Sheet1 (3)'!A:A)</f>
        <v>1</v>
      </c>
      <c r="C142">
        <v>1</v>
      </c>
      <c r="D142" s="1">
        <f t="shared" si="4"/>
        <v>4274</v>
      </c>
      <c r="E142" s="1" t="str">
        <f t="shared" si="5"/>
        <v>NKHT2508/04274</v>
      </c>
      <c r="F142" s="1" t="s">
        <v>8768</v>
      </c>
    </row>
    <row r="143" spans="1:6" x14ac:dyDescent="0.25">
      <c r="A143" s="90" t="s">
        <v>2459</v>
      </c>
      <c r="B143" s="100">
        <f>SUMIF('Sheet1 (3)'!D:D,Sheet2!A143,'Sheet1 (3)'!A:A)</f>
        <v>1</v>
      </c>
      <c r="C143">
        <v>1</v>
      </c>
      <c r="D143" s="1">
        <f t="shared" si="4"/>
        <v>4275</v>
      </c>
      <c r="E143" s="1" t="str">
        <f t="shared" si="5"/>
        <v>NKHT2508/04275</v>
      </c>
      <c r="F143" s="1" t="s">
        <v>8769</v>
      </c>
    </row>
    <row r="144" spans="1:6" x14ac:dyDescent="0.25">
      <c r="A144" s="90" t="s">
        <v>2076</v>
      </c>
      <c r="B144" s="100">
        <f>SUMIF('Sheet1 (3)'!D:D,Sheet2!A144,'Sheet1 (3)'!A:A)</f>
        <v>1</v>
      </c>
      <c r="C144">
        <v>1</v>
      </c>
      <c r="D144" s="1">
        <f t="shared" si="4"/>
        <v>4276</v>
      </c>
      <c r="E144" s="1" t="str">
        <f t="shared" si="5"/>
        <v>NKHT2508/04276</v>
      </c>
      <c r="F144" s="1" t="s">
        <v>8770</v>
      </c>
    </row>
    <row r="145" spans="1:6" x14ac:dyDescent="0.25">
      <c r="A145" s="90" t="s">
        <v>2081</v>
      </c>
      <c r="B145" s="100">
        <f>SUMIF('Sheet1 (3)'!D:D,Sheet2!A145,'Sheet1 (3)'!A:A)</f>
        <v>1</v>
      </c>
      <c r="C145">
        <v>1</v>
      </c>
      <c r="D145" s="1">
        <f t="shared" si="4"/>
        <v>4277</v>
      </c>
      <c r="E145" s="1" t="str">
        <f t="shared" si="5"/>
        <v>NKHT2508/04277</v>
      </c>
      <c r="F145" s="1" t="s">
        <v>8771</v>
      </c>
    </row>
    <row r="146" spans="1:6" x14ac:dyDescent="0.25">
      <c r="A146" s="90" t="s">
        <v>1952</v>
      </c>
      <c r="B146" s="100">
        <f>SUMIF('Sheet1 (3)'!D:D,Sheet2!A146,'Sheet1 (3)'!A:A)</f>
        <v>1</v>
      </c>
      <c r="C146">
        <v>1</v>
      </c>
      <c r="D146" s="1">
        <f t="shared" si="4"/>
        <v>4278</v>
      </c>
      <c r="E146" s="1" t="str">
        <f t="shared" si="5"/>
        <v>NKHT2508/04278</v>
      </c>
      <c r="F146" s="1" t="s">
        <v>8772</v>
      </c>
    </row>
    <row r="147" spans="1:6" x14ac:dyDescent="0.25">
      <c r="A147" s="90" t="s">
        <v>1937</v>
      </c>
      <c r="B147" s="100">
        <f>SUMIF('Sheet1 (3)'!D:D,Sheet2!A147,'Sheet1 (3)'!A:A)</f>
        <v>3</v>
      </c>
      <c r="C147">
        <v>3</v>
      </c>
      <c r="D147" s="1">
        <f t="shared" si="4"/>
        <v>4281</v>
      </c>
      <c r="E147" s="1" t="str">
        <f t="shared" si="5"/>
        <v>NKHT2508/04281</v>
      </c>
      <c r="F147" s="1" t="s">
        <v>8773</v>
      </c>
    </row>
    <row r="148" spans="1:6" x14ac:dyDescent="0.25">
      <c r="A148" s="90" t="s">
        <v>2087</v>
      </c>
      <c r="B148" s="100">
        <f>SUMIF('Sheet1 (3)'!D:D,Sheet2!A148,'Sheet1 (3)'!A:A)</f>
        <v>3</v>
      </c>
      <c r="C148">
        <v>3</v>
      </c>
      <c r="D148" s="1">
        <f t="shared" si="4"/>
        <v>4284</v>
      </c>
      <c r="E148" s="1" t="str">
        <f t="shared" si="5"/>
        <v>NKHT2508/04284</v>
      </c>
      <c r="F148" s="1" t="s">
        <v>8774</v>
      </c>
    </row>
    <row r="149" spans="1:6" x14ac:dyDescent="0.25">
      <c r="A149" s="90" t="s">
        <v>2463</v>
      </c>
      <c r="B149" s="100">
        <f>SUMIF('Sheet1 (3)'!D:D,Sheet2!A149,'Sheet1 (3)'!A:A)</f>
        <v>1</v>
      </c>
      <c r="C149">
        <v>1</v>
      </c>
      <c r="D149" s="1">
        <f t="shared" si="4"/>
        <v>4285</v>
      </c>
      <c r="E149" s="1" t="str">
        <f t="shared" si="5"/>
        <v>NKHT2508/04285</v>
      </c>
      <c r="F149" s="1" t="s">
        <v>8775</v>
      </c>
    </row>
    <row r="150" spans="1:6" x14ac:dyDescent="0.25">
      <c r="A150" s="90" t="s">
        <v>1947</v>
      </c>
      <c r="B150" s="100">
        <f>SUMIF('Sheet1 (3)'!D:D,Sheet2!A150,'Sheet1 (3)'!A:A)</f>
        <v>2</v>
      </c>
      <c r="C150">
        <v>2</v>
      </c>
      <c r="D150" s="1">
        <f t="shared" si="4"/>
        <v>4287</v>
      </c>
      <c r="E150" s="1" t="str">
        <f t="shared" si="5"/>
        <v>NKHT2508/04287</v>
      </c>
      <c r="F150" s="1" t="s">
        <v>8776</v>
      </c>
    </row>
    <row r="151" spans="1:6" x14ac:dyDescent="0.25">
      <c r="A151" s="90" t="s">
        <v>2092</v>
      </c>
      <c r="B151" s="100">
        <f>SUMIF('Sheet1 (3)'!D:D,Sheet2!A151,'Sheet1 (3)'!A:A)</f>
        <v>1</v>
      </c>
      <c r="C151">
        <v>1</v>
      </c>
      <c r="D151" s="1">
        <f t="shared" si="4"/>
        <v>4288</v>
      </c>
      <c r="E151" s="1" t="str">
        <f t="shared" si="5"/>
        <v>NKHT2508/04288</v>
      </c>
      <c r="F151" s="1" t="s">
        <v>8777</v>
      </c>
    </row>
    <row r="152" spans="1:6" x14ac:dyDescent="0.25">
      <c r="A152" s="90" t="s">
        <v>2358</v>
      </c>
      <c r="B152" s="100">
        <f>SUMIF('Sheet1 (3)'!D:D,Sheet2!A152,'Sheet1 (3)'!A:A)</f>
        <v>1</v>
      </c>
      <c r="C152">
        <v>1</v>
      </c>
      <c r="D152" s="1">
        <f t="shared" si="4"/>
        <v>4289</v>
      </c>
      <c r="E152" s="1" t="str">
        <f t="shared" si="5"/>
        <v>NKHT2508/04289</v>
      </c>
      <c r="F152" s="1" t="s">
        <v>8778</v>
      </c>
    </row>
    <row r="153" spans="1:6" x14ac:dyDescent="0.25">
      <c r="A153" s="90" t="s">
        <v>1993</v>
      </c>
      <c r="B153" s="100">
        <f>SUMIF('Sheet1 (3)'!D:D,Sheet2!A153,'Sheet1 (3)'!A:A)</f>
        <v>2</v>
      </c>
      <c r="C153">
        <v>2</v>
      </c>
      <c r="D153" s="1">
        <f t="shared" si="4"/>
        <v>4291</v>
      </c>
      <c r="E153" s="1" t="str">
        <f t="shared" si="5"/>
        <v>NKHT2508/04291</v>
      </c>
      <c r="F153" s="1" t="s">
        <v>8779</v>
      </c>
    </row>
    <row r="154" spans="1:6" x14ac:dyDescent="0.25">
      <c r="A154" s="90" t="s">
        <v>2396</v>
      </c>
      <c r="B154" s="100">
        <f>SUMIF('Sheet1 (3)'!D:D,Sheet2!A154,'Sheet1 (3)'!A:A)</f>
        <v>4</v>
      </c>
      <c r="C154">
        <v>4</v>
      </c>
      <c r="D154" s="1">
        <f t="shared" si="4"/>
        <v>4295</v>
      </c>
      <c r="E154" s="1" t="str">
        <f t="shared" si="5"/>
        <v>NKHT2508/04295</v>
      </c>
      <c r="F154" s="1" t="s">
        <v>8780</v>
      </c>
    </row>
    <row r="155" spans="1:6" x14ac:dyDescent="0.25">
      <c r="A155" s="90" t="s">
        <v>2095</v>
      </c>
      <c r="B155" s="100">
        <f>SUMIF('Sheet1 (3)'!D:D,Sheet2!A155,'Sheet1 (3)'!A:A)</f>
        <v>2</v>
      </c>
      <c r="C155">
        <v>2</v>
      </c>
      <c r="D155" s="1">
        <f t="shared" si="4"/>
        <v>4297</v>
      </c>
      <c r="E155" s="1" t="str">
        <f t="shared" si="5"/>
        <v>NKHT2508/04297</v>
      </c>
      <c r="F155" s="1" t="s">
        <v>8781</v>
      </c>
    </row>
    <row r="156" spans="1:6" x14ac:dyDescent="0.25">
      <c r="A156" s="90" t="s">
        <v>2028</v>
      </c>
      <c r="B156" s="100">
        <f>SUMIF('Sheet1 (3)'!D:D,Sheet2!A156,'Sheet1 (3)'!A:A)</f>
        <v>1</v>
      </c>
      <c r="C156">
        <v>1</v>
      </c>
      <c r="D156" s="1">
        <f t="shared" si="4"/>
        <v>4298</v>
      </c>
      <c r="E156" s="1" t="str">
        <f t="shared" si="5"/>
        <v>NKHT2508/04298</v>
      </c>
      <c r="F156" s="1" t="s">
        <v>8782</v>
      </c>
    </row>
    <row r="157" spans="1:6" x14ac:dyDescent="0.25">
      <c r="A157" s="90" t="s">
        <v>2465</v>
      </c>
      <c r="B157" s="100">
        <f>SUMIF('Sheet1 (3)'!D:D,Sheet2!A157,'Sheet1 (3)'!A:A)</f>
        <v>1</v>
      </c>
      <c r="C157">
        <v>1</v>
      </c>
      <c r="D157" s="1">
        <f t="shared" si="4"/>
        <v>4299</v>
      </c>
      <c r="E157" s="1" t="str">
        <f t="shared" si="5"/>
        <v>NKHT2508/04299</v>
      </c>
      <c r="F157" s="1" t="s">
        <v>8783</v>
      </c>
    </row>
    <row r="158" spans="1:6" x14ac:dyDescent="0.25">
      <c r="A158" s="90" t="s">
        <v>2045</v>
      </c>
      <c r="B158" s="100">
        <f>SUMIF('Sheet1 (3)'!D:D,Sheet2!A158,'Sheet1 (3)'!A:A)</f>
        <v>1</v>
      </c>
      <c r="C158">
        <v>1</v>
      </c>
      <c r="D158" s="1">
        <f t="shared" si="4"/>
        <v>4300</v>
      </c>
      <c r="E158" s="1" t="str">
        <f t="shared" si="5"/>
        <v>NKHT2508/04300</v>
      </c>
      <c r="F158" s="1" t="s">
        <v>8784</v>
      </c>
    </row>
    <row r="159" spans="1:6" x14ac:dyDescent="0.25">
      <c r="A159" s="90" t="s">
        <v>1871</v>
      </c>
      <c r="B159" s="100">
        <f>SUMIF('Sheet1 (3)'!D:D,Sheet2!A159,'Sheet1 (3)'!A:A)</f>
        <v>2</v>
      </c>
      <c r="C159">
        <v>2</v>
      </c>
      <c r="D159" s="1">
        <f t="shared" si="4"/>
        <v>4302</v>
      </c>
      <c r="E159" s="1" t="str">
        <f t="shared" si="5"/>
        <v>NKHT2508/04302</v>
      </c>
      <c r="F159" s="1" t="s">
        <v>8785</v>
      </c>
    </row>
    <row r="160" spans="1:6" x14ac:dyDescent="0.25">
      <c r="A160" s="90" t="s">
        <v>1874</v>
      </c>
      <c r="B160" s="100">
        <f>SUMIF('Sheet1 (3)'!D:D,Sheet2!A160,'Sheet1 (3)'!A:A)</f>
        <v>1</v>
      </c>
      <c r="C160">
        <v>1</v>
      </c>
      <c r="D160" s="1">
        <f t="shared" si="4"/>
        <v>4303</v>
      </c>
      <c r="E160" s="1" t="str">
        <f t="shared" si="5"/>
        <v>NKHT2508/04303</v>
      </c>
      <c r="F160" s="1" t="s">
        <v>8786</v>
      </c>
    </row>
    <row r="161" spans="1:6" x14ac:dyDescent="0.25">
      <c r="A161" s="90" t="s">
        <v>2210</v>
      </c>
      <c r="B161" s="100">
        <f>SUMIF('Sheet1 (3)'!D:D,Sheet2!A161,'Sheet1 (3)'!A:A)</f>
        <v>1</v>
      </c>
      <c r="C161">
        <v>1</v>
      </c>
      <c r="D161" s="1">
        <f t="shared" si="4"/>
        <v>4304</v>
      </c>
      <c r="E161" s="1" t="str">
        <f t="shared" si="5"/>
        <v>NKHT2508/04304</v>
      </c>
      <c r="F161" s="1" t="s">
        <v>8787</v>
      </c>
    </row>
    <row r="162" spans="1:6" x14ac:dyDescent="0.25">
      <c r="A162" s="90" t="s">
        <v>2215</v>
      </c>
      <c r="B162" s="100">
        <f>SUMIF('Sheet1 (3)'!D:D,Sheet2!A162,'Sheet1 (3)'!A:A)</f>
        <v>2</v>
      </c>
      <c r="C162">
        <v>2</v>
      </c>
      <c r="D162" s="1">
        <f t="shared" si="4"/>
        <v>4306</v>
      </c>
      <c r="E162" s="1" t="str">
        <f t="shared" si="5"/>
        <v>NKHT2508/04306</v>
      </c>
      <c r="F162" s="1" t="s">
        <v>8788</v>
      </c>
    </row>
    <row r="163" spans="1:6" x14ac:dyDescent="0.25">
      <c r="A163" s="90" t="s">
        <v>1932</v>
      </c>
      <c r="B163" s="100">
        <f>SUMIF('Sheet1 (3)'!D:D,Sheet2!A163,'Sheet1 (3)'!A:A)</f>
        <v>1</v>
      </c>
      <c r="C163">
        <v>1</v>
      </c>
      <c r="D163" s="1">
        <f t="shared" si="4"/>
        <v>4307</v>
      </c>
      <c r="E163" s="1" t="str">
        <f t="shared" si="5"/>
        <v>NKHT2508/04307</v>
      </c>
      <c r="F163" s="1" t="s">
        <v>8789</v>
      </c>
    </row>
    <row r="164" spans="1:6" x14ac:dyDescent="0.25">
      <c r="A164" s="90" t="s">
        <v>1898</v>
      </c>
      <c r="B164" s="100">
        <f>SUMIF('Sheet1 (3)'!D:D,Sheet2!A164,'Sheet1 (3)'!A:A)</f>
        <v>1</v>
      </c>
      <c r="C164">
        <v>1</v>
      </c>
      <c r="D164" s="1">
        <f t="shared" si="4"/>
        <v>4308</v>
      </c>
      <c r="E164" s="1" t="str">
        <f t="shared" si="5"/>
        <v>NKHT2508/04308</v>
      </c>
      <c r="F164" s="1" t="s">
        <v>8790</v>
      </c>
    </row>
    <row r="165" spans="1:6" x14ac:dyDescent="0.25">
      <c r="A165" s="90" t="s">
        <v>2137</v>
      </c>
      <c r="B165" s="100">
        <f>SUMIF('Sheet1 (3)'!D:D,Sheet2!A165,'Sheet1 (3)'!A:A)</f>
        <v>1</v>
      </c>
      <c r="C165">
        <v>1</v>
      </c>
      <c r="D165" s="1">
        <f t="shared" si="4"/>
        <v>4309</v>
      </c>
      <c r="E165" s="1" t="str">
        <f t="shared" si="5"/>
        <v>NKHT2508/04309</v>
      </c>
      <c r="F165" s="1" t="s">
        <v>8791</v>
      </c>
    </row>
    <row r="166" spans="1:6" x14ac:dyDescent="0.25">
      <c r="A166" s="90" t="s">
        <v>2351</v>
      </c>
      <c r="B166" s="100">
        <f>SUMIF('Sheet1 (3)'!D:D,Sheet2!A166,'Sheet1 (3)'!A:A)</f>
        <v>1</v>
      </c>
      <c r="C166">
        <v>1</v>
      </c>
      <c r="D166" s="1">
        <f t="shared" si="4"/>
        <v>4310</v>
      </c>
      <c r="E166" s="1" t="str">
        <f t="shared" si="5"/>
        <v>NKHT2508/04310</v>
      </c>
      <c r="F166" s="1" t="s">
        <v>8792</v>
      </c>
    </row>
    <row r="167" spans="1:6" x14ac:dyDescent="0.25">
      <c r="A167" s="90" t="s">
        <v>2282</v>
      </c>
      <c r="B167" s="100">
        <f>SUMIF('Sheet1 (3)'!D:D,Sheet2!A167,'Sheet1 (3)'!A:A)</f>
        <v>1</v>
      </c>
      <c r="C167">
        <v>1</v>
      </c>
      <c r="D167" s="1">
        <f t="shared" si="4"/>
        <v>4311</v>
      </c>
      <c r="E167" s="1" t="str">
        <f t="shared" si="5"/>
        <v>NKHT2508/04311</v>
      </c>
      <c r="F167" s="1" t="s">
        <v>8793</v>
      </c>
    </row>
    <row r="168" spans="1:6" x14ac:dyDescent="0.25">
      <c r="A168" s="90" t="s">
        <v>2344</v>
      </c>
      <c r="B168" s="100">
        <f>SUMIF('Sheet1 (3)'!D:D,Sheet2!A168,'Sheet1 (3)'!A:A)</f>
        <v>4</v>
      </c>
      <c r="C168">
        <v>4</v>
      </c>
      <c r="D168" s="1">
        <f t="shared" si="4"/>
        <v>4315</v>
      </c>
      <c r="E168" s="1" t="str">
        <f t="shared" si="5"/>
        <v>NKHT2508/04315</v>
      </c>
      <c r="F168" s="1" t="s">
        <v>8794</v>
      </c>
    </row>
    <row r="169" spans="1:6" x14ac:dyDescent="0.25">
      <c r="A169" s="90" t="s">
        <v>1976</v>
      </c>
      <c r="B169" s="100">
        <f>SUMIF('Sheet1 (3)'!D:D,Sheet2!A169,'Sheet1 (3)'!A:A)</f>
        <v>2</v>
      </c>
      <c r="C169">
        <v>2</v>
      </c>
      <c r="D169" s="1">
        <f t="shared" si="4"/>
        <v>4317</v>
      </c>
      <c r="E169" s="1" t="str">
        <f t="shared" si="5"/>
        <v>NKHT2508/04317</v>
      </c>
      <c r="F169" s="1" t="s">
        <v>8795</v>
      </c>
    </row>
    <row r="170" spans="1:6" x14ac:dyDescent="0.25">
      <c r="A170" s="90" t="s">
        <v>2337</v>
      </c>
      <c r="B170" s="100">
        <f>SUMIF('Sheet1 (3)'!D:D,Sheet2!A170,'Sheet1 (3)'!A:A)</f>
        <v>6</v>
      </c>
      <c r="C170">
        <v>6</v>
      </c>
      <c r="D170" s="1">
        <f t="shared" si="4"/>
        <v>4323</v>
      </c>
      <c r="E170" s="1" t="str">
        <f t="shared" si="5"/>
        <v>NKHT2508/04323</v>
      </c>
      <c r="F170" s="1" t="s">
        <v>8796</v>
      </c>
    </row>
    <row r="171" spans="1:6" x14ac:dyDescent="0.25">
      <c r="A171" s="90" t="s">
        <v>2403</v>
      </c>
      <c r="B171" s="100">
        <f>SUMIF('Sheet1 (3)'!D:D,Sheet2!A171,'Sheet1 (3)'!A:A)</f>
        <v>2</v>
      </c>
      <c r="C171">
        <v>2</v>
      </c>
      <c r="D171" s="1">
        <f t="shared" si="4"/>
        <v>4325</v>
      </c>
      <c r="E171" s="1" t="str">
        <f t="shared" si="5"/>
        <v>NKHT2508/04325</v>
      </c>
      <c r="F171" s="1" t="s">
        <v>8797</v>
      </c>
    </row>
    <row r="172" spans="1:6" x14ac:dyDescent="0.25">
      <c r="A172"/>
      <c r="B172" s="1"/>
    </row>
    <row r="173" spans="1:6" x14ac:dyDescent="0.25">
      <c r="A173"/>
      <c r="B173" s="1"/>
    </row>
    <row r="174" spans="1:6" x14ac:dyDescent="0.25">
      <c r="A174"/>
      <c r="B174" s="1"/>
    </row>
    <row r="175" spans="1:6" x14ac:dyDescent="0.25">
      <c r="A175"/>
      <c r="B175" s="1"/>
    </row>
    <row r="176" spans="1:6" x14ac:dyDescent="0.25">
      <c r="A176"/>
      <c r="B176" s="1"/>
    </row>
    <row r="177" spans="1:2" x14ac:dyDescent="0.25">
      <c r="A177"/>
      <c r="B177" s="1"/>
    </row>
    <row r="178" spans="1:2" x14ac:dyDescent="0.25">
      <c r="A178"/>
      <c r="B178" s="1"/>
    </row>
    <row r="179" spans="1:2" x14ac:dyDescent="0.25">
      <c r="A179"/>
      <c r="B179" s="1"/>
    </row>
    <row r="180" spans="1:2" x14ac:dyDescent="0.25">
      <c r="A180"/>
      <c r="B180" s="1"/>
    </row>
    <row r="181" spans="1:2" x14ac:dyDescent="0.25">
      <c r="A181"/>
      <c r="B181" s="1"/>
    </row>
    <row r="182" spans="1:2" x14ac:dyDescent="0.25">
      <c r="A182"/>
      <c r="B182" s="1"/>
    </row>
    <row r="183" spans="1:2" x14ac:dyDescent="0.25">
      <c r="A183"/>
      <c r="B183" s="1"/>
    </row>
    <row r="184" spans="1:2" x14ac:dyDescent="0.25">
      <c r="A184"/>
      <c r="B184" s="1"/>
    </row>
    <row r="185" spans="1:2" x14ac:dyDescent="0.25">
      <c r="A185"/>
      <c r="B185" s="1"/>
    </row>
    <row r="186" spans="1:2" x14ac:dyDescent="0.25">
      <c r="A186"/>
      <c r="B186" s="1"/>
    </row>
    <row r="187" spans="1:2" x14ac:dyDescent="0.25">
      <c r="A187"/>
      <c r="B187" s="1"/>
    </row>
    <row r="188" spans="1:2" x14ac:dyDescent="0.25">
      <c r="A188"/>
      <c r="B188" s="1"/>
    </row>
    <row r="189" spans="1:2" x14ac:dyDescent="0.25">
      <c r="A189"/>
      <c r="B189" s="1"/>
    </row>
    <row r="190" spans="1:2" x14ac:dyDescent="0.25">
      <c r="A190"/>
      <c r="B190" s="1"/>
    </row>
    <row r="191" spans="1:2" x14ac:dyDescent="0.25">
      <c r="A191"/>
      <c r="B191" s="1"/>
    </row>
    <row r="192" spans="1:2" x14ac:dyDescent="0.25">
      <c r="A192"/>
      <c r="B192" s="1"/>
    </row>
    <row r="193" spans="1:2" x14ac:dyDescent="0.25">
      <c r="A193"/>
      <c r="B193" s="1"/>
    </row>
    <row r="194" spans="1:2" x14ac:dyDescent="0.25">
      <c r="A194"/>
      <c r="B194" s="1"/>
    </row>
    <row r="195" spans="1:2" x14ac:dyDescent="0.25">
      <c r="A195"/>
      <c r="B195" s="1"/>
    </row>
    <row r="196" spans="1:2" x14ac:dyDescent="0.25">
      <c r="A196"/>
      <c r="B196" s="1"/>
    </row>
    <row r="197" spans="1:2" x14ac:dyDescent="0.25">
      <c r="A197"/>
      <c r="B197" s="1"/>
    </row>
    <row r="198" spans="1:2" x14ac:dyDescent="0.25">
      <c r="A198"/>
      <c r="B198" s="1"/>
    </row>
    <row r="199" spans="1:2" x14ac:dyDescent="0.25">
      <c r="A199"/>
      <c r="B199" s="1"/>
    </row>
    <row r="200" spans="1:2" x14ac:dyDescent="0.25">
      <c r="A200"/>
      <c r="B200" s="1"/>
    </row>
    <row r="201" spans="1:2" x14ac:dyDescent="0.25">
      <c r="A201"/>
      <c r="B201" s="1"/>
    </row>
    <row r="202" spans="1:2" x14ac:dyDescent="0.25">
      <c r="A202"/>
      <c r="B202" s="1"/>
    </row>
    <row r="203" spans="1:2" x14ac:dyDescent="0.25">
      <c r="A203"/>
      <c r="B203" s="1"/>
    </row>
    <row r="204" spans="1:2" x14ac:dyDescent="0.25">
      <c r="A204"/>
      <c r="B204" s="1"/>
    </row>
    <row r="205" spans="1:2" x14ac:dyDescent="0.25">
      <c r="A205"/>
      <c r="B205" s="1"/>
    </row>
    <row r="206" spans="1:2" x14ac:dyDescent="0.25">
      <c r="A206"/>
      <c r="B206" s="1"/>
    </row>
    <row r="207" spans="1:2" x14ac:dyDescent="0.25">
      <c r="A207"/>
      <c r="B207" s="1"/>
    </row>
    <row r="208" spans="1:2" x14ac:dyDescent="0.25">
      <c r="A208"/>
      <c r="B208" s="1"/>
    </row>
    <row r="209" spans="1:2" x14ac:dyDescent="0.25">
      <c r="A209"/>
      <c r="B209" s="1"/>
    </row>
    <row r="210" spans="1:2" x14ac:dyDescent="0.25">
      <c r="A210"/>
      <c r="B210" s="1"/>
    </row>
    <row r="211" spans="1:2" x14ac:dyDescent="0.25">
      <c r="A211"/>
      <c r="B211" s="1"/>
    </row>
    <row r="212" spans="1:2" x14ac:dyDescent="0.25">
      <c r="A212"/>
      <c r="B212" s="1"/>
    </row>
    <row r="213" spans="1:2" x14ac:dyDescent="0.25">
      <c r="A213"/>
      <c r="B213" s="1"/>
    </row>
    <row r="214" spans="1:2" x14ac:dyDescent="0.25">
      <c r="A214"/>
      <c r="B214" s="1"/>
    </row>
    <row r="215" spans="1:2" x14ac:dyDescent="0.25">
      <c r="A215"/>
      <c r="B215" s="1"/>
    </row>
    <row r="216" spans="1:2" x14ac:dyDescent="0.25">
      <c r="A216"/>
      <c r="B216" s="1"/>
    </row>
    <row r="217" spans="1:2" x14ac:dyDescent="0.25">
      <c r="A217"/>
      <c r="B217" s="1"/>
    </row>
    <row r="218" spans="1:2" x14ac:dyDescent="0.25">
      <c r="A218"/>
      <c r="B218" s="1"/>
    </row>
    <row r="219" spans="1:2" x14ac:dyDescent="0.25">
      <c r="A219"/>
      <c r="B219" s="1"/>
    </row>
    <row r="220" spans="1:2" x14ac:dyDescent="0.25">
      <c r="A220"/>
      <c r="B220" s="1"/>
    </row>
    <row r="221" spans="1:2" x14ac:dyDescent="0.25">
      <c r="A221"/>
      <c r="B221" s="1"/>
    </row>
    <row r="222" spans="1:2" x14ac:dyDescent="0.25">
      <c r="A222"/>
      <c r="B222" s="1"/>
    </row>
    <row r="223" spans="1:2" x14ac:dyDescent="0.25">
      <c r="A223"/>
      <c r="B223" s="1"/>
    </row>
    <row r="224" spans="1:2" x14ac:dyDescent="0.25">
      <c r="A224"/>
      <c r="B224" s="1"/>
    </row>
    <row r="225" spans="1:2" x14ac:dyDescent="0.25">
      <c r="A225"/>
      <c r="B225" s="1"/>
    </row>
    <row r="226" spans="1:2" x14ac:dyDescent="0.25">
      <c r="A226"/>
      <c r="B226" s="1"/>
    </row>
    <row r="227" spans="1:2" x14ac:dyDescent="0.25">
      <c r="A227"/>
      <c r="B227" s="1"/>
    </row>
    <row r="228" spans="1:2" x14ac:dyDescent="0.25">
      <c r="A228"/>
      <c r="B228" s="1"/>
    </row>
    <row r="229" spans="1:2" x14ac:dyDescent="0.25">
      <c r="A229"/>
      <c r="B229" s="1"/>
    </row>
    <row r="230" spans="1:2" x14ac:dyDescent="0.25">
      <c r="A230"/>
      <c r="B230" s="1"/>
    </row>
    <row r="231" spans="1:2" x14ac:dyDescent="0.25">
      <c r="A231"/>
      <c r="B231" s="1"/>
    </row>
    <row r="232" spans="1:2" x14ac:dyDescent="0.25">
      <c r="A232"/>
      <c r="B232" s="1"/>
    </row>
    <row r="233" spans="1:2" x14ac:dyDescent="0.25">
      <c r="A233"/>
      <c r="B233" s="1"/>
    </row>
    <row r="234" spans="1:2" x14ac:dyDescent="0.25">
      <c r="A234"/>
      <c r="B234" s="1"/>
    </row>
    <row r="235" spans="1:2" x14ac:dyDescent="0.25">
      <c r="A235"/>
      <c r="B235" s="1"/>
    </row>
    <row r="236" spans="1:2" x14ac:dyDescent="0.25">
      <c r="A236"/>
      <c r="B236" s="1"/>
    </row>
    <row r="237" spans="1:2" x14ac:dyDescent="0.25">
      <c r="A237"/>
      <c r="B237" s="1"/>
    </row>
    <row r="238" spans="1:2" x14ac:dyDescent="0.25">
      <c r="A238"/>
      <c r="B238" s="1"/>
    </row>
    <row r="239" spans="1:2" x14ac:dyDescent="0.25">
      <c r="A239"/>
      <c r="B239" s="1"/>
    </row>
    <row r="240" spans="1:2" x14ac:dyDescent="0.25">
      <c r="A240"/>
      <c r="B240" s="1"/>
    </row>
    <row r="241" spans="1:2" x14ac:dyDescent="0.25">
      <c r="A241"/>
      <c r="B241" s="1"/>
    </row>
    <row r="242" spans="1:2" x14ac:dyDescent="0.25">
      <c r="A242"/>
      <c r="B242" s="1"/>
    </row>
    <row r="243" spans="1:2" x14ac:dyDescent="0.25">
      <c r="A243"/>
      <c r="B243" s="1"/>
    </row>
    <row r="244" spans="1:2" x14ac:dyDescent="0.25">
      <c r="A244"/>
      <c r="B244" s="1"/>
    </row>
    <row r="245" spans="1:2" x14ac:dyDescent="0.25">
      <c r="A245"/>
      <c r="B245" s="1"/>
    </row>
    <row r="246" spans="1:2" x14ac:dyDescent="0.25">
      <c r="A246"/>
      <c r="B246" s="1"/>
    </row>
    <row r="247" spans="1:2" x14ac:dyDescent="0.25">
      <c r="A247"/>
      <c r="B247" s="1"/>
    </row>
    <row r="248" spans="1:2" x14ac:dyDescent="0.25">
      <c r="A248"/>
      <c r="B248" s="1"/>
    </row>
    <row r="249" spans="1:2" x14ac:dyDescent="0.25">
      <c r="A249"/>
      <c r="B249" s="1"/>
    </row>
    <row r="250" spans="1:2" x14ac:dyDescent="0.25">
      <c r="A250"/>
      <c r="B250" s="1"/>
    </row>
    <row r="251" spans="1:2" x14ac:dyDescent="0.25">
      <c r="A251"/>
      <c r="B251" s="1"/>
    </row>
    <row r="252" spans="1:2" x14ac:dyDescent="0.25">
      <c r="A252"/>
      <c r="B252" s="1"/>
    </row>
    <row r="253" spans="1:2" x14ac:dyDescent="0.25">
      <c r="A253"/>
      <c r="B253" s="1"/>
    </row>
    <row r="254" spans="1:2" x14ac:dyDescent="0.25">
      <c r="A254"/>
      <c r="B254" s="1"/>
    </row>
    <row r="255" spans="1:2" x14ac:dyDescent="0.25">
      <c r="A255"/>
      <c r="B255" s="1"/>
    </row>
    <row r="256" spans="1:2" x14ac:dyDescent="0.25">
      <c r="A256"/>
      <c r="B256" s="1"/>
    </row>
    <row r="257" spans="1:2" x14ac:dyDescent="0.25">
      <c r="A257"/>
      <c r="B257" s="1"/>
    </row>
    <row r="258" spans="1:2" x14ac:dyDescent="0.25">
      <c r="A258"/>
      <c r="B258" s="1"/>
    </row>
    <row r="259" spans="1:2" x14ac:dyDescent="0.25">
      <c r="A259"/>
      <c r="B259" s="1"/>
    </row>
    <row r="260" spans="1:2" x14ac:dyDescent="0.25">
      <c r="A260"/>
      <c r="B260" s="1"/>
    </row>
    <row r="261" spans="1:2" x14ac:dyDescent="0.25">
      <c r="A261"/>
      <c r="B261" s="1"/>
    </row>
    <row r="262" spans="1:2" x14ac:dyDescent="0.25">
      <c r="A262"/>
      <c r="B262" s="1"/>
    </row>
    <row r="263" spans="1:2" x14ac:dyDescent="0.25">
      <c r="A263"/>
      <c r="B263" s="1"/>
    </row>
    <row r="264" spans="1:2" x14ac:dyDescent="0.25">
      <c r="A264"/>
      <c r="B264" s="1"/>
    </row>
    <row r="265" spans="1:2" x14ac:dyDescent="0.25">
      <c r="A265"/>
      <c r="B265" s="1"/>
    </row>
    <row r="266" spans="1:2" x14ac:dyDescent="0.25">
      <c r="A266"/>
      <c r="B266" s="1"/>
    </row>
    <row r="267" spans="1:2" x14ac:dyDescent="0.25">
      <c r="A267"/>
      <c r="B267" s="1"/>
    </row>
    <row r="268" spans="1:2" x14ac:dyDescent="0.25">
      <c r="A268"/>
      <c r="B268" s="1"/>
    </row>
    <row r="269" spans="1:2" x14ac:dyDescent="0.25">
      <c r="A269"/>
      <c r="B269" s="1"/>
    </row>
    <row r="270" spans="1:2" x14ac:dyDescent="0.25">
      <c r="A270"/>
      <c r="B270" s="1"/>
    </row>
    <row r="271" spans="1:2" x14ac:dyDescent="0.25">
      <c r="A271"/>
      <c r="B271" s="1"/>
    </row>
    <row r="272" spans="1:2" x14ac:dyDescent="0.25">
      <c r="A272"/>
      <c r="B272" s="1"/>
    </row>
    <row r="273" spans="1:2" x14ac:dyDescent="0.25">
      <c r="A273"/>
      <c r="B273" s="1"/>
    </row>
    <row r="274" spans="1:2" x14ac:dyDescent="0.25">
      <c r="A274"/>
      <c r="B274" s="1"/>
    </row>
    <row r="275" spans="1:2" x14ac:dyDescent="0.25">
      <c r="A275"/>
      <c r="B275" s="1"/>
    </row>
    <row r="276" spans="1:2" x14ac:dyDescent="0.25">
      <c r="A276"/>
      <c r="B276" s="1"/>
    </row>
    <row r="277" spans="1:2" x14ac:dyDescent="0.25">
      <c r="A277"/>
      <c r="B277" s="1"/>
    </row>
    <row r="278" spans="1:2" x14ac:dyDescent="0.25">
      <c r="A278"/>
      <c r="B278" s="1"/>
    </row>
    <row r="279" spans="1:2" x14ac:dyDescent="0.25">
      <c r="A279"/>
      <c r="B279" s="1"/>
    </row>
    <row r="280" spans="1:2" x14ac:dyDescent="0.25">
      <c r="A280"/>
      <c r="B280" s="1"/>
    </row>
    <row r="281" spans="1:2" x14ac:dyDescent="0.25">
      <c r="A281"/>
      <c r="B281" s="1"/>
    </row>
    <row r="282" spans="1:2" x14ac:dyDescent="0.25">
      <c r="A282"/>
      <c r="B282" s="1"/>
    </row>
    <row r="283" spans="1:2" x14ac:dyDescent="0.25">
      <c r="A283"/>
      <c r="B283" s="1"/>
    </row>
    <row r="284" spans="1:2" x14ac:dyDescent="0.25">
      <c r="A284"/>
      <c r="B284" s="1"/>
    </row>
    <row r="285" spans="1:2" x14ac:dyDescent="0.25">
      <c r="A285"/>
      <c r="B285" s="1"/>
    </row>
    <row r="286" spans="1:2" x14ac:dyDescent="0.25">
      <c r="A286"/>
      <c r="B286" s="1"/>
    </row>
    <row r="287" spans="1:2" x14ac:dyDescent="0.25">
      <c r="A287"/>
      <c r="B287" s="1"/>
    </row>
    <row r="288" spans="1:2" x14ac:dyDescent="0.25">
      <c r="A288"/>
      <c r="B288" s="1"/>
    </row>
    <row r="289" spans="1:2" x14ac:dyDescent="0.25">
      <c r="A289"/>
      <c r="B289" s="1"/>
    </row>
    <row r="290" spans="1:2" x14ac:dyDescent="0.25">
      <c r="A290"/>
      <c r="B290" s="1"/>
    </row>
    <row r="291" spans="1:2" x14ac:dyDescent="0.25">
      <c r="A291"/>
      <c r="B291" s="1"/>
    </row>
    <row r="292" spans="1:2" x14ac:dyDescent="0.25">
      <c r="A292"/>
      <c r="B292" s="1"/>
    </row>
    <row r="293" spans="1:2" x14ac:dyDescent="0.25">
      <c r="A293"/>
      <c r="B293" s="1"/>
    </row>
    <row r="294" spans="1:2" x14ac:dyDescent="0.25">
      <c r="A294"/>
      <c r="B294" s="1"/>
    </row>
    <row r="295" spans="1:2" x14ac:dyDescent="0.25">
      <c r="A295"/>
      <c r="B295" s="1"/>
    </row>
    <row r="296" spans="1:2" x14ac:dyDescent="0.25">
      <c r="A296"/>
      <c r="B296" s="1"/>
    </row>
    <row r="297" spans="1:2" x14ac:dyDescent="0.25">
      <c r="A297"/>
      <c r="B297" s="1"/>
    </row>
    <row r="298" spans="1:2" x14ac:dyDescent="0.25">
      <c r="A298"/>
      <c r="B298" s="1"/>
    </row>
    <row r="299" spans="1:2" x14ac:dyDescent="0.25">
      <c r="A299"/>
      <c r="B299" s="1"/>
    </row>
    <row r="300" spans="1:2" x14ac:dyDescent="0.25">
      <c r="A300"/>
      <c r="B300" s="1"/>
    </row>
    <row r="301" spans="1:2" x14ac:dyDescent="0.25">
      <c r="A301"/>
      <c r="B301" s="1"/>
    </row>
    <row r="302" spans="1:2" x14ac:dyDescent="0.25">
      <c r="A302"/>
      <c r="B302" s="1"/>
    </row>
    <row r="303" spans="1:2" x14ac:dyDescent="0.25">
      <c r="A303"/>
      <c r="B303" s="1"/>
    </row>
    <row r="304" spans="1:2" x14ac:dyDescent="0.25">
      <c r="A304"/>
      <c r="B304" s="1"/>
    </row>
    <row r="305" spans="1:2" x14ac:dyDescent="0.25">
      <c r="A305"/>
      <c r="B305" s="1"/>
    </row>
    <row r="306" spans="1:2" x14ac:dyDescent="0.25">
      <c r="A306"/>
      <c r="B306" s="1"/>
    </row>
    <row r="307" spans="1:2" x14ac:dyDescent="0.25">
      <c r="A307"/>
      <c r="B307" s="1"/>
    </row>
    <row r="308" spans="1:2" x14ac:dyDescent="0.25">
      <c r="A308"/>
      <c r="B308" s="1"/>
    </row>
    <row r="309" spans="1:2" x14ac:dyDescent="0.25">
      <c r="A309"/>
      <c r="B309" s="1"/>
    </row>
    <row r="310" spans="1:2" x14ac:dyDescent="0.25">
      <c r="A310"/>
      <c r="B310" s="1"/>
    </row>
    <row r="311" spans="1:2" x14ac:dyDescent="0.25">
      <c r="A311"/>
      <c r="B311" s="1"/>
    </row>
    <row r="312" spans="1:2" x14ac:dyDescent="0.25">
      <c r="A312"/>
      <c r="B312" s="1"/>
    </row>
    <row r="313" spans="1:2" x14ac:dyDescent="0.25">
      <c r="A313"/>
      <c r="B313" s="1"/>
    </row>
    <row r="314" spans="1:2" x14ac:dyDescent="0.25">
      <c r="A314"/>
      <c r="B314" s="1"/>
    </row>
    <row r="315" spans="1:2" x14ac:dyDescent="0.25">
      <c r="A315"/>
      <c r="B315" s="1"/>
    </row>
    <row r="316" spans="1:2" x14ac:dyDescent="0.25">
      <c r="A316"/>
      <c r="B316" s="1"/>
    </row>
    <row r="317" spans="1:2" x14ac:dyDescent="0.25">
      <c r="A317"/>
      <c r="B317" s="1"/>
    </row>
    <row r="318" spans="1:2" x14ac:dyDescent="0.25">
      <c r="A318"/>
      <c r="B318" s="1"/>
    </row>
    <row r="319" spans="1:2" x14ac:dyDescent="0.25">
      <c r="A319"/>
      <c r="B319" s="1"/>
    </row>
    <row r="320" spans="1:2" x14ac:dyDescent="0.25">
      <c r="A320"/>
      <c r="B320" s="1"/>
    </row>
    <row r="321" spans="1:2" x14ac:dyDescent="0.25">
      <c r="A321"/>
      <c r="B321" s="1"/>
    </row>
    <row r="322" spans="1:2" x14ac:dyDescent="0.25">
      <c r="A322"/>
      <c r="B322" s="1"/>
    </row>
    <row r="323" spans="1:2" x14ac:dyDescent="0.25">
      <c r="A323"/>
      <c r="B323" s="1"/>
    </row>
    <row r="324" spans="1:2" x14ac:dyDescent="0.25">
      <c r="A324"/>
      <c r="B324" s="1"/>
    </row>
    <row r="325" spans="1:2" x14ac:dyDescent="0.25">
      <c r="A325"/>
      <c r="B325" s="1"/>
    </row>
    <row r="326" spans="1:2" x14ac:dyDescent="0.25">
      <c r="A326"/>
      <c r="B32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IP</vt:lpstr>
      <vt:lpstr>mã đối tượng</vt:lpstr>
      <vt:lpstr>20,08</vt:lpstr>
      <vt:lpstr>Data</vt:lpstr>
      <vt:lpstr>Data (2)</vt:lpstr>
      <vt:lpstr>Sheet1 (2)</vt:lpstr>
      <vt:lpstr>Sheet1 (3)</vt:lpstr>
      <vt:lpstr>Sheet2</vt:lpstr>
      <vt:lpstr>Vat_tu__hang_hoa__dich_vu</vt:lpstr>
      <vt:lpstr>IP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2025-08-22T01:23:56Z</dcterms:created>
  <dcterms:modified xsi:type="dcterms:W3CDTF">2025-08-28T03:02:55Z</dcterms:modified>
</cp:coreProperties>
</file>